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TUD\AssignmentSummer\JinglanAssigmentMaterials\"/>
    </mc:Choice>
  </mc:AlternateContent>
  <bookViews>
    <workbookView xWindow="0" yWindow="0" windowWidth="28800" windowHeight="12168"/>
  </bookViews>
  <sheets>
    <sheet name="CAR VL-3.0" sheetId="12" r:id="rId1"/>
    <sheet name="Calculation Parameters" sheetId="6" r:id="rId2"/>
    <sheet name="Emissiefactoren CAR-VL3.0" sheetId="2" r:id="rId3"/>
    <sheet name="Backgroundconc" sheetId="14" r:id="rId4"/>
    <sheet name="Meteo CAR-VL3.0" sheetId="13" r:id="rId5"/>
    <sheet name="Conversion coordin column index" sheetId="15" r:id="rId6"/>
    <sheet name="Streets in example manual" sheetId="16" r:id="rId7"/>
  </sheets>
  <externalReferences>
    <externalReference r:id="rId8"/>
    <externalReference r:id="rId9"/>
  </externalReferences>
  <definedNames>
    <definedName name="___cno2">#REF!</definedName>
    <definedName name="___FNO2">#REF!</definedName>
    <definedName name="__cno2">#REF!</definedName>
    <definedName name="__FNO2">#REF!</definedName>
    <definedName name="_cno2">#REF!</definedName>
    <definedName name="_FNO2">#REF!</definedName>
    <definedName name="acht_no2_tno">#REF!</definedName>
    <definedName name="acht_ox_tno">#REF!</definedName>
    <definedName name="afstand">#REF!</definedName>
    <definedName name="alfa_fs">#REF!</definedName>
    <definedName name="annual_background_BaP">#REF!</definedName>
    <definedName name="annual_background_benzene">#REF!</definedName>
    <definedName name="annual_background_no2">#REF!</definedName>
    <definedName name="annual_background_O3">#REF!</definedName>
    <definedName name="annual_background_pm10">#REF!</definedName>
    <definedName name="B">'Calculation Parameters'!$B$10</definedName>
    <definedName name="B_wegtype4">#REF!</definedName>
    <definedName name="bomenfactor">#REF!</definedName>
    <definedName name="cnox_tno">#REF!</definedName>
    <definedName name="correctiefact">'Calculation Parameters'!$A$11</definedName>
    <definedName name="_xlnm.Database">#REF!</definedName>
    <definedName name="diameter_stad">#REF!</definedName>
    <definedName name="distance_to_road_axis">#REF!</definedName>
    <definedName name="E_p_100km_h">#REF!</definedName>
    <definedName name="E_p_13km_h">#REF!</definedName>
    <definedName name="E_p_19km_h">#REF!</definedName>
    <definedName name="E_p_26km_h">#REF!</definedName>
    <definedName name="E_p_44km_h">#REF!</definedName>
    <definedName name="E_v_100km_h">#REF!</definedName>
    <definedName name="E_v_13km_h">#REF!</definedName>
    <definedName name="E_v_19km_h">#REF!</definedName>
    <definedName name="E_v_26km_h">#REF!</definedName>
    <definedName name="E_v_44km_h">#REF!</definedName>
    <definedName name="Emissie">#REF!</definedName>
    <definedName name="fNO2_p">#REF!</definedName>
    <definedName name="fno2_tno">#REF!</definedName>
    <definedName name="fNO2_v">#REF!</definedName>
    <definedName name="fractie_middel_zwaar">'[1]NO2 CARII 4.0'!$B$4</definedName>
    <definedName name="fractie_zwaar">'[1]NO2 CARII 4.0'!$B$5</definedName>
    <definedName name="fraction_autobus">#REF!</definedName>
    <definedName name="fraction_heavy_duty">#REF!</definedName>
    <definedName name="fraction_midweight_duty">#REF!</definedName>
    <definedName name="Intensiteit">#REF!</definedName>
    <definedName name="Intensity">#REF!</definedName>
    <definedName name="jaargemiddelde_concentraties_2005_2020_no2">#REF!</definedName>
    <definedName name="jaargemiddelde_concentraties_2005_2020_pm10">#REF!</definedName>
    <definedName name="K_">'Calculation Parameters'!$B$9</definedName>
    <definedName name="NO2d">'[2]CAR VL-II'!$AO$9</definedName>
    <definedName name="tblBackgroundConcentrations">#REF!</definedName>
    <definedName name="tblMeteo">'Meteo CAR-VL3.0'!$B$1:$G$17183</definedName>
  </definedNames>
  <calcPr calcId="152511"/>
</workbook>
</file>

<file path=xl/calcChain.xml><?xml version="1.0" encoding="utf-8"?>
<calcChain xmlns="http://schemas.openxmlformats.org/spreadsheetml/2006/main">
  <c r="AR10" i="12" l="1"/>
  <c r="M37" i="12"/>
  <c r="M36" i="12"/>
  <c r="M35" i="12"/>
  <c r="M34" i="12"/>
  <c r="M33" i="12"/>
  <c r="M32" i="12"/>
  <c r="M31" i="12"/>
  <c r="M30" i="12"/>
  <c r="M29" i="12"/>
  <c r="M28" i="12"/>
  <c r="M27" i="12"/>
  <c r="M26" i="12"/>
  <c r="K37" i="12"/>
  <c r="K36" i="12"/>
  <c r="K35" i="12"/>
  <c r="K34" i="12"/>
  <c r="K33" i="12"/>
  <c r="K32" i="12"/>
  <c r="K31" i="12"/>
  <c r="K30" i="12"/>
  <c r="K29" i="12"/>
  <c r="K28" i="12"/>
  <c r="K27" i="12"/>
  <c r="K26" i="12"/>
  <c r="H37" i="12"/>
  <c r="H36" i="12"/>
  <c r="H35" i="12"/>
  <c r="H34" i="12"/>
  <c r="H33" i="12"/>
  <c r="H32" i="12"/>
  <c r="H31" i="12"/>
  <c r="H30" i="12"/>
  <c r="H29" i="12"/>
  <c r="H28" i="12"/>
  <c r="H27" i="12"/>
  <c r="H26" i="12"/>
  <c r="E37" i="12"/>
  <c r="E36" i="12"/>
  <c r="E35" i="12"/>
  <c r="E34" i="12"/>
  <c r="E33" i="12"/>
  <c r="E32" i="12"/>
  <c r="E31" i="12"/>
  <c r="E30" i="12"/>
  <c r="E29" i="12"/>
  <c r="E27" i="12"/>
  <c r="E26" i="12"/>
  <c r="R2" i="13" l="1"/>
  <c r="O68" i="2" l="1"/>
  <c r="O67" i="2"/>
  <c r="O66" i="2"/>
  <c r="O65" i="2"/>
  <c r="O64" i="2"/>
  <c r="O63" i="2"/>
  <c r="O62" i="2"/>
  <c r="O61" i="2"/>
  <c r="O60" i="2"/>
  <c r="O59" i="2"/>
  <c r="O58" i="2"/>
  <c r="O57" i="2"/>
  <c r="O56" i="2"/>
  <c r="O55" i="2"/>
  <c r="O54" i="2"/>
  <c r="O53" i="2"/>
  <c r="O51" i="2"/>
  <c r="O50" i="2"/>
  <c r="O49" i="2"/>
  <c r="O48" i="2"/>
  <c r="O47" i="2"/>
  <c r="O46" i="2"/>
  <c r="O45" i="2"/>
  <c r="O44" i="2"/>
  <c r="O43" i="2"/>
  <c r="O42" i="2"/>
  <c r="O41" i="2"/>
  <c r="O40" i="2"/>
  <c r="O39" i="2"/>
  <c r="O38" i="2"/>
  <c r="O37" i="2"/>
  <c r="O36" i="2"/>
  <c r="O34" i="2"/>
  <c r="O33" i="2"/>
  <c r="O32" i="2"/>
  <c r="O31" i="2"/>
  <c r="O30" i="2"/>
  <c r="O29" i="2"/>
  <c r="O28" i="2"/>
  <c r="O27" i="2"/>
  <c r="O26" i="2"/>
  <c r="O25" i="2"/>
  <c r="O24" i="2"/>
  <c r="O23" i="2"/>
  <c r="O22" i="2"/>
  <c r="O21" i="2"/>
  <c r="O20" i="2"/>
  <c r="O19" i="2"/>
  <c r="O17" i="2"/>
  <c r="O16" i="2"/>
  <c r="O15" i="2"/>
  <c r="O14" i="2"/>
  <c r="O13" i="2"/>
  <c r="O12" i="2"/>
  <c r="O11" i="2"/>
  <c r="O10" i="2"/>
  <c r="O9" i="2"/>
  <c r="O8" i="2"/>
  <c r="O7" i="2"/>
  <c r="O6" i="2"/>
  <c r="O5" i="2"/>
  <c r="O4" i="2"/>
  <c r="O3" i="2"/>
  <c r="O2" i="2"/>
  <c r="Z21" i="12"/>
  <c r="Z20" i="12"/>
  <c r="D37" i="12"/>
  <c r="C37" i="12"/>
  <c r="B37" i="12"/>
  <c r="A37" i="12"/>
  <c r="D36" i="12"/>
  <c r="C36" i="12"/>
  <c r="B36" i="12"/>
  <c r="A36" i="12"/>
  <c r="F12" i="15"/>
  <c r="E12" i="15"/>
  <c r="F11" i="15"/>
  <c r="E11" i="15"/>
  <c r="F10" i="15"/>
  <c r="E10" i="15"/>
  <c r="F9" i="15"/>
  <c r="E9" i="15"/>
  <c r="F8" i="15"/>
  <c r="E8" i="15"/>
  <c r="F7" i="15"/>
  <c r="E7" i="15"/>
  <c r="F6" i="15"/>
  <c r="E6" i="15"/>
  <c r="F5" i="15"/>
  <c r="E5" i="15"/>
  <c r="F4" i="15"/>
  <c r="E4" i="15"/>
  <c r="F3" i="15"/>
  <c r="E3" i="15"/>
  <c r="F2" i="15"/>
  <c r="E2" i="15"/>
  <c r="A32" i="12" l="1"/>
  <c r="B27" i="12" l="1"/>
  <c r="B28" i="12"/>
  <c r="B29" i="12"/>
  <c r="B30" i="12"/>
  <c r="B31" i="12"/>
  <c r="B32" i="12"/>
  <c r="B33" i="12"/>
  <c r="B34" i="12"/>
  <c r="B35" i="12"/>
  <c r="G34" i="12"/>
  <c r="G33" i="12"/>
  <c r="G32" i="12"/>
  <c r="G31" i="12"/>
  <c r="G30" i="12"/>
  <c r="B26" i="12"/>
  <c r="A27" i="12"/>
  <c r="A28" i="12"/>
  <c r="A29" i="12"/>
  <c r="A30" i="12"/>
  <c r="A31" i="12"/>
  <c r="A33" i="12"/>
  <c r="A34" i="12"/>
  <c r="A35" i="12"/>
  <c r="A26" i="12"/>
  <c r="C29" i="12"/>
  <c r="C30" i="12"/>
  <c r="D32" i="12"/>
  <c r="C27" i="12" l="1"/>
  <c r="C35" i="12"/>
  <c r="D30" i="12"/>
  <c r="D35" i="12"/>
  <c r="D29" i="12"/>
  <c r="C31" i="12"/>
  <c r="C33" i="12"/>
  <c r="C34" i="12"/>
  <c r="C32" i="12"/>
  <c r="D33" i="12"/>
  <c r="D34" i="12"/>
  <c r="D31" i="12"/>
  <c r="Z15" i="12"/>
  <c r="Z14" i="12"/>
  <c r="D27" i="12" l="1"/>
  <c r="D28" i="12"/>
  <c r="C28" i="12"/>
  <c r="Z16" i="12"/>
  <c r="Z18" i="12" l="1"/>
  <c r="Z17" i="12"/>
  <c r="P1" i="13"/>
  <c r="O1" i="13"/>
  <c r="N3934" i="13"/>
  <c r="N3933" i="13"/>
  <c r="N3932" i="13"/>
  <c r="N3931" i="13"/>
  <c r="N3930" i="13"/>
  <c r="N3929" i="13"/>
  <c r="N3928" i="13"/>
  <c r="N3927" i="13"/>
  <c r="N3926" i="13"/>
  <c r="N3925" i="13"/>
  <c r="N3924" i="13"/>
  <c r="N3923" i="13"/>
  <c r="N3922" i="13"/>
  <c r="N3921" i="13"/>
  <c r="N3920" i="13"/>
  <c r="N3919" i="13"/>
  <c r="N3918" i="13"/>
  <c r="N3917" i="13"/>
  <c r="N3916" i="13"/>
  <c r="N3915" i="13"/>
  <c r="N3914" i="13"/>
  <c r="N3913" i="13"/>
  <c r="N3912" i="13"/>
  <c r="N3911" i="13"/>
  <c r="N3910" i="13"/>
  <c r="N3909" i="13"/>
  <c r="N3908" i="13"/>
  <c r="N3907" i="13"/>
  <c r="N3906" i="13"/>
  <c r="N3905" i="13"/>
  <c r="N3904" i="13"/>
  <c r="N3903" i="13"/>
  <c r="N3902" i="13"/>
  <c r="N3901" i="13"/>
  <c r="N3900" i="13"/>
  <c r="N3899" i="13"/>
  <c r="N3898" i="13"/>
  <c r="N3897" i="13"/>
  <c r="N3896" i="13"/>
  <c r="N3895" i="13"/>
  <c r="N3894" i="13"/>
  <c r="N3893" i="13"/>
  <c r="N3892" i="13"/>
  <c r="N3891" i="13"/>
  <c r="N3890" i="13"/>
  <c r="N3889" i="13"/>
  <c r="N3888" i="13"/>
  <c r="N3887" i="13"/>
  <c r="N3886" i="13"/>
  <c r="N3885" i="13"/>
  <c r="N3884" i="13"/>
  <c r="N3883" i="13"/>
  <c r="N3882" i="13"/>
  <c r="N3881" i="13"/>
  <c r="N3880" i="13"/>
  <c r="N3879" i="13"/>
  <c r="N3878" i="13"/>
  <c r="N3877" i="13"/>
  <c r="N3876" i="13"/>
  <c r="N3875" i="13"/>
  <c r="N3874" i="13"/>
  <c r="N3873" i="13"/>
  <c r="N3872" i="13"/>
  <c r="N3871" i="13"/>
  <c r="N3870" i="13"/>
  <c r="N3869" i="13"/>
  <c r="N3868" i="13"/>
  <c r="N3867" i="13"/>
  <c r="N3866" i="13"/>
  <c r="N3865" i="13"/>
  <c r="N3864" i="13"/>
  <c r="N3863" i="13"/>
  <c r="N3862" i="13"/>
  <c r="N3861" i="13"/>
  <c r="N3860" i="13"/>
  <c r="N3859" i="13"/>
  <c r="N3858" i="13"/>
  <c r="N3857" i="13"/>
  <c r="N3856" i="13"/>
  <c r="N3855" i="13"/>
  <c r="N3854" i="13"/>
  <c r="N3853" i="13"/>
  <c r="N3852" i="13"/>
  <c r="N3851" i="13"/>
  <c r="N3850" i="13"/>
  <c r="N3849" i="13"/>
  <c r="N3848" i="13"/>
  <c r="N3847" i="13"/>
  <c r="N3846" i="13"/>
  <c r="N3845" i="13"/>
  <c r="N3844" i="13"/>
  <c r="N3843" i="13"/>
  <c r="N3842" i="13"/>
  <c r="N3841" i="13"/>
  <c r="N3840" i="13"/>
  <c r="N3839" i="13"/>
  <c r="N3838" i="13"/>
  <c r="N3837" i="13"/>
  <c r="N3836" i="13"/>
  <c r="N3835" i="13"/>
  <c r="N3834" i="13"/>
  <c r="N3833" i="13"/>
  <c r="N3832" i="13"/>
  <c r="N3831" i="13"/>
  <c r="N3830" i="13"/>
  <c r="N3829" i="13"/>
  <c r="N3828" i="13"/>
  <c r="N3827" i="13"/>
  <c r="N3826" i="13"/>
  <c r="N3825" i="13"/>
  <c r="N3824" i="13"/>
  <c r="N3823" i="13"/>
  <c r="N3822" i="13"/>
  <c r="N3821" i="13"/>
  <c r="N3820" i="13"/>
  <c r="N3819" i="13"/>
  <c r="N3818" i="13"/>
  <c r="N3817" i="13"/>
  <c r="N3816" i="13"/>
  <c r="N3815" i="13"/>
  <c r="N3814" i="13"/>
  <c r="N3813" i="13"/>
  <c r="N3812" i="13"/>
  <c r="N3811" i="13"/>
  <c r="N3810" i="13"/>
  <c r="N3809" i="13"/>
  <c r="N3808" i="13"/>
  <c r="N3807" i="13"/>
  <c r="N3806" i="13"/>
  <c r="N3805" i="13"/>
  <c r="N3804" i="13"/>
  <c r="N3803" i="13"/>
  <c r="N3802" i="13"/>
  <c r="N3801" i="13"/>
  <c r="N3800" i="13"/>
  <c r="N3799" i="13"/>
  <c r="N3798" i="13"/>
  <c r="N3797" i="13"/>
  <c r="N3796" i="13"/>
  <c r="N3795" i="13"/>
  <c r="N3794" i="13"/>
  <c r="N3793" i="13"/>
  <c r="N3792" i="13"/>
  <c r="N3791" i="13"/>
  <c r="N3790" i="13"/>
  <c r="N3789" i="13"/>
  <c r="N3788" i="13"/>
  <c r="N3787" i="13"/>
  <c r="N3786" i="13"/>
  <c r="N3785" i="13"/>
  <c r="N3784" i="13"/>
  <c r="N3783" i="13"/>
  <c r="N3782" i="13"/>
  <c r="N3781" i="13"/>
  <c r="N3780" i="13"/>
  <c r="N3779" i="13"/>
  <c r="N3778" i="13"/>
  <c r="N3777" i="13"/>
  <c r="N3776" i="13"/>
  <c r="N3775" i="13"/>
  <c r="N3774" i="13"/>
  <c r="N3773" i="13"/>
  <c r="N3772" i="13"/>
  <c r="N3771" i="13"/>
  <c r="N3770" i="13"/>
  <c r="N3769" i="13"/>
  <c r="N3768" i="13"/>
  <c r="N3767" i="13"/>
  <c r="N3766" i="13"/>
  <c r="N3765" i="13"/>
  <c r="N3764" i="13"/>
  <c r="N3763" i="13"/>
  <c r="N3762" i="13"/>
  <c r="N3761" i="13"/>
  <c r="N3760" i="13"/>
  <c r="N3759" i="13"/>
  <c r="N3758" i="13"/>
  <c r="N3757" i="13"/>
  <c r="N3756" i="13"/>
  <c r="N3755" i="13"/>
  <c r="N3754" i="13"/>
  <c r="N3753" i="13"/>
  <c r="N3752" i="13"/>
  <c r="N3751" i="13"/>
  <c r="N3750" i="13"/>
  <c r="N3749" i="13"/>
  <c r="N3748" i="13"/>
  <c r="N3747" i="13"/>
  <c r="N3746" i="13"/>
  <c r="N3745" i="13"/>
  <c r="N3744" i="13"/>
  <c r="N3743" i="13"/>
  <c r="N3742" i="13"/>
  <c r="N3741" i="13"/>
  <c r="N3740" i="13"/>
  <c r="N3739" i="13"/>
  <c r="N3738" i="13"/>
  <c r="N3737" i="13"/>
  <c r="N3736" i="13"/>
  <c r="N3735" i="13"/>
  <c r="N3734" i="13"/>
  <c r="N3733" i="13"/>
  <c r="N3732" i="13"/>
  <c r="N3731" i="13"/>
  <c r="N3730" i="13"/>
  <c r="N3729" i="13"/>
  <c r="N3728" i="13"/>
  <c r="N3727" i="13"/>
  <c r="N3726" i="13"/>
  <c r="N3725" i="13"/>
  <c r="N3724" i="13"/>
  <c r="N3723" i="13"/>
  <c r="N3722" i="13"/>
  <c r="N3721" i="13"/>
  <c r="N3720" i="13"/>
  <c r="N3719" i="13"/>
  <c r="N3718" i="13"/>
  <c r="N3717" i="13"/>
  <c r="N3716" i="13"/>
  <c r="N3715" i="13"/>
  <c r="N3714" i="13"/>
  <c r="N3713" i="13"/>
  <c r="N3712" i="13"/>
  <c r="N3711" i="13"/>
  <c r="N3710" i="13"/>
  <c r="N3709" i="13"/>
  <c r="N3708" i="13"/>
  <c r="N3707" i="13"/>
  <c r="N3706" i="13"/>
  <c r="N3705" i="13"/>
  <c r="N3704" i="13"/>
  <c r="N3703" i="13"/>
  <c r="N3702" i="13"/>
  <c r="N3701" i="13"/>
  <c r="N3700" i="13"/>
  <c r="N3699" i="13"/>
  <c r="N3698" i="13"/>
  <c r="N3697" i="13"/>
  <c r="N3696" i="13"/>
  <c r="N3695" i="13"/>
  <c r="N3694" i="13"/>
  <c r="N3693" i="13"/>
  <c r="N3692" i="13"/>
  <c r="N3691" i="13"/>
  <c r="N3690" i="13"/>
  <c r="N3689" i="13"/>
  <c r="N3688" i="13"/>
  <c r="N3687" i="13"/>
  <c r="N3686" i="13"/>
  <c r="N3685" i="13"/>
  <c r="N3684" i="13"/>
  <c r="N3683" i="13"/>
  <c r="N3682" i="13"/>
  <c r="N3681" i="13"/>
  <c r="N3680" i="13"/>
  <c r="N3679" i="13"/>
  <c r="N3678" i="13"/>
  <c r="N3677" i="13"/>
  <c r="N3676" i="13"/>
  <c r="N3675" i="13"/>
  <c r="N3674" i="13"/>
  <c r="N3673" i="13"/>
  <c r="N3672" i="13"/>
  <c r="N3671" i="13"/>
  <c r="N3670" i="13"/>
  <c r="N3669" i="13"/>
  <c r="N3668" i="13"/>
  <c r="N3667" i="13"/>
  <c r="N3666" i="13"/>
  <c r="N3665" i="13"/>
  <c r="N3664" i="13"/>
  <c r="N3663" i="13"/>
  <c r="N3662" i="13"/>
  <c r="N3661" i="13"/>
  <c r="N3660" i="13"/>
  <c r="N3659" i="13"/>
  <c r="N3658" i="13"/>
  <c r="N3657" i="13"/>
  <c r="N3656" i="13"/>
  <c r="N3655" i="13"/>
  <c r="N3654" i="13"/>
  <c r="N3653" i="13"/>
  <c r="N3652" i="13"/>
  <c r="N3651" i="13"/>
  <c r="N3650" i="13"/>
  <c r="N3649" i="13"/>
  <c r="N3648" i="13"/>
  <c r="N3647" i="13"/>
  <c r="N3646" i="13"/>
  <c r="N3645" i="13"/>
  <c r="N3644" i="13"/>
  <c r="N3643" i="13"/>
  <c r="N3642" i="13"/>
  <c r="N3641" i="13"/>
  <c r="N3640" i="13"/>
  <c r="N3639" i="13"/>
  <c r="N3638" i="13"/>
  <c r="N3637" i="13"/>
  <c r="N3636" i="13"/>
  <c r="N3635" i="13"/>
  <c r="N3634" i="13"/>
  <c r="N3633" i="13"/>
  <c r="N3632" i="13"/>
  <c r="N3631" i="13"/>
  <c r="N3630" i="13"/>
  <c r="N3629" i="13"/>
  <c r="N3628" i="13"/>
  <c r="N3627" i="13"/>
  <c r="N3626" i="13"/>
  <c r="N3625" i="13"/>
  <c r="N3624" i="13"/>
  <c r="N3623" i="13"/>
  <c r="N3622" i="13"/>
  <c r="N3621" i="13"/>
  <c r="N3620" i="13"/>
  <c r="N3619" i="13"/>
  <c r="N3618" i="13"/>
  <c r="N3617" i="13"/>
  <c r="N3616" i="13"/>
  <c r="N3615" i="13"/>
  <c r="N3614" i="13"/>
  <c r="N3613" i="13"/>
  <c r="N3612" i="13"/>
  <c r="N3611" i="13"/>
  <c r="N3610" i="13"/>
  <c r="N3609" i="13"/>
  <c r="N3608" i="13"/>
  <c r="N3607" i="13"/>
  <c r="N3606" i="13"/>
  <c r="N3605" i="13"/>
  <c r="N3604" i="13"/>
  <c r="N3603" i="13"/>
  <c r="N3602" i="13"/>
  <c r="N3601" i="13"/>
  <c r="N3600" i="13"/>
  <c r="N3599" i="13"/>
  <c r="N3598" i="13"/>
  <c r="N3597" i="13"/>
  <c r="N3596" i="13"/>
  <c r="N3595" i="13"/>
  <c r="N3594" i="13"/>
  <c r="N3593" i="13"/>
  <c r="N3592" i="13"/>
  <c r="N3591" i="13"/>
  <c r="N3590" i="13"/>
  <c r="N3589" i="13"/>
  <c r="N3588" i="13"/>
  <c r="N3587" i="13"/>
  <c r="N3586" i="13"/>
  <c r="N3585" i="13"/>
  <c r="N3584" i="13"/>
  <c r="N3583" i="13"/>
  <c r="N3582" i="13"/>
  <c r="N3581" i="13"/>
  <c r="N3580" i="13"/>
  <c r="N3579" i="13"/>
  <c r="N3578" i="13"/>
  <c r="N3577" i="13"/>
  <c r="N3576" i="13"/>
  <c r="N3575" i="13"/>
  <c r="N3574" i="13"/>
  <c r="N3573" i="13"/>
  <c r="N3572" i="13"/>
  <c r="N3571" i="13"/>
  <c r="N3570" i="13"/>
  <c r="N3569" i="13"/>
  <c r="N3568" i="13"/>
  <c r="N3567" i="13"/>
  <c r="N3566" i="13"/>
  <c r="N3565" i="13"/>
  <c r="N3564" i="13"/>
  <c r="N3563" i="13"/>
  <c r="N3562" i="13"/>
  <c r="N3561" i="13"/>
  <c r="N3560" i="13"/>
  <c r="N3559" i="13"/>
  <c r="N3558" i="13"/>
  <c r="N3557" i="13"/>
  <c r="N3556" i="13"/>
  <c r="N3555" i="13"/>
  <c r="N3554" i="13"/>
  <c r="N3553" i="13"/>
  <c r="N3552" i="13"/>
  <c r="N3551" i="13"/>
  <c r="N3550" i="13"/>
  <c r="N3549" i="13"/>
  <c r="N3548" i="13"/>
  <c r="N3547" i="13"/>
  <c r="N3546" i="13"/>
  <c r="N3545" i="13"/>
  <c r="N3544" i="13"/>
  <c r="N3543" i="13"/>
  <c r="N3542" i="13"/>
  <c r="N3541" i="13"/>
  <c r="N3540" i="13"/>
  <c r="N3539" i="13"/>
  <c r="N3538" i="13"/>
  <c r="N3537" i="13"/>
  <c r="N3536" i="13"/>
  <c r="N3535" i="13"/>
  <c r="N3534" i="13"/>
  <c r="N3533" i="13"/>
  <c r="N3532" i="13"/>
  <c r="N3531" i="13"/>
  <c r="N3530" i="13"/>
  <c r="N3529" i="13"/>
  <c r="N3528" i="13"/>
  <c r="N3527" i="13"/>
  <c r="N3526" i="13"/>
  <c r="N3525" i="13"/>
  <c r="N3524" i="13"/>
  <c r="N3523" i="13"/>
  <c r="N3522" i="13"/>
  <c r="N3521" i="13"/>
  <c r="N3520" i="13"/>
  <c r="N3519" i="13"/>
  <c r="N3518" i="13"/>
  <c r="N3517" i="13"/>
  <c r="N3516" i="13"/>
  <c r="N3515" i="13"/>
  <c r="N3514" i="13"/>
  <c r="N3513" i="13"/>
  <c r="N3512" i="13"/>
  <c r="N3511" i="13"/>
  <c r="N3510" i="13"/>
  <c r="N3509" i="13"/>
  <c r="N3508" i="13"/>
  <c r="N3507" i="13"/>
  <c r="N3506" i="13"/>
  <c r="N3505" i="13"/>
  <c r="N3504" i="13"/>
  <c r="N3503" i="13"/>
  <c r="N3502" i="13"/>
  <c r="N3501" i="13"/>
  <c r="N3500" i="13"/>
  <c r="N3499" i="13"/>
  <c r="N3498" i="13"/>
  <c r="N3497" i="13"/>
  <c r="N3496" i="13"/>
  <c r="N3495" i="13"/>
  <c r="N3494" i="13"/>
  <c r="N3493" i="13"/>
  <c r="N3492" i="13"/>
  <c r="N3491" i="13"/>
  <c r="N3490" i="13"/>
  <c r="N3489" i="13"/>
  <c r="N3488" i="13"/>
  <c r="N3487" i="13"/>
  <c r="N3486" i="13"/>
  <c r="N3485" i="13"/>
  <c r="N3484" i="13"/>
  <c r="N3483" i="13"/>
  <c r="N3482" i="13"/>
  <c r="N3481" i="13"/>
  <c r="N3480" i="13"/>
  <c r="N3479" i="13"/>
  <c r="N3478" i="13"/>
  <c r="N3477" i="13"/>
  <c r="N3476" i="13"/>
  <c r="N3475" i="13"/>
  <c r="N3474" i="13"/>
  <c r="N3473" i="13"/>
  <c r="N3472" i="13"/>
  <c r="N3471" i="13"/>
  <c r="N3470" i="13"/>
  <c r="N3469" i="13"/>
  <c r="N3468" i="13"/>
  <c r="N3467" i="13"/>
  <c r="N3466" i="13"/>
  <c r="N3465" i="13"/>
  <c r="N3464" i="13"/>
  <c r="N3463" i="13"/>
  <c r="N3462" i="13"/>
  <c r="N3461" i="13"/>
  <c r="N3460" i="13"/>
  <c r="N3459" i="13"/>
  <c r="N3458" i="13"/>
  <c r="N3457" i="13"/>
  <c r="N3456" i="13"/>
  <c r="N3455" i="13"/>
  <c r="N3454" i="13"/>
  <c r="N3453" i="13"/>
  <c r="N3452" i="13"/>
  <c r="N3451" i="13"/>
  <c r="N3450" i="13"/>
  <c r="N3449" i="13"/>
  <c r="N3448" i="13"/>
  <c r="N3447" i="13"/>
  <c r="N3446" i="13"/>
  <c r="N3445" i="13"/>
  <c r="N3444" i="13"/>
  <c r="N3443" i="13"/>
  <c r="N3442" i="13"/>
  <c r="N3441" i="13"/>
  <c r="N3440" i="13"/>
  <c r="N3439" i="13"/>
  <c r="N3438" i="13"/>
  <c r="N3437" i="13"/>
  <c r="N3436" i="13"/>
  <c r="N3435" i="13"/>
  <c r="N3434" i="13"/>
  <c r="N3433" i="13"/>
  <c r="N3432" i="13"/>
  <c r="N3431" i="13"/>
  <c r="N3430" i="13"/>
  <c r="N3429" i="13"/>
  <c r="N3428" i="13"/>
  <c r="N3427" i="13"/>
  <c r="N3426" i="13"/>
  <c r="N3425" i="13"/>
  <c r="N3424" i="13"/>
  <c r="N3423" i="13"/>
  <c r="N3422" i="13"/>
  <c r="N3421" i="13"/>
  <c r="N3420" i="13"/>
  <c r="N3419" i="13"/>
  <c r="N3418" i="13"/>
  <c r="N3417" i="13"/>
  <c r="N3416" i="13"/>
  <c r="N3415" i="13"/>
  <c r="N3414" i="13"/>
  <c r="N3413" i="13"/>
  <c r="N3412" i="13"/>
  <c r="N3411" i="13"/>
  <c r="N3410" i="13"/>
  <c r="N3409" i="13"/>
  <c r="N3408" i="13"/>
  <c r="N3407" i="13"/>
  <c r="N3406" i="13"/>
  <c r="N3405" i="13"/>
  <c r="N3404" i="13"/>
  <c r="N3403" i="13"/>
  <c r="N3402" i="13"/>
  <c r="N3401" i="13"/>
  <c r="N3400" i="13"/>
  <c r="N3399" i="13"/>
  <c r="N3398" i="13"/>
  <c r="N3397" i="13"/>
  <c r="N3396" i="13"/>
  <c r="N3395" i="13"/>
  <c r="N3394" i="13"/>
  <c r="N3393" i="13"/>
  <c r="N3392" i="13"/>
  <c r="N3391" i="13"/>
  <c r="N3390" i="13"/>
  <c r="N3389" i="13"/>
  <c r="N3388" i="13"/>
  <c r="N3387" i="13"/>
  <c r="N3386" i="13"/>
  <c r="N3385" i="13"/>
  <c r="N3384" i="13"/>
  <c r="N3383" i="13"/>
  <c r="N3382" i="13"/>
  <c r="N3381" i="13"/>
  <c r="N3380" i="13"/>
  <c r="N3379" i="13"/>
  <c r="N3378" i="13"/>
  <c r="N3377" i="13"/>
  <c r="N3376" i="13"/>
  <c r="N3375" i="13"/>
  <c r="N3374" i="13"/>
  <c r="N3373" i="13"/>
  <c r="N3372" i="13"/>
  <c r="N3371" i="13"/>
  <c r="N3370" i="13"/>
  <c r="N3369" i="13"/>
  <c r="N3368" i="13"/>
  <c r="N3367" i="13"/>
  <c r="N3366" i="13"/>
  <c r="N3365" i="13"/>
  <c r="N3364" i="13"/>
  <c r="N3363" i="13"/>
  <c r="N3362" i="13"/>
  <c r="N3361" i="13"/>
  <c r="N3360" i="13"/>
  <c r="N3359" i="13"/>
  <c r="N3358" i="13"/>
  <c r="N3357" i="13"/>
  <c r="N3356" i="13"/>
  <c r="N3355" i="13"/>
  <c r="N3354" i="13"/>
  <c r="N3353" i="13"/>
  <c r="N3352" i="13"/>
  <c r="N3351" i="13"/>
  <c r="N3350" i="13"/>
  <c r="N3349" i="13"/>
  <c r="N3348" i="13"/>
  <c r="N3347" i="13"/>
  <c r="N3346" i="13"/>
  <c r="N3345" i="13"/>
  <c r="N3344" i="13"/>
  <c r="N3343" i="13"/>
  <c r="N3342" i="13"/>
  <c r="N3341" i="13"/>
  <c r="N3340" i="13"/>
  <c r="N3339" i="13"/>
  <c r="N3338" i="13"/>
  <c r="N3337" i="13"/>
  <c r="N3336" i="13"/>
  <c r="N3335" i="13"/>
  <c r="N3334" i="13"/>
  <c r="N3333" i="13"/>
  <c r="N3332" i="13"/>
  <c r="N3331" i="13"/>
  <c r="N3330" i="13"/>
  <c r="N3329" i="13"/>
  <c r="N3328" i="13"/>
  <c r="N3327" i="13"/>
  <c r="N3326" i="13"/>
  <c r="N3325" i="13"/>
  <c r="N3324" i="13"/>
  <c r="N3323" i="13"/>
  <c r="N3322" i="13"/>
  <c r="N3321" i="13"/>
  <c r="N3320" i="13"/>
  <c r="N3319" i="13"/>
  <c r="N3318" i="13"/>
  <c r="N3317" i="13"/>
  <c r="N3316" i="13"/>
  <c r="N3315" i="13"/>
  <c r="N3314" i="13"/>
  <c r="N3313" i="13"/>
  <c r="N3312" i="13"/>
  <c r="N3311" i="13"/>
  <c r="N3310" i="13"/>
  <c r="N3309" i="13"/>
  <c r="N3308" i="13"/>
  <c r="N3307" i="13"/>
  <c r="N3306" i="13"/>
  <c r="N3305" i="13"/>
  <c r="N3304" i="13"/>
  <c r="N3303" i="13"/>
  <c r="N3302" i="13"/>
  <c r="N3301" i="13"/>
  <c r="N3300" i="13"/>
  <c r="N3299" i="13"/>
  <c r="N3298" i="13"/>
  <c r="N3297" i="13"/>
  <c r="N3296" i="13"/>
  <c r="N3295" i="13"/>
  <c r="N3294" i="13"/>
  <c r="N3293" i="13"/>
  <c r="N3292" i="13"/>
  <c r="N3291" i="13"/>
  <c r="N3290" i="13"/>
  <c r="N3289" i="13"/>
  <c r="N3288" i="13"/>
  <c r="N3287" i="13"/>
  <c r="N3286" i="13"/>
  <c r="N3285" i="13"/>
  <c r="N3284" i="13"/>
  <c r="N3283" i="13"/>
  <c r="N3282" i="13"/>
  <c r="N3281" i="13"/>
  <c r="N3280" i="13"/>
  <c r="N3279" i="13"/>
  <c r="N3278" i="13"/>
  <c r="N3277" i="13"/>
  <c r="N3276" i="13"/>
  <c r="N3275" i="13"/>
  <c r="N3274" i="13"/>
  <c r="N3273" i="13"/>
  <c r="N3272" i="13"/>
  <c r="N3271" i="13"/>
  <c r="N3270" i="13"/>
  <c r="N3269" i="13"/>
  <c r="N3268" i="13"/>
  <c r="N3267" i="13"/>
  <c r="N3266" i="13"/>
  <c r="N3265" i="13"/>
  <c r="N3264" i="13"/>
  <c r="N3263" i="13"/>
  <c r="N3262" i="13"/>
  <c r="N3261" i="13"/>
  <c r="N3260" i="13"/>
  <c r="N3259" i="13"/>
  <c r="N3258" i="13"/>
  <c r="N3257" i="13"/>
  <c r="N3256" i="13"/>
  <c r="N3255" i="13"/>
  <c r="N3254" i="13"/>
  <c r="N3253" i="13"/>
  <c r="N3252" i="13"/>
  <c r="N3251" i="13"/>
  <c r="N3250" i="13"/>
  <c r="N3249" i="13"/>
  <c r="N3248" i="13"/>
  <c r="N3247" i="13"/>
  <c r="N3246" i="13"/>
  <c r="N3245" i="13"/>
  <c r="N3244" i="13"/>
  <c r="N3243" i="13"/>
  <c r="N3242" i="13"/>
  <c r="N3241" i="13"/>
  <c r="N3240" i="13"/>
  <c r="N3239" i="13"/>
  <c r="N3238" i="13"/>
  <c r="N3237" i="13"/>
  <c r="N3236" i="13"/>
  <c r="N3235" i="13"/>
  <c r="N3234" i="13"/>
  <c r="N3233" i="13"/>
  <c r="N3232" i="13"/>
  <c r="N3231" i="13"/>
  <c r="N3230" i="13"/>
  <c r="N3229" i="13"/>
  <c r="N3228" i="13"/>
  <c r="N3227" i="13"/>
  <c r="N3226" i="13"/>
  <c r="N3225" i="13"/>
  <c r="N3224" i="13"/>
  <c r="N3223" i="13"/>
  <c r="N3222" i="13"/>
  <c r="N3221" i="13"/>
  <c r="N3220" i="13"/>
  <c r="N3219" i="13"/>
  <c r="N3218" i="13"/>
  <c r="N3217" i="13"/>
  <c r="N3216" i="13"/>
  <c r="N3215" i="13"/>
  <c r="N3214" i="13"/>
  <c r="N3213" i="13"/>
  <c r="N3212" i="13"/>
  <c r="N3211" i="13"/>
  <c r="N3210" i="13"/>
  <c r="N3209" i="13"/>
  <c r="N3208" i="13"/>
  <c r="N3207" i="13"/>
  <c r="N3206" i="13"/>
  <c r="N3205" i="13"/>
  <c r="N3204" i="13"/>
  <c r="N3203" i="13"/>
  <c r="N3202" i="13"/>
  <c r="N3201" i="13"/>
  <c r="N3200" i="13"/>
  <c r="N3199" i="13"/>
  <c r="N3198" i="13"/>
  <c r="N3197" i="13"/>
  <c r="N3196" i="13"/>
  <c r="N3195" i="13"/>
  <c r="N3194" i="13"/>
  <c r="N3193" i="13"/>
  <c r="N3192" i="13"/>
  <c r="N3191" i="13"/>
  <c r="N3190" i="13"/>
  <c r="N3189" i="13"/>
  <c r="N3188" i="13"/>
  <c r="N3187" i="13"/>
  <c r="N3186" i="13"/>
  <c r="N3185" i="13"/>
  <c r="N3184" i="13"/>
  <c r="N3183" i="13"/>
  <c r="N3182" i="13"/>
  <c r="N3181" i="13"/>
  <c r="N3180" i="13"/>
  <c r="N3179" i="13"/>
  <c r="N3178" i="13"/>
  <c r="N3177" i="13"/>
  <c r="N3176" i="13"/>
  <c r="N3175" i="13"/>
  <c r="N3174" i="13"/>
  <c r="N3173" i="13"/>
  <c r="N3172" i="13"/>
  <c r="N3171" i="13"/>
  <c r="N3170" i="13"/>
  <c r="N3169" i="13"/>
  <c r="N3168" i="13"/>
  <c r="N3167" i="13"/>
  <c r="N3166" i="13"/>
  <c r="N3165" i="13"/>
  <c r="N3164" i="13"/>
  <c r="N3163" i="13"/>
  <c r="N3162" i="13"/>
  <c r="N3161" i="13"/>
  <c r="N3160" i="13"/>
  <c r="N3159" i="13"/>
  <c r="N3158" i="13"/>
  <c r="N3157" i="13"/>
  <c r="N3156" i="13"/>
  <c r="N3155" i="13"/>
  <c r="N3154" i="13"/>
  <c r="N3153" i="13"/>
  <c r="N3152" i="13"/>
  <c r="N3151" i="13"/>
  <c r="N3150" i="13"/>
  <c r="N3149" i="13"/>
  <c r="N3148" i="13"/>
  <c r="N3147" i="13"/>
  <c r="N3146" i="13"/>
  <c r="N3145" i="13"/>
  <c r="N3144" i="13"/>
  <c r="N3143" i="13"/>
  <c r="N3142" i="13"/>
  <c r="N3141" i="13"/>
  <c r="N3140" i="13"/>
  <c r="N3139" i="13"/>
  <c r="N3138" i="13"/>
  <c r="N3137" i="13"/>
  <c r="N3136" i="13"/>
  <c r="N3135" i="13"/>
  <c r="N3134" i="13"/>
  <c r="N3133" i="13"/>
  <c r="N3132" i="13"/>
  <c r="N3131" i="13"/>
  <c r="N3130" i="13"/>
  <c r="N3129" i="13"/>
  <c r="N3128" i="13"/>
  <c r="N3127" i="13"/>
  <c r="N3126" i="13"/>
  <c r="N3125" i="13"/>
  <c r="N3124" i="13"/>
  <c r="N3123" i="13"/>
  <c r="N3122" i="13"/>
  <c r="N3121" i="13"/>
  <c r="N3120" i="13"/>
  <c r="N3119" i="13"/>
  <c r="N3118" i="13"/>
  <c r="N3117" i="13"/>
  <c r="N3116" i="13"/>
  <c r="N3115" i="13"/>
  <c r="N3114" i="13"/>
  <c r="N3113" i="13"/>
  <c r="N3112" i="13"/>
  <c r="N3111" i="13"/>
  <c r="N3110" i="13"/>
  <c r="N3109" i="13"/>
  <c r="N3108" i="13"/>
  <c r="N3107" i="13"/>
  <c r="N3106" i="13"/>
  <c r="N3105" i="13"/>
  <c r="N3104" i="13"/>
  <c r="N3103" i="13"/>
  <c r="N3102" i="13"/>
  <c r="N3101" i="13"/>
  <c r="N3100" i="13"/>
  <c r="N3099" i="13"/>
  <c r="N3098" i="13"/>
  <c r="N3097" i="13"/>
  <c r="N3096" i="13"/>
  <c r="N3095" i="13"/>
  <c r="N3094" i="13"/>
  <c r="N3093" i="13"/>
  <c r="N3092" i="13"/>
  <c r="N3091" i="13"/>
  <c r="N3090" i="13"/>
  <c r="N3089" i="13"/>
  <c r="N3088" i="13"/>
  <c r="N3087" i="13"/>
  <c r="N3086" i="13"/>
  <c r="N3085" i="13"/>
  <c r="N3084" i="13"/>
  <c r="N3083" i="13"/>
  <c r="N3082" i="13"/>
  <c r="N3081" i="13"/>
  <c r="N3080" i="13"/>
  <c r="N3079" i="13"/>
  <c r="N3078" i="13"/>
  <c r="N3077" i="13"/>
  <c r="N3076" i="13"/>
  <c r="N3075" i="13"/>
  <c r="N3074" i="13"/>
  <c r="N3073" i="13"/>
  <c r="N3072" i="13"/>
  <c r="N3071" i="13"/>
  <c r="N3070" i="13"/>
  <c r="N3069" i="13"/>
  <c r="N3068" i="13"/>
  <c r="N3067" i="13"/>
  <c r="N3066" i="13"/>
  <c r="N3065" i="13"/>
  <c r="N3064" i="13"/>
  <c r="N3063" i="13"/>
  <c r="N3062" i="13"/>
  <c r="N3061" i="13"/>
  <c r="N3060" i="13"/>
  <c r="N3059" i="13"/>
  <c r="N3058" i="13"/>
  <c r="N3057" i="13"/>
  <c r="N3056" i="13"/>
  <c r="N3055" i="13"/>
  <c r="N3054" i="13"/>
  <c r="N3053" i="13"/>
  <c r="N3052" i="13"/>
  <c r="N3051" i="13"/>
  <c r="N3050" i="13"/>
  <c r="N3049" i="13"/>
  <c r="N3048" i="13"/>
  <c r="N3047" i="13"/>
  <c r="N3046" i="13"/>
  <c r="N3045" i="13"/>
  <c r="N3044" i="13"/>
  <c r="N3043" i="13"/>
  <c r="N3042" i="13"/>
  <c r="N3041" i="13"/>
  <c r="N3040" i="13"/>
  <c r="N3039" i="13"/>
  <c r="N3038" i="13"/>
  <c r="N3037" i="13"/>
  <c r="N3036" i="13"/>
  <c r="N3035" i="13"/>
  <c r="N3034" i="13"/>
  <c r="N3033" i="13"/>
  <c r="N3032" i="13"/>
  <c r="N3031" i="13"/>
  <c r="N3030" i="13"/>
  <c r="N3029" i="13"/>
  <c r="N3028" i="13"/>
  <c r="N3027" i="13"/>
  <c r="N3026" i="13"/>
  <c r="N3025" i="13"/>
  <c r="N3024" i="13"/>
  <c r="N3023" i="13"/>
  <c r="N3022" i="13"/>
  <c r="N3021" i="13"/>
  <c r="N3020" i="13"/>
  <c r="N3019" i="13"/>
  <c r="N3018" i="13"/>
  <c r="N3017" i="13"/>
  <c r="N3016" i="13"/>
  <c r="N3015" i="13"/>
  <c r="N3014" i="13"/>
  <c r="N3013" i="13"/>
  <c r="N3012" i="13"/>
  <c r="N3011" i="13"/>
  <c r="N3010" i="13"/>
  <c r="N3009" i="13"/>
  <c r="N3008" i="13"/>
  <c r="N3007" i="13"/>
  <c r="N3006" i="13"/>
  <c r="N3005" i="13"/>
  <c r="N3004" i="13"/>
  <c r="N3003" i="13"/>
  <c r="N3002" i="13"/>
  <c r="N3001" i="13"/>
  <c r="N3000" i="13"/>
  <c r="N2999" i="13"/>
  <c r="N2998" i="13"/>
  <c r="N2997" i="13"/>
  <c r="N2996" i="13"/>
  <c r="N2995" i="13"/>
  <c r="N2994" i="13"/>
  <c r="N2993" i="13"/>
  <c r="N2992" i="13"/>
  <c r="N2991" i="13"/>
  <c r="N2990" i="13"/>
  <c r="N2989" i="13"/>
  <c r="N2988" i="13"/>
  <c r="N2987" i="13"/>
  <c r="N2986" i="13"/>
  <c r="N2985" i="13"/>
  <c r="N2984" i="13"/>
  <c r="N2983" i="13"/>
  <c r="N2982" i="13"/>
  <c r="N2981" i="13"/>
  <c r="N2980" i="13"/>
  <c r="N2979" i="13"/>
  <c r="N2978" i="13"/>
  <c r="N2977" i="13"/>
  <c r="N2976" i="13"/>
  <c r="N2975" i="13"/>
  <c r="N2974" i="13"/>
  <c r="N2973" i="13"/>
  <c r="N2972" i="13"/>
  <c r="N2971" i="13"/>
  <c r="N2970" i="13"/>
  <c r="N2969" i="13"/>
  <c r="N2968" i="13"/>
  <c r="N2967" i="13"/>
  <c r="N2966" i="13"/>
  <c r="N2965" i="13"/>
  <c r="N2964" i="13"/>
  <c r="N2963" i="13"/>
  <c r="N2962" i="13"/>
  <c r="N2961" i="13"/>
  <c r="N2960" i="13"/>
  <c r="N2959" i="13"/>
  <c r="N2958" i="13"/>
  <c r="N2957" i="13"/>
  <c r="N2956" i="13"/>
  <c r="N2955" i="13"/>
  <c r="N2954" i="13"/>
  <c r="N2953" i="13"/>
  <c r="N2952" i="13"/>
  <c r="N2951" i="13"/>
  <c r="N2950" i="13"/>
  <c r="N2949" i="13"/>
  <c r="N2948" i="13"/>
  <c r="N2947" i="13"/>
  <c r="N2946" i="13"/>
  <c r="N2945" i="13"/>
  <c r="N2944" i="13"/>
  <c r="N2943" i="13"/>
  <c r="N2942" i="13"/>
  <c r="N2941" i="13"/>
  <c r="N2940" i="13"/>
  <c r="N2939" i="13"/>
  <c r="N2938" i="13"/>
  <c r="N2937" i="13"/>
  <c r="N2936" i="13"/>
  <c r="N2935" i="13"/>
  <c r="N2934" i="13"/>
  <c r="N2933" i="13"/>
  <c r="N2932" i="13"/>
  <c r="N2931" i="13"/>
  <c r="N2930" i="13"/>
  <c r="N2929" i="13"/>
  <c r="N2928" i="13"/>
  <c r="N2927" i="13"/>
  <c r="N2926" i="13"/>
  <c r="N2925" i="13"/>
  <c r="N2924" i="13"/>
  <c r="N2923" i="13"/>
  <c r="N2922" i="13"/>
  <c r="N2921" i="13"/>
  <c r="N2920" i="13"/>
  <c r="N2919" i="13"/>
  <c r="N2918" i="13"/>
  <c r="N2917" i="13"/>
  <c r="N2916" i="13"/>
  <c r="N2915" i="13"/>
  <c r="N2914" i="13"/>
  <c r="N2913" i="13"/>
  <c r="N2912" i="13"/>
  <c r="N2911" i="13"/>
  <c r="N2910" i="13"/>
  <c r="N2909" i="13"/>
  <c r="N2908" i="13"/>
  <c r="N2907" i="13"/>
  <c r="N2906" i="13"/>
  <c r="N2905" i="13"/>
  <c r="N2904" i="13"/>
  <c r="N2903" i="13"/>
  <c r="N2902" i="13"/>
  <c r="N2901" i="13"/>
  <c r="N2900" i="13"/>
  <c r="N2899" i="13"/>
  <c r="N2898" i="13"/>
  <c r="N2897" i="13"/>
  <c r="N2896" i="13"/>
  <c r="N2895" i="13"/>
  <c r="N2894" i="13"/>
  <c r="N2893" i="13"/>
  <c r="N2892" i="13"/>
  <c r="N2891" i="13"/>
  <c r="N2890" i="13"/>
  <c r="N2889" i="13"/>
  <c r="N2888" i="13"/>
  <c r="N2887" i="13"/>
  <c r="N2886" i="13"/>
  <c r="N2885" i="13"/>
  <c r="N2884" i="13"/>
  <c r="N2883" i="13"/>
  <c r="N2882" i="13"/>
  <c r="N2881" i="13"/>
  <c r="N2880" i="13"/>
  <c r="N2879" i="13"/>
  <c r="N2878" i="13"/>
  <c r="N2877" i="13"/>
  <c r="N2876" i="13"/>
  <c r="N2875" i="13"/>
  <c r="N2874" i="13"/>
  <c r="N2873" i="13"/>
  <c r="N2872" i="13"/>
  <c r="N2871" i="13"/>
  <c r="N2870" i="13"/>
  <c r="N2869" i="13"/>
  <c r="N2868" i="13"/>
  <c r="N2867" i="13"/>
  <c r="N2866" i="13"/>
  <c r="N2865" i="13"/>
  <c r="N2864" i="13"/>
  <c r="N2863" i="13"/>
  <c r="N2862" i="13"/>
  <c r="N2861" i="13"/>
  <c r="N2860" i="13"/>
  <c r="N2859" i="13"/>
  <c r="N2858" i="13"/>
  <c r="N2857" i="13"/>
  <c r="N2856" i="13"/>
  <c r="N2855" i="13"/>
  <c r="N2854" i="13"/>
  <c r="N2853" i="13"/>
  <c r="N2852" i="13"/>
  <c r="N2851" i="13"/>
  <c r="N2850" i="13"/>
  <c r="N2849" i="13"/>
  <c r="N2848" i="13"/>
  <c r="N2847" i="13"/>
  <c r="N2846" i="13"/>
  <c r="N2845" i="13"/>
  <c r="N2844" i="13"/>
  <c r="N2843" i="13"/>
  <c r="N2842" i="13"/>
  <c r="N2841" i="13"/>
  <c r="N2840" i="13"/>
  <c r="N2839" i="13"/>
  <c r="N2838" i="13"/>
  <c r="N2837" i="13"/>
  <c r="N2836" i="13"/>
  <c r="N2835" i="13"/>
  <c r="N2834" i="13"/>
  <c r="N2833" i="13"/>
  <c r="N2832" i="13"/>
  <c r="N2831" i="13"/>
  <c r="N2830" i="13"/>
  <c r="N2829" i="13"/>
  <c r="N2828" i="13"/>
  <c r="N2827" i="13"/>
  <c r="N2826" i="13"/>
  <c r="N2825" i="13"/>
  <c r="N2824" i="13"/>
  <c r="N2823" i="13"/>
  <c r="N2822" i="13"/>
  <c r="N2821" i="13"/>
  <c r="N2820" i="13"/>
  <c r="N2819" i="13"/>
  <c r="N2818" i="13"/>
  <c r="N2817" i="13"/>
  <c r="N2816" i="13"/>
  <c r="N2815" i="13"/>
  <c r="N2814" i="13"/>
  <c r="N2813" i="13"/>
  <c r="N2812" i="13"/>
  <c r="N2811" i="13"/>
  <c r="N2810" i="13"/>
  <c r="N2809" i="13"/>
  <c r="N2808" i="13"/>
  <c r="N2807" i="13"/>
  <c r="N2806" i="13"/>
  <c r="N2805" i="13"/>
  <c r="N2804" i="13"/>
  <c r="N2803" i="13"/>
  <c r="N2802" i="13"/>
  <c r="N2801" i="13"/>
  <c r="N2800" i="13"/>
  <c r="N2799" i="13"/>
  <c r="N2798" i="13"/>
  <c r="N2797" i="13"/>
  <c r="N2796" i="13"/>
  <c r="N2795" i="13"/>
  <c r="N2794" i="13"/>
  <c r="N2793" i="13"/>
  <c r="N2792" i="13"/>
  <c r="N2791" i="13"/>
  <c r="N2790" i="13"/>
  <c r="N2789" i="13"/>
  <c r="N2788" i="13"/>
  <c r="N2787" i="13"/>
  <c r="N2786" i="13"/>
  <c r="N2785" i="13"/>
  <c r="N2784" i="13"/>
  <c r="N2783" i="13"/>
  <c r="N2782" i="13"/>
  <c r="N2781" i="13"/>
  <c r="N2780" i="13"/>
  <c r="N2779" i="13"/>
  <c r="N2778" i="13"/>
  <c r="N2777" i="13"/>
  <c r="N2776" i="13"/>
  <c r="N2775" i="13"/>
  <c r="N2774" i="13"/>
  <c r="N2773" i="13"/>
  <c r="N2772" i="13"/>
  <c r="N2771" i="13"/>
  <c r="N2770" i="13"/>
  <c r="N2769" i="13"/>
  <c r="N2768" i="13"/>
  <c r="N2767" i="13"/>
  <c r="N2766" i="13"/>
  <c r="N2765" i="13"/>
  <c r="N2764" i="13"/>
  <c r="N2763" i="13"/>
  <c r="N2762" i="13"/>
  <c r="N2761" i="13"/>
  <c r="N2760" i="13"/>
  <c r="N2759" i="13"/>
  <c r="N2758" i="13"/>
  <c r="N2757" i="13"/>
  <c r="N2756" i="13"/>
  <c r="N2755" i="13"/>
  <c r="N2754" i="13"/>
  <c r="N2753" i="13"/>
  <c r="N2752" i="13"/>
  <c r="N2751" i="13"/>
  <c r="N2750" i="13"/>
  <c r="N2749" i="13"/>
  <c r="N2748" i="13"/>
  <c r="N2747" i="13"/>
  <c r="N2746" i="13"/>
  <c r="N2745" i="13"/>
  <c r="N2744" i="13"/>
  <c r="N2743" i="13"/>
  <c r="N2742" i="13"/>
  <c r="N2741" i="13"/>
  <c r="N2740" i="13"/>
  <c r="N2739" i="13"/>
  <c r="N2738" i="13"/>
  <c r="N2737" i="13"/>
  <c r="N2736" i="13"/>
  <c r="N2735" i="13"/>
  <c r="N2734" i="13"/>
  <c r="N2733" i="13"/>
  <c r="N2732" i="13"/>
  <c r="N2731" i="13"/>
  <c r="N2730" i="13"/>
  <c r="N2729" i="13"/>
  <c r="N2728" i="13"/>
  <c r="N2727" i="13"/>
  <c r="N2726" i="13"/>
  <c r="N2725" i="13"/>
  <c r="N2724" i="13"/>
  <c r="N2723" i="13"/>
  <c r="N2722" i="13"/>
  <c r="N2721" i="13"/>
  <c r="N2720" i="13"/>
  <c r="N2719" i="13"/>
  <c r="N2718" i="13"/>
  <c r="N2717" i="13"/>
  <c r="N2716" i="13"/>
  <c r="N2715" i="13"/>
  <c r="N2714" i="13"/>
  <c r="N2713" i="13"/>
  <c r="N2712" i="13"/>
  <c r="N2711" i="13"/>
  <c r="N2710" i="13"/>
  <c r="N2709" i="13"/>
  <c r="N2708" i="13"/>
  <c r="N2707" i="13"/>
  <c r="N2706" i="13"/>
  <c r="N2705" i="13"/>
  <c r="N2704" i="13"/>
  <c r="N2703" i="13"/>
  <c r="N2702" i="13"/>
  <c r="N2701" i="13"/>
  <c r="N2700" i="13"/>
  <c r="N2699" i="13"/>
  <c r="N2698" i="13"/>
  <c r="N2697" i="13"/>
  <c r="N2696" i="13"/>
  <c r="N2695" i="13"/>
  <c r="N2694" i="13"/>
  <c r="N2693" i="13"/>
  <c r="N2692" i="13"/>
  <c r="N2691" i="13"/>
  <c r="N2690" i="13"/>
  <c r="N2689" i="13"/>
  <c r="N2688" i="13"/>
  <c r="N2687" i="13"/>
  <c r="N2686" i="13"/>
  <c r="N2685" i="13"/>
  <c r="N2684" i="13"/>
  <c r="N2683" i="13"/>
  <c r="N2682" i="13"/>
  <c r="N2681" i="13"/>
  <c r="N2680" i="13"/>
  <c r="N2679" i="13"/>
  <c r="N2678" i="13"/>
  <c r="N2677" i="13"/>
  <c r="N2676" i="13"/>
  <c r="N2675" i="13"/>
  <c r="N2674" i="13"/>
  <c r="N2673" i="13"/>
  <c r="N2672" i="13"/>
  <c r="N2671" i="13"/>
  <c r="N2670" i="13"/>
  <c r="N2669" i="13"/>
  <c r="N2668" i="13"/>
  <c r="N2667" i="13"/>
  <c r="N2666" i="13"/>
  <c r="N2665" i="13"/>
  <c r="N2664" i="13"/>
  <c r="N2663" i="13"/>
  <c r="N2662" i="13"/>
  <c r="N2661" i="13"/>
  <c r="N2660" i="13"/>
  <c r="N2659" i="13"/>
  <c r="N2658" i="13"/>
  <c r="N2657" i="13"/>
  <c r="N2656" i="13"/>
  <c r="N2655" i="13"/>
  <c r="N2654" i="13"/>
  <c r="N2653" i="13"/>
  <c r="N2652" i="13"/>
  <c r="N2651" i="13"/>
  <c r="N2650" i="13"/>
  <c r="N2649" i="13"/>
  <c r="N2648" i="13"/>
  <c r="N2647" i="13"/>
  <c r="N2646" i="13"/>
  <c r="N2645" i="13"/>
  <c r="N2644" i="13"/>
  <c r="N2643" i="13"/>
  <c r="N2642" i="13"/>
  <c r="N2641" i="13"/>
  <c r="N2640" i="13"/>
  <c r="N2639" i="13"/>
  <c r="N2638" i="13"/>
  <c r="N2637" i="13"/>
  <c r="N2636" i="13"/>
  <c r="N2635" i="13"/>
  <c r="N2634" i="13"/>
  <c r="N2633" i="13"/>
  <c r="N2632" i="13"/>
  <c r="N2631" i="13"/>
  <c r="N2630" i="13"/>
  <c r="N2629" i="13"/>
  <c r="N2628" i="13"/>
  <c r="N2627" i="13"/>
  <c r="N2626" i="13"/>
  <c r="N2625" i="13"/>
  <c r="N2624" i="13"/>
  <c r="N2623" i="13"/>
  <c r="N2622" i="13"/>
  <c r="N2621" i="13"/>
  <c r="N2620" i="13"/>
  <c r="N2619" i="13"/>
  <c r="N2618" i="13"/>
  <c r="N2617" i="13"/>
  <c r="N2616" i="13"/>
  <c r="N2615" i="13"/>
  <c r="N2614" i="13"/>
  <c r="N2613" i="13"/>
  <c r="N2612" i="13"/>
  <c r="N2611" i="13"/>
  <c r="N2610" i="13"/>
  <c r="N2609" i="13"/>
  <c r="N2608" i="13"/>
  <c r="N2607" i="13"/>
  <c r="N2606" i="13"/>
  <c r="N2605" i="13"/>
  <c r="N2604" i="13"/>
  <c r="N2603" i="13"/>
  <c r="N2602" i="13"/>
  <c r="N2601" i="13"/>
  <c r="N2600" i="13"/>
  <c r="N2599" i="13"/>
  <c r="N2598" i="13"/>
  <c r="N2597" i="13"/>
  <c r="N2596" i="13"/>
  <c r="N2595" i="13"/>
  <c r="N2594" i="13"/>
  <c r="N2593" i="13"/>
  <c r="N2592" i="13"/>
  <c r="N2591" i="13"/>
  <c r="N2590" i="13"/>
  <c r="N2589" i="13"/>
  <c r="N2588" i="13"/>
  <c r="N2587" i="13"/>
  <c r="N2586" i="13"/>
  <c r="N2585" i="13"/>
  <c r="N2584" i="13"/>
  <c r="N2583" i="13"/>
  <c r="N2582" i="13"/>
  <c r="N2581" i="13"/>
  <c r="N2580" i="13"/>
  <c r="N2579" i="13"/>
  <c r="N2578" i="13"/>
  <c r="N2577" i="13"/>
  <c r="N2576" i="13"/>
  <c r="N2575" i="13"/>
  <c r="N2574" i="13"/>
  <c r="N2573" i="13"/>
  <c r="N2572" i="13"/>
  <c r="N2571" i="13"/>
  <c r="N2570" i="13"/>
  <c r="N2569" i="13"/>
  <c r="N2568" i="13"/>
  <c r="N2567" i="13"/>
  <c r="N2566" i="13"/>
  <c r="N2565" i="13"/>
  <c r="N2564" i="13"/>
  <c r="N2563" i="13"/>
  <c r="N2562" i="13"/>
  <c r="N2561" i="13"/>
  <c r="N2560" i="13"/>
  <c r="N2559" i="13"/>
  <c r="N2558" i="13"/>
  <c r="N2557" i="13"/>
  <c r="N2556" i="13"/>
  <c r="N2555" i="13"/>
  <c r="N2554" i="13"/>
  <c r="N2553" i="13"/>
  <c r="N2552" i="13"/>
  <c r="N2551" i="13"/>
  <c r="N2550" i="13"/>
  <c r="N2549" i="13"/>
  <c r="N2548" i="13"/>
  <c r="N2547" i="13"/>
  <c r="N2546" i="13"/>
  <c r="N2545" i="13"/>
  <c r="N2544" i="13"/>
  <c r="N2543" i="13"/>
  <c r="N2542" i="13"/>
  <c r="N2541" i="13"/>
  <c r="N2540" i="13"/>
  <c r="N2539" i="13"/>
  <c r="N2538" i="13"/>
  <c r="N2537" i="13"/>
  <c r="N2536" i="13"/>
  <c r="N2535" i="13"/>
  <c r="N2534" i="13"/>
  <c r="N2533" i="13"/>
  <c r="N2532" i="13"/>
  <c r="N2531" i="13"/>
  <c r="N2530" i="13"/>
  <c r="N2529" i="13"/>
  <c r="N2528" i="13"/>
  <c r="N2527" i="13"/>
  <c r="N2526" i="13"/>
  <c r="N2525" i="13"/>
  <c r="N2524" i="13"/>
  <c r="N2523" i="13"/>
  <c r="N2522" i="13"/>
  <c r="N2521" i="13"/>
  <c r="N2520" i="13"/>
  <c r="N2519" i="13"/>
  <c r="N2518" i="13"/>
  <c r="N2517" i="13"/>
  <c r="N2516" i="13"/>
  <c r="N2515" i="13"/>
  <c r="N2514" i="13"/>
  <c r="N2513" i="13"/>
  <c r="N2512" i="13"/>
  <c r="N2511" i="13"/>
  <c r="N2510" i="13"/>
  <c r="N2509" i="13"/>
  <c r="N2508" i="13"/>
  <c r="N2507" i="13"/>
  <c r="N2506" i="13"/>
  <c r="N2505" i="13"/>
  <c r="N2504" i="13"/>
  <c r="N2503" i="13"/>
  <c r="N2502" i="13"/>
  <c r="N2501" i="13"/>
  <c r="N2500" i="13"/>
  <c r="N2499" i="13"/>
  <c r="N2498" i="13"/>
  <c r="N2497" i="13"/>
  <c r="N2496" i="13"/>
  <c r="N2495" i="13"/>
  <c r="N2494" i="13"/>
  <c r="N2493" i="13"/>
  <c r="N2492" i="13"/>
  <c r="N2491" i="13"/>
  <c r="N2490" i="13"/>
  <c r="N2489" i="13"/>
  <c r="N2488" i="13"/>
  <c r="N2487" i="13"/>
  <c r="N2486" i="13"/>
  <c r="N2485" i="13"/>
  <c r="N2484" i="13"/>
  <c r="N2483" i="13"/>
  <c r="N2482" i="13"/>
  <c r="N2481" i="13"/>
  <c r="N2480" i="13"/>
  <c r="N2479" i="13"/>
  <c r="N2478" i="13"/>
  <c r="N2477" i="13"/>
  <c r="N2476" i="13"/>
  <c r="N2475" i="13"/>
  <c r="N2474" i="13"/>
  <c r="N2473" i="13"/>
  <c r="N2472" i="13"/>
  <c r="N2471" i="13"/>
  <c r="N2470" i="13"/>
  <c r="N2469" i="13"/>
  <c r="N2468" i="13"/>
  <c r="N2467" i="13"/>
  <c r="N2466" i="13"/>
  <c r="N2465" i="13"/>
  <c r="N2464" i="13"/>
  <c r="N2463" i="13"/>
  <c r="N2462" i="13"/>
  <c r="N2461" i="13"/>
  <c r="N2460" i="13"/>
  <c r="N2459" i="13"/>
  <c r="N2458" i="13"/>
  <c r="N2457" i="13"/>
  <c r="N2456" i="13"/>
  <c r="N2455" i="13"/>
  <c r="N2454" i="13"/>
  <c r="N2453" i="13"/>
  <c r="N2452" i="13"/>
  <c r="N2451" i="13"/>
  <c r="N2450" i="13"/>
  <c r="N2449" i="13"/>
  <c r="N2448" i="13"/>
  <c r="N2447" i="13"/>
  <c r="N2446" i="13"/>
  <c r="N2445" i="13"/>
  <c r="N2444" i="13"/>
  <c r="N2443" i="13"/>
  <c r="N2442" i="13"/>
  <c r="N2441" i="13"/>
  <c r="N2440" i="13"/>
  <c r="N2439" i="13"/>
  <c r="N2438" i="13"/>
  <c r="N2437" i="13"/>
  <c r="N2436" i="13"/>
  <c r="N2435" i="13"/>
  <c r="N2434" i="13"/>
  <c r="N2433" i="13"/>
  <c r="N2432" i="13"/>
  <c r="N2431" i="13"/>
  <c r="N2430" i="13"/>
  <c r="N2429" i="13"/>
  <c r="N2428" i="13"/>
  <c r="N2427" i="13"/>
  <c r="N2426" i="13"/>
  <c r="N2425" i="13"/>
  <c r="N2424" i="13"/>
  <c r="N2423" i="13"/>
  <c r="N2422" i="13"/>
  <c r="N2421" i="13"/>
  <c r="N2420" i="13"/>
  <c r="N2419" i="13"/>
  <c r="N2418" i="13"/>
  <c r="N2417" i="13"/>
  <c r="N2416" i="13"/>
  <c r="N2415" i="13"/>
  <c r="N2414" i="13"/>
  <c r="N2413" i="13"/>
  <c r="N2412" i="13"/>
  <c r="N2411" i="13"/>
  <c r="N2410" i="13"/>
  <c r="N2409" i="13"/>
  <c r="N2408" i="13"/>
  <c r="N2407" i="13"/>
  <c r="N2406" i="13"/>
  <c r="N2405" i="13"/>
  <c r="N2404" i="13"/>
  <c r="N2403" i="13"/>
  <c r="N2402" i="13"/>
  <c r="N2401" i="13"/>
  <c r="N2400" i="13"/>
  <c r="N2399" i="13"/>
  <c r="N2398" i="13"/>
  <c r="N2397" i="13"/>
  <c r="N2396" i="13"/>
  <c r="N2395" i="13"/>
  <c r="N2394" i="13"/>
  <c r="N2393" i="13"/>
  <c r="N2392" i="13"/>
  <c r="N2391" i="13"/>
  <c r="N2390" i="13"/>
  <c r="N2389" i="13"/>
  <c r="N2388" i="13"/>
  <c r="N2387" i="13"/>
  <c r="N2386" i="13"/>
  <c r="N2385" i="13"/>
  <c r="N2384" i="13"/>
  <c r="N2383" i="13"/>
  <c r="N2382" i="13"/>
  <c r="N2381" i="13"/>
  <c r="N2380" i="13"/>
  <c r="N2379" i="13"/>
  <c r="N2378" i="13"/>
  <c r="N2377" i="13"/>
  <c r="N2376" i="13"/>
  <c r="N2375" i="13"/>
  <c r="N2374" i="13"/>
  <c r="N2373" i="13"/>
  <c r="N2372" i="13"/>
  <c r="N2371" i="13"/>
  <c r="N2370" i="13"/>
  <c r="N2369" i="13"/>
  <c r="N2368" i="13"/>
  <c r="N2367" i="13"/>
  <c r="N2366" i="13"/>
  <c r="N2365" i="13"/>
  <c r="N2364" i="13"/>
  <c r="N2363" i="13"/>
  <c r="N2362" i="13"/>
  <c r="N2361" i="13"/>
  <c r="N2360" i="13"/>
  <c r="N2359" i="13"/>
  <c r="N2358" i="13"/>
  <c r="N2357" i="13"/>
  <c r="N2356" i="13"/>
  <c r="N2355" i="13"/>
  <c r="N2354" i="13"/>
  <c r="N2353" i="13"/>
  <c r="N2352" i="13"/>
  <c r="N2351" i="13"/>
  <c r="N2350" i="13"/>
  <c r="N2349" i="13"/>
  <c r="N2348" i="13"/>
  <c r="N2347" i="13"/>
  <c r="N2346" i="13"/>
  <c r="N2345" i="13"/>
  <c r="N2344" i="13"/>
  <c r="N2343" i="13"/>
  <c r="N2342" i="13"/>
  <c r="N2341" i="13"/>
  <c r="N2340" i="13"/>
  <c r="N2339" i="13"/>
  <c r="N2338" i="13"/>
  <c r="N2337" i="13"/>
  <c r="N2336" i="13"/>
  <c r="N2335" i="13"/>
  <c r="N2334" i="13"/>
  <c r="N2333" i="13"/>
  <c r="N2332" i="13"/>
  <c r="N2331" i="13"/>
  <c r="N2330" i="13"/>
  <c r="N2329" i="13"/>
  <c r="N2328" i="13"/>
  <c r="N2327" i="13"/>
  <c r="N2326" i="13"/>
  <c r="N2325" i="13"/>
  <c r="N2324" i="13"/>
  <c r="N2323" i="13"/>
  <c r="N2322" i="13"/>
  <c r="N2321" i="13"/>
  <c r="N2320" i="13"/>
  <c r="N2319" i="13"/>
  <c r="N2318" i="13"/>
  <c r="N2317" i="13"/>
  <c r="N2316" i="13"/>
  <c r="N2315" i="13"/>
  <c r="N2314" i="13"/>
  <c r="N2313" i="13"/>
  <c r="N2312" i="13"/>
  <c r="N2311" i="13"/>
  <c r="N2310" i="13"/>
  <c r="N2309" i="13"/>
  <c r="N2308" i="13"/>
  <c r="N2307" i="13"/>
  <c r="N2306" i="13"/>
  <c r="N2305" i="13"/>
  <c r="N2304" i="13"/>
  <c r="N2303" i="13"/>
  <c r="N2302" i="13"/>
  <c r="N2301" i="13"/>
  <c r="N2300" i="13"/>
  <c r="N2299" i="13"/>
  <c r="N2298" i="13"/>
  <c r="N2297" i="13"/>
  <c r="N2296" i="13"/>
  <c r="N2295" i="13"/>
  <c r="N2294" i="13"/>
  <c r="N2293" i="13"/>
  <c r="N2292" i="13"/>
  <c r="N2291" i="13"/>
  <c r="N2290" i="13"/>
  <c r="N2289" i="13"/>
  <c r="N2288" i="13"/>
  <c r="N2287" i="13"/>
  <c r="N2286" i="13"/>
  <c r="N2285" i="13"/>
  <c r="N2284" i="13"/>
  <c r="N2283" i="13"/>
  <c r="N2282" i="13"/>
  <c r="N2281" i="13"/>
  <c r="N2280" i="13"/>
  <c r="N2279" i="13"/>
  <c r="N2278" i="13"/>
  <c r="N2277" i="13"/>
  <c r="N2276" i="13"/>
  <c r="N2275" i="13"/>
  <c r="N2274" i="13"/>
  <c r="N2273" i="13"/>
  <c r="N2272" i="13"/>
  <c r="N2271" i="13"/>
  <c r="N2270" i="13"/>
  <c r="N2269" i="13"/>
  <c r="N2268" i="13"/>
  <c r="N2267" i="13"/>
  <c r="N2266" i="13"/>
  <c r="N2265" i="13"/>
  <c r="N2264" i="13"/>
  <c r="N2263" i="13"/>
  <c r="N2262" i="13"/>
  <c r="N2261" i="13"/>
  <c r="N2260" i="13"/>
  <c r="N2259" i="13"/>
  <c r="N2258" i="13"/>
  <c r="N2257" i="13"/>
  <c r="N2256" i="13"/>
  <c r="N2255" i="13"/>
  <c r="N2254" i="13"/>
  <c r="N2253" i="13"/>
  <c r="N2252" i="13"/>
  <c r="N2251" i="13"/>
  <c r="N2250" i="13"/>
  <c r="N2249" i="13"/>
  <c r="N2248" i="13"/>
  <c r="N2247" i="13"/>
  <c r="N2246" i="13"/>
  <c r="N2245" i="13"/>
  <c r="N2244" i="13"/>
  <c r="N2243" i="13"/>
  <c r="N2242" i="13"/>
  <c r="N2241" i="13"/>
  <c r="N2240" i="13"/>
  <c r="N2239" i="13"/>
  <c r="N2238" i="13"/>
  <c r="N2237" i="13"/>
  <c r="N2236" i="13"/>
  <c r="N2235" i="13"/>
  <c r="N2234" i="13"/>
  <c r="N2233" i="13"/>
  <c r="N2232" i="13"/>
  <c r="N2231" i="13"/>
  <c r="N2230" i="13"/>
  <c r="N2229" i="13"/>
  <c r="N2228" i="13"/>
  <c r="N2227" i="13"/>
  <c r="N2226" i="13"/>
  <c r="N2225" i="13"/>
  <c r="N2224" i="13"/>
  <c r="N2223" i="13"/>
  <c r="N2222" i="13"/>
  <c r="N2221" i="13"/>
  <c r="N2220" i="13"/>
  <c r="N2219" i="13"/>
  <c r="N2218" i="13"/>
  <c r="N2217" i="13"/>
  <c r="N2216" i="13"/>
  <c r="N2215" i="13"/>
  <c r="N2214" i="13"/>
  <c r="N2213" i="13"/>
  <c r="N2212" i="13"/>
  <c r="N2211" i="13"/>
  <c r="N2210" i="13"/>
  <c r="N2209" i="13"/>
  <c r="N2208" i="13"/>
  <c r="N2207" i="13"/>
  <c r="N2206" i="13"/>
  <c r="N2205" i="13"/>
  <c r="N2204" i="13"/>
  <c r="N2203" i="13"/>
  <c r="N2202" i="13"/>
  <c r="N2201" i="13"/>
  <c r="N2200" i="13"/>
  <c r="N2199" i="13"/>
  <c r="N2198" i="13"/>
  <c r="N2197" i="13"/>
  <c r="N2196" i="13"/>
  <c r="N2195" i="13"/>
  <c r="N2194" i="13"/>
  <c r="N2193" i="13"/>
  <c r="N2192" i="13"/>
  <c r="N2191" i="13"/>
  <c r="N2190" i="13"/>
  <c r="N2189" i="13"/>
  <c r="N2188" i="13"/>
  <c r="N2187" i="13"/>
  <c r="N2186" i="13"/>
  <c r="N2185" i="13"/>
  <c r="N2184" i="13"/>
  <c r="N2183" i="13"/>
  <c r="N2182" i="13"/>
  <c r="N2181" i="13"/>
  <c r="N2180" i="13"/>
  <c r="N2179" i="13"/>
  <c r="N2178" i="13"/>
  <c r="N2177" i="13"/>
  <c r="N2176" i="13"/>
  <c r="N2175" i="13"/>
  <c r="N2174" i="13"/>
  <c r="N2173" i="13"/>
  <c r="N2172" i="13"/>
  <c r="N2171" i="13"/>
  <c r="N2170" i="13"/>
  <c r="N2169" i="13"/>
  <c r="N2168" i="13"/>
  <c r="N2167" i="13"/>
  <c r="N2166" i="13"/>
  <c r="N2165" i="13"/>
  <c r="N2164" i="13"/>
  <c r="N2163" i="13"/>
  <c r="N2162" i="13"/>
  <c r="N2161" i="13"/>
  <c r="N2160" i="13"/>
  <c r="N2159" i="13"/>
  <c r="N2158" i="13"/>
  <c r="N2157" i="13"/>
  <c r="N2156" i="13"/>
  <c r="N2155" i="13"/>
  <c r="N2154" i="13"/>
  <c r="N2153" i="13"/>
  <c r="N2152" i="13"/>
  <c r="N2151" i="13"/>
  <c r="N2150" i="13"/>
  <c r="N2149" i="13"/>
  <c r="N2148" i="13"/>
  <c r="N2147" i="13"/>
  <c r="N2146" i="13"/>
  <c r="N2145" i="13"/>
  <c r="N2144" i="13"/>
  <c r="N2143" i="13"/>
  <c r="N2142" i="13"/>
  <c r="N2141" i="13"/>
  <c r="N2140" i="13"/>
  <c r="N2139" i="13"/>
  <c r="N2138" i="13"/>
  <c r="N2137" i="13"/>
  <c r="N2136" i="13"/>
  <c r="N2135" i="13"/>
  <c r="N2134" i="13"/>
  <c r="N2133" i="13"/>
  <c r="N2132" i="13"/>
  <c r="N2131" i="13"/>
  <c r="N2130" i="13"/>
  <c r="N2129" i="13"/>
  <c r="N2128" i="13"/>
  <c r="N2127" i="13"/>
  <c r="N2126" i="13"/>
  <c r="N2125" i="13"/>
  <c r="N2124" i="13"/>
  <c r="N2123" i="13"/>
  <c r="N2122" i="13"/>
  <c r="N2121" i="13"/>
  <c r="N2120" i="13"/>
  <c r="N2119" i="13"/>
  <c r="N2118" i="13"/>
  <c r="N2117" i="13"/>
  <c r="N2116" i="13"/>
  <c r="N2115" i="13"/>
  <c r="N2114" i="13"/>
  <c r="N2113" i="13"/>
  <c r="N2112" i="13"/>
  <c r="N2111" i="13"/>
  <c r="N2110" i="13"/>
  <c r="N2109" i="13"/>
  <c r="N2108" i="13"/>
  <c r="N2107" i="13"/>
  <c r="N2106" i="13"/>
  <c r="N2105" i="13"/>
  <c r="N2104" i="13"/>
  <c r="N2103" i="13"/>
  <c r="N2102" i="13"/>
  <c r="N2101" i="13"/>
  <c r="N2100" i="13"/>
  <c r="N2099" i="13"/>
  <c r="N2098" i="13"/>
  <c r="N2097" i="13"/>
  <c r="N2096" i="13"/>
  <c r="N2095" i="13"/>
  <c r="N2094" i="13"/>
  <c r="N2093" i="13"/>
  <c r="N2092" i="13"/>
  <c r="N2091" i="13"/>
  <c r="N2090" i="13"/>
  <c r="N2089" i="13"/>
  <c r="N2088" i="13"/>
  <c r="N2087" i="13"/>
  <c r="N2086" i="13"/>
  <c r="N2085" i="13"/>
  <c r="N2084" i="13"/>
  <c r="N2083" i="13"/>
  <c r="N2082" i="13"/>
  <c r="N2081" i="13"/>
  <c r="N2080" i="13"/>
  <c r="N2079" i="13"/>
  <c r="N2078" i="13"/>
  <c r="N2077" i="13"/>
  <c r="N2076" i="13"/>
  <c r="N2075" i="13"/>
  <c r="N2074" i="13"/>
  <c r="N2073" i="13"/>
  <c r="N2072" i="13"/>
  <c r="N2071" i="13"/>
  <c r="N2070" i="13"/>
  <c r="N2069" i="13"/>
  <c r="N2068" i="13"/>
  <c r="N2067" i="13"/>
  <c r="N2066" i="13"/>
  <c r="N2065" i="13"/>
  <c r="N2064" i="13"/>
  <c r="N2063" i="13"/>
  <c r="N2062" i="13"/>
  <c r="N2061" i="13"/>
  <c r="N2060" i="13"/>
  <c r="N2059" i="13"/>
  <c r="N2058" i="13"/>
  <c r="N2057" i="13"/>
  <c r="N2056" i="13"/>
  <c r="N2055" i="13"/>
  <c r="N2054" i="13"/>
  <c r="N2053" i="13"/>
  <c r="N2052" i="13"/>
  <c r="N2051" i="13"/>
  <c r="N2050" i="13"/>
  <c r="N2049" i="13"/>
  <c r="N2048" i="13"/>
  <c r="N2047" i="13"/>
  <c r="N2046" i="13"/>
  <c r="N2045" i="13"/>
  <c r="N2044" i="13"/>
  <c r="N2043" i="13"/>
  <c r="N2042" i="13"/>
  <c r="N2041" i="13"/>
  <c r="N2040" i="13"/>
  <c r="N2039" i="13"/>
  <c r="N2038" i="13"/>
  <c r="N2037" i="13"/>
  <c r="N2036" i="13"/>
  <c r="N2035" i="13"/>
  <c r="N2034" i="13"/>
  <c r="N2033" i="13"/>
  <c r="N2032" i="13"/>
  <c r="N2031" i="13"/>
  <c r="N2030" i="13"/>
  <c r="N2029" i="13"/>
  <c r="N2028" i="13"/>
  <c r="N2027" i="13"/>
  <c r="N2026" i="13"/>
  <c r="N2025" i="13"/>
  <c r="N2024" i="13"/>
  <c r="N2023" i="13"/>
  <c r="N2022" i="13"/>
  <c r="N2021" i="13"/>
  <c r="N2020" i="13"/>
  <c r="N2019" i="13"/>
  <c r="N2018" i="13"/>
  <c r="N2017" i="13"/>
  <c r="N2016" i="13"/>
  <c r="N2015" i="13"/>
  <c r="N2014" i="13"/>
  <c r="N2013" i="13"/>
  <c r="N2012" i="13"/>
  <c r="N2011" i="13"/>
  <c r="N2010" i="13"/>
  <c r="N2009" i="13"/>
  <c r="N2008" i="13"/>
  <c r="N2007" i="13"/>
  <c r="N2006" i="13"/>
  <c r="N2005" i="13"/>
  <c r="N2004" i="13"/>
  <c r="N2003" i="13"/>
  <c r="N2002" i="13"/>
  <c r="N2001" i="13"/>
  <c r="N2000" i="13"/>
  <c r="N1999" i="13"/>
  <c r="N1998" i="13"/>
  <c r="N1997" i="13"/>
  <c r="N1996" i="13"/>
  <c r="N1995" i="13"/>
  <c r="N1994" i="13"/>
  <c r="N1993" i="13"/>
  <c r="N1992" i="13"/>
  <c r="N1991" i="13"/>
  <c r="N1990" i="13"/>
  <c r="N1989" i="13"/>
  <c r="N1988" i="13"/>
  <c r="N1987" i="13"/>
  <c r="N1986" i="13"/>
  <c r="N1985" i="13"/>
  <c r="N1984" i="13"/>
  <c r="N1983" i="13"/>
  <c r="N1982" i="13"/>
  <c r="N1981" i="13"/>
  <c r="N1980" i="13"/>
  <c r="N1979" i="13"/>
  <c r="N1978" i="13"/>
  <c r="N1977" i="13"/>
  <c r="N1976" i="13"/>
  <c r="N1975" i="13"/>
  <c r="N1974" i="13"/>
  <c r="N1973" i="13"/>
  <c r="N1972" i="13"/>
  <c r="N1971" i="13"/>
  <c r="N1970" i="13"/>
  <c r="N1969" i="13"/>
  <c r="N1968" i="13"/>
  <c r="N1967" i="13"/>
  <c r="N1966" i="13"/>
  <c r="N1965" i="13"/>
  <c r="N1964" i="13"/>
  <c r="N1963" i="13"/>
  <c r="N1962" i="13"/>
  <c r="N1961" i="13"/>
  <c r="N1960" i="13"/>
  <c r="N1959" i="13"/>
  <c r="N1958" i="13"/>
  <c r="N1957" i="13"/>
  <c r="N1956" i="13"/>
  <c r="N1955" i="13"/>
  <c r="N1954" i="13"/>
  <c r="N1953" i="13"/>
  <c r="N1952" i="13"/>
  <c r="N1951" i="13"/>
  <c r="N1950" i="13"/>
  <c r="N1949" i="13"/>
  <c r="N1948" i="13"/>
  <c r="N1947" i="13"/>
  <c r="N1946" i="13"/>
  <c r="N1945" i="13"/>
  <c r="N1944" i="13"/>
  <c r="N1943" i="13"/>
  <c r="N1942" i="13"/>
  <c r="N1941" i="13"/>
  <c r="N1940" i="13"/>
  <c r="N1939" i="13"/>
  <c r="N1938" i="13"/>
  <c r="N1937" i="13"/>
  <c r="N1936" i="13"/>
  <c r="N1935" i="13"/>
  <c r="N1934" i="13"/>
  <c r="N1933" i="13"/>
  <c r="N1932" i="13"/>
  <c r="N1931" i="13"/>
  <c r="N1930" i="13"/>
  <c r="N1929" i="13"/>
  <c r="N1928" i="13"/>
  <c r="N1927" i="13"/>
  <c r="N1926" i="13"/>
  <c r="N1925" i="13"/>
  <c r="N1924" i="13"/>
  <c r="N1923" i="13"/>
  <c r="N1922" i="13"/>
  <c r="N1921" i="13"/>
  <c r="N1920" i="13"/>
  <c r="N1919" i="13"/>
  <c r="N1918" i="13"/>
  <c r="N1917" i="13"/>
  <c r="N1916" i="13"/>
  <c r="N1915" i="13"/>
  <c r="N1914" i="13"/>
  <c r="N1913" i="13"/>
  <c r="N1912" i="13"/>
  <c r="N1911" i="13"/>
  <c r="N1910" i="13"/>
  <c r="N1909" i="13"/>
  <c r="N1908" i="13"/>
  <c r="N1907" i="13"/>
  <c r="N1906" i="13"/>
  <c r="N1905" i="13"/>
  <c r="N1904" i="13"/>
  <c r="N1903" i="13"/>
  <c r="N1902" i="13"/>
  <c r="N1901" i="13"/>
  <c r="N1900" i="13"/>
  <c r="N1899" i="13"/>
  <c r="N1898" i="13"/>
  <c r="N1897" i="13"/>
  <c r="N1896" i="13"/>
  <c r="N1895" i="13"/>
  <c r="N1894" i="13"/>
  <c r="N1893" i="13"/>
  <c r="N1892" i="13"/>
  <c r="N1891" i="13"/>
  <c r="N1890" i="13"/>
  <c r="N1889" i="13"/>
  <c r="N1888" i="13"/>
  <c r="N1887" i="13"/>
  <c r="N1886" i="13"/>
  <c r="N1885" i="13"/>
  <c r="N1884" i="13"/>
  <c r="N1883" i="13"/>
  <c r="N1882" i="13"/>
  <c r="N1881" i="13"/>
  <c r="N1880" i="13"/>
  <c r="N1879" i="13"/>
  <c r="N1878" i="13"/>
  <c r="N1877" i="13"/>
  <c r="N1876" i="13"/>
  <c r="N1875" i="13"/>
  <c r="N1874" i="13"/>
  <c r="N1873" i="13"/>
  <c r="N1872" i="13"/>
  <c r="N1871" i="13"/>
  <c r="N1870" i="13"/>
  <c r="N1869" i="13"/>
  <c r="N1868" i="13"/>
  <c r="N1867" i="13"/>
  <c r="N1866" i="13"/>
  <c r="N1865" i="13"/>
  <c r="N1864" i="13"/>
  <c r="N1863" i="13"/>
  <c r="N1862" i="13"/>
  <c r="N1861" i="13"/>
  <c r="N1860" i="13"/>
  <c r="N1859" i="13"/>
  <c r="N1858" i="13"/>
  <c r="N1857" i="13"/>
  <c r="N1856" i="13"/>
  <c r="N1855" i="13"/>
  <c r="N1854" i="13"/>
  <c r="N1853" i="13"/>
  <c r="N1852" i="13"/>
  <c r="N1851" i="13"/>
  <c r="N1850" i="13"/>
  <c r="N1849" i="13"/>
  <c r="N1848" i="13"/>
  <c r="N1847" i="13"/>
  <c r="N1846" i="13"/>
  <c r="N1845" i="13"/>
  <c r="N1844" i="13"/>
  <c r="N1843" i="13"/>
  <c r="N1842" i="13"/>
  <c r="N1841" i="13"/>
  <c r="N1840" i="13"/>
  <c r="N1839" i="13"/>
  <c r="N1838" i="13"/>
  <c r="N1837" i="13"/>
  <c r="N1836" i="13"/>
  <c r="N1835" i="13"/>
  <c r="N1834" i="13"/>
  <c r="N1833" i="13"/>
  <c r="N1832" i="13"/>
  <c r="N1831" i="13"/>
  <c r="N1830" i="13"/>
  <c r="N1829" i="13"/>
  <c r="N1828" i="13"/>
  <c r="N1827" i="13"/>
  <c r="N1826" i="13"/>
  <c r="N1825" i="13"/>
  <c r="N1824" i="13"/>
  <c r="N1823" i="13"/>
  <c r="N1822" i="13"/>
  <c r="N1821" i="13"/>
  <c r="N1820" i="13"/>
  <c r="N1819" i="13"/>
  <c r="N1818" i="13"/>
  <c r="N1817" i="13"/>
  <c r="N1816" i="13"/>
  <c r="N1815" i="13"/>
  <c r="N1814" i="13"/>
  <c r="N1813" i="13"/>
  <c r="N1812" i="13"/>
  <c r="N1811" i="13"/>
  <c r="N1810" i="13"/>
  <c r="N1809" i="13"/>
  <c r="N1808" i="13"/>
  <c r="N1807" i="13"/>
  <c r="N1806" i="13"/>
  <c r="N1805" i="13"/>
  <c r="N1804" i="13"/>
  <c r="N1803" i="13"/>
  <c r="N1802" i="13"/>
  <c r="N1801" i="13"/>
  <c r="N1800" i="13"/>
  <c r="N1799" i="13"/>
  <c r="N1798" i="13"/>
  <c r="N1797" i="13"/>
  <c r="N1796" i="13"/>
  <c r="N1795" i="13"/>
  <c r="N1794" i="13"/>
  <c r="N1793" i="13"/>
  <c r="N1792" i="13"/>
  <c r="N1791" i="13"/>
  <c r="N1790" i="13"/>
  <c r="N1789" i="13"/>
  <c r="N1788" i="13"/>
  <c r="N1787" i="13"/>
  <c r="N1786" i="13"/>
  <c r="N1785" i="13"/>
  <c r="N1784" i="13"/>
  <c r="N1783" i="13"/>
  <c r="N1782" i="13"/>
  <c r="N1781" i="13"/>
  <c r="N1780" i="13"/>
  <c r="N1779" i="13"/>
  <c r="N1778" i="13"/>
  <c r="N1777" i="13"/>
  <c r="N1776" i="13"/>
  <c r="N1775" i="13"/>
  <c r="N1774" i="13"/>
  <c r="N1773" i="13"/>
  <c r="N1772" i="13"/>
  <c r="N1771" i="13"/>
  <c r="N1770" i="13"/>
  <c r="N1769" i="13"/>
  <c r="N1768" i="13"/>
  <c r="N1767" i="13"/>
  <c r="N1766" i="13"/>
  <c r="N1765" i="13"/>
  <c r="N1764" i="13"/>
  <c r="N1763" i="13"/>
  <c r="N1762" i="13"/>
  <c r="N1761" i="13"/>
  <c r="N1760" i="13"/>
  <c r="N1759" i="13"/>
  <c r="N1758" i="13"/>
  <c r="N1757" i="13"/>
  <c r="N1756" i="13"/>
  <c r="N1755" i="13"/>
  <c r="N1754" i="13"/>
  <c r="N1753" i="13"/>
  <c r="N1752" i="13"/>
  <c r="N1751" i="13"/>
  <c r="N1750" i="13"/>
  <c r="N1749" i="13"/>
  <c r="N1748" i="13"/>
  <c r="N1747" i="13"/>
  <c r="N1746" i="13"/>
  <c r="N1745" i="13"/>
  <c r="N1744" i="13"/>
  <c r="N1743" i="13"/>
  <c r="N1742" i="13"/>
  <c r="N1741" i="13"/>
  <c r="N1740" i="13"/>
  <c r="N1739" i="13"/>
  <c r="N1738" i="13"/>
  <c r="N1737" i="13"/>
  <c r="N1736" i="13"/>
  <c r="N1735" i="13"/>
  <c r="N1734" i="13"/>
  <c r="N1733" i="13"/>
  <c r="N1732" i="13"/>
  <c r="N1731" i="13"/>
  <c r="N1730" i="13"/>
  <c r="N1729" i="13"/>
  <c r="N1728" i="13"/>
  <c r="N1727" i="13"/>
  <c r="N1726" i="13"/>
  <c r="N1725" i="13"/>
  <c r="N1724" i="13"/>
  <c r="N1723" i="13"/>
  <c r="N1722" i="13"/>
  <c r="N1721" i="13"/>
  <c r="N1720" i="13"/>
  <c r="N1719" i="13"/>
  <c r="N1718" i="13"/>
  <c r="N1717" i="13"/>
  <c r="N1716" i="13"/>
  <c r="N1715" i="13"/>
  <c r="N1714" i="13"/>
  <c r="N1713" i="13"/>
  <c r="N1712" i="13"/>
  <c r="N1711" i="13"/>
  <c r="N1710" i="13"/>
  <c r="N1709" i="13"/>
  <c r="N1708" i="13"/>
  <c r="N1707" i="13"/>
  <c r="N1706" i="13"/>
  <c r="N1705" i="13"/>
  <c r="N1704" i="13"/>
  <c r="N1703" i="13"/>
  <c r="N1702" i="13"/>
  <c r="N1701" i="13"/>
  <c r="N1700" i="13"/>
  <c r="N1699" i="13"/>
  <c r="N1698" i="13"/>
  <c r="N1697" i="13"/>
  <c r="N1696" i="13"/>
  <c r="N1695" i="13"/>
  <c r="N1694" i="13"/>
  <c r="N1693" i="13"/>
  <c r="N1692" i="13"/>
  <c r="N1691" i="13"/>
  <c r="N1690" i="13"/>
  <c r="N1689" i="13"/>
  <c r="N1688" i="13"/>
  <c r="N1687" i="13"/>
  <c r="N1686" i="13"/>
  <c r="N1685" i="13"/>
  <c r="N1684" i="13"/>
  <c r="N1683" i="13"/>
  <c r="N1682" i="13"/>
  <c r="N1681" i="13"/>
  <c r="N1680" i="13"/>
  <c r="N1679" i="13"/>
  <c r="N1678" i="13"/>
  <c r="N1677" i="13"/>
  <c r="N1676" i="13"/>
  <c r="N1675" i="13"/>
  <c r="N1674" i="13"/>
  <c r="N1673" i="13"/>
  <c r="N1672" i="13"/>
  <c r="N1671" i="13"/>
  <c r="N1670" i="13"/>
  <c r="N1669" i="13"/>
  <c r="N1668" i="13"/>
  <c r="N1667" i="13"/>
  <c r="N1666" i="13"/>
  <c r="N1665" i="13"/>
  <c r="N1664" i="13"/>
  <c r="N1663" i="13"/>
  <c r="N1662" i="13"/>
  <c r="N1661" i="13"/>
  <c r="N1660" i="13"/>
  <c r="N1659" i="13"/>
  <c r="N1658" i="13"/>
  <c r="N1657" i="13"/>
  <c r="N1656" i="13"/>
  <c r="N1655" i="13"/>
  <c r="N1654" i="13"/>
  <c r="N1653" i="13"/>
  <c r="N1652" i="13"/>
  <c r="N1651" i="13"/>
  <c r="N1650" i="13"/>
  <c r="N1649" i="13"/>
  <c r="N1648" i="13"/>
  <c r="N1647" i="13"/>
  <c r="N1646" i="13"/>
  <c r="N1645" i="13"/>
  <c r="N1644" i="13"/>
  <c r="N1643" i="13"/>
  <c r="N1642" i="13"/>
  <c r="N1641" i="13"/>
  <c r="N1640" i="13"/>
  <c r="N1639" i="13"/>
  <c r="N1638" i="13"/>
  <c r="N1637" i="13"/>
  <c r="N1636" i="13"/>
  <c r="N1635" i="13"/>
  <c r="N1634" i="13"/>
  <c r="N1633" i="13"/>
  <c r="N1632" i="13"/>
  <c r="N1631" i="13"/>
  <c r="N1630" i="13"/>
  <c r="N1629" i="13"/>
  <c r="N1628" i="13"/>
  <c r="N1627" i="13"/>
  <c r="N1626" i="13"/>
  <c r="N1625" i="13"/>
  <c r="N1624" i="13"/>
  <c r="N1623" i="13"/>
  <c r="N1622" i="13"/>
  <c r="N1621" i="13"/>
  <c r="N1620" i="13"/>
  <c r="N1619" i="13"/>
  <c r="N1618" i="13"/>
  <c r="N1617" i="13"/>
  <c r="N1616" i="13"/>
  <c r="N1615" i="13"/>
  <c r="N1614" i="13"/>
  <c r="N1613" i="13"/>
  <c r="N1612" i="13"/>
  <c r="N1611" i="13"/>
  <c r="N1610" i="13"/>
  <c r="N1609" i="13"/>
  <c r="N1608" i="13"/>
  <c r="N1607" i="13"/>
  <c r="N1606" i="13"/>
  <c r="N1605" i="13"/>
  <c r="N1604" i="13"/>
  <c r="N1603" i="13"/>
  <c r="N1602" i="13"/>
  <c r="N1601" i="13"/>
  <c r="N1600" i="13"/>
  <c r="N1599" i="13"/>
  <c r="N1598" i="13"/>
  <c r="N1597" i="13"/>
  <c r="N1596" i="13"/>
  <c r="N1595" i="13"/>
  <c r="N1594" i="13"/>
  <c r="N1593" i="13"/>
  <c r="N1592" i="13"/>
  <c r="N1591" i="13"/>
  <c r="N1590" i="13"/>
  <c r="N1589" i="13"/>
  <c r="N1588" i="13"/>
  <c r="N1587" i="13"/>
  <c r="N1586" i="13"/>
  <c r="N1585" i="13"/>
  <c r="N1584" i="13"/>
  <c r="N1583" i="13"/>
  <c r="N1582" i="13"/>
  <c r="N1581" i="13"/>
  <c r="N1580" i="13"/>
  <c r="N1579" i="13"/>
  <c r="N1578" i="13"/>
  <c r="N1577" i="13"/>
  <c r="N1576" i="13"/>
  <c r="N1575" i="13"/>
  <c r="N1574" i="13"/>
  <c r="N1573" i="13"/>
  <c r="N1572" i="13"/>
  <c r="N1571" i="13"/>
  <c r="N1570" i="13"/>
  <c r="N1569" i="13"/>
  <c r="N1568" i="13"/>
  <c r="N1567" i="13"/>
  <c r="N1566" i="13"/>
  <c r="N1565" i="13"/>
  <c r="N1564" i="13"/>
  <c r="N1563" i="13"/>
  <c r="N1562" i="13"/>
  <c r="N1561" i="13"/>
  <c r="N1560" i="13"/>
  <c r="N1559" i="13"/>
  <c r="N1558" i="13"/>
  <c r="N1557" i="13"/>
  <c r="N1556" i="13"/>
  <c r="N1555" i="13"/>
  <c r="N1554" i="13"/>
  <c r="N1553" i="13"/>
  <c r="N1552" i="13"/>
  <c r="N1551" i="13"/>
  <c r="N1550" i="13"/>
  <c r="N1549" i="13"/>
  <c r="N1548" i="13"/>
  <c r="N1547" i="13"/>
  <c r="N1546" i="13"/>
  <c r="N1545" i="13"/>
  <c r="N1544" i="13"/>
  <c r="N1543" i="13"/>
  <c r="N1542" i="13"/>
  <c r="N1541" i="13"/>
  <c r="N1540" i="13"/>
  <c r="N1539" i="13"/>
  <c r="N1538" i="13"/>
  <c r="N1537" i="13"/>
  <c r="N1536" i="13"/>
  <c r="N1535" i="13"/>
  <c r="N1534" i="13"/>
  <c r="N1533" i="13"/>
  <c r="N1532" i="13"/>
  <c r="N1531" i="13"/>
  <c r="N1530" i="13"/>
  <c r="N1529" i="13"/>
  <c r="N1528" i="13"/>
  <c r="N1527" i="13"/>
  <c r="N1526" i="13"/>
  <c r="N1525" i="13"/>
  <c r="N1524" i="13"/>
  <c r="N1523" i="13"/>
  <c r="N1522" i="13"/>
  <c r="N1521" i="13"/>
  <c r="N1520" i="13"/>
  <c r="N1519" i="13"/>
  <c r="N1518" i="13"/>
  <c r="N1517" i="13"/>
  <c r="N1516" i="13"/>
  <c r="N1515" i="13"/>
  <c r="N1514" i="13"/>
  <c r="N1513" i="13"/>
  <c r="N1512" i="13"/>
  <c r="N1511" i="13"/>
  <c r="N1510" i="13"/>
  <c r="N1509" i="13"/>
  <c r="N1508" i="13"/>
  <c r="N1507" i="13"/>
  <c r="N1506" i="13"/>
  <c r="N1505" i="13"/>
  <c r="N1504" i="13"/>
  <c r="N1503" i="13"/>
  <c r="N1502" i="13"/>
  <c r="N1501" i="13"/>
  <c r="N1500" i="13"/>
  <c r="N1499" i="13"/>
  <c r="N1498" i="13"/>
  <c r="N1497" i="13"/>
  <c r="N1496" i="13"/>
  <c r="N1495" i="13"/>
  <c r="N1494" i="13"/>
  <c r="N1493" i="13"/>
  <c r="N1492" i="13"/>
  <c r="N1491" i="13"/>
  <c r="N1490" i="13"/>
  <c r="N1489" i="13"/>
  <c r="N1488" i="13"/>
  <c r="N1487" i="13"/>
  <c r="N1486" i="13"/>
  <c r="N1485" i="13"/>
  <c r="N1484" i="13"/>
  <c r="N1483" i="13"/>
  <c r="N1482" i="13"/>
  <c r="N1481" i="13"/>
  <c r="N1480" i="13"/>
  <c r="N1479" i="13"/>
  <c r="N1478" i="13"/>
  <c r="N1477" i="13"/>
  <c r="N1476" i="13"/>
  <c r="N1475" i="13"/>
  <c r="N1474" i="13"/>
  <c r="N1473" i="13"/>
  <c r="N1472" i="13"/>
  <c r="N1471" i="13"/>
  <c r="N1470" i="13"/>
  <c r="N1469" i="13"/>
  <c r="N1468" i="13"/>
  <c r="N1467" i="13"/>
  <c r="N1466" i="13"/>
  <c r="N1465" i="13"/>
  <c r="N1464" i="13"/>
  <c r="N1463" i="13"/>
  <c r="N1462" i="13"/>
  <c r="N1461" i="13"/>
  <c r="N1460" i="13"/>
  <c r="N1459" i="13"/>
  <c r="N1458" i="13"/>
  <c r="N1457" i="13"/>
  <c r="N1456" i="13"/>
  <c r="N1455" i="13"/>
  <c r="N1454" i="13"/>
  <c r="N1453" i="13"/>
  <c r="N1452" i="13"/>
  <c r="N1451" i="13"/>
  <c r="N1450" i="13"/>
  <c r="N1449" i="13"/>
  <c r="N1448" i="13"/>
  <c r="N1447" i="13"/>
  <c r="N1446" i="13"/>
  <c r="N1445" i="13"/>
  <c r="N1444" i="13"/>
  <c r="N1443" i="13"/>
  <c r="N1442" i="13"/>
  <c r="N1441" i="13"/>
  <c r="N1440" i="13"/>
  <c r="N1439" i="13"/>
  <c r="N1438" i="13"/>
  <c r="N1437" i="13"/>
  <c r="N1436" i="13"/>
  <c r="N1435" i="13"/>
  <c r="N1434" i="13"/>
  <c r="N1433" i="13"/>
  <c r="N1432" i="13"/>
  <c r="N1431" i="13"/>
  <c r="N1430" i="13"/>
  <c r="N1429" i="13"/>
  <c r="N1428" i="13"/>
  <c r="N1427" i="13"/>
  <c r="N1426" i="13"/>
  <c r="N1425" i="13"/>
  <c r="N1424" i="13"/>
  <c r="N1423" i="13"/>
  <c r="N1422" i="13"/>
  <c r="N1421" i="13"/>
  <c r="N1420" i="13"/>
  <c r="N1419" i="13"/>
  <c r="N1418" i="13"/>
  <c r="N1417" i="13"/>
  <c r="N1416" i="13"/>
  <c r="N1415" i="13"/>
  <c r="N1414" i="13"/>
  <c r="N1413" i="13"/>
  <c r="N1412" i="13"/>
  <c r="N1411" i="13"/>
  <c r="N1410" i="13"/>
  <c r="N1409" i="13"/>
  <c r="N1408" i="13"/>
  <c r="N1407" i="13"/>
  <c r="N1406" i="13"/>
  <c r="N1405" i="13"/>
  <c r="N1404" i="13"/>
  <c r="N1403" i="13"/>
  <c r="N1402" i="13"/>
  <c r="N1401" i="13"/>
  <c r="N1400" i="13"/>
  <c r="N1399" i="13"/>
  <c r="N1398" i="13"/>
  <c r="N1397" i="13"/>
  <c r="N1396" i="13"/>
  <c r="N1395" i="13"/>
  <c r="N1394" i="13"/>
  <c r="N1393" i="13"/>
  <c r="N1392" i="13"/>
  <c r="N1391" i="13"/>
  <c r="N1390" i="13"/>
  <c r="N1389" i="13"/>
  <c r="N1388" i="13"/>
  <c r="N1387" i="13"/>
  <c r="N1386" i="13"/>
  <c r="N1385" i="13"/>
  <c r="N1384" i="13"/>
  <c r="N1383" i="13"/>
  <c r="N1382" i="13"/>
  <c r="N1381" i="13"/>
  <c r="N1380" i="13"/>
  <c r="N1379" i="13"/>
  <c r="N1378" i="13"/>
  <c r="N1377" i="13"/>
  <c r="N1376" i="13"/>
  <c r="N1375" i="13"/>
  <c r="N1374" i="13"/>
  <c r="N1373" i="13"/>
  <c r="N1372" i="13"/>
  <c r="N1371" i="13"/>
  <c r="N1370" i="13"/>
  <c r="N1369" i="13"/>
  <c r="N1368" i="13"/>
  <c r="N1367" i="13"/>
  <c r="N1366" i="13"/>
  <c r="N1365" i="13"/>
  <c r="N1364" i="13"/>
  <c r="N1363" i="13"/>
  <c r="N1362" i="13"/>
  <c r="N1361" i="13"/>
  <c r="N1360" i="13"/>
  <c r="N1359" i="13"/>
  <c r="N1358" i="13"/>
  <c r="N1357" i="13"/>
  <c r="N1356" i="13"/>
  <c r="N1355" i="13"/>
  <c r="N1354" i="13"/>
  <c r="N1353" i="13"/>
  <c r="N1352" i="13"/>
  <c r="N1351" i="13"/>
  <c r="N1350" i="13"/>
  <c r="N1349" i="13"/>
  <c r="N1348" i="13"/>
  <c r="N1347" i="13"/>
  <c r="N1346" i="13"/>
  <c r="N1345" i="13"/>
  <c r="N1344" i="13"/>
  <c r="N1343" i="13"/>
  <c r="N1342" i="13"/>
  <c r="N1341" i="13"/>
  <c r="N1340" i="13"/>
  <c r="N1339" i="13"/>
  <c r="N1338" i="13"/>
  <c r="N1337" i="13"/>
  <c r="N1336" i="13"/>
  <c r="N1335" i="13"/>
  <c r="N1334" i="13"/>
  <c r="N1333" i="13"/>
  <c r="N1332" i="13"/>
  <c r="N1331" i="13"/>
  <c r="N1330" i="13"/>
  <c r="N1329" i="13"/>
  <c r="N1328" i="13"/>
  <c r="N1327" i="13"/>
  <c r="N1326" i="13"/>
  <c r="N1325" i="13"/>
  <c r="N1324" i="13"/>
  <c r="N1323" i="13"/>
  <c r="N1322" i="13"/>
  <c r="N1321" i="13"/>
  <c r="N1320" i="13"/>
  <c r="N1319" i="13"/>
  <c r="N1318" i="13"/>
  <c r="N1317" i="13"/>
  <c r="N1316" i="13"/>
  <c r="N1315" i="13"/>
  <c r="N1314" i="13"/>
  <c r="N1313" i="13"/>
  <c r="N1312" i="13"/>
  <c r="N1311" i="13"/>
  <c r="N1310" i="13"/>
  <c r="N1309" i="13"/>
  <c r="N1308" i="13"/>
  <c r="N1307" i="13"/>
  <c r="N1306" i="13"/>
  <c r="N1305" i="13"/>
  <c r="N1304" i="13"/>
  <c r="N1303" i="13"/>
  <c r="N1302" i="13"/>
  <c r="N1301" i="13"/>
  <c r="N1300" i="13"/>
  <c r="N1299" i="13"/>
  <c r="N1298" i="13"/>
  <c r="N1297" i="13"/>
  <c r="N1296" i="13"/>
  <c r="N1295" i="13"/>
  <c r="N1294" i="13"/>
  <c r="N1293" i="13"/>
  <c r="N1292" i="13"/>
  <c r="N1291" i="13"/>
  <c r="N1290" i="13"/>
  <c r="N1289" i="13"/>
  <c r="N1288" i="13"/>
  <c r="N1287" i="13"/>
  <c r="N1286" i="13"/>
  <c r="N1285" i="13"/>
  <c r="N1284" i="13"/>
  <c r="N1283" i="13"/>
  <c r="N1282" i="13"/>
  <c r="N1281" i="13"/>
  <c r="N1280" i="13"/>
  <c r="N1279" i="13"/>
  <c r="N1278" i="13"/>
  <c r="N1277" i="13"/>
  <c r="N1276" i="13"/>
  <c r="N1275" i="13"/>
  <c r="N1274" i="13"/>
  <c r="N1273" i="13"/>
  <c r="N1272" i="13"/>
  <c r="N1271" i="13"/>
  <c r="N1270" i="13"/>
  <c r="N1269" i="13"/>
  <c r="N1268" i="13"/>
  <c r="N1267" i="13"/>
  <c r="N1266" i="13"/>
  <c r="N1265" i="13"/>
  <c r="N1264" i="13"/>
  <c r="N1263" i="13"/>
  <c r="N1262" i="13"/>
  <c r="N1261" i="13"/>
  <c r="N1260" i="13"/>
  <c r="N1259" i="13"/>
  <c r="N1258" i="13"/>
  <c r="N1257" i="13"/>
  <c r="N1256" i="13"/>
  <c r="N1255" i="13"/>
  <c r="N1254" i="13"/>
  <c r="N1253" i="13"/>
  <c r="N1252" i="13"/>
  <c r="N1251" i="13"/>
  <c r="N1250" i="13"/>
  <c r="N1249" i="13"/>
  <c r="N1248" i="13"/>
  <c r="N1247" i="13"/>
  <c r="N1246" i="13"/>
  <c r="N1245" i="13"/>
  <c r="N1244" i="13"/>
  <c r="N1243" i="13"/>
  <c r="N1242" i="13"/>
  <c r="N1241" i="13"/>
  <c r="N1240" i="13"/>
  <c r="N1239" i="13"/>
  <c r="N1238" i="13"/>
  <c r="N1237" i="13"/>
  <c r="N1236" i="13"/>
  <c r="N1235" i="13"/>
  <c r="N1234" i="13"/>
  <c r="N1233" i="13"/>
  <c r="N1232" i="13"/>
  <c r="N1231" i="13"/>
  <c r="N1230" i="13"/>
  <c r="N1229" i="13"/>
  <c r="N1228" i="13"/>
  <c r="N1227" i="13"/>
  <c r="N1226" i="13"/>
  <c r="N1225" i="13"/>
  <c r="N1224" i="13"/>
  <c r="N1223" i="13"/>
  <c r="N1222" i="13"/>
  <c r="N1221" i="13"/>
  <c r="N1220" i="13"/>
  <c r="N1219" i="13"/>
  <c r="N1218" i="13"/>
  <c r="N1217" i="13"/>
  <c r="N1216" i="13"/>
  <c r="N1215" i="13"/>
  <c r="N1214" i="13"/>
  <c r="N1213" i="13"/>
  <c r="N1212" i="13"/>
  <c r="N1211" i="13"/>
  <c r="N1210" i="13"/>
  <c r="N1209" i="13"/>
  <c r="N1208" i="13"/>
  <c r="N1207" i="13"/>
  <c r="N1206" i="13"/>
  <c r="N1205" i="13"/>
  <c r="N1204" i="13"/>
  <c r="N1203" i="13"/>
  <c r="N1202" i="13"/>
  <c r="N1201" i="13"/>
  <c r="N1200" i="13"/>
  <c r="N1199" i="13"/>
  <c r="N1198" i="13"/>
  <c r="N1197" i="13"/>
  <c r="N1196" i="13"/>
  <c r="N1195" i="13"/>
  <c r="N1194" i="13"/>
  <c r="N1193" i="13"/>
  <c r="N1192" i="13"/>
  <c r="N1191" i="13"/>
  <c r="N1190" i="13"/>
  <c r="N1189" i="13"/>
  <c r="N1188" i="13"/>
  <c r="N1187" i="13"/>
  <c r="N1186" i="13"/>
  <c r="N1185" i="13"/>
  <c r="N1184" i="13"/>
  <c r="N1183" i="13"/>
  <c r="N1182" i="13"/>
  <c r="N1181" i="13"/>
  <c r="N1180" i="13"/>
  <c r="N1179" i="13"/>
  <c r="N1178" i="13"/>
  <c r="N1177" i="13"/>
  <c r="N1176" i="13"/>
  <c r="N1175" i="13"/>
  <c r="N1174" i="13"/>
  <c r="N1173" i="13"/>
  <c r="N1172" i="13"/>
  <c r="N1171" i="13"/>
  <c r="N1170" i="13"/>
  <c r="N1169" i="13"/>
  <c r="N1168" i="13"/>
  <c r="N1167" i="13"/>
  <c r="N1166" i="13"/>
  <c r="N1165" i="13"/>
  <c r="N1164" i="13"/>
  <c r="N1163" i="13"/>
  <c r="N1162" i="13"/>
  <c r="N1161" i="13"/>
  <c r="N1160" i="13"/>
  <c r="N1159" i="13"/>
  <c r="N1158" i="13"/>
  <c r="N1157" i="13"/>
  <c r="N1156" i="13"/>
  <c r="N1155" i="13"/>
  <c r="N1154" i="13"/>
  <c r="N1153" i="13"/>
  <c r="N1152" i="13"/>
  <c r="N1151" i="13"/>
  <c r="N1150" i="13"/>
  <c r="N1149" i="13"/>
  <c r="N1148" i="13"/>
  <c r="N1147" i="13"/>
  <c r="N1146" i="13"/>
  <c r="N1145" i="13"/>
  <c r="N1144" i="13"/>
  <c r="N1143" i="13"/>
  <c r="N1142" i="13"/>
  <c r="N1141" i="13"/>
  <c r="N1140" i="13"/>
  <c r="N1139" i="13"/>
  <c r="N1138" i="13"/>
  <c r="N1137" i="13"/>
  <c r="N1136" i="13"/>
  <c r="N1135" i="13"/>
  <c r="N1134" i="13"/>
  <c r="N1133" i="13"/>
  <c r="N1132" i="13"/>
  <c r="N1131" i="13"/>
  <c r="N1130" i="13"/>
  <c r="N1129" i="13"/>
  <c r="N1128" i="13"/>
  <c r="N1127" i="13"/>
  <c r="N1126" i="13"/>
  <c r="N1125" i="13"/>
  <c r="N1124" i="13"/>
  <c r="N1123" i="13"/>
  <c r="N1122" i="13"/>
  <c r="N1121" i="13"/>
  <c r="N1120" i="13"/>
  <c r="N1119" i="13"/>
  <c r="N1118" i="13"/>
  <c r="N1117" i="13"/>
  <c r="N1116" i="13"/>
  <c r="N1115" i="13"/>
  <c r="N1114" i="13"/>
  <c r="N1113" i="13"/>
  <c r="N1112" i="13"/>
  <c r="N1111" i="13"/>
  <c r="N1110" i="13"/>
  <c r="N1109" i="13"/>
  <c r="N1108" i="13"/>
  <c r="N1107" i="13"/>
  <c r="N1106" i="13"/>
  <c r="N1105" i="13"/>
  <c r="N1104" i="13"/>
  <c r="N1103" i="13"/>
  <c r="N1102" i="13"/>
  <c r="N1101" i="13"/>
  <c r="N1100" i="13"/>
  <c r="N1099" i="13"/>
  <c r="N1098" i="13"/>
  <c r="N1097" i="13"/>
  <c r="N1096" i="13"/>
  <c r="N1095" i="13"/>
  <c r="N1094" i="13"/>
  <c r="N1093" i="13"/>
  <c r="N1092" i="13"/>
  <c r="N1091" i="13"/>
  <c r="N1090" i="13"/>
  <c r="N1089" i="13"/>
  <c r="N1088" i="13"/>
  <c r="N1087" i="13"/>
  <c r="N1086" i="13"/>
  <c r="N1085" i="13"/>
  <c r="N1084" i="13"/>
  <c r="N1083" i="13"/>
  <c r="N1082" i="13"/>
  <c r="N1081" i="13"/>
  <c r="N1080" i="13"/>
  <c r="N1079" i="13"/>
  <c r="N1078" i="13"/>
  <c r="N1077" i="13"/>
  <c r="N1076" i="13"/>
  <c r="N1075" i="13"/>
  <c r="N1074" i="13"/>
  <c r="N1073" i="13"/>
  <c r="N1072" i="13"/>
  <c r="N1071" i="13"/>
  <c r="N1070" i="13"/>
  <c r="N1069" i="13"/>
  <c r="N1068" i="13"/>
  <c r="N1067" i="13"/>
  <c r="N1066" i="13"/>
  <c r="N1065" i="13"/>
  <c r="N1064" i="13"/>
  <c r="N1063" i="13"/>
  <c r="N1062" i="13"/>
  <c r="N1061" i="13"/>
  <c r="N1060" i="13"/>
  <c r="N1059" i="13"/>
  <c r="N1058" i="13"/>
  <c r="N1057" i="13"/>
  <c r="N1056" i="13"/>
  <c r="N1055" i="13"/>
  <c r="N1054" i="13"/>
  <c r="N1053" i="13"/>
  <c r="N1052" i="13"/>
  <c r="N1051" i="13"/>
  <c r="N1050" i="13"/>
  <c r="N1049" i="13"/>
  <c r="N1048" i="13"/>
  <c r="N1047" i="13"/>
  <c r="N1046" i="13"/>
  <c r="N1045" i="13"/>
  <c r="N1044" i="13"/>
  <c r="N1043" i="13"/>
  <c r="N1042" i="13"/>
  <c r="N1041" i="13"/>
  <c r="N1040" i="13"/>
  <c r="N1039" i="13"/>
  <c r="N1038" i="13"/>
  <c r="N1037" i="13"/>
  <c r="N1036" i="13"/>
  <c r="N1035" i="13"/>
  <c r="N1034" i="13"/>
  <c r="N1033" i="13"/>
  <c r="N1032" i="13"/>
  <c r="N1031" i="13"/>
  <c r="N1030" i="13"/>
  <c r="N1029" i="13"/>
  <c r="N1028" i="13"/>
  <c r="N1027" i="13"/>
  <c r="N1026" i="13"/>
  <c r="N1025" i="13"/>
  <c r="N1024" i="13"/>
  <c r="N1023" i="13"/>
  <c r="N1022" i="13"/>
  <c r="N1021" i="13"/>
  <c r="N1020" i="13"/>
  <c r="N1019" i="13"/>
  <c r="N1018" i="13"/>
  <c r="N1017" i="13"/>
  <c r="N1016" i="13"/>
  <c r="N1015" i="13"/>
  <c r="N1014" i="13"/>
  <c r="N1013" i="13"/>
  <c r="N1012" i="13"/>
  <c r="N1011" i="13"/>
  <c r="N1010" i="13"/>
  <c r="N1009" i="13"/>
  <c r="N1008" i="13"/>
  <c r="N1007" i="13"/>
  <c r="N1006" i="13"/>
  <c r="N1005" i="13"/>
  <c r="N1004" i="13"/>
  <c r="N1003" i="13"/>
  <c r="N1002" i="13"/>
  <c r="N1001" i="13"/>
  <c r="N1000" i="13"/>
  <c r="N999" i="13"/>
  <c r="N998" i="13"/>
  <c r="N997" i="13"/>
  <c r="N996" i="13"/>
  <c r="N995" i="13"/>
  <c r="N994" i="13"/>
  <c r="N993" i="13"/>
  <c r="N992" i="13"/>
  <c r="N991" i="13"/>
  <c r="N990" i="13"/>
  <c r="N989" i="13"/>
  <c r="N988" i="13"/>
  <c r="N987" i="13"/>
  <c r="N986" i="13"/>
  <c r="N985" i="13"/>
  <c r="N984" i="13"/>
  <c r="N983" i="13"/>
  <c r="N982" i="13"/>
  <c r="N981" i="13"/>
  <c r="N980" i="13"/>
  <c r="N979" i="13"/>
  <c r="N978" i="13"/>
  <c r="N977" i="13"/>
  <c r="N976" i="13"/>
  <c r="N975" i="13"/>
  <c r="N974" i="13"/>
  <c r="N973" i="13"/>
  <c r="N972" i="13"/>
  <c r="N971" i="13"/>
  <c r="N970" i="13"/>
  <c r="N969" i="13"/>
  <c r="N968" i="13"/>
  <c r="N967" i="13"/>
  <c r="N966" i="13"/>
  <c r="N965" i="13"/>
  <c r="N964" i="13"/>
  <c r="N963" i="13"/>
  <c r="N962" i="13"/>
  <c r="N961" i="13"/>
  <c r="N960" i="13"/>
  <c r="N959" i="13"/>
  <c r="N958" i="13"/>
  <c r="N957" i="13"/>
  <c r="N956" i="13"/>
  <c r="N955" i="13"/>
  <c r="N954" i="13"/>
  <c r="N953" i="13"/>
  <c r="N952" i="13"/>
  <c r="N951" i="13"/>
  <c r="N950" i="13"/>
  <c r="N949" i="13"/>
  <c r="N948" i="13"/>
  <c r="N947" i="13"/>
  <c r="N946" i="13"/>
  <c r="N945" i="13"/>
  <c r="N944" i="13"/>
  <c r="N943" i="13"/>
  <c r="N942" i="13"/>
  <c r="N941" i="13"/>
  <c r="N940" i="13"/>
  <c r="N939" i="13"/>
  <c r="N938" i="13"/>
  <c r="N937" i="13"/>
  <c r="N936" i="13"/>
  <c r="N935" i="13"/>
  <c r="N934" i="13"/>
  <c r="N933" i="13"/>
  <c r="N932" i="13"/>
  <c r="N931" i="13"/>
  <c r="N930" i="13"/>
  <c r="N929" i="13"/>
  <c r="N928" i="13"/>
  <c r="N927" i="13"/>
  <c r="N926" i="13"/>
  <c r="N925" i="13"/>
  <c r="N924" i="13"/>
  <c r="N923" i="13"/>
  <c r="N922" i="13"/>
  <c r="N921" i="13"/>
  <c r="N920" i="13"/>
  <c r="N919" i="13"/>
  <c r="N918" i="13"/>
  <c r="N917" i="13"/>
  <c r="N916" i="13"/>
  <c r="N915" i="13"/>
  <c r="N914" i="13"/>
  <c r="N913" i="13"/>
  <c r="N912" i="13"/>
  <c r="N911" i="13"/>
  <c r="N910" i="13"/>
  <c r="N909" i="13"/>
  <c r="N908" i="13"/>
  <c r="N907" i="13"/>
  <c r="N906" i="13"/>
  <c r="N905" i="13"/>
  <c r="N904" i="13"/>
  <c r="N903" i="13"/>
  <c r="N902" i="13"/>
  <c r="N901" i="13"/>
  <c r="N900" i="13"/>
  <c r="N899" i="13"/>
  <c r="N898" i="13"/>
  <c r="N897" i="13"/>
  <c r="N896" i="13"/>
  <c r="N895" i="13"/>
  <c r="N894" i="13"/>
  <c r="N893" i="13"/>
  <c r="N892" i="13"/>
  <c r="N891" i="13"/>
  <c r="N890" i="13"/>
  <c r="N889" i="13"/>
  <c r="N888" i="13"/>
  <c r="N887" i="13"/>
  <c r="N886" i="13"/>
  <c r="N885" i="13"/>
  <c r="N884" i="13"/>
  <c r="N883" i="13"/>
  <c r="N882" i="13"/>
  <c r="N881" i="13"/>
  <c r="N880" i="13"/>
  <c r="N879" i="13"/>
  <c r="N878" i="13"/>
  <c r="N877" i="13"/>
  <c r="N876" i="13"/>
  <c r="N875" i="13"/>
  <c r="N874" i="13"/>
  <c r="N873" i="13"/>
  <c r="N872" i="13"/>
  <c r="N871" i="13"/>
  <c r="N870" i="13"/>
  <c r="N869" i="13"/>
  <c r="N868" i="13"/>
  <c r="N867" i="13"/>
  <c r="N866" i="13"/>
  <c r="N865" i="13"/>
  <c r="N864" i="13"/>
  <c r="N863" i="13"/>
  <c r="N862" i="13"/>
  <c r="N861" i="13"/>
  <c r="N860" i="13"/>
  <c r="N859" i="13"/>
  <c r="N858" i="13"/>
  <c r="N857" i="13"/>
  <c r="N856" i="13"/>
  <c r="N855" i="13"/>
  <c r="N854" i="13"/>
  <c r="N853" i="13"/>
  <c r="N852" i="13"/>
  <c r="N851" i="13"/>
  <c r="N850" i="13"/>
  <c r="N849" i="13"/>
  <c r="N848" i="13"/>
  <c r="N847" i="13"/>
  <c r="N846" i="13"/>
  <c r="N845" i="13"/>
  <c r="N844" i="13"/>
  <c r="N843" i="13"/>
  <c r="N842" i="13"/>
  <c r="N841" i="13"/>
  <c r="N840" i="13"/>
  <c r="N839" i="13"/>
  <c r="N838" i="13"/>
  <c r="N837" i="13"/>
  <c r="N836" i="13"/>
  <c r="N835" i="13"/>
  <c r="N834" i="13"/>
  <c r="N833" i="13"/>
  <c r="N832" i="13"/>
  <c r="N831" i="13"/>
  <c r="N830" i="13"/>
  <c r="N829" i="13"/>
  <c r="N828" i="13"/>
  <c r="N827" i="13"/>
  <c r="N826" i="13"/>
  <c r="N825" i="13"/>
  <c r="N824" i="13"/>
  <c r="N823" i="13"/>
  <c r="N822" i="13"/>
  <c r="N821" i="13"/>
  <c r="N820" i="13"/>
  <c r="N819" i="13"/>
  <c r="N818" i="13"/>
  <c r="N817" i="13"/>
  <c r="N816" i="13"/>
  <c r="N815" i="13"/>
  <c r="N814" i="13"/>
  <c r="N813" i="13"/>
  <c r="N812" i="13"/>
  <c r="N811" i="13"/>
  <c r="N810" i="13"/>
  <c r="N809" i="13"/>
  <c r="N808" i="13"/>
  <c r="N807" i="13"/>
  <c r="N806" i="13"/>
  <c r="N805" i="13"/>
  <c r="N804" i="13"/>
  <c r="N803" i="13"/>
  <c r="N802" i="13"/>
  <c r="N801" i="13"/>
  <c r="N800" i="13"/>
  <c r="N799" i="13"/>
  <c r="N798" i="13"/>
  <c r="N797" i="13"/>
  <c r="N796" i="13"/>
  <c r="N795" i="13"/>
  <c r="N794" i="13"/>
  <c r="N793" i="13"/>
  <c r="N792" i="13"/>
  <c r="N791" i="13"/>
  <c r="N790" i="13"/>
  <c r="N789" i="13"/>
  <c r="N788" i="13"/>
  <c r="N787" i="13"/>
  <c r="N786" i="13"/>
  <c r="N785" i="13"/>
  <c r="N784" i="13"/>
  <c r="N783" i="13"/>
  <c r="N782" i="13"/>
  <c r="N781" i="13"/>
  <c r="N780" i="13"/>
  <c r="N779" i="13"/>
  <c r="N778" i="13"/>
  <c r="N777" i="13"/>
  <c r="N776" i="13"/>
  <c r="N775" i="13"/>
  <c r="N774" i="13"/>
  <c r="N773" i="13"/>
  <c r="N772" i="13"/>
  <c r="N771" i="13"/>
  <c r="N770" i="13"/>
  <c r="N769" i="13"/>
  <c r="N768" i="13"/>
  <c r="N767" i="13"/>
  <c r="N766" i="13"/>
  <c r="N765" i="13"/>
  <c r="N764" i="13"/>
  <c r="N763" i="13"/>
  <c r="N762" i="13"/>
  <c r="N761" i="13"/>
  <c r="N760" i="13"/>
  <c r="N759" i="13"/>
  <c r="N758" i="13"/>
  <c r="N757" i="13"/>
  <c r="N756" i="13"/>
  <c r="N755" i="13"/>
  <c r="N754" i="13"/>
  <c r="N753" i="13"/>
  <c r="N752" i="13"/>
  <c r="N751" i="13"/>
  <c r="N750" i="13"/>
  <c r="N749" i="13"/>
  <c r="N748" i="13"/>
  <c r="N747" i="13"/>
  <c r="N746" i="13"/>
  <c r="N745" i="13"/>
  <c r="N744" i="13"/>
  <c r="N743" i="13"/>
  <c r="N742" i="13"/>
  <c r="N741" i="13"/>
  <c r="N740" i="13"/>
  <c r="N739" i="13"/>
  <c r="N738" i="13"/>
  <c r="N737" i="13"/>
  <c r="N736" i="13"/>
  <c r="N735" i="13"/>
  <c r="N734" i="13"/>
  <c r="N733" i="13"/>
  <c r="N732" i="13"/>
  <c r="N731" i="13"/>
  <c r="N730" i="13"/>
  <c r="N729" i="13"/>
  <c r="N728" i="13"/>
  <c r="N727" i="13"/>
  <c r="N726" i="13"/>
  <c r="N725" i="13"/>
  <c r="N724" i="13"/>
  <c r="N723" i="13"/>
  <c r="N722" i="13"/>
  <c r="N721" i="13"/>
  <c r="N720" i="13"/>
  <c r="N719" i="13"/>
  <c r="N718" i="13"/>
  <c r="N717" i="13"/>
  <c r="N716" i="13"/>
  <c r="N715" i="13"/>
  <c r="N714" i="13"/>
  <c r="N713" i="13"/>
  <c r="N712" i="13"/>
  <c r="N711" i="13"/>
  <c r="N710" i="13"/>
  <c r="N709" i="13"/>
  <c r="N708" i="13"/>
  <c r="N707" i="13"/>
  <c r="N706" i="13"/>
  <c r="N705" i="13"/>
  <c r="N704" i="13"/>
  <c r="N703" i="13"/>
  <c r="N702" i="13"/>
  <c r="N701" i="13"/>
  <c r="N700" i="13"/>
  <c r="N699" i="13"/>
  <c r="N698" i="13"/>
  <c r="N697" i="13"/>
  <c r="N696" i="13"/>
  <c r="N695" i="13"/>
  <c r="N694" i="13"/>
  <c r="N693" i="13"/>
  <c r="N692" i="13"/>
  <c r="N691" i="13"/>
  <c r="N690" i="13"/>
  <c r="N689" i="13"/>
  <c r="N688" i="13"/>
  <c r="N687" i="13"/>
  <c r="N686" i="13"/>
  <c r="N685" i="13"/>
  <c r="N684" i="13"/>
  <c r="N683" i="13"/>
  <c r="N682" i="13"/>
  <c r="N681" i="13"/>
  <c r="N680" i="13"/>
  <c r="N679" i="13"/>
  <c r="N678" i="13"/>
  <c r="N677" i="13"/>
  <c r="N676" i="13"/>
  <c r="N675" i="13"/>
  <c r="N674" i="13"/>
  <c r="N673" i="13"/>
  <c r="N672" i="13"/>
  <c r="N671" i="13"/>
  <c r="N670" i="13"/>
  <c r="N669" i="13"/>
  <c r="N668" i="13"/>
  <c r="N667" i="13"/>
  <c r="N666" i="13"/>
  <c r="N665" i="13"/>
  <c r="N664" i="13"/>
  <c r="N663" i="13"/>
  <c r="N662" i="13"/>
  <c r="N661" i="13"/>
  <c r="N660" i="13"/>
  <c r="N659" i="13"/>
  <c r="N658" i="13"/>
  <c r="N657" i="13"/>
  <c r="N656" i="13"/>
  <c r="N655" i="13"/>
  <c r="N654" i="13"/>
  <c r="N653" i="13"/>
  <c r="N652" i="13"/>
  <c r="N651" i="13"/>
  <c r="N650" i="13"/>
  <c r="N649" i="13"/>
  <c r="N648" i="13"/>
  <c r="N647" i="13"/>
  <c r="N646" i="13"/>
  <c r="N645" i="13"/>
  <c r="N644" i="13"/>
  <c r="N643" i="13"/>
  <c r="N642" i="13"/>
  <c r="N641" i="13"/>
  <c r="N640" i="13"/>
  <c r="N639" i="13"/>
  <c r="N638" i="13"/>
  <c r="N637" i="13"/>
  <c r="N636" i="13"/>
  <c r="N635" i="13"/>
  <c r="N634" i="13"/>
  <c r="N633" i="13"/>
  <c r="N632" i="13"/>
  <c r="N631" i="13"/>
  <c r="N630" i="13"/>
  <c r="N629" i="13"/>
  <c r="N628" i="13"/>
  <c r="N627" i="13"/>
  <c r="N626" i="13"/>
  <c r="N625" i="13"/>
  <c r="N624" i="13"/>
  <c r="N623" i="13"/>
  <c r="N622" i="13"/>
  <c r="N621" i="13"/>
  <c r="N620" i="13"/>
  <c r="N619" i="13"/>
  <c r="N618" i="13"/>
  <c r="N617" i="13"/>
  <c r="N616" i="13"/>
  <c r="N615" i="13"/>
  <c r="N614" i="13"/>
  <c r="N613" i="13"/>
  <c r="N612" i="13"/>
  <c r="N611" i="13"/>
  <c r="N610" i="13"/>
  <c r="N609" i="13"/>
  <c r="N608" i="13"/>
  <c r="N607" i="13"/>
  <c r="N606" i="13"/>
  <c r="N605" i="13"/>
  <c r="N604" i="13"/>
  <c r="N603" i="13"/>
  <c r="N602" i="13"/>
  <c r="N601" i="13"/>
  <c r="N600" i="13"/>
  <c r="N599" i="13"/>
  <c r="N598" i="13"/>
  <c r="N597" i="13"/>
  <c r="N596" i="13"/>
  <c r="N595" i="13"/>
  <c r="N594" i="13"/>
  <c r="N593" i="13"/>
  <c r="N592" i="13"/>
  <c r="N591" i="13"/>
  <c r="N590" i="13"/>
  <c r="N589" i="13"/>
  <c r="N588" i="13"/>
  <c r="N587" i="13"/>
  <c r="N586" i="13"/>
  <c r="N585" i="13"/>
  <c r="N584" i="13"/>
  <c r="N583" i="13"/>
  <c r="N582" i="13"/>
  <c r="N581" i="13"/>
  <c r="N580" i="13"/>
  <c r="N579" i="13"/>
  <c r="N578" i="13"/>
  <c r="N577" i="13"/>
  <c r="N576" i="13"/>
  <c r="N575" i="13"/>
  <c r="N574" i="13"/>
  <c r="N573" i="13"/>
  <c r="N572" i="13"/>
  <c r="N571" i="13"/>
  <c r="N570" i="13"/>
  <c r="N569" i="13"/>
  <c r="N568" i="13"/>
  <c r="N567" i="13"/>
  <c r="N566" i="13"/>
  <c r="N565" i="13"/>
  <c r="N564" i="13"/>
  <c r="N563" i="13"/>
  <c r="N562" i="13"/>
  <c r="N561" i="13"/>
  <c r="N560" i="13"/>
  <c r="N559" i="13"/>
  <c r="N558" i="13"/>
  <c r="N557" i="13"/>
  <c r="N556" i="13"/>
  <c r="N555" i="13"/>
  <c r="N554" i="13"/>
  <c r="N553" i="13"/>
  <c r="N552" i="13"/>
  <c r="N551" i="13"/>
  <c r="N550" i="13"/>
  <c r="N549" i="13"/>
  <c r="N548" i="13"/>
  <c r="N547" i="13"/>
  <c r="N546" i="13"/>
  <c r="N545" i="13"/>
  <c r="N544" i="13"/>
  <c r="N543" i="13"/>
  <c r="N542" i="13"/>
  <c r="N541" i="13"/>
  <c r="N540" i="13"/>
  <c r="N539" i="13"/>
  <c r="N538" i="13"/>
  <c r="N537" i="13"/>
  <c r="N536" i="13"/>
  <c r="N535" i="13"/>
  <c r="N534" i="13"/>
  <c r="N533" i="13"/>
  <c r="N532" i="13"/>
  <c r="N531" i="13"/>
  <c r="N530" i="13"/>
  <c r="N529" i="13"/>
  <c r="N528" i="13"/>
  <c r="N527" i="13"/>
  <c r="N526" i="13"/>
  <c r="N525" i="13"/>
  <c r="N524" i="13"/>
  <c r="N523" i="13"/>
  <c r="N522" i="13"/>
  <c r="N521" i="13"/>
  <c r="N520" i="13"/>
  <c r="N519" i="13"/>
  <c r="N518" i="13"/>
  <c r="N517" i="13"/>
  <c r="N516" i="13"/>
  <c r="N515" i="13"/>
  <c r="N514" i="13"/>
  <c r="N513" i="13"/>
  <c r="N512" i="13"/>
  <c r="N511" i="13"/>
  <c r="N510" i="13"/>
  <c r="N509" i="13"/>
  <c r="N508" i="13"/>
  <c r="N507" i="13"/>
  <c r="N506" i="13"/>
  <c r="N505" i="13"/>
  <c r="N504" i="13"/>
  <c r="N503" i="13"/>
  <c r="N502" i="13"/>
  <c r="N501" i="13"/>
  <c r="N500" i="13"/>
  <c r="N499" i="13"/>
  <c r="N498" i="13"/>
  <c r="N497" i="13"/>
  <c r="N496" i="13"/>
  <c r="N495" i="13"/>
  <c r="N494" i="13"/>
  <c r="N493" i="13"/>
  <c r="N492" i="13"/>
  <c r="N491" i="13"/>
  <c r="N490" i="13"/>
  <c r="N489" i="13"/>
  <c r="N488" i="13"/>
  <c r="N487" i="13"/>
  <c r="N486" i="13"/>
  <c r="N485" i="13"/>
  <c r="N484" i="13"/>
  <c r="N483" i="13"/>
  <c r="N482" i="13"/>
  <c r="N481" i="13"/>
  <c r="N480" i="13"/>
  <c r="N479" i="13"/>
  <c r="N478" i="13"/>
  <c r="N477" i="13"/>
  <c r="N476" i="13"/>
  <c r="N475" i="13"/>
  <c r="N474" i="13"/>
  <c r="N473" i="13"/>
  <c r="N472" i="13"/>
  <c r="N471" i="13"/>
  <c r="N470" i="13"/>
  <c r="N469" i="13"/>
  <c r="N468" i="13"/>
  <c r="N467" i="13"/>
  <c r="N466" i="13"/>
  <c r="N465" i="13"/>
  <c r="N464" i="13"/>
  <c r="N463" i="13"/>
  <c r="N462" i="13"/>
  <c r="N461" i="13"/>
  <c r="N460" i="13"/>
  <c r="N459" i="13"/>
  <c r="N458" i="13"/>
  <c r="N457" i="13"/>
  <c r="N456" i="13"/>
  <c r="N455" i="13"/>
  <c r="N454" i="13"/>
  <c r="N453" i="13"/>
  <c r="N452" i="13"/>
  <c r="N451" i="13"/>
  <c r="N450" i="13"/>
  <c r="N449" i="13"/>
  <c r="N448" i="13"/>
  <c r="N447" i="13"/>
  <c r="N446" i="13"/>
  <c r="N445" i="13"/>
  <c r="N444" i="13"/>
  <c r="N443" i="13"/>
  <c r="N442" i="13"/>
  <c r="N441" i="13"/>
  <c r="N440" i="13"/>
  <c r="N439" i="13"/>
  <c r="N438" i="13"/>
  <c r="N437" i="13"/>
  <c r="N436" i="13"/>
  <c r="N435" i="13"/>
  <c r="N434" i="13"/>
  <c r="N433" i="13"/>
  <c r="N432" i="13"/>
  <c r="N431" i="13"/>
  <c r="N430" i="13"/>
  <c r="N429" i="13"/>
  <c r="N428" i="13"/>
  <c r="N427" i="13"/>
  <c r="N426" i="13"/>
  <c r="N425" i="13"/>
  <c r="N424" i="13"/>
  <c r="N423" i="13"/>
  <c r="N422" i="13"/>
  <c r="N421" i="13"/>
  <c r="N420" i="13"/>
  <c r="N419" i="13"/>
  <c r="N418" i="13"/>
  <c r="N417" i="13"/>
  <c r="N416" i="13"/>
  <c r="N415" i="13"/>
  <c r="N414" i="13"/>
  <c r="N413" i="13"/>
  <c r="N412" i="13"/>
  <c r="N411" i="13"/>
  <c r="N410" i="13"/>
  <c r="N409" i="13"/>
  <c r="N408" i="13"/>
  <c r="N407" i="13"/>
  <c r="N406" i="13"/>
  <c r="N405" i="13"/>
  <c r="N404" i="13"/>
  <c r="N403" i="13"/>
  <c r="N402" i="13"/>
  <c r="N401" i="13"/>
  <c r="N400" i="13"/>
  <c r="N399" i="13"/>
  <c r="N398" i="13"/>
  <c r="N397" i="13"/>
  <c r="N396" i="13"/>
  <c r="N395" i="13"/>
  <c r="N394" i="13"/>
  <c r="N393" i="13"/>
  <c r="N392" i="13"/>
  <c r="N391" i="13"/>
  <c r="N390" i="13"/>
  <c r="N389" i="13"/>
  <c r="N388" i="13"/>
  <c r="N387" i="13"/>
  <c r="N386" i="13"/>
  <c r="N385" i="13"/>
  <c r="N384" i="13"/>
  <c r="N383" i="13"/>
  <c r="N382" i="13"/>
  <c r="N381" i="13"/>
  <c r="N380" i="13"/>
  <c r="N379" i="13"/>
  <c r="N378" i="13"/>
  <c r="N377" i="13"/>
  <c r="N376" i="13"/>
  <c r="N375" i="13"/>
  <c r="N374" i="13"/>
  <c r="N373" i="13"/>
  <c r="N372" i="13"/>
  <c r="N371" i="13"/>
  <c r="N370" i="13"/>
  <c r="N369" i="13"/>
  <c r="N368" i="13"/>
  <c r="N367" i="13"/>
  <c r="N366" i="13"/>
  <c r="N365" i="13"/>
  <c r="N364" i="13"/>
  <c r="N363" i="13"/>
  <c r="N362" i="13"/>
  <c r="N361" i="13"/>
  <c r="N360" i="13"/>
  <c r="N359" i="13"/>
  <c r="N358" i="13"/>
  <c r="N357" i="13"/>
  <c r="N356" i="13"/>
  <c r="N355" i="13"/>
  <c r="N354" i="13"/>
  <c r="N353" i="13"/>
  <c r="N352" i="13"/>
  <c r="N351" i="13"/>
  <c r="N350" i="13"/>
  <c r="N349" i="13"/>
  <c r="N348" i="13"/>
  <c r="N347" i="13"/>
  <c r="N346" i="13"/>
  <c r="N345" i="13"/>
  <c r="N344" i="13"/>
  <c r="N343" i="13"/>
  <c r="N342" i="13"/>
  <c r="N341" i="13"/>
  <c r="N340" i="13"/>
  <c r="N339" i="13"/>
  <c r="N338" i="13"/>
  <c r="N337" i="13"/>
  <c r="N336" i="13"/>
  <c r="N335" i="13"/>
  <c r="N334" i="13"/>
  <c r="N333" i="13"/>
  <c r="N332" i="13"/>
  <c r="N331" i="13"/>
  <c r="N330" i="13"/>
  <c r="N329" i="13"/>
  <c r="N328" i="13"/>
  <c r="N327" i="13"/>
  <c r="N326" i="13"/>
  <c r="N325" i="13"/>
  <c r="N324" i="13"/>
  <c r="N323" i="13"/>
  <c r="N322" i="13"/>
  <c r="N321" i="13"/>
  <c r="N320" i="13"/>
  <c r="N319" i="13"/>
  <c r="N318" i="13"/>
  <c r="N317" i="13"/>
  <c r="N316" i="13"/>
  <c r="N315" i="13"/>
  <c r="N314" i="13"/>
  <c r="N313" i="13"/>
  <c r="N312" i="13"/>
  <c r="N311" i="13"/>
  <c r="N310" i="13"/>
  <c r="N309" i="13"/>
  <c r="N308" i="13"/>
  <c r="N307" i="13"/>
  <c r="N306" i="13"/>
  <c r="N305" i="13"/>
  <c r="N304" i="13"/>
  <c r="N303" i="13"/>
  <c r="N302" i="13"/>
  <c r="N301" i="13"/>
  <c r="N300" i="13"/>
  <c r="N299" i="13"/>
  <c r="N298" i="13"/>
  <c r="N297" i="13"/>
  <c r="N296" i="13"/>
  <c r="N295" i="13"/>
  <c r="N294" i="13"/>
  <c r="N293" i="13"/>
  <c r="N292" i="13"/>
  <c r="N291" i="13"/>
  <c r="N290" i="13"/>
  <c r="N289" i="13"/>
  <c r="N288" i="13"/>
  <c r="N287" i="13"/>
  <c r="N286" i="13"/>
  <c r="N285" i="13"/>
  <c r="N284" i="13"/>
  <c r="N283" i="13"/>
  <c r="N282" i="13"/>
  <c r="N281" i="13"/>
  <c r="N280" i="13"/>
  <c r="N279" i="13"/>
  <c r="N278" i="13"/>
  <c r="N277" i="13"/>
  <c r="N276" i="13"/>
  <c r="N275" i="13"/>
  <c r="N274" i="13"/>
  <c r="N273" i="13"/>
  <c r="N272" i="13"/>
  <c r="N271" i="13"/>
  <c r="N270" i="13"/>
  <c r="N269" i="13"/>
  <c r="N268" i="13"/>
  <c r="N267" i="13"/>
  <c r="N266" i="13"/>
  <c r="N265" i="13"/>
  <c r="N264" i="13"/>
  <c r="N263" i="13"/>
  <c r="N262" i="13"/>
  <c r="N261" i="13"/>
  <c r="N260" i="13"/>
  <c r="N259" i="13"/>
  <c r="N258" i="13"/>
  <c r="N257" i="13"/>
  <c r="N256" i="13"/>
  <c r="N255" i="13"/>
  <c r="N254" i="13"/>
  <c r="N253" i="13"/>
  <c r="N252" i="13"/>
  <c r="N251" i="13"/>
  <c r="N250" i="13"/>
  <c r="N249" i="13"/>
  <c r="N248" i="13"/>
  <c r="N247" i="13"/>
  <c r="N246" i="13"/>
  <c r="N245" i="13"/>
  <c r="N244" i="13"/>
  <c r="N243" i="13"/>
  <c r="N242" i="13"/>
  <c r="N241" i="13"/>
  <c r="N240" i="13"/>
  <c r="N239" i="13"/>
  <c r="N238" i="13"/>
  <c r="N237" i="13"/>
  <c r="N236" i="13"/>
  <c r="N235" i="13"/>
  <c r="N234" i="13"/>
  <c r="N233" i="13"/>
  <c r="N232" i="13"/>
  <c r="N231" i="13"/>
  <c r="N230" i="13"/>
  <c r="N229" i="13"/>
  <c r="N228" i="13"/>
  <c r="N227" i="13"/>
  <c r="N226" i="13"/>
  <c r="N225" i="13"/>
  <c r="N224" i="13"/>
  <c r="N223" i="13"/>
  <c r="N222" i="13"/>
  <c r="N221" i="13"/>
  <c r="N220" i="13"/>
  <c r="N219" i="13"/>
  <c r="N218" i="13"/>
  <c r="N217" i="13"/>
  <c r="N216" i="13"/>
  <c r="N215" i="13"/>
  <c r="N214" i="13"/>
  <c r="N213" i="13"/>
  <c r="N212" i="13"/>
  <c r="N211" i="13"/>
  <c r="N210" i="13"/>
  <c r="N209" i="13"/>
  <c r="N208" i="13"/>
  <c r="N207" i="13"/>
  <c r="N206" i="13"/>
  <c r="N205" i="13"/>
  <c r="N204" i="13"/>
  <c r="N203" i="13"/>
  <c r="N202" i="13"/>
  <c r="N201" i="13"/>
  <c r="N200" i="13"/>
  <c r="N199" i="13"/>
  <c r="N198" i="13"/>
  <c r="N197" i="13"/>
  <c r="N196" i="13"/>
  <c r="N195" i="13"/>
  <c r="N194" i="13"/>
  <c r="N193" i="13"/>
  <c r="N192" i="13"/>
  <c r="N191" i="13"/>
  <c r="N190" i="13"/>
  <c r="N189" i="13"/>
  <c r="N188" i="13"/>
  <c r="N187" i="13"/>
  <c r="N186" i="13"/>
  <c r="N185" i="13"/>
  <c r="N184" i="13"/>
  <c r="N183" i="13"/>
  <c r="N182" i="13"/>
  <c r="N181" i="13"/>
  <c r="N180" i="13"/>
  <c r="N179" i="13"/>
  <c r="N178" i="13"/>
  <c r="N177" i="13"/>
  <c r="N176" i="13"/>
  <c r="N175" i="13"/>
  <c r="N174" i="13"/>
  <c r="N173" i="13"/>
  <c r="N172" i="13"/>
  <c r="N171" i="13"/>
  <c r="N170" i="13"/>
  <c r="N169" i="13"/>
  <c r="N168" i="13"/>
  <c r="N167" i="13"/>
  <c r="N166" i="13"/>
  <c r="N165" i="13"/>
  <c r="N164" i="13"/>
  <c r="N163" i="13"/>
  <c r="N162" i="13"/>
  <c r="N161" i="13"/>
  <c r="N160" i="13"/>
  <c r="N159" i="13"/>
  <c r="N158" i="13"/>
  <c r="N157" i="13"/>
  <c r="N156" i="13"/>
  <c r="N155" i="13"/>
  <c r="N154" i="13"/>
  <c r="N153" i="13"/>
  <c r="N152" i="13"/>
  <c r="N151" i="13"/>
  <c r="N150" i="13"/>
  <c r="N149" i="13"/>
  <c r="N148" i="13"/>
  <c r="N147" i="13"/>
  <c r="N146" i="13"/>
  <c r="N145" i="13"/>
  <c r="N144" i="13"/>
  <c r="N143" i="13"/>
  <c r="N142" i="13"/>
  <c r="N141" i="13"/>
  <c r="N140" i="13"/>
  <c r="N139" i="13"/>
  <c r="N138" i="13"/>
  <c r="N137" i="13"/>
  <c r="N136" i="13"/>
  <c r="N135" i="13"/>
  <c r="N134" i="13"/>
  <c r="N133" i="13"/>
  <c r="N132" i="13"/>
  <c r="N131" i="13"/>
  <c r="N130" i="13"/>
  <c r="N129" i="13"/>
  <c r="N128" i="13"/>
  <c r="N127" i="13"/>
  <c r="N126" i="13"/>
  <c r="N125" i="13"/>
  <c r="N124" i="13"/>
  <c r="N123" i="13"/>
  <c r="N122" i="13"/>
  <c r="N121" i="13"/>
  <c r="N120" i="13"/>
  <c r="N119" i="13"/>
  <c r="N118" i="13"/>
  <c r="N117" i="13"/>
  <c r="N116" i="13"/>
  <c r="N115" i="13"/>
  <c r="N114" i="13"/>
  <c r="N113" i="13"/>
  <c r="N112" i="13"/>
  <c r="N111" i="13"/>
  <c r="N110" i="13"/>
  <c r="N109" i="13"/>
  <c r="N108" i="13"/>
  <c r="N107" i="13"/>
  <c r="N106" i="13"/>
  <c r="N105" i="13"/>
  <c r="N104" i="13"/>
  <c r="N103" i="13"/>
  <c r="N102" i="13"/>
  <c r="N101" i="13"/>
  <c r="N100" i="13"/>
  <c r="N99" i="13"/>
  <c r="N98" i="13"/>
  <c r="N97" i="13"/>
  <c r="N96" i="13"/>
  <c r="N95" i="13"/>
  <c r="N94" i="13"/>
  <c r="N93" i="13"/>
  <c r="N92" i="13"/>
  <c r="N91" i="13"/>
  <c r="N90" i="13"/>
  <c r="N89" i="13"/>
  <c r="N88" i="13"/>
  <c r="N87" i="13"/>
  <c r="N86" i="13"/>
  <c r="N85" i="13"/>
  <c r="N84" i="13"/>
  <c r="N83" i="13"/>
  <c r="N82" i="13"/>
  <c r="N81" i="13"/>
  <c r="N80" i="13"/>
  <c r="N79" i="13"/>
  <c r="N78" i="13"/>
  <c r="N77" i="13"/>
  <c r="N76" i="13"/>
  <c r="N75" i="13"/>
  <c r="N74" i="13"/>
  <c r="N73" i="13"/>
  <c r="N72" i="13"/>
  <c r="N71" i="13"/>
  <c r="N70" i="13"/>
  <c r="N69" i="13"/>
  <c r="N68" i="13"/>
  <c r="N67" i="13"/>
  <c r="N66" i="13"/>
  <c r="N65" i="13"/>
  <c r="N64" i="13"/>
  <c r="N63" i="13"/>
  <c r="N62" i="13"/>
  <c r="N61" i="13"/>
  <c r="N60" i="13"/>
  <c r="N59" i="13"/>
  <c r="N58" i="13"/>
  <c r="N57" i="13"/>
  <c r="N56" i="13"/>
  <c r="N55" i="13"/>
  <c r="N54" i="13"/>
  <c r="N53" i="13"/>
  <c r="N52" i="13"/>
  <c r="N51" i="13"/>
  <c r="N50" i="13"/>
  <c r="N49" i="13"/>
  <c r="N48" i="13"/>
  <c r="N47" i="13"/>
  <c r="N46" i="13"/>
  <c r="N45" i="13"/>
  <c r="N44" i="13"/>
  <c r="N43" i="13"/>
  <c r="N42" i="13"/>
  <c r="N41" i="13"/>
  <c r="N40" i="13"/>
  <c r="N39" i="13"/>
  <c r="N38" i="13"/>
  <c r="N37" i="13"/>
  <c r="N36" i="13"/>
  <c r="N35" i="13"/>
  <c r="N34" i="13"/>
  <c r="N33" i="13"/>
  <c r="N32" i="13"/>
  <c r="N31" i="13"/>
  <c r="N30" i="13"/>
  <c r="N29" i="13"/>
  <c r="N28" i="13"/>
  <c r="N27" i="13"/>
  <c r="N26" i="13"/>
  <c r="N25" i="13"/>
  <c r="N24" i="13"/>
  <c r="N23" i="13"/>
  <c r="N22" i="13"/>
  <c r="N21" i="13"/>
  <c r="N20" i="13"/>
  <c r="N19" i="13"/>
  <c r="N18" i="13"/>
  <c r="N17" i="13"/>
  <c r="N16" i="13"/>
  <c r="N15" i="13"/>
  <c r="N14" i="13"/>
  <c r="N13" i="13"/>
  <c r="N12" i="13"/>
  <c r="N11" i="13"/>
  <c r="N10" i="13"/>
  <c r="N9" i="13"/>
  <c r="N8" i="13"/>
  <c r="N7" i="13"/>
  <c r="N6" i="13"/>
  <c r="N5" i="13"/>
  <c r="N4" i="13"/>
  <c r="N3" i="13"/>
  <c r="N2" i="13"/>
  <c r="B3" i="14" l="1"/>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621" i="14"/>
  <c r="B622" i="14"/>
  <c r="B623" i="14"/>
  <c r="B624" i="14"/>
  <c r="B625" i="14"/>
  <c r="B626" i="14"/>
  <c r="B627" i="14"/>
  <c r="B628" i="14"/>
  <c r="B629" i="14"/>
  <c r="B630" i="14"/>
  <c r="B631" i="14"/>
  <c r="B632" i="14"/>
  <c r="B633" i="14"/>
  <c r="B634" i="14"/>
  <c r="B635" i="14"/>
  <c r="B636" i="14"/>
  <c r="B637" i="14"/>
  <c r="B638" i="14"/>
  <c r="B639" i="14"/>
  <c r="B640" i="14"/>
  <c r="B641" i="14"/>
  <c r="B642" i="14"/>
  <c r="B643" i="14"/>
  <c r="B644" i="14"/>
  <c r="B645" i="14"/>
  <c r="B646" i="14"/>
  <c r="B647" i="14"/>
  <c r="B648" i="14"/>
  <c r="B649" i="14"/>
  <c r="B650" i="14"/>
  <c r="B651" i="14"/>
  <c r="B652" i="14"/>
  <c r="B653" i="14"/>
  <c r="B654" i="14"/>
  <c r="B655" i="14"/>
  <c r="B656" i="14"/>
  <c r="B657" i="14"/>
  <c r="B658" i="14"/>
  <c r="B659" i="14"/>
  <c r="B660" i="14"/>
  <c r="B661" i="14"/>
  <c r="B662" i="14"/>
  <c r="B663" i="14"/>
  <c r="B664" i="14"/>
  <c r="B665" i="14"/>
  <c r="B666" i="14"/>
  <c r="B667" i="14"/>
  <c r="B668" i="14"/>
  <c r="B669" i="14"/>
  <c r="B670" i="14"/>
  <c r="B671" i="14"/>
  <c r="B672" i="14"/>
  <c r="B673" i="14"/>
  <c r="B674" i="14"/>
  <c r="B675" i="14"/>
  <c r="B676" i="14"/>
  <c r="B677" i="14"/>
  <c r="B678" i="14"/>
  <c r="B679" i="14"/>
  <c r="B680" i="14"/>
  <c r="B681" i="14"/>
  <c r="B682" i="14"/>
  <c r="B683" i="14"/>
  <c r="B684" i="14"/>
  <c r="B685" i="14"/>
  <c r="B686" i="14"/>
  <c r="B687" i="14"/>
  <c r="B688" i="14"/>
  <c r="B689" i="14"/>
  <c r="B690" i="14"/>
  <c r="B691" i="14"/>
  <c r="B692" i="14"/>
  <c r="B693" i="14"/>
  <c r="B694" i="14"/>
  <c r="B695" i="14"/>
  <c r="B696" i="14"/>
  <c r="B697" i="14"/>
  <c r="B698" i="14"/>
  <c r="B699" i="14"/>
  <c r="B700" i="14"/>
  <c r="B701" i="14"/>
  <c r="B702" i="14"/>
  <c r="B703" i="14"/>
  <c r="B704" i="14"/>
  <c r="B705" i="14"/>
  <c r="B706" i="14"/>
  <c r="B707" i="14"/>
  <c r="B708" i="14"/>
  <c r="B709" i="14"/>
  <c r="B710" i="14"/>
  <c r="B711" i="14"/>
  <c r="B712" i="14"/>
  <c r="B713" i="14"/>
  <c r="B714" i="14"/>
  <c r="B715" i="14"/>
  <c r="B716" i="14"/>
  <c r="B717" i="14"/>
  <c r="B718" i="14"/>
  <c r="B719" i="14"/>
  <c r="B720" i="14"/>
  <c r="B721" i="14"/>
  <c r="B722" i="14"/>
  <c r="B723" i="14"/>
  <c r="B724" i="14"/>
  <c r="B725" i="14"/>
  <c r="B726" i="14"/>
  <c r="B727" i="14"/>
  <c r="B728" i="14"/>
  <c r="B729" i="14"/>
  <c r="B730" i="14"/>
  <c r="B731" i="14"/>
  <c r="B732" i="14"/>
  <c r="B733" i="14"/>
  <c r="B734" i="14"/>
  <c r="B735" i="14"/>
  <c r="B736" i="14"/>
  <c r="B737" i="14"/>
  <c r="B738" i="14"/>
  <c r="B739" i="14"/>
  <c r="B740" i="14"/>
  <c r="B741" i="14"/>
  <c r="B742" i="14"/>
  <c r="B743" i="14"/>
  <c r="B744" i="14"/>
  <c r="B745" i="14"/>
  <c r="B746" i="14"/>
  <c r="B747" i="14"/>
  <c r="B748" i="14"/>
  <c r="B749" i="14"/>
  <c r="B750" i="14"/>
  <c r="B751" i="14"/>
  <c r="B752" i="14"/>
  <c r="B753" i="14"/>
  <c r="B754" i="14"/>
  <c r="B755" i="14"/>
  <c r="B756" i="14"/>
  <c r="B757" i="14"/>
  <c r="B758" i="14"/>
  <c r="B759" i="14"/>
  <c r="B760" i="14"/>
  <c r="B761" i="14"/>
  <c r="B762" i="14"/>
  <c r="B763" i="14"/>
  <c r="B764" i="14"/>
  <c r="B765" i="14"/>
  <c r="B766" i="14"/>
  <c r="B767" i="14"/>
  <c r="B768" i="14"/>
  <c r="B769" i="14"/>
  <c r="B770" i="14"/>
  <c r="B771" i="14"/>
  <c r="B772" i="14"/>
  <c r="B773" i="14"/>
  <c r="B774" i="14"/>
  <c r="B775" i="14"/>
  <c r="B776" i="14"/>
  <c r="B777" i="14"/>
  <c r="B778" i="14"/>
  <c r="B779" i="14"/>
  <c r="B780" i="14"/>
  <c r="B781" i="14"/>
  <c r="B782" i="14"/>
  <c r="B783" i="14"/>
  <c r="B784" i="14"/>
  <c r="B785" i="14"/>
  <c r="B786" i="14"/>
  <c r="B787" i="14"/>
  <c r="B788" i="14"/>
  <c r="B789" i="14"/>
  <c r="B790" i="14"/>
  <c r="B791" i="14"/>
  <c r="B792" i="14"/>
  <c r="B793" i="14"/>
  <c r="B794" i="14"/>
  <c r="B795" i="14"/>
  <c r="B796" i="14"/>
  <c r="B797" i="14"/>
  <c r="B798" i="14"/>
  <c r="B799" i="14"/>
  <c r="B800" i="14"/>
  <c r="B801" i="14"/>
  <c r="B802" i="14"/>
  <c r="B803" i="14"/>
  <c r="B804" i="14"/>
  <c r="B805" i="14"/>
  <c r="B806" i="14"/>
  <c r="B807" i="14"/>
  <c r="B808" i="14"/>
  <c r="B809" i="14"/>
  <c r="B810" i="14"/>
  <c r="B811" i="14"/>
  <c r="B812" i="14"/>
  <c r="B813" i="14"/>
  <c r="B814" i="14"/>
  <c r="B815" i="14"/>
  <c r="B816" i="14"/>
  <c r="B817" i="14"/>
  <c r="B818" i="14"/>
  <c r="B819" i="14"/>
  <c r="B820" i="14"/>
  <c r="B821" i="14"/>
  <c r="B822" i="14"/>
  <c r="B823" i="14"/>
  <c r="B824" i="14"/>
  <c r="B825" i="14"/>
  <c r="B826" i="14"/>
  <c r="B827" i="14"/>
  <c r="B828" i="14"/>
  <c r="B829" i="14"/>
  <c r="B830" i="14"/>
  <c r="B831" i="14"/>
  <c r="B832" i="14"/>
  <c r="B833" i="14"/>
  <c r="B834" i="14"/>
  <c r="B835" i="14"/>
  <c r="B836" i="14"/>
  <c r="B837" i="14"/>
  <c r="B838" i="14"/>
  <c r="B839" i="14"/>
  <c r="B840" i="14"/>
  <c r="B841" i="14"/>
  <c r="B842" i="14"/>
  <c r="B843" i="14"/>
  <c r="B844" i="14"/>
  <c r="B845" i="14"/>
  <c r="B846" i="14"/>
  <c r="B847" i="14"/>
  <c r="B848" i="14"/>
  <c r="B849" i="14"/>
  <c r="B850" i="14"/>
  <c r="B851" i="14"/>
  <c r="B852" i="14"/>
  <c r="B853" i="14"/>
  <c r="B854" i="14"/>
  <c r="B855" i="14"/>
  <c r="B856" i="14"/>
  <c r="B857" i="14"/>
  <c r="B858" i="14"/>
  <c r="B859" i="14"/>
  <c r="B860" i="14"/>
  <c r="B861" i="14"/>
  <c r="B862" i="14"/>
  <c r="B863" i="14"/>
  <c r="B864" i="14"/>
  <c r="B865" i="14"/>
  <c r="B866" i="14"/>
  <c r="B867" i="14"/>
  <c r="B868" i="14"/>
  <c r="B869" i="14"/>
  <c r="B870" i="14"/>
  <c r="B871" i="14"/>
  <c r="B872" i="14"/>
  <c r="B873" i="14"/>
  <c r="B874" i="14"/>
  <c r="B875" i="14"/>
  <c r="B876" i="14"/>
  <c r="B877" i="14"/>
  <c r="B878" i="14"/>
  <c r="B879" i="14"/>
  <c r="B880" i="14"/>
  <c r="B881" i="14"/>
  <c r="B882" i="14"/>
  <c r="B883" i="14"/>
  <c r="B884" i="14"/>
  <c r="B885" i="14"/>
  <c r="B886" i="14"/>
  <c r="B887" i="14"/>
  <c r="B888" i="14"/>
  <c r="B889" i="14"/>
  <c r="B890" i="14"/>
  <c r="B891" i="14"/>
  <c r="B892" i="14"/>
  <c r="B893" i="14"/>
  <c r="B894" i="14"/>
  <c r="B895" i="14"/>
  <c r="B896" i="14"/>
  <c r="B897" i="14"/>
  <c r="B898" i="14"/>
  <c r="B899" i="14"/>
  <c r="B900" i="14"/>
  <c r="B901" i="14"/>
  <c r="B902" i="14"/>
  <c r="B903" i="14"/>
  <c r="B904" i="14"/>
  <c r="B905" i="14"/>
  <c r="B906" i="14"/>
  <c r="B907" i="14"/>
  <c r="B908" i="14"/>
  <c r="B909" i="14"/>
  <c r="B910" i="14"/>
  <c r="B911" i="14"/>
  <c r="B912" i="14"/>
  <c r="B913" i="14"/>
  <c r="B914" i="14"/>
  <c r="B915" i="14"/>
  <c r="B916" i="14"/>
  <c r="B917" i="14"/>
  <c r="B918" i="14"/>
  <c r="B919" i="14"/>
  <c r="B920" i="14"/>
  <c r="B921" i="14"/>
  <c r="B922" i="14"/>
  <c r="B923" i="14"/>
  <c r="B924" i="14"/>
  <c r="B925" i="14"/>
  <c r="B926" i="14"/>
  <c r="B927" i="14"/>
  <c r="B928" i="14"/>
  <c r="B929" i="14"/>
  <c r="B930" i="14"/>
  <c r="B931" i="14"/>
  <c r="B932" i="14"/>
  <c r="B933" i="14"/>
  <c r="B934" i="14"/>
  <c r="B935" i="14"/>
  <c r="B936" i="14"/>
  <c r="B937" i="14"/>
  <c r="B938" i="14"/>
  <c r="B939" i="14"/>
  <c r="B940" i="14"/>
  <c r="B941" i="14"/>
  <c r="B942" i="14"/>
  <c r="B943" i="14"/>
  <c r="B944" i="14"/>
  <c r="B945" i="14"/>
  <c r="B946" i="14"/>
  <c r="B947" i="14"/>
  <c r="B948" i="14"/>
  <c r="B949" i="14"/>
  <c r="B950" i="14"/>
  <c r="B951" i="14"/>
  <c r="B952" i="14"/>
  <c r="B953" i="14"/>
  <c r="B954" i="14"/>
  <c r="B955" i="14"/>
  <c r="B956" i="14"/>
  <c r="B957" i="14"/>
  <c r="B958" i="14"/>
  <c r="B959" i="14"/>
  <c r="B960" i="14"/>
  <c r="B961" i="14"/>
  <c r="B962" i="14"/>
  <c r="B963" i="14"/>
  <c r="B964" i="14"/>
  <c r="B965" i="14"/>
  <c r="B966" i="14"/>
  <c r="B967" i="14"/>
  <c r="B968" i="14"/>
  <c r="B969" i="14"/>
  <c r="B970" i="14"/>
  <c r="A970" i="14" s="1"/>
  <c r="B971" i="14"/>
  <c r="B972" i="14"/>
  <c r="B973" i="14"/>
  <c r="B974" i="14"/>
  <c r="B975" i="14"/>
  <c r="B976" i="14"/>
  <c r="B977" i="14"/>
  <c r="B978" i="14"/>
  <c r="B979" i="14"/>
  <c r="B980" i="14"/>
  <c r="B981" i="14"/>
  <c r="B982" i="14"/>
  <c r="B983" i="14"/>
  <c r="B984" i="14"/>
  <c r="B985" i="14"/>
  <c r="B986" i="14"/>
  <c r="A986" i="14" s="1"/>
  <c r="B987" i="14"/>
  <c r="B988" i="14"/>
  <c r="B989" i="14"/>
  <c r="B990" i="14"/>
  <c r="B991" i="14"/>
  <c r="B992" i="14"/>
  <c r="B993" i="14"/>
  <c r="B994" i="14"/>
  <c r="B995" i="14"/>
  <c r="B996" i="14"/>
  <c r="B997" i="14"/>
  <c r="B998" i="14"/>
  <c r="B999" i="14"/>
  <c r="B1000" i="14"/>
  <c r="B1001" i="14"/>
  <c r="B1002" i="14"/>
  <c r="A1002" i="14" s="1"/>
  <c r="B1003" i="14"/>
  <c r="B1004" i="14"/>
  <c r="B1005" i="14"/>
  <c r="B1006" i="14"/>
  <c r="B1007" i="14"/>
  <c r="B1008" i="14"/>
  <c r="B1009" i="14"/>
  <c r="B1010" i="14"/>
  <c r="B1011" i="14"/>
  <c r="B1012" i="14"/>
  <c r="B1013" i="14"/>
  <c r="B1014" i="14"/>
  <c r="B1015" i="14"/>
  <c r="B1016" i="14"/>
  <c r="B1017" i="14"/>
  <c r="B1018" i="14"/>
  <c r="B1019" i="14"/>
  <c r="B1020" i="14"/>
  <c r="B1021" i="14"/>
  <c r="B1022" i="14"/>
  <c r="B1023" i="14"/>
  <c r="B1024" i="14"/>
  <c r="B1025" i="14"/>
  <c r="B1026" i="14"/>
  <c r="B1027" i="14"/>
  <c r="B1028" i="14"/>
  <c r="B1029" i="14"/>
  <c r="B1030" i="14"/>
  <c r="B1031" i="14"/>
  <c r="B1032" i="14"/>
  <c r="B1033" i="14"/>
  <c r="B1034" i="14"/>
  <c r="B1035" i="14"/>
  <c r="B1036" i="14"/>
  <c r="B1037" i="14"/>
  <c r="B1038" i="14"/>
  <c r="B1039" i="14"/>
  <c r="B1040" i="14"/>
  <c r="B1041" i="14"/>
  <c r="B1042" i="14"/>
  <c r="B1043" i="14"/>
  <c r="B1044" i="14"/>
  <c r="B1045" i="14"/>
  <c r="B1046" i="14"/>
  <c r="B1047" i="14"/>
  <c r="B1048" i="14"/>
  <c r="B1049" i="14"/>
  <c r="B1050" i="14"/>
  <c r="B1051" i="14"/>
  <c r="B1052" i="14"/>
  <c r="B1053" i="14"/>
  <c r="B1054" i="14"/>
  <c r="B1055" i="14"/>
  <c r="B1056" i="14"/>
  <c r="B1057" i="14"/>
  <c r="B1058" i="14"/>
  <c r="B1059" i="14"/>
  <c r="B1060" i="14"/>
  <c r="B1061" i="14"/>
  <c r="B1062" i="14"/>
  <c r="B1063" i="14"/>
  <c r="B1064" i="14"/>
  <c r="B1065" i="14"/>
  <c r="B1066" i="14"/>
  <c r="B1067" i="14"/>
  <c r="B1068" i="14"/>
  <c r="B1069" i="14"/>
  <c r="B1070" i="14"/>
  <c r="B1071" i="14"/>
  <c r="B1072" i="14"/>
  <c r="B1073" i="14"/>
  <c r="B1074" i="14"/>
  <c r="B1075" i="14"/>
  <c r="B1076" i="14"/>
  <c r="B1077" i="14"/>
  <c r="B1078" i="14"/>
  <c r="B1079" i="14"/>
  <c r="B1080" i="14"/>
  <c r="B1081" i="14"/>
  <c r="B1082" i="14"/>
  <c r="B1083" i="14"/>
  <c r="B1084" i="14"/>
  <c r="B1085" i="14"/>
  <c r="B1086" i="14"/>
  <c r="B1087" i="14"/>
  <c r="B1088" i="14"/>
  <c r="B1089" i="14"/>
  <c r="B1090" i="14"/>
  <c r="B1091" i="14"/>
  <c r="B1092" i="14"/>
  <c r="B1093" i="14"/>
  <c r="B1094" i="14"/>
  <c r="B1095" i="14"/>
  <c r="B1096" i="14"/>
  <c r="B1097" i="14"/>
  <c r="B1098" i="14"/>
  <c r="B1099" i="14"/>
  <c r="B1100" i="14"/>
  <c r="B1101" i="14"/>
  <c r="B1102" i="14"/>
  <c r="B1103" i="14"/>
  <c r="B1104" i="14"/>
  <c r="B1105" i="14"/>
  <c r="B1106" i="14"/>
  <c r="B1107" i="14"/>
  <c r="B1108" i="14"/>
  <c r="B1109" i="14"/>
  <c r="B1110" i="14"/>
  <c r="B1111" i="14"/>
  <c r="B1112" i="14"/>
  <c r="B1113" i="14"/>
  <c r="B1114" i="14"/>
  <c r="B1115" i="14"/>
  <c r="B1116" i="14"/>
  <c r="B1117" i="14"/>
  <c r="B1118" i="14"/>
  <c r="B1119" i="14"/>
  <c r="B1120" i="14"/>
  <c r="B1121" i="14"/>
  <c r="B1122" i="14"/>
  <c r="B1123" i="14"/>
  <c r="B1124" i="14"/>
  <c r="B1125" i="14"/>
  <c r="B1126" i="14"/>
  <c r="B1127" i="14"/>
  <c r="B1128" i="14"/>
  <c r="B1129" i="14"/>
  <c r="B1130" i="14"/>
  <c r="B1131" i="14"/>
  <c r="B1132" i="14"/>
  <c r="B1133" i="14"/>
  <c r="B1134" i="14"/>
  <c r="B1135" i="14"/>
  <c r="B1136" i="14"/>
  <c r="B1137" i="14"/>
  <c r="B1138" i="14"/>
  <c r="B1139" i="14"/>
  <c r="B1140" i="14"/>
  <c r="B1141" i="14"/>
  <c r="B1142" i="14"/>
  <c r="B1143" i="14"/>
  <c r="B1144" i="14"/>
  <c r="B1145" i="14"/>
  <c r="B1146" i="14"/>
  <c r="B1147" i="14"/>
  <c r="B1148" i="14"/>
  <c r="B1149" i="14"/>
  <c r="B1150" i="14"/>
  <c r="B1151" i="14"/>
  <c r="B1152" i="14"/>
  <c r="B1153" i="14"/>
  <c r="B1154" i="14"/>
  <c r="B1155" i="14"/>
  <c r="B1156" i="14"/>
  <c r="B1157" i="14"/>
  <c r="B1158" i="14"/>
  <c r="B1159" i="14"/>
  <c r="B1160" i="14"/>
  <c r="B1161" i="14"/>
  <c r="B1162" i="14"/>
  <c r="B1163" i="14"/>
  <c r="B1164" i="14"/>
  <c r="B1165" i="14"/>
  <c r="B1166" i="14"/>
  <c r="B1167" i="14"/>
  <c r="B1168" i="14"/>
  <c r="B1169" i="14"/>
  <c r="B1170" i="14"/>
  <c r="B1171" i="14"/>
  <c r="B1172" i="14"/>
  <c r="B1173" i="14"/>
  <c r="B1174" i="14"/>
  <c r="B1175" i="14"/>
  <c r="B1176" i="14"/>
  <c r="B1177" i="14"/>
  <c r="B1178" i="14"/>
  <c r="B1179" i="14"/>
  <c r="B1180" i="14"/>
  <c r="B1181" i="14"/>
  <c r="B1182" i="14"/>
  <c r="B1183" i="14"/>
  <c r="B1184" i="14"/>
  <c r="B1185" i="14"/>
  <c r="B1186" i="14"/>
  <c r="B1187" i="14"/>
  <c r="B1188" i="14"/>
  <c r="B1189" i="14"/>
  <c r="B1190" i="14"/>
  <c r="B1191" i="14"/>
  <c r="B1192" i="14"/>
  <c r="B1193" i="14"/>
  <c r="B1194" i="14"/>
  <c r="B1195" i="14"/>
  <c r="B1196" i="14"/>
  <c r="B1197" i="14"/>
  <c r="B1198" i="14"/>
  <c r="B1199" i="14"/>
  <c r="B1200" i="14"/>
  <c r="B1201" i="14"/>
  <c r="B1202" i="14"/>
  <c r="B1203" i="14"/>
  <c r="B1204" i="14"/>
  <c r="B1205" i="14"/>
  <c r="B1206" i="14"/>
  <c r="B1207" i="14"/>
  <c r="B1208" i="14"/>
  <c r="B1209" i="14"/>
  <c r="B1210" i="14"/>
  <c r="B1211" i="14"/>
  <c r="B1212" i="14"/>
  <c r="B1213" i="14"/>
  <c r="B1214" i="14"/>
  <c r="B1215" i="14"/>
  <c r="B1216" i="14"/>
  <c r="B1217" i="14"/>
  <c r="B1218" i="14"/>
  <c r="B1219" i="14"/>
  <c r="B1220" i="14"/>
  <c r="B1221" i="14"/>
  <c r="B1222" i="14"/>
  <c r="B1223" i="14"/>
  <c r="B1224" i="14"/>
  <c r="B1225" i="14"/>
  <c r="B1226" i="14"/>
  <c r="B1227" i="14"/>
  <c r="B1228" i="14"/>
  <c r="B1229" i="14"/>
  <c r="B1230" i="14"/>
  <c r="B1231" i="14"/>
  <c r="B1232" i="14"/>
  <c r="B1233" i="14"/>
  <c r="B1234" i="14"/>
  <c r="B1235" i="14"/>
  <c r="B1236" i="14"/>
  <c r="B1237" i="14"/>
  <c r="B1238" i="14"/>
  <c r="B1239" i="14"/>
  <c r="B1240" i="14"/>
  <c r="B1241" i="14"/>
  <c r="B1242" i="14"/>
  <c r="B1243" i="14"/>
  <c r="B1244" i="14"/>
  <c r="B1245" i="14"/>
  <c r="B1246" i="14"/>
  <c r="B1247" i="14"/>
  <c r="B1248" i="14"/>
  <c r="B1249" i="14"/>
  <c r="B1250" i="14"/>
  <c r="B1251" i="14"/>
  <c r="B1252" i="14"/>
  <c r="B1253" i="14"/>
  <c r="B1254" i="14"/>
  <c r="B1255" i="14"/>
  <c r="B1256" i="14"/>
  <c r="B1257" i="14"/>
  <c r="B1258" i="14"/>
  <c r="B1259" i="14"/>
  <c r="B1260" i="14"/>
  <c r="B1261" i="14"/>
  <c r="B1262" i="14"/>
  <c r="B1263" i="14"/>
  <c r="B1264" i="14"/>
  <c r="B1265" i="14"/>
  <c r="B1266" i="14"/>
  <c r="B1267" i="14"/>
  <c r="B1268" i="14"/>
  <c r="B1269" i="14"/>
  <c r="B1270" i="14"/>
  <c r="B1271" i="14"/>
  <c r="B1272" i="14"/>
  <c r="B1273" i="14"/>
  <c r="B1274" i="14"/>
  <c r="B1275" i="14"/>
  <c r="B1276" i="14"/>
  <c r="B1277" i="14"/>
  <c r="B1278" i="14"/>
  <c r="B1279" i="14"/>
  <c r="B1280" i="14"/>
  <c r="B1281" i="14"/>
  <c r="B1282" i="14"/>
  <c r="B1283" i="14"/>
  <c r="B1284" i="14"/>
  <c r="B1285" i="14"/>
  <c r="B1286" i="14"/>
  <c r="B1287" i="14"/>
  <c r="B1288" i="14"/>
  <c r="B1289" i="14"/>
  <c r="B1290" i="14"/>
  <c r="B1291" i="14"/>
  <c r="B1292" i="14"/>
  <c r="B1293" i="14"/>
  <c r="B1294" i="14"/>
  <c r="B1295" i="14"/>
  <c r="B1296" i="14"/>
  <c r="B1297" i="14"/>
  <c r="B1298" i="14"/>
  <c r="B1299" i="14"/>
  <c r="B1300" i="14"/>
  <c r="B1301" i="14"/>
  <c r="B1302" i="14"/>
  <c r="B1303" i="14"/>
  <c r="B1304" i="14"/>
  <c r="B1305" i="14"/>
  <c r="B1306" i="14"/>
  <c r="B1307" i="14"/>
  <c r="B1308" i="14"/>
  <c r="B1309" i="14"/>
  <c r="B1310" i="14"/>
  <c r="B1311" i="14"/>
  <c r="B1312" i="14"/>
  <c r="B1313" i="14"/>
  <c r="B1314" i="14"/>
  <c r="B1315" i="14"/>
  <c r="B1316" i="14"/>
  <c r="B1317" i="14"/>
  <c r="B1318" i="14"/>
  <c r="B1319" i="14"/>
  <c r="B1320" i="14"/>
  <c r="B1321" i="14"/>
  <c r="B1322" i="14"/>
  <c r="B1323" i="14"/>
  <c r="B1324" i="14"/>
  <c r="B1325" i="14"/>
  <c r="B1326" i="14"/>
  <c r="B1327" i="14"/>
  <c r="B1328" i="14"/>
  <c r="B1329" i="14"/>
  <c r="B1330" i="14"/>
  <c r="B1331" i="14"/>
  <c r="B1332" i="14"/>
  <c r="B1333" i="14"/>
  <c r="B1334" i="14"/>
  <c r="B1335" i="14"/>
  <c r="B1336" i="14"/>
  <c r="B1337" i="14"/>
  <c r="B1338" i="14"/>
  <c r="B1339" i="14"/>
  <c r="B1340" i="14"/>
  <c r="B1341" i="14"/>
  <c r="B1342" i="14"/>
  <c r="B1343" i="14"/>
  <c r="B1344" i="14"/>
  <c r="B1345" i="14"/>
  <c r="B1346" i="14"/>
  <c r="B1347" i="14"/>
  <c r="B1348" i="14"/>
  <c r="B1349" i="14"/>
  <c r="B1350" i="14"/>
  <c r="B1351" i="14"/>
  <c r="B1352" i="14"/>
  <c r="B1353" i="14"/>
  <c r="B1354" i="14"/>
  <c r="B1355" i="14"/>
  <c r="B1356" i="14"/>
  <c r="B1357" i="14"/>
  <c r="B1358" i="14"/>
  <c r="B1359" i="14"/>
  <c r="B1360" i="14"/>
  <c r="B1361" i="14"/>
  <c r="B1362" i="14"/>
  <c r="B1363" i="14"/>
  <c r="B1364" i="14"/>
  <c r="B1365" i="14"/>
  <c r="B1366" i="14"/>
  <c r="B1367" i="14"/>
  <c r="B1368" i="14"/>
  <c r="B1369" i="14"/>
  <c r="B1370" i="14"/>
  <c r="B1371" i="14"/>
  <c r="B1372" i="14"/>
  <c r="B1373" i="14"/>
  <c r="B1374" i="14"/>
  <c r="B1375" i="14"/>
  <c r="B1376" i="14"/>
  <c r="B1377" i="14"/>
  <c r="B1378" i="14"/>
  <c r="B1379" i="14"/>
  <c r="B1380" i="14"/>
  <c r="B1381" i="14"/>
  <c r="B1382" i="14"/>
  <c r="B1383" i="14"/>
  <c r="B1384" i="14"/>
  <c r="B1385" i="14"/>
  <c r="B1386" i="14"/>
  <c r="B1387" i="14"/>
  <c r="B1388" i="14"/>
  <c r="B1389" i="14"/>
  <c r="B1390" i="14"/>
  <c r="B1391" i="14"/>
  <c r="B1392" i="14"/>
  <c r="B1393" i="14"/>
  <c r="B1394" i="14"/>
  <c r="B1395" i="14"/>
  <c r="B1396" i="14"/>
  <c r="B1397" i="14"/>
  <c r="B1398" i="14"/>
  <c r="B1399" i="14"/>
  <c r="B1400" i="14"/>
  <c r="B1401" i="14"/>
  <c r="B1402" i="14"/>
  <c r="B1403" i="14"/>
  <c r="B1404" i="14"/>
  <c r="B1405" i="14"/>
  <c r="B1406" i="14"/>
  <c r="B1407" i="14"/>
  <c r="B1408" i="14"/>
  <c r="B1409" i="14"/>
  <c r="B1410" i="14"/>
  <c r="B1411" i="14"/>
  <c r="B1412" i="14"/>
  <c r="B1413" i="14"/>
  <c r="B1414" i="14"/>
  <c r="B1415" i="14"/>
  <c r="B1416" i="14"/>
  <c r="B1417" i="14"/>
  <c r="B1418" i="14"/>
  <c r="B1419" i="14"/>
  <c r="B1420" i="14"/>
  <c r="B1421" i="14"/>
  <c r="B1422" i="14"/>
  <c r="B1423" i="14"/>
  <c r="B1424" i="14"/>
  <c r="B1425" i="14"/>
  <c r="B1426" i="14"/>
  <c r="B1427" i="14"/>
  <c r="B1428" i="14"/>
  <c r="B1429" i="14"/>
  <c r="B1430" i="14"/>
  <c r="B1431" i="14"/>
  <c r="B1432" i="14"/>
  <c r="B1433" i="14"/>
  <c r="B1434" i="14"/>
  <c r="B1435" i="14"/>
  <c r="B1436" i="14"/>
  <c r="B1437" i="14"/>
  <c r="B1438" i="14"/>
  <c r="B1439" i="14"/>
  <c r="B1440" i="14"/>
  <c r="B1441" i="14"/>
  <c r="B1442" i="14"/>
  <c r="B1443" i="14"/>
  <c r="B1444" i="14"/>
  <c r="B1445" i="14"/>
  <c r="B1446" i="14"/>
  <c r="B1447" i="14"/>
  <c r="B1448" i="14"/>
  <c r="B1449" i="14"/>
  <c r="B1450" i="14"/>
  <c r="B1451" i="14"/>
  <c r="B1452" i="14"/>
  <c r="B1453" i="14"/>
  <c r="B1454" i="14"/>
  <c r="B1455" i="14"/>
  <c r="B1456" i="14"/>
  <c r="B1457" i="14"/>
  <c r="B1458" i="14"/>
  <c r="B1459" i="14"/>
  <c r="B1460" i="14"/>
  <c r="B1461" i="14"/>
  <c r="B1462" i="14"/>
  <c r="B1463" i="14"/>
  <c r="B1464" i="14"/>
  <c r="B1465" i="14"/>
  <c r="B1466" i="14"/>
  <c r="B1467" i="14"/>
  <c r="B1468" i="14"/>
  <c r="B1469" i="14"/>
  <c r="B1470" i="14"/>
  <c r="B1471" i="14"/>
  <c r="B1472" i="14"/>
  <c r="B1473" i="14"/>
  <c r="B1474" i="14"/>
  <c r="B1475" i="14"/>
  <c r="B1476" i="14"/>
  <c r="B1477" i="14"/>
  <c r="B1478" i="14"/>
  <c r="B1479" i="14"/>
  <c r="B1480" i="14"/>
  <c r="B1481" i="14"/>
  <c r="B1482" i="14"/>
  <c r="B1483" i="14"/>
  <c r="B1484" i="14"/>
  <c r="B1485" i="14"/>
  <c r="B1486" i="14"/>
  <c r="B1487" i="14"/>
  <c r="B1488" i="14"/>
  <c r="B1489" i="14"/>
  <c r="B1490" i="14"/>
  <c r="B1491" i="14"/>
  <c r="B1492" i="14"/>
  <c r="B1493" i="14"/>
  <c r="B1494" i="14"/>
  <c r="B1495" i="14"/>
  <c r="B1496" i="14"/>
  <c r="B1497" i="14"/>
  <c r="B1498" i="14"/>
  <c r="B1499" i="14"/>
  <c r="B1500" i="14"/>
  <c r="B1501" i="14"/>
  <c r="B1502" i="14"/>
  <c r="B1503" i="14"/>
  <c r="B1504" i="14"/>
  <c r="B1505" i="14"/>
  <c r="B1506" i="14"/>
  <c r="B1507" i="14"/>
  <c r="B1508" i="14"/>
  <c r="B1509" i="14"/>
  <c r="B1510" i="14"/>
  <c r="B1511" i="14"/>
  <c r="B1512" i="14"/>
  <c r="B1513" i="14"/>
  <c r="B1514" i="14"/>
  <c r="B1515" i="14"/>
  <c r="B1516" i="14"/>
  <c r="B1517" i="14"/>
  <c r="B1518" i="14"/>
  <c r="B1519" i="14"/>
  <c r="B1520" i="14"/>
  <c r="B1521" i="14"/>
  <c r="B1522" i="14"/>
  <c r="B1523" i="14"/>
  <c r="B1524" i="14"/>
  <c r="B1525" i="14"/>
  <c r="B1526" i="14"/>
  <c r="B1527" i="14"/>
  <c r="B1528" i="14"/>
  <c r="B1529" i="14"/>
  <c r="B1530" i="14"/>
  <c r="B1531" i="14"/>
  <c r="B1532" i="14"/>
  <c r="B1533" i="14"/>
  <c r="B1534" i="14"/>
  <c r="B1535" i="14"/>
  <c r="B1536" i="14"/>
  <c r="B1537" i="14"/>
  <c r="B1538" i="14"/>
  <c r="B1539" i="14"/>
  <c r="B1540" i="14"/>
  <c r="B1541" i="14"/>
  <c r="B1542" i="14"/>
  <c r="B1543" i="14"/>
  <c r="B1544" i="14"/>
  <c r="B1545" i="14"/>
  <c r="B1546" i="14"/>
  <c r="B1547" i="14"/>
  <c r="B1548" i="14"/>
  <c r="B1549" i="14"/>
  <c r="B1550" i="14"/>
  <c r="B1551" i="14"/>
  <c r="B1552" i="14"/>
  <c r="B1553" i="14"/>
  <c r="B1554" i="14"/>
  <c r="B1555" i="14"/>
  <c r="B1556" i="14"/>
  <c r="B1557" i="14"/>
  <c r="B1558" i="14"/>
  <c r="B1559" i="14"/>
  <c r="B1560" i="14"/>
  <c r="B1561" i="14"/>
  <c r="B1562" i="14"/>
  <c r="B1563" i="14"/>
  <c r="B1564" i="14"/>
  <c r="B1565" i="14"/>
  <c r="B1566" i="14"/>
  <c r="B1567" i="14"/>
  <c r="B1568" i="14"/>
  <c r="B1569" i="14"/>
  <c r="B1570" i="14"/>
  <c r="B1571" i="14"/>
  <c r="B1572" i="14"/>
  <c r="B1573" i="14"/>
  <c r="B1574" i="14"/>
  <c r="B1575" i="14"/>
  <c r="B1576" i="14"/>
  <c r="B1577" i="14"/>
  <c r="B1578" i="14"/>
  <c r="B1579" i="14"/>
  <c r="B1580" i="14"/>
  <c r="B1581" i="14"/>
  <c r="B1582" i="14"/>
  <c r="B1583" i="14"/>
  <c r="B1584" i="14"/>
  <c r="B1585" i="14"/>
  <c r="B1586" i="14"/>
  <c r="B1587" i="14"/>
  <c r="B1588" i="14"/>
  <c r="B1589" i="14"/>
  <c r="B1590" i="14"/>
  <c r="B1591" i="14"/>
  <c r="B1592" i="14"/>
  <c r="B1593" i="14"/>
  <c r="B1594" i="14"/>
  <c r="B1595" i="14"/>
  <c r="B1596" i="14"/>
  <c r="B1597" i="14"/>
  <c r="B1598" i="14"/>
  <c r="B1599" i="14"/>
  <c r="B1600" i="14"/>
  <c r="B1601" i="14"/>
  <c r="B1602" i="14"/>
  <c r="B1603" i="14"/>
  <c r="B1604" i="14"/>
  <c r="B1605" i="14"/>
  <c r="B1606" i="14"/>
  <c r="B1607" i="14"/>
  <c r="B1608" i="14"/>
  <c r="B1609" i="14"/>
  <c r="B1610" i="14"/>
  <c r="B1611" i="14"/>
  <c r="B1612" i="14"/>
  <c r="B1613" i="14"/>
  <c r="B1614" i="14"/>
  <c r="B1615" i="14"/>
  <c r="B1616" i="14"/>
  <c r="B1617" i="14"/>
  <c r="B1618" i="14"/>
  <c r="B1619" i="14"/>
  <c r="B1620" i="14"/>
  <c r="B1621" i="14"/>
  <c r="B1622" i="14"/>
  <c r="B1623" i="14"/>
  <c r="B1624" i="14"/>
  <c r="B1625" i="14"/>
  <c r="B1626" i="14"/>
  <c r="B1627" i="14"/>
  <c r="B1628" i="14"/>
  <c r="B1629" i="14"/>
  <c r="B1630" i="14"/>
  <c r="B1631" i="14"/>
  <c r="B1632" i="14"/>
  <c r="B1633" i="14"/>
  <c r="B1634" i="14"/>
  <c r="B1635" i="14"/>
  <c r="B1636" i="14"/>
  <c r="B1637" i="14"/>
  <c r="B1638" i="14"/>
  <c r="B1639" i="14"/>
  <c r="B1640" i="14"/>
  <c r="B1641" i="14"/>
  <c r="B1642" i="14"/>
  <c r="B1643" i="14"/>
  <c r="B1644" i="14"/>
  <c r="B1645" i="14"/>
  <c r="B1646" i="14"/>
  <c r="B1647" i="14"/>
  <c r="B1648" i="14"/>
  <c r="B1649" i="14"/>
  <c r="B1650" i="14"/>
  <c r="B1651" i="14"/>
  <c r="B1652" i="14"/>
  <c r="B1653" i="14"/>
  <c r="B1654" i="14"/>
  <c r="B1655" i="14"/>
  <c r="B1656" i="14"/>
  <c r="B1657" i="14"/>
  <c r="B1658" i="14"/>
  <c r="B1659" i="14"/>
  <c r="B1660" i="14"/>
  <c r="B1661" i="14"/>
  <c r="B1662" i="14"/>
  <c r="B1663" i="14"/>
  <c r="B1664" i="14"/>
  <c r="B1665" i="14"/>
  <c r="B1666" i="14"/>
  <c r="B1667" i="14"/>
  <c r="B1668" i="14"/>
  <c r="B1669" i="14"/>
  <c r="B1670" i="14"/>
  <c r="B1671" i="14"/>
  <c r="B1672" i="14"/>
  <c r="B1673" i="14"/>
  <c r="B1674" i="14"/>
  <c r="B1675" i="14"/>
  <c r="B1676" i="14"/>
  <c r="B1677" i="14"/>
  <c r="B1678" i="14"/>
  <c r="B1679" i="14"/>
  <c r="B1680" i="14"/>
  <c r="B1681" i="14"/>
  <c r="B1682" i="14"/>
  <c r="B1683" i="14"/>
  <c r="B1684" i="14"/>
  <c r="B1685" i="14"/>
  <c r="B1686" i="14"/>
  <c r="B1687" i="14"/>
  <c r="B1688" i="14"/>
  <c r="B1689" i="14"/>
  <c r="B1690" i="14"/>
  <c r="B1691" i="14"/>
  <c r="B1692" i="14"/>
  <c r="B1693" i="14"/>
  <c r="B1694" i="14"/>
  <c r="B1695" i="14"/>
  <c r="B1696" i="14"/>
  <c r="B1697" i="14"/>
  <c r="B1698" i="14"/>
  <c r="B1699" i="14"/>
  <c r="B1700" i="14"/>
  <c r="B1701" i="14"/>
  <c r="B1702" i="14"/>
  <c r="B1703" i="14"/>
  <c r="B1704" i="14"/>
  <c r="B1705" i="14"/>
  <c r="B1706" i="14"/>
  <c r="B1707" i="14"/>
  <c r="B1708" i="14"/>
  <c r="B1709" i="14"/>
  <c r="B1710" i="14"/>
  <c r="B1711" i="14"/>
  <c r="B1712" i="14"/>
  <c r="B1713" i="14"/>
  <c r="B1714" i="14"/>
  <c r="B1715" i="14"/>
  <c r="B1716" i="14"/>
  <c r="B1717" i="14"/>
  <c r="B1718" i="14"/>
  <c r="B1719" i="14"/>
  <c r="B1720" i="14"/>
  <c r="B1721" i="14"/>
  <c r="B1722" i="14"/>
  <c r="B1723" i="14"/>
  <c r="B1724" i="14"/>
  <c r="B1725" i="14"/>
  <c r="B1726" i="14"/>
  <c r="B1727" i="14"/>
  <c r="B1728" i="14"/>
  <c r="B1729" i="14"/>
  <c r="B1730" i="14"/>
  <c r="B1731" i="14"/>
  <c r="B1732" i="14"/>
  <c r="B1733" i="14"/>
  <c r="B1734" i="14"/>
  <c r="B1735" i="14"/>
  <c r="B1736" i="14"/>
  <c r="B1737" i="14"/>
  <c r="B1738" i="14"/>
  <c r="B1739" i="14"/>
  <c r="B1740" i="14"/>
  <c r="B1741" i="14"/>
  <c r="B1742" i="14"/>
  <c r="B1743" i="14"/>
  <c r="B1744" i="14"/>
  <c r="B1745" i="14"/>
  <c r="B1746" i="14"/>
  <c r="B1747" i="14"/>
  <c r="B1748" i="14"/>
  <c r="B1749" i="14"/>
  <c r="B1750" i="14"/>
  <c r="A1750" i="14" s="1"/>
  <c r="B1751" i="14"/>
  <c r="B1752" i="14"/>
  <c r="B1753" i="14"/>
  <c r="B1754" i="14"/>
  <c r="B1755" i="14"/>
  <c r="B1756" i="14"/>
  <c r="B1757" i="14"/>
  <c r="B1758" i="14"/>
  <c r="B1759" i="14"/>
  <c r="B1760" i="14"/>
  <c r="B1761" i="14"/>
  <c r="B1762" i="14"/>
  <c r="B1763" i="14"/>
  <c r="B1764" i="14"/>
  <c r="B1765" i="14"/>
  <c r="B1766" i="14"/>
  <c r="B1767" i="14"/>
  <c r="B1768" i="14"/>
  <c r="B1769" i="14"/>
  <c r="B1770" i="14"/>
  <c r="B1771" i="14"/>
  <c r="B1772" i="14"/>
  <c r="B1773" i="14"/>
  <c r="B1774" i="14"/>
  <c r="B1775" i="14"/>
  <c r="B1776" i="14"/>
  <c r="B1777" i="14"/>
  <c r="B1778" i="14"/>
  <c r="B1779" i="14"/>
  <c r="B1780" i="14"/>
  <c r="B1781" i="14"/>
  <c r="B1782" i="14"/>
  <c r="A1782" i="14" s="1"/>
  <c r="B1783" i="14"/>
  <c r="B1784" i="14"/>
  <c r="B1785" i="14"/>
  <c r="B1786" i="14"/>
  <c r="B1787" i="14"/>
  <c r="B1788" i="14"/>
  <c r="B1789" i="14"/>
  <c r="B1790" i="14"/>
  <c r="B1791" i="14"/>
  <c r="B1792" i="14"/>
  <c r="B1793" i="14"/>
  <c r="B1794" i="14"/>
  <c r="B1795" i="14"/>
  <c r="B1796" i="14"/>
  <c r="B1797" i="14"/>
  <c r="B1798" i="14"/>
  <c r="B1799" i="14"/>
  <c r="B1800" i="14"/>
  <c r="B1801" i="14"/>
  <c r="B1802" i="14"/>
  <c r="B1803" i="14"/>
  <c r="B1804" i="14"/>
  <c r="B1805" i="14"/>
  <c r="B1806" i="14"/>
  <c r="B1807" i="14"/>
  <c r="B1808" i="14"/>
  <c r="B1809" i="14"/>
  <c r="B1810" i="14"/>
  <c r="B1811" i="14"/>
  <c r="B1812" i="14"/>
  <c r="B1813" i="14"/>
  <c r="B1814" i="14"/>
  <c r="B1815" i="14"/>
  <c r="B1816" i="14"/>
  <c r="B1817" i="14"/>
  <c r="B1818" i="14"/>
  <c r="B1819" i="14"/>
  <c r="B1820" i="14"/>
  <c r="B1821" i="14"/>
  <c r="B1822" i="14"/>
  <c r="B1823" i="14"/>
  <c r="B1824" i="14"/>
  <c r="B1825" i="14"/>
  <c r="B1826" i="14"/>
  <c r="B1827" i="14"/>
  <c r="B1828" i="14"/>
  <c r="B1829" i="14"/>
  <c r="B1830" i="14"/>
  <c r="B1831" i="14"/>
  <c r="B1832" i="14"/>
  <c r="B1833" i="14"/>
  <c r="B1834" i="14"/>
  <c r="B1835" i="14"/>
  <c r="B1836" i="14"/>
  <c r="B1837" i="14"/>
  <c r="B1838" i="14"/>
  <c r="B1839" i="14"/>
  <c r="B1840" i="14"/>
  <c r="B1841" i="14"/>
  <c r="B1842" i="14"/>
  <c r="B1843" i="14"/>
  <c r="B1844" i="14"/>
  <c r="B1845" i="14"/>
  <c r="B1846" i="14"/>
  <c r="B1847" i="14"/>
  <c r="B1848" i="14"/>
  <c r="B1849" i="14"/>
  <c r="B1850" i="14"/>
  <c r="B1851" i="14"/>
  <c r="B1852" i="14"/>
  <c r="B1853" i="14"/>
  <c r="B1854" i="14"/>
  <c r="B1855" i="14"/>
  <c r="B1856" i="14"/>
  <c r="B1857" i="14"/>
  <c r="B1858" i="14"/>
  <c r="B1859" i="14"/>
  <c r="B1860" i="14"/>
  <c r="B1861" i="14"/>
  <c r="B1862" i="14"/>
  <c r="B1863" i="14"/>
  <c r="B1864" i="14"/>
  <c r="B1865" i="14"/>
  <c r="B1866" i="14"/>
  <c r="B1867" i="14"/>
  <c r="B1868" i="14"/>
  <c r="B1869" i="14"/>
  <c r="B1870" i="14"/>
  <c r="A1870" i="14" s="1"/>
  <c r="B1871" i="14"/>
  <c r="B1872" i="14"/>
  <c r="B1873" i="14"/>
  <c r="B1874" i="14"/>
  <c r="B1875" i="14"/>
  <c r="B1876" i="14"/>
  <c r="B1877" i="14"/>
  <c r="B1878" i="14"/>
  <c r="B1879" i="14"/>
  <c r="B1880" i="14"/>
  <c r="B1881" i="14"/>
  <c r="B1882" i="14"/>
  <c r="B1883" i="14"/>
  <c r="B1884" i="14"/>
  <c r="B1885" i="14"/>
  <c r="B1886" i="14"/>
  <c r="B1887" i="14"/>
  <c r="B1888" i="14"/>
  <c r="B1889" i="14"/>
  <c r="B1890" i="14"/>
  <c r="B1891" i="14"/>
  <c r="B1892" i="14"/>
  <c r="B1893" i="14"/>
  <c r="B1894" i="14"/>
  <c r="B1895" i="14"/>
  <c r="B1896" i="14"/>
  <c r="A1896" i="14" s="1"/>
  <c r="B1897" i="14"/>
  <c r="B1898" i="14"/>
  <c r="B1899" i="14"/>
  <c r="B1900" i="14"/>
  <c r="B1901" i="14"/>
  <c r="B1902" i="14"/>
  <c r="B1903" i="14"/>
  <c r="B1904" i="14"/>
  <c r="B1905" i="14"/>
  <c r="B1906" i="14"/>
  <c r="B1907" i="14"/>
  <c r="B1908" i="14"/>
  <c r="B1909" i="14"/>
  <c r="B1910" i="14"/>
  <c r="B1911" i="14"/>
  <c r="B1912" i="14"/>
  <c r="B1913" i="14"/>
  <c r="B1914" i="14"/>
  <c r="B1915" i="14"/>
  <c r="B1916" i="14"/>
  <c r="B1917" i="14"/>
  <c r="B1918" i="14"/>
  <c r="B1919" i="14"/>
  <c r="B1920" i="14"/>
  <c r="B1921" i="14"/>
  <c r="B1922" i="14"/>
  <c r="B1923" i="14"/>
  <c r="B1924" i="14"/>
  <c r="B1925" i="14"/>
  <c r="B1926" i="14"/>
  <c r="B1927" i="14"/>
  <c r="B1928" i="14"/>
  <c r="B1929" i="14"/>
  <c r="B1930" i="14"/>
  <c r="B1931" i="14"/>
  <c r="B1932" i="14"/>
  <c r="B1933" i="14"/>
  <c r="B1934" i="14"/>
  <c r="B1935" i="14"/>
  <c r="B1936" i="14"/>
  <c r="B1937" i="14"/>
  <c r="B1938" i="14"/>
  <c r="B1939" i="14"/>
  <c r="B1940" i="14"/>
  <c r="B1941" i="14"/>
  <c r="B1942" i="14"/>
  <c r="B1943" i="14"/>
  <c r="B1944" i="14"/>
  <c r="B1945" i="14"/>
  <c r="B1946" i="14"/>
  <c r="B1947" i="14"/>
  <c r="B1948" i="14"/>
  <c r="B1949" i="14"/>
  <c r="B1950" i="14"/>
  <c r="B1951" i="14"/>
  <c r="B1952" i="14"/>
  <c r="B1953" i="14"/>
  <c r="B1954" i="14"/>
  <c r="B1955" i="14"/>
  <c r="B1956" i="14"/>
  <c r="B1957" i="14"/>
  <c r="B1958" i="14"/>
  <c r="B1959" i="14"/>
  <c r="B1960" i="14"/>
  <c r="B1961" i="14"/>
  <c r="B1962" i="14"/>
  <c r="B1963" i="14"/>
  <c r="B1964" i="14"/>
  <c r="B1965" i="14"/>
  <c r="B1966" i="14"/>
  <c r="B1967" i="14"/>
  <c r="B1968" i="14"/>
  <c r="A1968" i="14" s="1"/>
  <c r="B1969" i="14"/>
  <c r="B1970" i="14"/>
  <c r="A1970" i="14" s="1"/>
  <c r="B1971" i="14"/>
  <c r="B1972" i="14"/>
  <c r="B1973" i="14"/>
  <c r="B1974" i="14"/>
  <c r="B1975" i="14"/>
  <c r="B1976" i="14"/>
  <c r="B1977" i="14"/>
  <c r="B1978" i="14"/>
  <c r="B1979" i="14"/>
  <c r="B1980" i="14"/>
  <c r="B1981" i="14"/>
  <c r="B1982" i="14"/>
  <c r="B1983" i="14"/>
  <c r="B1984" i="14"/>
  <c r="B1985" i="14"/>
  <c r="B1986" i="14"/>
  <c r="B1987" i="14"/>
  <c r="B1988" i="14"/>
  <c r="B1989" i="14"/>
  <c r="B1990" i="14"/>
  <c r="B1991" i="14"/>
  <c r="B1992" i="14"/>
  <c r="B1993" i="14"/>
  <c r="B1994" i="14"/>
  <c r="B1995" i="14"/>
  <c r="B1996" i="14"/>
  <c r="B1997" i="14"/>
  <c r="B1998" i="14"/>
  <c r="B1999" i="14"/>
  <c r="B2000" i="14"/>
  <c r="B2001" i="14"/>
  <c r="B2002" i="14"/>
  <c r="B2003" i="14"/>
  <c r="B2004" i="14"/>
  <c r="B2005" i="14"/>
  <c r="B2006" i="14"/>
  <c r="B2007" i="14"/>
  <c r="B2008" i="14"/>
  <c r="B2009" i="14"/>
  <c r="B2010" i="14"/>
  <c r="B2011" i="14"/>
  <c r="B2012" i="14"/>
  <c r="B2013" i="14"/>
  <c r="B2014" i="14"/>
  <c r="B2015" i="14"/>
  <c r="B2016" i="14"/>
  <c r="B2017" i="14"/>
  <c r="B2018" i="14"/>
  <c r="B2019" i="14"/>
  <c r="B2020" i="14"/>
  <c r="B2021" i="14"/>
  <c r="B2022" i="14"/>
  <c r="B2023" i="14"/>
  <c r="B2024" i="14"/>
  <c r="B2025" i="14"/>
  <c r="B2026" i="14"/>
  <c r="B2027" i="14"/>
  <c r="B2028" i="14"/>
  <c r="B2029" i="14"/>
  <c r="B2030" i="14"/>
  <c r="B2031" i="14"/>
  <c r="B2032" i="14"/>
  <c r="B2033" i="14"/>
  <c r="B2034" i="14"/>
  <c r="B2035" i="14"/>
  <c r="B2036" i="14"/>
  <c r="B2037" i="14"/>
  <c r="B2038" i="14"/>
  <c r="B2039" i="14"/>
  <c r="B2040" i="14"/>
  <c r="B2041" i="14"/>
  <c r="B2042" i="14"/>
  <c r="B2043" i="14"/>
  <c r="B2044" i="14"/>
  <c r="B2045" i="14"/>
  <c r="B2046" i="14"/>
  <c r="B2047" i="14"/>
  <c r="B2048" i="14"/>
  <c r="B2049" i="14"/>
  <c r="B2050" i="14"/>
  <c r="B2051" i="14"/>
  <c r="B2052" i="14"/>
  <c r="B2053" i="14"/>
  <c r="B2054" i="14"/>
  <c r="B2055" i="14"/>
  <c r="B2056" i="14"/>
  <c r="B2057" i="14"/>
  <c r="B2058" i="14"/>
  <c r="B2059" i="14"/>
  <c r="B2060" i="14"/>
  <c r="B2061" i="14"/>
  <c r="B2062" i="14"/>
  <c r="B2063" i="14"/>
  <c r="B2064" i="14"/>
  <c r="B2065" i="14"/>
  <c r="B2066" i="14"/>
  <c r="B2067" i="14"/>
  <c r="B2068" i="14"/>
  <c r="B2069" i="14"/>
  <c r="B2070" i="14"/>
  <c r="B2071" i="14"/>
  <c r="B2072" i="14"/>
  <c r="B2073" i="14"/>
  <c r="B2074" i="14"/>
  <c r="B2075" i="14"/>
  <c r="B2076" i="14"/>
  <c r="B2077" i="14"/>
  <c r="B2078" i="14"/>
  <c r="B2079" i="14"/>
  <c r="B2080" i="14"/>
  <c r="B2081" i="14"/>
  <c r="B2082" i="14"/>
  <c r="B2083" i="14"/>
  <c r="B2084" i="14"/>
  <c r="B2085" i="14"/>
  <c r="B2086" i="14"/>
  <c r="B2087" i="14"/>
  <c r="B2088" i="14"/>
  <c r="B2089" i="14"/>
  <c r="B2090" i="14"/>
  <c r="B2091" i="14"/>
  <c r="B2092" i="14"/>
  <c r="B2093" i="14"/>
  <c r="B2094" i="14"/>
  <c r="B2095" i="14"/>
  <c r="B2096" i="14"/>
  <c r="B2097" i="14"/>
  <c r="B2098" i="14"/>
  <c r="B2099" i="14"/>
  <c r="B2100" i="14"/>
  <c r="B2" i="14"/>
  <c r="C2" i="14" s="1"/>
  <c r="D2" i="14" s="1"/>
  <c r="E2" i="14" s="1"/>
  <c r="F2" i="14" s="1"/>
  <c r="A1328" i="14"/>
  <c r="A1812" i="14"/>
  <c r="A1888" i="14"/>
  <c r="C2100" i="14"/>
  <c r="A2100" i="14" s="1"/>
  <c r="C2099" i="14"/>
  <c r="C2098" i="14"/>
  <c r="C2097" i="14"/>
  <c r="C2096" i="14"/>
  <c r="A2096" i="14" s="1"/>
  <c r="C2095" i="14"/>
  <c r="C2094" i="14"/>
  <c r="C2093" i="14"/>
  <c r="C2092" i="14"/>
  <c r="A2092" i="14" s="1"/>
  <c r="C2091" i="14"/>
  <c r="C2090" i="14"/>
  <c r="C2089" i="14"/>
  <c r="C2088" i="14"/>
  <c r="A2088" i="14" s="1"/>
  <c r="C2087" i="14"/>
  <c r="C2086" i="14"/>
  <c r="C2085" i="14"/>
  <c r="A2085" i="14"/>
  <c r="C2084" i="14"/>
  <c r="C2083" i="14"/>
  <c r="C2082" i="14"/>
  <c r="C2081" i="14"/>
  <c r="C2080" i="14"/>
  <c r="A2080" i="14" s="1"/>
  <c r="C2079" i="14"/>
  <c r="C2078" i="14"/>
  <c r="C2077" i="14"/>
  <c r="C2076" i="14"/>
  <c r="A2076" i="14" s="1"/>
  <c r="C2075" i="14"/>
  <c r="C2074" i="14"/>
  <c r="C2073" i="14"/>
  <c r="C2072" i="14"/>
  <c r="A2072" i="14" s="1"/>
  <c r="C2071" i="14"/>
  <c r="C2070" i="14"/>
  <c r="C2069" i="14"/>
  <c r="C2068" i="14"/>
  <c r="A2068" i="14" s="1"/>
  <c r="C2067" i="14"/>
  <c r="C2066" i="14"/>
  <c r="C2065" i="14"/>
  <c r="C2064" i="14"/>
  <c r="A2064" i="14" s="1"/>
  <c r="C2063" i="14"/>
  <c r="C2062" i="14"/>
  <c r="C2061" i="14"/>
  <c r="C2060" i="14"/>
  <c r="C2059" i="14"/>
  <c r="C2058" i="14"/>
  <c r="C2057" i="14"/>
  <c r="C2056" i="14"/>
  <c r="A2056" i="14" s="1"/>
  <c r="C2055" i="14"/>
  <c r="C2054" i="14"/>
  <c r="C2053" i="14"/>
  <c r="C2052" i="14"/>
  <c r="C2051" i="14"/>
  <c r="C2050" i="14"/>
  <c r="C2049" i="14"/>
  <c r="C2048" i="14"/>
  <c r="A2048" i="14" s="1"/>
  <c r="C2047" i="14"/>
  <c r="C2046" i="14"/>
  <c r="C2045" i="14"/>
  <c r="C2044" i="14"/>
  <c r="A2044" i="14" s="1"/>
  <c r="C2043" i="14"/>
  <c r="C2042" i="14"/>
  <c r="C2041" i="14"/>
  <c r="C2040" i="14"/>
  <c r="A2040" i="14" s="1"/>
  <c r="C2039" i="14"/>
  <c r="C2038" i="14"/>
  <c r="C2037" i="14"/>
  <c r="C2036" i="14"/>
  <c r="A2036" i="14" s="1"/>
  <c r="C2035" i="14"/>
  <c r="C2034" i="14"/>
  <c r="C2033" i="14"/>
  <c r="C2032" i="14"/>
  <c r="A2032" i="14" s="1"/>
  <c r="C2031" i="14"/>
  <c r="C2030" i="14"/>
  <c r="C2029" i="14"/>
  <c r="C2028" i="14"/>
  <c r="C2027" i="14"/>
  <c r="C2026" i="14"/>
  <c r="C2025" i="14"/>
  <c r="C2024" i="14"/>
  <c r="C2023" i="14"/>
  <c r="C2022" i="14"/>
  <c r="C2021" i="14"/>
  <c r="C2020" i="14"/>
  <c r="A2020" i="14" s="1"/>
  <c r="C2019" i="14"/>
  <c r="C2018" i="14"/>
  <c r="C2017" i="14"/>
  <c r="C2016" i="14"/>
  <c r="A2016" i="14" s="1"/>
  <c r="C2015" i="14"/>
  <c r="C2014" i="14"/>
  <c r="C2013" i="14"/>
  <c r="C2012" i="14"/>
  <c r="A2012" i="14" s="1"/>
  <c r="C2011" i="14"/>
  <c r="C2010" i="14"/>
  <c r="C2009" i="14"/>
  <c r="C2008" i="14"/>
  <c r="A2008" i="14" s="1"/>
  <c r="C2007" i="14"/>
  <c r="C2006" i="14"/>
  <c r="C2005" i="14"/>
  <c r="C2004" i="14"/>
  <c r="A2004" i="14" s="1"/>
  <c r="C2003" i="14"/>
  <c r="C2002" i="14"/>
  <c r="C2001" i="14"/>
  <c r="C2000" i="14"/>
  <c r="A2000" i="14" s="1"/>
  <c r="C1999" i="14"/>
  <c r="C1998" i="14"/>
  <c r="C1997" i="14"/>
  <c r="C1996" i="14"/>
  <c r="A1996" i="14" s="1"/>
  <c r="C1995" i="14"/>
  <c r="C1994" i="14"/>
  <c r="C1993" i="14"/>
  <c r="C1992" i="14"/>
  <c r="A1992" i="14" s="1"/>
  <c r="C1991" i="14"/>
  <c r="C1990" i="14"/>
  <c r="C1989" i="14"/>
  <c r="C1988" i="14"/>
  <c r="A1988" i="14" s="1"/>
  <c r="C1987" i="14"/>
  <c r="C1986" i="14"/>
  <c r="C1985" i="14"/>
  <c r="C1984" i="14"/>
  <c r="A1984" i="14" s="1"/>
  <c r="C1983" i="14"/>
  <c r="C1982" i="14"/>
  <c r="C1981" i="14"/>
  <c r="C1980" i="14"/>
  <c r="A1980" i="14" s="1"/>
  <c r="C1979" i="14"/>
  <c r="C1978" i="14"/>
  <c r="C1977" i="14"/>
  <c r="C1976" i="14"/>
  <c r="A1976" i="14" s="1"/>
  <c r="C1975" i="14"/>
  <c r="C1974" i="14"/>
  <c r="C1973" i="14"/>
  <c r="C1972" i="14"/>
  <c r="A1972" i="14" s="1"/>
  <c r="C1971" i="14"/>
  <c r="C1970" i="14"/>
  <c r="C1969" i="14"/>
  <c r="C1968" i="14"/>
  <c r="C1967" i="14"/>
  <c r="C1966" i="14"/>
  <c r="C1965" i="14"/>
  <c r="C1964" i="14"/>
  <c r="C1963" i="14"/>
  <c r="C1962" i="14"/>
  <c r="C1961" i="14"/>
  <c r="A1961" i="14" s="1"/>
  <c r="C1960" i="14"/>
  <c r="C1959" i="14"/>
  <c r="C1958" i="14"/>
  <c r="C1957" i="14"/>
  <c r="C1956" i="14"/>
  <c r="C1955" i="14"/>
  <c r="C1954" i="14"/>
  <c r="C1953" i="14"/>
  <c r="C1952" i="14"/>
  <c r="A1952" i="14" s="1"/>
  <c r="C1951" i="14"/>
  <c r="C1950" i="14"/>
  <c r="C1949" i="14"/>
  <c r="C1948" i="14"/>
  <c r="C1947" i="14"/>
  <c r="C1946" i="14"/>
  <c r="C1945" i="14"/>
  <c r="C1944" i="14"/>
  <c r="A1944" i="14" s="1"/>
  <c r="C1943" i="14"/>
  <c r="C1942" i="14"/>
  <c r="C1941" i="14"/>
  <c r="C1940" i="14"/>
  <c r="A1940" i="14" s="1"/>
  <c r="C1939" i="14"/>
  <c r="C1938" i="14"/>
  <c r="A1938" i="14"/>
  <c r="C1937" i="14"/>
  <c r="C1936" i="14"/>
  <c r="C1935" i="14"/>
  <c r="C1934" i="14"/>
  <c r="C1933" i="14"/>
  <c r="C1932" i="14"/>
  <c r="A1932" i="14" s="1"/>
  <c r="C1931" i="14"/>
  <c r="C1930" i="14"/>
  <c r="A1930" i="14" s="1"/>
  <c r="C1929" i="14"/>
  <c r="C1928" i="14"/>
  <c r="C1927" i="14"/>
  <c r="C1926" i="14"/>
  <c r="C1925" i="14"/>
  <c r="C1924" i="14"/>
  <c r="C1923" i="14"/>
  <c r="C1922" i="14"/>
  <c r="A1922" i="14" s="1"/>
  <c r="C1921" i="14"/>
  <c r="C1920" i="14"/>
  <c r="C1919" i="14"/>
  <c r="C1918" i="14"/>
  <c r="C1917" i="14"/>
  <c r="C1916" i="14"/>
  <c r="A1916" i="14" s="1"/>
  <c r="C1915" i="14"/>
  <c r="C1914" i="14"/>
  <c r="A1914" i="14" s="1"/>
  <c r="C1913" i="14"/>
  <c r="C1912" i="14"/>
  <c r="C1911" i="14"/>
  <c r="C1910" i="14"/>
  <c r="C1909" i="14"/>
  <c r="C1908" i="14"/>
  <c r="A1908" i="14" s="1"/>
  <c r="C1907" i="14"/>
  <c r="C1906" i="14"/>
  <c r="A1906" i="14" s="1"/>
  <c r="C1905" i="14"/>
  <c r="C1904" i="14"/>
  <c r="C1903" i="14"/>
  <c r="C1902" i="14"/>
  <c r="C1901" i="14"/>
  <c r="C1900" i="14"/>
  <c r="C1899" i="14"/>
  <c r="C1898" i="14"/>
  <c r="C1897" i="14"/>
  <c r="C1896" i="14"/>
  <c r="C1895" i="14"/>
  <c r="C1894" i="14"/>
  <c r="C1893" i="14"/>
  <c r="C1892" i="14"/>
  <c r="C1891" i="14"/>
  <c r="C1890" i="14"/>
  <c r="C1889" i="14"/>
  <c r="C1888" i="14"/>
  <c r="C1887" i="14"/>
  <c r="C1886" i="14"/>
  <c r="C1885" i="14"/>
  <c r="C1884" i="14"/>
  <c r="A1884" i="14" s="1"/>
  <c r="C1883" i="14"/>
  <c r="C1882" i="14"/>
  <c r="C1881" i="14"/>
  <c r="C1880" i="14"/>
  <c r="C1879" i="14"/>
  <c r="C1878" i="14"/>
  <c r="C1877" i="14"/>
  <c r="C1876" i="14"/>
  <c r="A1876" i="14" s="1"/>
  <c r="C1875" i="14"/>
  <c r="C1874" i="14"/>
  <c r="C1873" i="14"/>
  <c r="C1872" i="14"/>
  <c r="C1871" i="14"/>
  <c r="C1870" i="14"/>
  <c r="C1869" i="14"/>
  <c r="A1869" i="14" s="1"/>
  <c r="C1868" i="14"/>
  <c r="C1867" i="14"/>
  <c r="C1866" i="14"/>
  <c r="C1865" i="14"/>
  <c r="C1864" i="14"/>
  <c r="C1863" i="14"/>
  <c r="C1862" i="14"/>
  <c r="C1861" i="14"/>
  <c r="C1860" i="14"/>
  <c r="A1860" i="14" s="1"/>
  <c r="C1859" i="14"/>
  <c r="C1858" i="14"/>
  <c r="C1857" i="14"/>
  <c r="C1856" i="14"/>
  <c r="C1855" i="14"/>
  <c r="C1854" i="14"/>
  <c r="C1853" i="14"/>
  <c r="C1852" i="14"/>
  <c r="A1852" i="14" s="1"/>
  <c r="C1851" i="14"/>
  <c r="C1850" i="14"/>
  <c r="C1849" i="14"/>
  <c r="C1848" i="14"/>
  <c r="C1847" i="14"/>
  <c r="C1846" i="14"/>
  <c r="C1845" i="14"/>
  <c r="C1844" i="14"/>
  <c r="C1843" i="14"/>
  <c r="C1842" i="14"/>
  <c r="C1841" i="14"/>
  <c r="C1840" i="14"/>
  <c r="C1839" i="14"/>
  <c r="C1838" i="14"/>
  <c r="C1837" i="14"/>
  <c r="C1836" i="14"/>
  <c r="C1835" i="14"/>
  <c r="C1834" i="14"/>
  <c r="C1833" i="14"/>
  <c r="C1832" i="14"/>
  <c r="C1831" i="14"/>
  <c r="C1830" i="14"/>
  <c r="C1829" i="14"/>
  <c r="C1828" i="14"/>
  <c r="C1827" i="14"/>
  <c r="C1826" i="14"/>
  <c r="C1825" i="14"/>
  <c r="C1824" i="14"/>
  <c r="C1823" i="14"/>
  <c r="C1822" i="14"/>
  <c r="C1821" i="14"/>
  <c r="C1820" i="14"/>
  <c r="A1820" i="14" s="1"/>
  <c r="C1819" i="14"/>
  <c r="C1818" i="14"/>
  <c r="C1817" i="14"/>
  <c r="C1816" i="14"/>
  <c r="C1815" i="14"/>
  <c r="C1814" i="14"/>
  <c r="C1813" i="14"/>
  <c r="C1812" i="14"/>
  <c r="C1811" i="14"/>
  <c r="C1810" i="14"/>
  <c r="C1809" i="14"/>
  <c r="C1808" i="14"/>
  <c r="C1807" i="14"/>
  <c r="C1806" i="14"/>
  <c r="C1805" i="14"/>
  <c r="C1804" i="14"/>
  <c r="C1803" i="14"/>
  <c r="C1802" i="14"/>
  <c r="C1801" i="14"/>
  <c r="C1800" i="14"/>
  <c r="C1799" i="14"/>
  <c r="C1798" i="14"/>
  <c r="C1797" i="14"/>
  <c r="C1796" i="14"/>
  <c r="A1796" i="14" s="1"/>
  <c r="C1795" i="14"/>
  <c r="C1794" i="14"/>
  <c r="C1793" i="14"/>
  <c r="C1792" i="14"/>
  <c r="C1791" i="14"/>
  <c r="C1790" i="14"/>
  <c r="C1789" i="14"/>
  <c r="C1788" i="14"/>
  <c r="A1788" i="14" s="1"/>
  <c r="C1787" i="14"/>
  <c r="C1786" i="14"/>
  <c r="C1785" i="14"/>
  <c r="C1784" i="14"/>
  <c r="C1783" i="14"/>
  <c r="C1782" i="14"/>
  <c r="C1781" i="14"/>
  <c r="C1780" i="14"/>
  <c r="C1779" i="14"/>
  <c r="C1778" i="14"/>
  <c r="C1777" i="14"/>
  <c r="C1776" i="14"/>
  <c r="C1775" i="14"/>
  <c r="C1774" i="14"/>
  <c r="C1773" i="14"/>
  <c r="C1772" i="14"/>
  <c r="A1772" i="14" s="1"/>
  <c r="C1771" i="14"/>
  <c r="C1770" i="14"/>
  <c r="C1769" i="14"/>
  <c r="C1768" i="14"/>
  <c r="C1767" i="14"/>
  <c r="C1766" i="14"/>
  <c r="C1765" i="14"/>
  <c r="C1764" i="14"/>
  <c r="A1764" i="14" s="1"/>
  <c r="C1763" i="14"/>
  <c r="C1762" i="14"/>
  <c r="C1761" i="14"/>
  <c r="C1760" i="14"/>
  <c r="C1759" i="14"/>
  <c r="C1758" i="14"/>
  <c r="C1757" i="14"/>
  <c r="C1756" i="14"/>
  <c r="A1756" i="14" s="1"/>
  <c r="C1755" i="14"/>
  <c r="C1754" i="14"/>
  <c r="C1753" i="14"/>
  <c r="C1752" i="14"/>
  <c r="C1751" i="14"/>
  <c r="C1750" i="14"/>
  <c r="C1749" i="14"/>
  <c r="C1748" i="14"/>
  <c r="C1747" i="14"/>
  <c r="C1746" i="14"/>
  <c r="C1745" i="14"/>
  <c r="C1744" i="14"/>
  <c r="C1743" i="14"/>
  <c r="C1742" i="14"/>
  <c r="C1741" i="14"/>
  <c r="C1740" i="14"/>
  <c r="C1739" i="14"/>
  <c r="C1738" i="14"/>
  <c r="C1737" i="14"/>
  <c r="C1736" i="14"/>
  <c r="C1735" i="14"/>
  <c r="C1734" i="14"/>
  <c r="C1733" i="14"/>
  <c r="C1732" i="14"/>
  <c r="C1731" i="14"/>
  <c r="C1730" i="14"/>
  <c r="C1729" i="14"/>
  <c r="C1728" i="14"/>
  <c r="C1727" i="14"/>
  <c r="C1726" i="14"/>
  <c r="C1725" i="14"/>
  <c r="C1724" i="14"/>
  <c r="A1724" i="14" s="1"/>
  <c r="C1723" i="14"/>
  <c r="C1722" i="14"/>
  <c r="C1721" i="14"/>
  <c r="C1720" i="14"/>
  <c r="C1719" i="14"/>
  <c r="C1718" i="14"/>
  <c r="C1717" i="14"/>
  <c r="C1716" i="14"/>
  <c r="A1716" i="14" s="1"/>
  <c r="C1715" i="14"/>
  <c r="C1714" i="14"/>
  <c r="C1713" i="14"/>
  <c r="C1712" i="14"/>
  <c r="C1711" i="14"/>
  <c r="C1710" i="14"/>
  <c r="C1709" i="14"/>
  <c r="C1708" i="14"/>
  <c r="C1707" i="14"/>
  <c r="C1706" i="14"/>
  <c r="C1705" i="14"/>
  <c r="C1704" i="14"/>
  <c r="C1703" i="14"/>
  <c r="C1702" i="14"/>
  <c r="C1701" i="14"/>
  <c r="C1700" i="14"/>
  <c r="C1699" i="14"/>
  <c r="C1698" i="14"/>
  <c r="C1697" i="14"/>
  <c r="C1696" i="14"/>
  <c r="C1695" i="14"/>
  <c r="C1694" i="14"/>
  <c r="C1693" i="14"/>
  <c r="C1692" i="14"/>
  <c r="A1692" i="14" s="1"/>
  <c r="C1691" i="14"/>
  <c r="C1690" i="14"/>
  <c r="C1689" i="14"/>
  <c r="C1688" i="14"/>
  <c r="C1687" i="14"/>
  <c r="C1686" i="14"/>
  <c r="C1685" i="14"/>
  <c r="C1684" i="14"/>
  <c r="C1683" i="14"/>
  <c r="C1682" i="14"/>
  <c r="C1681" i="14"/>
  <c r="C1680" i="14"/>
  <c r="C1679" i="14"/>
  <c r="C1678" i="14"/>
  <c r="C1677" i="14"/>
  <c r="C1676" i="14"/>
  <c r="A1676" i="14" s="1"/>
  <c r="C1675" i="14"/>
  <c r="C1674" i="14"/>
  <c r="C1673" i="14"/>
  <c r="C1672" i="14"/>
  <c r="C1671" i="14"/>
  <c r="C1670" i="14"/>
  <c r="C1669" i="14"/>
  <c r="A1669" i="14" s="1"/>
  <c r="C1668" i="14"/>
  <c r="C1667" i="14"/>
  <c r="C1666" i="14"/>
  <c r="C1665" i="14"/>
  <c r="C1664" i="14"/>
  <c r="C1663" i="14"/>
  <c r="C1662" i="14"/>
  <c r="C1661" i="14"/>
  <c r="C1660" i="14"/>
  <c r="C1659" i="14"/>
  <c r="C1658" i="14"/>
  <c r="C1657" i="14"/>
  <c r="C1656" i="14"/>
  <c r="C1655" i="14"/>
  <c r="C1654" i="14"/>
  <c r="C1653" i="14"/>
  <c r="C1652" i="14"/>
  <c r="A1652" i="14"/>
  <c r="C1651" i="14"/>
  <c r="C1650" i="14"/>
  <c r="C1649" i="14"/>
  <c r="C1648" i="14"/>
  <c r="C1647" i="14"/>
  <c r="C1646" i="14"/>
  <c r="C1645" i="14"/>
  <c r="C1644" i="14"/>
  <c r="A1644" i="14" s="1"/>
  <c r="C1643" i="14"/>
  <c r="C1642" i="14"/>
  <c r="C1641" i="14"/>
  <c r="C1640" i="14"/>
  <c r="C1639" i="14"/>
  <c r="C1638" i="14"/>
  <c r="C1637" i="14"/>
  <c r="C1636" i="14"/>
  <c r="C1635" i="14"/>
  <c r="C1634" i="14"/>
  <c r="C1633" i="14"/>
  <c r="C1632" i="14"/>
  <c r="C1631" i="14"/>
  <c r="C1630" i="14"/>
  <c r="C1629" i="14"/>
  <c r="C1628" i="14"/>
  <c r="C1627" i="14"/>
  <c r="C1626" i="14"/>
  <c r="C1625" i="14"/>
  <c r="C1624" i="14"/>
  <c r="C1623" i="14"/>
  <c r="C1622" i="14"/>
  <c r="C1621" i="14"/>
  <c r="C1620" i="14"/>
  <c r="A1620" i="14" s="1"/>
  <c r="C1619" i="14"/>
  <c r="C1618" i="14"/>
  <c r="C1617" i="14"/>
  <c r="C1616" i="14"/>
  <c r="C1615" i="14"/>
  <c r="C1614" i="14"/>
  <c r="C1613" i="14"/>
  <c r="C1612" i="14"/>
  <c r="A1612" i="14" s="1"/>
  <c r="C1611" i="14"/>
  <c r="C1610" i="14"/>
  <c r="C1609" i="14"/>
  <c r="C1608" i="14"/>
  <c r="C1607" i="14"/>
  <c r="C1606" i="14"/>
  <c r="C1605" i="14"/>
  <c r="C1604" i="14"/>
  <c r="C1603" i="14"/>
  <c r="C1602" i="14"/>
  <c r="C1601" i="14"/>
  <c r="C1600" i="14"/>
  <c r="C1599" i="14"/>
  <c r="C1598" i="14"/>
  <c r="C1597" i="14"/>
  <c r="C1596" i="14"/>
  <c r="C1595" i="14"/>
  <c r="C1594" i="14"/>
  <c r="C1593" i="14"/>
  <c r="C1592" i="14"/>
  <c r="C1591" i="14"/>
  <c r="C1590" i="14"/>
  <c r="C1589" i="14"/>
  <c r="C1588" i="14"/>
  <c r="A1588" i="14" s="1"/>
  <c r="C1587" i="14"/>
  <c r="C1586" i="14"/>
  <c r="C1585" i="14"/>
  <c r="C1584" i="14"/>
  <c r="C1583" i="14"/>
  <c r="C1582" i="14"/>
  <c r="C1581" i="14"/>
  <c r="C1580" i="14"/>
  <c r="A1580" i="14" s="1"/>
  <c r="C1579" i="14"/>
  <c r="C1578" i="14"/>
  <c r="C1577" i="14"/>
  <c r="C1576" i="14"/>
  <c r="C1575" i="14"/>
  <c r="C1574" i="14"/>
  <c r="C1573" i="14"/>
  <c r="C1572" i="14"/>
  <c r="C1571" i="14"/>
  <c r="C1570" i="14"/>
  <c r="C1569" i="14"/>
  <c r="C1568" i="14"/>
  <c r="C1567" i="14"/>
  <c r="C1566" i="14"/>
  <c r="C1565" i="14"/>
  <c r="C1564" i="14"/>
  <c r="C1563" i="14"/>
  <c r="C1562" i="14"/>
  <c r="C1561" i="14"/>
  <c r="C1560" i="14"/>
  <c r="C1559" i="14"/>
  <c r="C1558" i="14"/>
  <c r="C1557" i="14"/>
  <c r="C1556" i="14"/>
  <c r="A1556" i="14" s="1"/>
  <c r="C1555" i="14"/>
  <c r="C1554" i="14"/>
  <c r="C1553" i="14"/>
  <c r="C1552" i="14"/>
  <c r="C1551" i="14"/>
  <c r="C1550" i="14"/>
  <c r="C1549" i="14"/>
  <c r="C1548" i="14"/>
  <c r="A1548" i="14" s="1"/>
  <c r="C1547" i="14"/>
  <c r="C1546" i="14"/>
  <c r="C1545" i="14"/>
  <c r="C1544" i="14"/>
  <c r="C1543" i="14"/>
  <c r="C1542" i="14"/>
  <c r="C1541" i="14"/>
  <c r="A1541" i="14" s="1"/>
  <c r="C1540" i="14"/>
  <c r="A1540" i="14" s="1"/>
  <c r="C1539" i="14"/>
  <c r="C1538" i="14"/>
  <c r="C1537" i="14"/>
  <c r="C1536" i="14"/>
  <c r="C1535" i="14"/>
  <c r="C1534" i="14"/>
  <c r="C1533" i="14"/>
  <c r="C1532" i="14"/>
  <c r="C1531" i="14"/>
  <c r="C1530" i="14"/>
  <c r="C1529" i="14"/>
  <c r="C1528" i="14"/>
  <c r="C1527" i="14"/>
  <c r="C1526" i="14"/>
  <c r="C1525" i="14"/>
  <c r="C1524" i="14"/>
  <c r="C1523" i="14"/>
  <c r="C1522" i="14"/>
  <c r="C1521" i="14"/>
  <c r="C1520" i="14"/>
  <c r="C1519" i="14"/>
  <c r="C1518" i="14"/>
  <c r="C1517" i="14"/>
  <c r="C1516" i="14"/>
  <c r="A1516" i="14" s="1"/>
  <c r="C1515" i="14"/>
  <c r="C1514" i="14"/>
  <c r="C1513" i="14"/>
  <c r="C1512" i="14"/>
  <c r="C1511" i="14"/>
  <c r="C1510" i="14"/>
  <c r="C1509" i="14"/>
  <c r="C1508" i="14"/>
  <c r="A1508" i="14" s="1"/>
  <c r="C1507" i="14"/>
  <c r="C1506" i="14"/>
  <c r="C1505" i="14"/>
  <c r="C1504" i="14"/>
  <c r="C1503" i="14"/>
  <c r="C1502" i="14"/>
  <c r="C1501" i="14"/>
  <c r="C1500" i="14"/>
  <c r="C1499" i="14"/>
  <c r="C1498" i="14"/>
  <c r="C1497" i="14"/>
  <c r="C1496" i="14"/>
  <c r="C1495" i="14"/>
  <c r="C1494" i="14"/>
  <c r="C1493" i="14"/>
  <c r="C1492" i="14"/>
  <c r="C1491" i="14"/>
  <c r="C1490" i="14"/>
  <c r="C1489" i="14"/>
  <c r="C1488" i="14"/>
  <c r="C1487" i="14"/>
  <c r="C1486" i="14"/>
  <c r="C1485" i="14"/>
  <c r="C1484" i="14"/>
  <c r="A1484" i="14" s="1"/>
  <c r="C1483" i="14"/>
  <c r="C1482" i="14"/>
  <c r="C1481" i="14"/>
  <c r="C1480" i="14"/>
  <c r="C1479" i="14"/>
  <c r="C1478" i="14"/>
  <c r="C1477" i="14"/>
  <c r="A1477" i="14" s="1"/>
  <c r="C1476" i="14"/>
  <c r="A1476" i="14" s="1"/>
  <c r="C1475" i="14"/>
  <c r="C1474" i="14"/>
  <c r="C1473" i="14"/>
  <c r="C1472" i="14"/>
  <c r="C1471" i="14"/>
  <c r="C1470" i="14"/>
  <c r="C1469" i="14"/>
  <c r="C1468" i="14"/>
  <c r="A1468" i="14" s="1"/>
  <c r="C1467" i="14"/>
  <c r="C1466" i="14"/>
  <c r="C1465" i="14"/>
  <c r="C1464" i="14"/>
  <c r="C1463" i="14"/>
  <c r="C1462" i="14"/>
  <c r="C1461" i="14"/>
  <c r="C1460" i="14"/>
  <c r="C1459" i="14"/>
  <c r="C1458" i="14"/>
  <c r="C1457" i="14"/>
  <c r="C1456" i="14"/>
  <c r="C1455" i="14"/>
  <c r="C1454" i="14"/>
  <c r="C1453" i="14"/>
  <c r="C1452" i="14"/>
  <c r="C1451" i="14"/>
  <c r="C1450" i="14"/>
  <c r="C1449" i="14"/>
  <c r="C1448" i="14"/>
  <c r="C1447" i="14"/>
  <c r="C1446" i="14"/>
  <c r="C1445" i="14"/>
  <c r="C1444" i="14"/>
  <c r="A1444" i="14" s="1"/>
  <c r="C1443" i="14"/>
  <c r="C1442" i="14"/>
  <c r="C1441" i="14"/>
  <c r="C1440" i="14"/>
  <c r="C1439" i="14"/>
  <c r="C1438" i="14"/>
  <c r="C1437" i="14"/>
  <c r="C1436" i="14"/>
  <c r="C1435" i="14"/>
  <c r="C1434" i="14"/>
  <c r="C1433" i="14"/>
  <c r="C1432" i="14"/>
  <c r="C1431" i="14"/>
  <c r="C1430" i="14"/>
  <c r="C1429" i="14"/>
  <c r="C1428" i="14"/>
  <c r="C1427" i="14"/>
  <c r="C1426" i="14"/>
  <c r="C1425" i="14"/>
  <c r="C1424" i="14"/>
  <c r="C1423" i="14"/>
  <c r="C1422" i="14"/>
  <c r="C1421" i="14"/>
  <c r="C1420" i="14"/>
  <c r="A1420" i="14" s="1"/>
  <c r="C1419" i="14"/>
  <c r="C1418" i="14"/>
  <c r="C1417" i="14"/>
  <c r="C1416" i="14"/>
  <c r="C1415" i="14"/>
  <c r="C1414" i="14"/>
  <c r="C1413" i="14"/>
  <c r="A1413" i="14" s="1"/>
  <c r="C1412" i="14"/>
  <c r="C1411" i="14"/>
  <c r="C1410" i="14"/>
  <c r="C1409" i="14"/>
  <c r="C1408" i="14"/>
  <c r="C1407" i="14"/>
  <c r="C1406" i="14"/>
  <c r="C1405" i="14"/>
  <c r="C1404" i="14"/>
  <c r="C1403" i="14"/>
  <c r="C1402" i="14"/>
  <c r="C1401" i="14"/>
  <c r="C1400" i="14"/>
  <c r="C1399" i="14"/>
  <c r="C1398" i="14"/>
  <c r="C1397" i="14"/>
  <c r="C1396" i="14"/>
  <c r="A1396" i="14" s="1"/>
  <c r="C1395" i="14"/>
  <c r="C1394" i="14"/>
  <c r="C1393" i="14"/>
  <c r="C1392" i="14"/>
  <c r="C1391" i="14"/>
  <c r="C1390" i="14"/>
  <c r="C1389" i="14"/>
  <c r="C1388" i="14"/>
  <c r="A1388" i="14" s="1"/>
  <c r="C1387" i="14"/>
  <c r="C1386" i="14"/>
  <c r="C1385" i="14"/>
  <c r="C1384" i="14"/>
  <c r="C1383" i="14"/>
  <c r="C1382" i="14"/>
  <c r="C1381" i="14"/>
  <c r="C1380" i="14"/>
  <c r="C1379" i="14"/>
  <c r="C1378" i="14"/>
  <c r="C1377" i="14"/>
  <c r="C1376" i="14"/>
  <c r="C1375" i="14"/>
  <c r="C1374" i="14"/>
  <c r="C1373" i="14"/>
  <c r="C1372" i="14"/>
  <c r="C1371" i="14"/>
  <c r="C1370" i="14"/>
  <c r="C1369" i="14"/>
  <c r="C1368" i="14"/>
  <c r="C1367" i="14"/>
  <c r="C1366" i="14"/>
  <c r="C1365" i="14"/>
  <c r="C1364" i="14"/>
  <c r="A1364" i="14" s="1"/>
  <c r="C1363" i="14"/>
  <c r="C1362" i="14"/>
  <c r="A1362" i="14" s="1"/>
  <c r="C1361" i="14"/>
  <c r="C1360" i="14"/>
  <c r="C1359" i="14"/>
  <c r="C1358" i="14"/>
  <c r="A1358" i="14" s="1"/>
  <c r="C1357" i="14"/>
  <c r="C1356" i="14"/>
  <c r="A1356" i="14" s="1"/>
  <c r="C1355" i="14"/>
  <c r="C1354" i="14"/>
  <c r="A1354" i="14" s="1"/>
  <c r="C1353" i="14"/>
  <c r="C1352" i="14"/>
  <c r="C1351" i="14"/>
  <c r="C1350" i="14"/>
  <c r="A1350" i="14" s="1"/>
  <c r="C1349" i="14"/>
  <c r="A1349" i="14" s="1"/>
  <c r="C1348" i="14"/>
  <c r="A1348" i="14" s="1"/>
  <c r="C1347" i="14"/>
  <c r="C1346" i="14"/>
  <c r="A1346" i="14" s="1"/>
  <c r="C1345" i="14"/>
  <c r="C1344" i="14"/>
  <c r="C1343" i="14"/>
  <c r="C1342" i="14"/>
  <c r="A1342" i="14" s="1"/>
  <c r="C1341" i="14"/>
  <c r="C1340" i="14"/>
  <c r="A1340" i="14" s="1"/>
  <c r="C1339" i="14"/>
  <c r="C1338" i="14"/>
  <c r="A1338" i="14" s="1"/>
  <c r="C1337" i="14"/>
  <c r="C1336" i="14"/>
  <c r="C1335" i="14"/>
  <c r="C1334" i="14"/>
  <c r="A1334" i="14" s="1"/>
  <c r="C1333" i="14"/>
  <c r="C1332" i="14"/>
  <c r="C1331" i="14"/>
  <c r="C1330" i="14"/>
  <c r="A1330" i="14" s="1"/>
  <c r="C1329" i="14"/>
  <c r="C1328" i="14"/>
  <c r="C1327" i="14"/>
  <c r="C1326" i="14"/>
  <c r="A1326" i="14" s="1"/>
  <c r="C1325" i="14"/>
  <c r="C1324" i="14"/>
  <c r="C1323" i="14"/>
  <c r="C1322" i="14"/>
  <c r="A1322" i="14" s="1"/>
  <c r="C1321" i="14"/>
  <c r="C1320" i="14"/>
  <c r="C1319" i="14"/>
  <c r="C1318" i="14"/>
  <c r="A1318" i="14" s="1"/>
  <c r="C1317" i="14"/>
  <c r="C1316" i="14"/>
  <c r="C1315" i="14"/>
  <c r="C1314" i="14"/>
  <c r="A1314" i="14" s="1"/>
  <c r="C1313" i="14"/>
  <c r="C1312" i="14"/>
  <c r="C1311" i="14"/>
  <c r="C1310" i="14"/>
  <c r="A1310" i="14" s="1"/>
  <c r="C1309" i="14"/>
  <c r="C1308" i="14"/>
  <c r="C1307" i="14"/>
  <c r="C1306" i="14"/>
  <c r="A1306" i="14" s="1"/>
  <c r="C1305" i="14"/>
  <c r="C1304" i="14"/>
  <c r="C1303" i="14"/>
  <c r="C1302" i="14"/>
  <c r="A1302" i="14" s="1"/>
  <c r="C1301" i="14"/>
  <c r="C1300" i="14"/>
  <c r="A1300" i="14" s="1"/>
  <c r="C1299" i="14"/>
  <c r="C1298" i="14"/>
  <c r="A1298" i="14" s="1"/>
  <c r="C1297" i="14"/>
  <c r="C1296" i="14"/>
  <c r="C1295" i="14"/>
  <c r="C1294" i="14"/>
  <c r="C1293" i="14"/>
  <c r="C1292" i="14"/>
  <c r="A1292" i="14" s="1"/>
  <c r="C1291" i="14"/>
  <c r="C1290" i="14"/>
  <c r="C1289" i="14"/>
  <c r="C1288" i="14"/>
  <c r="C1287" i="14"/>
  <c r="C1286" i="14"/>
  <c r="C1285" i="14"/>
  <c r="C1284" i="14"/>
  <c r="A1284" i="14" s="1"/>
  <c r="C1283" i="14"/>
  <c r="C1282" i="14"/>
  <c r="C1281" i="14"/>
  <c r="C1280" i="14"/>
  <c r="C1279" i="14"/>
  <c r="C1278" i="14"/>
  <c r="C1277" i="14"/>
  <c r="C1276" i="14"/>
  <c r="C1275" i="14"/>
  <c r="C1274" i="14"/>
  <c r="C1273" i="14"/>
  <c r="C1272" i="14"/>
  <c r="C1271" i="14"/>
  <c r="C1270" i="14"/>
  <c r="C1269" i="14"/>
  <c r="C1268" i="14"/>
  <c r="C1267" i="14"/>
  <c r="C1266" i="14"/>
  <c r="C1265" i="14"/>
  <c r="C1264" i="14"/>
  <c r="C1263" i="14"/>
  <c r="C1262" i="14"/>
  <c r="C1261" i="14"/>
  <c r="C1260" i="14"/>
  <c r="C1259" i="14"/>
  <c r="C1258" i="14"/>
  <c r="C1257" i="14"/>
  <c r="C1256" i="14"/>
  <c r="C1255" i="14"/>
  <c r="C1254" i="14"/>
  <c r="C1253" i="14"/>
  <c r="C1252" i="14"/>
  <c r="C1251" i="14"/>
  <c r="C1250" i="14"/>
  <c r="C1249" i="14"/>
  <c r="C1248" i="14"/>
  <c r="C1247" i="14"/>
  <c r="C1246" i="14"/>
  <c r="C1245" i="14"/>
  <c r="C1244" i="14"/>
  <c r="A1244" i="14"/>
  <c r="C1243" i="14"/>
  <c r="C1242" i="14"/>
  <c r="C1241" i="14"/>
  <c r="C1240" i="14"/>
  <c r="A1240" i="14" s="1"/>
  <c r="C1239" i="14"/>
  <c r="C1238" i="14"/>
  <c r="C1237" i="14"/>
  <c r="C1236" i="14"/>
  <c r="A1236" i="14" s="1"/>
  <c r="C1235" i="14"/>
  <c r="C1234" i="14"/>
  <c r="C1233" i="14"/>
  <c r="C1232" i="14"/>
  <c r="A1232" i="14" s="1"/>
  <c r="C1231" i="14"/>
  <c r="C1230" i="14"/>
  <c r="C1229" i="14"/>
  <c r="C1228" i="14"/>
  <c r="A1228" i="14" s="1"/>
  <c r="C1227" i="14"/>
  <c r="C1226" i="14"/>
  <c r="C1225" i="14"/>
  <c r="C1224" i="14"/>
  <c r="A1224" i="14" s="1"/>
  <c r="C1223" i="14"/>
  <c r="C1222" i="14"/>
  <c r="C1221" i="14"/>
  <c r="C1220" i="14"/>
  <c r="A1220" i="14" s="1"/>
  <c r="C1219" i="14"/>
  <c r="C1218" i="14"/>
  <c r="C1217" i="14"/>
  <c r="C1216" i="14"/>
  <c r="A1216" i="14" s="1"/>
  <c r="C1215" i="14"/>
  <c r="C1214" i="14"/>
  <c r="C1213" i="14"/>
  <c r="C1212" i="14"/>
  <c r="A1212" i="14" s="1"/>
  <c r="C1211" i="14"/>
  <c r="C1210" i="14"/>
  <c r="C1209" i="14"/>
  <c r="C1208" i="14"/>
  <c r="A1208" i="14" s="1"/>
  <c r="C1207" i="14"/>
  <c r="C1206" i="14"/>
  <c r="C1205" i="14"/>
  <c r="C1204" i="14"/>
  <c r="C1203" i="14"/>
  <c r="C1202" i="14"/>
  <c r="C1201" i="14"/>
  <c r="C1200" i="14"/>
  <c r="C1199" i="14"/>
  <c r="C1198" i="14"/>
  <c r="C1197" i="14"/>
  <c r="C1196" i="14"/>
  <c r="C1195" i="14"/>
  <c r="C1194" i="14"/>
  <c r="C1193" i="14"/>
  <c r="C1192" i="14"/>
  <c r="C1191" i="14"/>
  <c r="C1190" i="14"/>
  <c r="C1189" i="14"/>
  <c r="C1188" i="14"/>
  <c r="C1187" i="14"/>
  <c r="C1186" i="14"/>
  <c r="C1185" i="14"/>
  <c r="C1184" i="14"/>
  <c r="C1183" i="14"/>
  <c r="C1182" i="14"/>
  <c r="C1181" i="14"/>
  <c r="C1180" i="14"/>
  <c r="A1180" i="14"/>
  <c r="C1179" i="14"/>
  <c r="C1178" i="14"/>
  <c r="C1177" i="14"/>
  <c r="C1176" i="14"/>
  <c r="A1176" i="14" s="1"/>
  <c r="C1175" i="14"/>
  <c r="C1174" i="14"/>
  <c r="C1173" i="14"/>
  <c r="C1172" i="14"/>
  <c r="A1172" i="14" s="1"/>
  <c r="C1171" i="14"/>
  <c r="C1170" i="14"/>
  <c r="C1169" i="14"/>
  <c r="C1168" i="14"/>
  <c r="A1168" i="14" s="1"/>
  <c r="C1167" i="14"/>
  <c r="C1166" i="14"/>
  <c r="C1165" i="14"/>
  <c r="C1164" i="14"/>
  <c r="A1164" i="14" s="1"/>
  <c r="C1163" i="14"/>
  <c r="C1162" i="14"/>
  <c r="C1161" i="14"/>
  <c r="C1160" i="14"/>
  <c r="A1160" i="14" s="1"/>
  <c r="C1159" i="14"/>
  <c r="C1158" i="14"/>
  <c r="C1157" i="14"/>
  <c r="C1156" i="14"/>
  <c r="A1156" i="14" s="1"/>
  <c r="C1155" i="14"/>
  <c r="C1154" i="14"/>
  <c r="C1153" i="14"/>
  <c r="A1153" i="14" s="1"/>
  <c r="C1152" i="14"/>
  <c r="C1151" i="14"/>
  <c r="C1150" i="14"/>
  <c r="C1149" i="14"/>
  <c r="C1148" i="14"/>
  <c r="C1147" i="14"/>
  <c r="C1146" i="14"/>
  <c r="C1145" i="14"/>
  <c r="C1144" i="14"/>
  <c r="C1143" i="14"/>
  <c r="C1142" i="14"/>
  <c r="C1141" i="14"/>
  <c r="C1140" i="14"/>
  <c r="C1139" i="14"/>
  <c r="C1138" i="14"/>
  <c r="C1137" i="14"/>
  <c r="C1136" i="14"/>
  <c r="C1135" i="14"/>
  <c r="C1134" i="14"/>
  <c r="C1133" i="14"/>
  <c r="C1132" i="14"/>
  <c r="A1132" i="14" s="1"/>
  <c r="C1131" i="14"/>
  <c r="C1130" i="14"/>
  <c r="C1129" i="14"/>
  <c r="A1129" i="14" s="1"/>
  <c r="C1128" i="14"/>
  <c r="A1128" i="14" s="1"/>
  <c r="C1127" i="14"/>
  <c r="C1126" i="14"/>
  <c r="C1125" i="14"/>
  <c r="C1124" i="14"/>
  <c r="A1124" i="14" s="1"/>
  <c r="C1123" i="14"/>
  <c r="C1122" i="14"/>
  <c r="C1121" i="14"/>
  <c r="C1120" i="14"/>
  <c r="A1120" i="14" s="1"/>
  <c r="C1119" i="14"/>
  <c r="C1118" i="14"/>
  <c r="C1117" i="14"/>
  <c r="C1116" i="14"/>
  <c r="A1116" i="14" s="1"/>
  <c r="C1115" i="14"/>
  <c r="C1114" i="14"/>
  <c r="C1113" i="14"/>
  <c r="C1112" i="14"/>
  <c r="A1112" i="14" s="1"/>
  <c r="C1111" i="14"/>
  <c r="C1110" i="14"/>
  <c r="C1109" i="14"/>
  <c r="C1108" i="14"/>
  <c r="A1108" i="14" s="1"/>
  <c r="C1107" i="14"/>
  <c r="C1106" i="14"/>
  <c r="C1105" i="14"/>
  <c r="C1104" i="14"/>
  <c r="C1103" i="14"/>
  <c r="C1102" i="14"/>
  <c r="C1101" i="14"/>
  <c r="C1100" i="14"/>
  <c r="C1099" i="14"/>
  <c r="C1098" i="14"/>
  <c r="C1097" i="14"/>
  <c r="C1096" i="14"/>
  <c r="C1095" i="14"/>
  <c r="C1094" i="14"/>
  <c r="C1093" i="14"/>
  <c r="C1092" i="14"/>
  <c r="C1091" i="14"/>
  <c r="C1090" i="14"/>
  <c r="C1089" i="14"/>
  <c r="A1089" i="14" s="1"/>
  <c r="C1088" i="14"/>
  <c r="C1087" i="14"/>
  <c r="C1086" i="14"/>
  <c r="C1085" i="14"/>
  <c r="C1084" i="14"/>
  <c r="C1083" i="14"/>
  <c r="C1082" i="14"/>
  <c r="C1081" i="14"/>
  <c r="C1080" i="14"/>
  <c r="C1079" i="14"/>
  <c r="C1078" i="14"/>
  <c r="C1077" i="14"/>
  <c r="C1076" i="14"/>
  <c r="C1075" i="14"/>
  <c r="C1074" i="14"/>
  <c r="C1073" i="14"/>
  <c r="C1072" i="14"/>
  <c r="C1071" i="14"/>
  <c r="C1070" i="14"/>
  <c r="C1069" i="14"/>
  <c r="C1068" i="14"/>
  <c r="A1068" i="14" s="1"/>
  <c r="C1067" i="14"/>
  <c r="C1066" i="14"/>
  <c r="C1065" i="14"/>
  <c r="C1064" i="14"/>
  <c r="A1064" i="14" s="1"/>
  <c r="C1063" i="14"/>
  <c r="C1062" i="14"/>
  <c r="C1061" i="14"/>
  <c r="C1060" i="14"/>
  <c r="A1060" i="14" s="1"/>
  <c r="C1059" i="14"/>
  <c r="C1058" i="14"/>
  <c r="C1057" i="14"/>
  <c r="C1056" i="14"/>
  <c r="A1056" i="14" s="1"/>
  <c r="C1055" i="14"/>
  <c r="C1054" i="14"/>
  <c r="C1053" i="14"/>
  <c r="C1052" i="14"/>
  <c r="C1051" i="14"/>
  <c r="C1050" i="14"/>
  <c r="C1049" i="14"/>
  <c r="C1048" i="14"/>
  <c r="C1047" i="14"/>
  <c r="C1046" i="14"/>
  <c r="C1045" i="14"/>
  <c r="C1044" i="14"/>
  <c r="A1044" i="14" s="1"/>
  <c r="C1043" i="14"/>
  <c r="C1042" i="14"/>
  <c r="C1041" i="14"/>
  <c r="C1040" i="14"/>
  <c r="A1040" i="14" s="1"/>
  <c r="C1039" i="14"/>
  <c r="C1038" i="14"/>
  <c r="C1037" i="14"/>
  <c r="C1036" i="14"/>
  <c r="C1035" i="14"/>
  <c r="C1034" i="14"/>
  <c r="C1033" i="14"/>
  <c r="C1032" i="14"/>
  <c r="C1031" i="14"/>
  <c r="C1030" i="14"/>
  <c r="C1029" i="14"/>
  <c r="C1028" i="14"/>
  <c r="A1028" i="14" s="1"/>
  <c r="C1027" i="14"/>
  <c r="C1026" i="14"/>
  <c r="C1025" i="14"/>
  <c r="C1024" i="14"/>
  <c r="A1024" i="14" s="1"/>
  <c r="C1023" i="14"/>
  <c r="C1022" i="14"/>
  <c r="C1021" i="14"/>
  <c r="C1020" i="14"/>
  <c r="C1019" i="14"/>
  <c r="C1018" i="14"/>
  <c r="C1017" i="14"/>
  <c r="C1016" i="14"/>
  <c r="C1015" i="14"/>
  <c r="C1014" i="14"/>
  <c r="C1013" i="14"/>
  <c r="C1012" i="14"/>
  <c r="A1012" i="14" s="1"/>
  <c r="C1011" i="14"/>
  <c r="C1010" i="14"/>
  <c r="C1009" i="14"/>
  <c r="C1008" i="14"/>
  <c r="A1008" i="14" s="1"/>
  <c r="C1007" i="14"/>
  <c r="C1006" i="14"/>
  <c r="C1005" i="14"/>
  <c r="C1004" i="14"/>
  <c r="C1003" i="14"/>
  <c r="C1002" i="14"/>
  <c r="C1001" i="14"/>
  <c r="C1000" i="14"/>
  <c r="C999" i="14"/>
  <c r="C998" i="14"/>
  <c r="C997" i="14"/>
  <c r="C996" i="14"/>
  <c r="C995" i="14"/>
  <c r="C994" i="14"/>
  <c r="C993" i="14"/>
  <c r="C992" i="14"/>
  <c r="A992" i="14" s="1"/>
  <c r="C991" i="14"/>
  <c r="C990" i="14"/>
  <c r="C989" i="14"/>
  <c r="C988" i="14"/>
  <c r="A988" i="14" s="1"/>
  <c r="C987" i="14"/>
  <c r="C986" i="14"/>
  <c r="C985" i="14"/>
  <c r="C984" i="14"/>
  <c r="C983" i="14"/>
  <c r="C982" i="14"/>
  <c r="C981" i="14"/>
  <c r="C980" i="14"/>
  <c r="C979" i="14"/>
  <c r="C978" i="14"/>
  <c r="C977" i="14"/>
  <c r="C976" i="14"/>
  <c r="A976" i="14" s="1"/>
  <c r="C975" i="14"/>
  <c r="C974" i="14"/>
  <c r="C973" i="14"/>
  <c r="C972" i="14"/>
  <c r="A972" i="14" s="1"/>
  <c r="C971" i="14"/>
  <c r="C970" i="14"/>
  <c r="C969" i="14"/>
  <c r="A969" i="14" s="1"/>
  <c r="C968" i="14"/>
  <c r="C967" i="14"/>
  <c r="C966" i="14"/>
  <c r="C965" i="14"/>
  <c r="C964" i="14"/>
  <c r="C963" i="14"/>
  <c r="C962" i="14"/>
  <c r="C961" i="14"/>
  <c r="C960" i="14"/>
  <c r="A960" i="14" s="1"/>
  <c r="C959" i="14"/>
  <c r="C958" i="14"/>
  <c r="A958" i="14" s="1"/>
  <c r="C957" i="14"/>
  <c r="C956" i="14"/>
  <c r="A956" i="14" s="1"/>
  <c r="C955" i="14"/>
  <c r="C954" i="14"/>
  <c r="C953" i="14"/>
  <c r="C952" i="14"/>
  <c r="C951" i="14"/>
  <c r="C950" i="14"/>
  <c r="C949" i="14"/>
  <c r="C948" i="14"/>
  <c r="C947" i="14"/>
  <c r="C946" i="14"/>
  <c r="C945" i="14"/>
  <c r="C944" i="14"/>
  <c r="A944" i="14"/>
  <c r="C943" i="14"/>
  <c r="C942" i="14"/>
  <c r="C941" i="14"/>
  <c r="C940" i="14"/>
  <c r="A940" i="14" s="1"/>
  <c r="C939" i="14"/>
  <c r="C938" i="14"/>
  <c r="C937" i="14"/>
  <c r="C936" i="14"/>
  <c r="C935" i="14"/>
  <c r="C934" i="14"/>
  <c r="C933" i="14"/>
  <c r="C932" i="14"/>
  <c r="C931" i="14"/>
  <c r="C930" i="14"/>
  <c r="C929" i="14"/>
  <c r="C928" i="14"/>
  <c r="A928" i="14"/>
  <c r="C927" i="14"/>
  <c r="C926" i="14"/>
  <c r="C925" i="14"/>
  <c r="C924" i="14"/>
  <c r="A924" i="14" s="1"/>
  <c r="C923" i="14"/>
  <c r="C922" i="14"/>
  <c r="C921" i="14"/>
  <c r="C920" i="14"/>
  <c r="C919" i="14"/>
  <c r="C918" i="14"/>
  <c r="C917" i="14"/>
  <c r="C916" i="14"/>
  <c r="C915" i="14"/>
  <c r="C914" i="14"/>
  <c r="C913" i="14"/>
  <c r="C912" i="14"/>
  <c r="A912" i="14" s="1"/>
  <c r="C911" i="14"/>
  <c r="C910" i="14"/>
  <c r="C909" i="14"/>
  <c r="C908" i="14"/>
  <c r="A908" i="14" s="1"/>
  <c r="C907" i="14"/>
  <c r="C906" i="14"/>
  <c r="C905" i="14"/>
  <c r="A905" i="14" s="1"/>
  <c r="C904" i="14"/>
  <c r="C903" i="14"/>
  <c r="C902" i="14"/>
  <c r="C901" i="14"/>
  <c r="C900" i="14"/>
  <c r="C899" i="14"/>
  <c r="C898" i="14"/>
  <c r="C897" i="14"/>
  <c r="C896" i="14"/>
  <c r="A896" i="14" s="1"/>
  <c r="C895" i="14"/>
  <c r="C894" i="14"/>
  <c r="C893" i="14"/>
  <c r="C892" i="14"/>
  <c r="A892" i="14" s="1"/>
  <c r="C891" i="14"/>
  <c r="C890" i="14"/>
  <c r="C889" i="14"/>
  <c r="C888" i="14"/>
  <c r="C887" i="14"/>
  <c r="C886" i="14"/>
  <c r="C885" i="14"/>
  <c r="C884" i="14"/>
  <c r="C883" i="14"/>
  <c r="C882" i="14"/>
  <c r="C881" i="14"/>
  <c r="C880" i="14"/>
  <c r="A880" i="14" s="1"/>
  <c r="C879" i="14"/>
  <c r="C878" i="14"/>
  <c r="C877" i="14"/>
  <c r="C876" i="14"/>
  <c r="A876" i="14" s="1"/>
  <c r="C875" i="14"/>
  <c r="C874" i="14"/>
  <c r="C873" i="14"/>
  <c r="C872" i="14"/>
  <c r="C871" i="14"/>
  <c r="C870" i="14"/>
  <c r="C869" i="14"/>
  <c r="C868" i="14"/>
  <c r="C867" i="14"/>
  <c r="C866" i="14"/>
  <c r="C865" i="14"/>
  <c r="C864" i="14"/>
  <c r="A864" i="14" s="1"/>
  <c r="C863" i="14"/>
  <c r="C862" i="14"/>
  <c r="C861" i="14"/>
  <c r="C860" i="14"/>
  <c r="A860" i="14" s="1"/>
  <c r="C859" i="14"/>
  <c r="C858" i="14"/>
  <c r="C857" i="14"/>
  <c r="C856" i="14"/>
  <c r="C855" i="14"/>
  <c r="C854" i="14"/>
  <c r="C853" i="14"/>
  <c r="C852" i="14"/>
  <c r="C851" i="14"/>
  <c r="C850" i="14"/>
  <c r="C849" i="14"/>
  <c r="C848" i="14"/>
  <c r="A848" i="14" s="1"/>
  <c r="C847" i="14"/>
  <c r="C846" i="14"/>
  <c r="C845" i="14"/>
  <c r="C844" i="14"/>
  <c r="A844" i="14" s="1"/>
  <c r="C843" i="14"/>
  <c r="C842" i="14"/>
  <c r="C841" i="14"/>
  <c r="A841" i="14" s="1"/>
  <c r="C840" i="14"/>
  <c r="A840" i="14" s="1"/>
  <c r="C839" i="14"/>
  <c r="C838" i="14"/>
  <c r="C837" i="14"/>
  <c r="C836" i="14"/>
  <c r="C835" i="14"/>
  <c r="C834" i="14"/>
  <c r="C833" i="14"/>
  <c r="C832" i="14"/>
  <c r="C831" i="14"/>
  <c r="C830" i="14"/>
  <c r="C829" i="14"/>
  <c r="C828" i="14"/>
  <c r="A828" i="14" s="1"/>
  <c r="C827" i="14"/>
  <c r="C826" i="14"/>
  <c r="C825" i="14"/>
  <c r="C824" i="14"/>
  <c r="A824" i="14" s="1"/>
  <c r="C823" i="14"/>
  <c r="C822" i="14"/>
  <c r="C821" i="14"/>
  <c r="C820" i="14"/>
  <c r="C819" i="14"/>
  <c r="C818" i="14"/>
  <c r="C817" i="14"/>
  <c r="C816" i="14"/>
  <c r="C815" i="14"/>
  <c r="C814" i="14"/>
  <c r="C813" i="14"/>
  <c r="C812" i="14"/>
  <c r="A812" i="14" s="1"/>
  <c r="C811" i="14"/>
  <c r="A811" i="14" s="1"/>
  <c r="C810" i="14"/>
  <c r="C809" i="14"/>
  <c r="C808" i="14"/>
  <c r="A808" i="14" s="1"/>
  <c r="C807" i="14"/>
  <c r="C806" i="14"/>
  <c r="A806" i="14" s="1"/>
  <c r="C805" i="14"/>
  <c r="C804" i="14"/>
  <c r="C803" i="14"/>
  <c r="C802" i="14"/>
  <c r="A802" i="14" s="1"/>
  <c r="C801" i="14"/>
  <c r="C800" i="14"/>
  <c r="C799" i="14"/>
  <c r="C798" i="14"/>
  <c r="A798" i="14" s="1"/>
  <c r="C797" i="14"/>
  <c r="C796" i="14"/>
  <c r="A796" i="14" s="1"/>
  <c r="C795" i="14"/>
  <c r="C794" i="14"/>
  <c r="A794" i="14" s="1"/>
  <c r="C793" i="14"/>
  <c r="C792" i="14"/>
  <c r="A792" i="14" s="1"/>
  <c r="C791" i="14"/>
  <c r="C790" i="14"/>
  <c r="C789" i="14"/>
  <c r="C788" i="14"/>
  <c r="C787" i="14"/>
  <c r="C786" i="14"/>
  <c r="C785" i="14"/>
  <c r="C784" i="14"/>
  <c r="C783" i="14"/>
  <c r="C782" i="14"/>
  <c r="C781" i="14"/>
  <c r="C780" i="14"/>
  <c r="A780" i="14" s="1"/>
  <c r="C779" i="14"/>
  <c r="A779" i="14" s="1"/>
  <c r="C778" i="14"/>
  <c r="C777" i="14"/>
  <c r="A777" i="14" s="1"/>
  <c r="C776" i="14"/>
  <c r="A776" i="14" s="1"/>
  <c r="C775" i="14"/>
  <c r="C774" i="14"/>
  <c r="C773" i="14"/>
  <c r="C772" i="14"/>
  <c r="A772" i="14" s="1"/>
  <c r="C771" i="14"/>
  <c r="C770" i="14"/>
  <c r="C769" i="14"/>
  <c r="C768" i="14"/>
  <c r="C767" i="14"/>
  <c r="C766" i="14"/>
  <c r="C765" i="14"/>
  <c r="C764" i="14"/>
  <c r="C763" i="14"/>
  <c r="C762" i="14"/>
  <c r="C761" i="14"/>
  <c r="C760" i="14"/>
  <c r="A760" i="14" s="1"/>
  <c r="C759" i="14"/>
  <c r="C758" i="14"/>
  <c r="C757" i="14"/>
  <c r="C756" i="14"/>
  <c r="A756" i="14" s="1"/>
  <c r="C755" i="14"/>
  <c r="C754" i="14"/>
  <c r="C753" i="14"/>
  <c r="C752" i="14"/>
  <c r="C751" i="14"/>
  <c r="C750" i="14"/>
  <c r="C749" i="14"/>
  <c r="C748" i="14"/>
  <c r="C747" i="14"/>
  <c r="C746" i="14"/>
  <c r="C745" i="14"/>
  <c r="C744" i="14"/>
  <c r="A744" i="14" s="1"/>
  <c r="C743" i="14"/>
  <c r="C742" i="14"/>
  <c r="C741" i="14"/>
  <c r="C740" i="14"/>
  <c r="A740" i="14" s="1"/>
  <c r="C739" i="14"/>
  <c r="C738" i="14"/>
  <c r="C737" i="14"/>
  <c r="C736" i="14"/>
  <c r="C735" i="14"/>
  <c r="C734" i="14"/>
  <c r="C733" i="14"/>
  <c r="C732" i="14"/>
  <c r="C731" i="14"/>
  <c r="C730" i="14"/>
  <c r="C729" i="14"/>
  <c r="C728" i="14"/>
  <c r="A728" i="14" s="1"/>
  <c r="C727" i="14"/>
  <c r="C726" i="14"/>
  <c r="C725" i="14"/>
  <c r="C724" i="14"/>
  <c r="A724" i="14" s="1"/>
  <c r="C723" i="14"/>
  <c r="C722" i="14"/>
  <c r="C721" i="14"/>
  <c r="C720" i="14"/>
  <c r="C719" i="14"/>
  <c r="C718" i="14"/>
  <c r="C717" i="14"/>
  <c r="C716" i="14"/>
  <c r="C715" i="14"/>
  <c r="A715" i="14" s="1"/>
  <c r="C714" i="14"/>
  <c r="C713" i="14"/>
  <c r="A713" i="14" s="1"/>
  <c r="C712" i="14"/>
  <c r="C711" i="14"/>
  <c r="C710" i="14"/>
  <c r="C709" i="14"/>
  <c r="C708" i="14"/>
  <c r="A708" i="14" s="1"/>
  <c r="C707" i="14"/>
  <c r="C706" i="14"/>
  <c r="C705" i="14"/>
  <c r="C704" i="14"/>
  <c r="A704" i="14" s="1"/>
  <c r="C703" i="14"/>
  <c r="C702" i="14"/>
  <c r="C701" i="14"/>
  <c r="C700" i="14"/>
  <c r="C699" i="14"/>
  <c r="C698" i="14"/>
  <c r="C697" i="14"/>
  <c r="C696" i="14"/>
  <c r="C695" i="14"/>
  <c r="A695" i="14" s="1"/>
  <c r="C694" i="14"/>
  <c r="C693" i="14"/>
  <c r="A693" i="14" s="1"/>
  <c r="C692" i="14"/>
  <c r="C691" i="14"/>
  <c r="A691" i="14" s="1"/>
  <c r="C690" i="14"/>
  <c r="C689" i="14"/>
  <c r="A689" i="14" s="1"/>
  <c r="C688" i="14"/>
  <c r="C687" i="14"/>
  <c r="A687" i="14" s="1"/>
  <c r="C686" i="14"/>
  <c r="C685" i="14"/>
  <c r="A685" i="14" s="1"/>
  <c r="C684" i="14"/>
  <c r="C683" i="14"/>
  <c r="A683" i="14" s="1"/>
  <c r="C682" i="14"/>
  <c r="C681" i="14"/>
  <c r="C680" i="14"/>
  <c r="A680" i="14" s="1"/>
  <c r="C679" i="14"/>
  <c r="A679" i="14" s="1"/>
  <c r="C678" i="14"/>
  <c r="C677" i="14"/>
  <c r="A677" i="14" s="1"/>
  <c r="C676" i="14"/>
  <c r="A676" i="14" s="1"/>
  <c r="C675" i="14"/>
  <c r="A675" i="14" s="1"/>
  <c r="C674" i="14"/>
  <c r="C673" i="14"/>
  <c r="A673" i="14" s="1"/>
  <c r="C672" i="14"/>
  <c r="A672" i="14" s="1"/>
  <c r="C671" i="14"/>
  <c r="A671" i="14" s="1"/>
  <c r="C670" i="14"/>
  <c r="C669" i="14"/>
  <c r="A669" i="14" s="1"/>
  <c r="C668" i="14"/>
  <c r="A668" i="14" s="1"/>
  <c r="C667" i="14"/>
  <c r="A667" i="14" s="1"/>
  <c r="C666" i="14"/>
  <c r="C665" i="14"/>
  <c r="A665" i="14" s="1"/>
  <c r="C664" i="14"/>
  <c r="A664" i="14" s="1"/>
  <c r="C663" i="14"/>
  <c r="A663" i="14" s="1"/>
  <c r="C662" i="14"/>
  <c r="C661" i="14"/>
  <c r="C660" i="14"/>
  <c r="A660" i="14" s="1"/>
  <c r="C659" i="14"/>
  <c r="C658" i="14"/>
  <c r="C657" i="14"/>
  <c r="C656" i="14"/>
  <c r="C655" i="14"/>
  <c r="C654" i="14"/>
  <c r="C653" i="14"/>
  <c r="C652" i="14"/>
  <c r="C651" i="14"/>
  <c r="C650" i="14"/>
  <c r="C649" i="14"/>
  <c r="C648" i="14"/>
  <c r="A648" i="14" s="1"/>
  <c r="C647" i="14"/>
  <c r="C646" i="14"/>
  <c r="A646" i="14" s="1"/>
  <c r="C645" i="14"/>
  <c r="C644" i="14"/>
  <c r="A644" i="14" s="1"/>
  <c r="C643" i="14"/>
  <c r="C642" i="14"/>
  <c r="A642" i="14" s="1"/>
  <c r="C641" i="14"/>
  <c r="C640" i="14"/>
  <c r="C639" i="14"/>
  <c r="C638" i="14"/>
  <c r="A638" i="14" s="1"/>
  <c r="C637" i="14"/>
  <c r="C636" i="14"/>
  <c r="C635" i="14"/>
  <c r="C634" i="14"/>
  <c r="A634" i="14" s="1"/>
  <c r="C633" i="14"/>
  <c r="C632" i="14"/>
  <c r="A632" i="14" s="1"/>
  <c r="C631" i="14"/>
  <c r="C630" i="14"/>
  <c r="C629" i="14"/>
  <c r="C628" i="14"/>
  <c r="A628" i="14" s="1"/>
  <c r="C627" i="14"/>
  <c r="C626" i="14"/>
  <c r="C625" i="14"/>
  <c r="C624" i="14"/>
  <c r="C623" i="14"/>
  <c r="C622" i="14"/>
  <c r="C621" i="14"/>
  <c r="C620" i="14"/>
  <c r="C619" i="14"/>
  <c r="C618" i="14"/>
  <c r="C617" i="14"/>
  <c r="C616" i="14"/>
  <c r="A616" i="14" s="1"/>
  <c r="C615" i="14"/>
  <c r="C614" i="14"/>
  <c r="C613" i="14"/>
  <c r="C612" i="14"/>
  <c r="A612" i="14" s="1"/>
  <c r="C611" i="14"/>
  <c r="C610" i="14"/>
  <c r="C609" i="14"/>
  <c r="C608" i="14"/>
  <c r="C607" i="14"/>
  <c r="C606" i="14"/>
  <c r="C605" i="14"/>
  <c r="C604" i="14"/>
  <c r="C603" i="14"/>
  <c r="C602" i="14"/>
  <c r="C601" i="14"/>
  <c r="C600" i="14"/>
  <c r="A600" i="14" s="1"/>
  <c r="C599" i="14"/>
  <c r="C598" i="14"/>
  <c r="C597" i="14"/>
  <c r="C596" i="14"/>
  <c r="A596" i="14" s="1"/>
  <c r="C595" i="14"/>
  <c r="C594" i="14"/>
  <c r="C593" i="14"/>
  <c r="C592" i="14"/>
  <c r="C591" i="14"/>
  <c r="C590" i="14"/>
  <c r="C589" i="14"/>
  <c r="C588" i="14"/>
  <c r="C587" i="14"/>
  <c r="C586" i="14"/>
  <c r="C585" i="14"/>
  <c r="C584" i="14"/>
  <c r="A584" i="14" s="1"/>
  <c r="C583" i="14"/>
  <c r="C582" i="14"/>
  <c r="C581" i="14"/>
  <c r="A581" i="14" s="1"/>
  <c r="C580" i="14"/>
  <c r="A580" i="14"/>
  <c r="C579" i="14"/>
  <c r="C578" i="14"/>
  <c r="C577" i="14"/>
  <c r="A577" i="14" s="1"/>
  <c r="C576" i="14"/>
  <c r="A576" i="14" s="1"/>
  <c r="C575" i="14"/>
  <c r="C574" i="14"/>
  <c r="C573" i="14"/>
  <c r="A573" i="14" s="1"/>
  <c r="C572" i="14"/>
  <c r="A572" i="14"/>
  <c r="C571" i="14"/>
  <c r="C570" i="14"/>
  <c r="C569" i="14"/>
  <c r="A569" i="14" s="1"/>
  <c r="C568" i="14"/>
  <c r="A568" i="14" s="1"/>
  <c r="C567" i="14"/>
  <c r="C566" i="14"/>
  <c r="C565" i="14"/>
  <c r="A565" i="14" s="1"/>
  <c r="C564" i="14"/>
  <c r="A564" i="14"/>
  <c r="C563" i="14"/>
  <c r="C562" i="14"/>
  <c r="C561" i="14"/>
  <c r="A561" i="14" s="1"/>
  <c r="C560" i="14"/>
  <c r="A560" i="14" s="1"/>
  <c r="C559" i="14"/>
  <c r="C558" i="14"/>
  <c r="C557" i="14"/>
  <c r="A557" i="14" s="1"/>
  <c r="C556" i="14"/>
  <c r="A556" i="14" s="1"/>
  <c r="C555" i="14"/>
  <c r="C554" i="14"/>
  <c r="C553" i="14"/>
  <c r="A553" i="14" s="1"/>
  <c r="C552" i="14"/>
  <c r="A552" i="14" s="1"/>
  <c r="C551" i="14"/>
  <c r="C550" i="14"/>
  <c r="C549" i="14"/>
  <c r="A549" i="14" s="1"/>
  <c r="C548" i="14"/>
  <c r="A548" i="14" s="1"/>
  <c r="C547" i="14"/>
  <c r="C546" i="14"/>
  <c r="C545" i="14"/>
  <c r="A545" i="14" s="1"/>
  <c r="C544" i="14"/>
  <c r="A544" i="14"/>
  <c r="C543" i="14"/>
  <c r="C542" i="14"/>
  <c r="C541" i="14"/>
  <c r="C540" i="14"/>
  <c r="C539" i="14"/>
  <c r="C538" i="14"/>
  <c r="C537" i="14"/>
  <c r="C536" i="14"/>
  <c r="C535" i="14"/>
  <c r="C534" i="14"/>
  <c r="C533" i="14"/>
  <c r="C532" i="14"/>
  <c r="A532" i="14" s="1"/>
  <c r="C531" i="14"/>
  <c r="C530" i="14"/>
  <c r="C529" i="14"/>
  <c r="C528" i="14"/>
  <c r="A528" i="14" s="1"/>
  <c r="C527" i="14"/>
  <c r="C526" i="14"/>
  <c r="C525" i="14"/>
  <c r="C524" i="14"/>
  <c r="C523" i="14"/>
  <c r="C522" i="14"/>
  <c r="C521" i="14"/>
  <c r="C520" i="14"/>
  <c r="C519" i="14"/>
  <c r="C518" i="14"/>
  <c r="C517" i="14"/>
  <c r="C516" i="14"/>
  <c r="A516" i="14" s="1"/>
  <c r="C515" i="14"/>
  <c r="C514" i="14"/>
  <c r="C513" i="14"/>
  <c r="C512" i="14"/>
  <c r="A512" i="14" s="1"/>
  <c r="C511" i="14"/>
  <c r="C510" i="14"/>
  <c r="C509" i="14"/>
  <c r="C508" i="14"/>
  <c r="C507" i="14"/>
  <c r="C506" i="14"/>
  <c r="C505" i="14"/>
  <c r="C504" i="14"/>
  <c r="C503" i="14"/>
  <c r="C502" i="14"/>
  <c r="C501" i="14"/>
  <c r="C500" i="14"/>
  <c r="A500" i="14" s="1"/>
  <c r="C499" i="14"/>
  <c r="C498" i="14"/>
  <c r="C497" i="14"/>
  <c r="C496" i="14"/>
  <c r="A496" i="14" s="1"/>
  <c r="C495" i="14"/>
  <c r="C494" i="14"/>
  <c r="A494" i="14" s="1"/>
  <c r="C493" i="14"/>
  <c r="C492" i="14"/>
  <c r="C491" i="14"/>
  <c r="C490" i="14"/>
  <c r="A490" i="14" s="1"/>
  <c r="C489" i="14"/>
  <c r="A489" i="14" s="1"/>
  <c r="C488" i="14"/>
  <c r="C487" i="14"/>
  <c r="C486" i="14"/>
  <c r="A486" i="14" s="1"/>
  <c r="C485" i="14"/>
  <c r="A485" i="14" s="1"/>
  <c r="C484" i="14"/>
  <c r="C483" i="14"/>
  <c r="C482" i="14"/>
  <c r="A482" i="14" s="1"/>
  <c r="C481" i="14"/>
  <c r="A481" i="14" s="1"/>
  <c r="C480" i="14"/>
  <c r="C479" i="14"/>
  <c r="C478" i="14"/>
  <c r="A478" i="14" s="1"/>
  <c r="C477" i="14"/>
  <c r="A477" i="14" s="1"/>
  <c r="C476" i="14"/>
  <c r="C475" i="14"/>
  <c r="C474" i="14"/>
  <c r="A474" i="14" s="1"/>
  <c r="C473" i="14"/>
  <c r="A473" i="14" s="1"/>
  <c r="C472" i="14"/>
  <c r="C471" i="14"/>
  <c r="C470" i="14"/>
  <c r="A470" i="14" s="1"/>
  <c r="C469" i="14"/>
  <c r="A469" i="14" s="1"/>
  <c r="C468" i="14"/>
  <c r="C467" i="14"/>
  <c r="C466" i="14"/>
  <c r="A466" i="14" s="1"/>
  <c r="C465" i="14"/>
  <c r="A465" i="14" s="1"/>
  <c r="C464" i="14"/>
  <c r="C463" i="14"/>
  <c r="C462" i="14"/>
  <c r="A462" i="14" s="1"/>
  <c r="C461" i="14"/>
  <c r="A461" i="14" s="1"/>
  <c r="C460" i="14"/>
  <c r="C459" i="14"/>
  <c r="C458" i="14"/>
  <c r="A458" i="14" s="1"/>
  <c r="C457" i="14"/>
  <c r="A457" i="14" s="1"/>
  <c r="C456" i="14"/>
  <c r="C455" i="14"/>
  <c r="C454" i="14"/>
  <c r="A454" i="14" s="1"/>
  <c r="C453" i="14"/>
  <c r="A453" i="14" s="1"/>
  <c r="C452" i="14"/>
  <c r="C451" i="14"/>
  <c r="C450" i="14"/>
  <c r="A450" i="14" s="1"/>
  <c r="C449" i="14"/>
  <c r="A449" i="14" s="1"/>
  <c r="C448" i="14"/>
  <c r="C447" i="14"/>
  <c r="C446" i="14"/>
  <c r="A446" i="14" s="1"/>
  <c r="C445" i="14"/>
  <c r="A445" i="14" s="1"/>
  <c r="C444" i="14"/>
  <c r="C443" i="14"/>
  <c r="C442" i="14"/>
  <c r="A442" i="14" s="1"/>
  <c r="C441" i="14"/>
  <c r="A441" i="14" s="1"/>
  <c r="C440" i="14"/>
  <c r="C439" i="14"/>
  <c r="C438" i="14"/>
  <c r="A438" i="14" s="1"/>
  <c r="C437" i="14"/>
  <c r="A437" i="14" s="1"/>
  <c r="C436" i="14"/>
  <c r="C435" i="14"/>
  <c r="C434" i="14"/>
  <c r="A434" i="14" s="1"/>
  <c r="C433" i="14"/>
  <c r="A433" i="14" s="1"/>
  <c r="C432" i="14"/>
  <c r="C431" i="14"/>
  <c r="C430" i="14"/>
  <c r="A430" i="14" s="1"/>
  <c r="C429" i="14"/>
  <c r="C428" i="14"/>
  <c r="C427" i="14"/>
  <c r="C426" i="14"/>
  <c r="A426" i="14" s="1"/>
  <c r="C425" i="14"/>
  <c r="C424" i="14"/>
  <c r="A424" i="14" s="1"/>
  <c r="C423" i="14"/>
  <c r="C422" i="14"/>
  <c r="A422" i="14" s="1"/>
  <c r="C421" i="14"/>
  <c r="C420" i="14"/>
  <c r="A420" i="14" s="1"/>
  <c r="C419" i="14"/>
  <c r="C418" i="14"/>
  <c r="A418" i="14" s="1"/>
  <c r="C417" i="14"/>
  <c r="C416" i="14"/>
  <c r="C415" i="14"/>
  <c r="C414" i="14"/>
  <c r="A414" i="14" s="1"/>
  <c r="C413" i="14"/>
  <c r="C412" i="14"/>
  <c r="C411" i="14"/>
  <c r="C410" i="14"/>
  <c r="A410" i="14" s="1"/>
  <c r="C409" i="14"/>
  <c r="C408" i="14"/>
  <c r="A408" i="14" s="1"/>
  <c r="C407" i="14"/>
  <c r="C406" i="14"/>
  <c r="A406" i="14" s="1"/>
  <c r="C405" i="14"/>
  <c r="C404" i="14"/>
  <c r="A404" i="14" s="1"/>
  <c r="C403" i="14"/>
  <c r="C402" i="14"/>
  <c r="A402" i="14" s="1"/>
  <c r="C401" i="14"/>
  <c r="C400" i="14"/>
  <c r="C399" i="14"/>
  <c r="C398" i="14"/>
  <c r="A398" i="14" s="1"/>
  <c r="C397" i="14"/>
  <c r="C396" i="14"/>
  <c r="C395" i="14"/>
  <c r="C394" i="14"/>
  <c r="A394" i="14" s="1"/>
  <c r="C393" i="14"/>
  <c r="C392" i="14"/>
  <c r="A392" i="14" s="1"/>
  <c r="C391" i="14"/>
  <c r="C390" i="14"/>
  <c r="A390" i="14" s="1"/>
  <c r="C389" i="14"/>
  <c r="C388" i="14"/>
  <c r="A388" i="14" s="1"/>
  <c r="C387" i="14"/>
  <c r="C386" i="14"/>
  <c r="A386" i="14" s="1"/>
  <c r="C385" i="14"/>
  <c r="C384" i="14"/>
  <c r="C383" i="14"/>
  <c r="C382" i="14"/>
  <c r="A382" i="14" s="1"/>
  <c r="C381" i="14"/>
  <c r="C380" i="14"/>
  <c r="C379" i="14"/>
  <c r="C378" i="14"/>
  <c r="A378" i="14" s="1"/>
  <c r="C377" i="14"/>
  <c r="C376" i="14"/>
  <c r="A376" i="14" s="1"/>
  <c r="C375" i="14"/>
  <c r="C374" i="14"/>
  <c r="A374" i="14" s="1"/>
  <c r="C373" i="14"/>
  <c r="C372" i="14"/>
  <c r="A372" i="14" s="1"/>
  <c r="C371" i="14"/>
  <c r="C370" i="14"/>
  <c r="A370" i="14" s="1"/>
  <c r="C369" i="14"/>
  <c r="C368" i="14"/>
  <c r="C367" i="14"/>
  <c r="C366" i="14"/>
  <c r="A366" i="14" s="1"/>
  <c r="C365" i="14"/>
  <c r="C364" i="14"/>
  <c r="C363" i="14"/>
  <c r="A363" i="14" s="1"/>
  <c r="C362" i="14"/>
  <c r="A362" i="14" s="1"/>
  <c r="C361" i="14"/>
  <c r="A361" i="14" s="1"/>
  <c r="C360" i="14"/>
  <c r="C359" i="14"/>
  <c r="A359" i="14" s="1"/>
  <c r="C358" i="14"/>
  <c r="A358" i="14" s="1"/>
  <c r="C357" i="14"/>
  <c r="A357" i="14" s="1"/>
  <c r="C356" i="14"/>
  <c r="C355" i="14"/>
  <c r="A355" i="14" s="1"/>
  <c r="C354" i="14"/>
  <c r="A354" i="14" s="1"/>
  <c r="C353" i="14"/>
  <c r="A353" i="14" s="1"/>
  <c r="C352" i="14"/>
  <c r="C351" i="14"/>
  <c r="A351" i="14" s="1"/>
  <c r="C350" i="14"/>
  <c r="A350" i="14" s="1"/>
  <c r="C349" i="14"/>
  <c r="A349" i="14" s="1"/>
  <c r="C348" i="14"/>
  <c r="C347" i="14"/>
  <c r="A347" i="14" s="1"/>
  <c r="C346" i="14"/>
  <c r="A346" i="14" s="1"/>
  <c r="C345" i="14"/>
  <c r="A345" i="14" s="1"/>
  <c r="C344" i="14"/>
  <c r="C343" i="14"/>
  <c r="A343" i="14" s="1"/>
  <c r="C342" i="14"/>
  <c r="A342" i="14" s="1"/>
  <c r="C341" i="14"/>
  <c r="A341" i="14" s="1"/>
  <c r="C340" i="14"/>
  <c r="C339" i="14"/>
  <c r="A339" i="14" s="1"/>
  <c r="C338" i="14"/>
  <c r="A338" i="14" s="1"/>
  <c r="C337" i="14"/>
  <c r="A337" i="14" s="1"/>
  <c r="C336" i="14"/>
  <c r="C335" i="14"/>
  <c r="A335" i="14" s="1"/>
  <c r="C334" i="14"/>
  <c r="A334" i="14" s="1"/>
  <c r="C333" i="14"/>
  <c r="A333" i="14" s="1"/>
  <c r="C332" i="14"/>
  <c r="C331" i="14"/>
  <c r="A331" i="14" s="1"/>
  <c r="C330" i="14"/>
  <c r="A330" i="14" s="1"/>
  <c r="C329" i="14"/>
  <c r="A329" i="14" s="1"/>
  <c r="C328" i="14"/>
  <c r="C327" i="14"/>
  <c r="A327" i="14" s="1"/>
  <c r="C326" i="14"/>
  <c r="A326" i="14" s="1"/>
  <c r="C325" i="14"/>
  <c r="A325" i="14" s="1"/>
  <c r="C324" i="14"/>
  <c r="C323" i="14"/>
  <c r="A323" i="14" s="1"/>
  <c r="C322" i="14"/>
  <c r="A322" i="14" s="1"/>
  <c r="C321" i="14"/>
  <c r="A321" i="14" s="1"/>
  <c r="C320" i="14"/>
  <c r="C319" i="14"/>
  <c r="A319" i="14" s="1"/>
  <c r="C318" i="14"/>
  <c r="A318" i="14" s="1"/>
  <c r="C317" i="14"/>
  <c r="A317" i="14" s="1"/>
  <c r="C316" i="14"/>
  <c r="C315" i="14"/>
  <c r="A315" i="14" s="1"/>
  <c r="C314" i="14"/>
  <c r="A314" i="14" s="1"/>
  <c r="C313" i="14"/>
  <c r="A313" i="14" s="1"/>
  <c r="C312" i="14"/>
  <c r="C311" i="14"/>
  <c r="A311" i="14" s="1"/>
  <c r="C310" i="14"/>
  <c r="A310" i="14" s="1"/>
  <c r="C309" i="14"/>
  <c r="A309" i="14" s="1"/>
  <c r="C308" i="14"/>
  <c r="C307" i="14"/>
  <c r="A307" i="14" s="1"/>
  <c r="C306" i="14"/>
  <c r="A306" i="14" s="1"/>
  <c r="C305" i="14"/>
  <c r="A305" i="14" s="1"/>
  <c r="C304" i="14"/>
  <c r="C303" i="14"/>
  <c r="A303" i="14" s="1"/>
  <c r="C302" i="14"/>
  <c r="A302" i="14" s="1"/>
  <c r="C301" i="14"/>
  <c r="A301" i="14" s="1"/>
  <c r="C300" i="14"/>
  <c r="C299" i="14"/>
  <c r="A299" i="14" s="1"/>
  <c r="C298" i="14"/>
  <c r="A298" i="14" s="1"/>
  <c r="C297" i="14"/>
  <c r="A297" i="14" s="1"/>
  <c r="C296" i="14"/>
  <c r="C295" i="14"/>
  <c r="A295" i="14" s="1"/>
  <c r="C294" i="14"/>
  <c r="A294" i="14" s="1"/>
  <c r="C293" i="14"/>
  <c r="A293" i="14" s="1"/>
  <c r="C292" i="14"/>
  <c r="C291" i="14"/>
  <c r="A291" i="14" s="1"/>
  <c r="C290" i="14"/>
  <c r="A290" i="14" s="1"/>
  <c r="C289" i="14"/>
  <c r="A289" i="14" s="1"/>
  <c r="C288" i="14"/>
  <c r="C287" i="14"/>
  <c r="A287" i="14" s="1"/>
  <c r="C286" i="14"/>
  <c r="A286" i="14" s="1"/>
  <c r="C285" i="14"/>
  <c r="A285" i="14" s="1"/>
  <c r="C284" i="14"/>
  <c r="C283" i="14"/>
  <c r="A283" i="14" s="1"/>
  <c r="C282" i="14"/>
  <c r="A282" i="14" s="1"/>
  <c r="C281" i="14"/>
  <c r="A281" i="14" s="1"/>
  <c r="C280" i="14"/>
  <c r="C279" i="14"/>
  <c r="A279" i="14" s="1"/>
  <c r="C278" i="14"/>
  <c r="A278" i="14" s="1"/>
  <c r="C277" i="14"/>
  <c r="A277" i="14" s="1"/>
  <c r="C276" i="14"/>
  <c r="C275" i="14"/>
  <c r="A275" i="14" s="1"/>
  <c r="C274" i="14"/>
  <c r="A274" i="14" s="1"/>
  <c r="C273" i="14"/>
  <c r="A273" i="14" s="1"/>
  <c r="C272" i="14"/>
  <c r="C271" i="14"/>
  <c r="A271" i="14" s="1"/>
  <c r="C270" i="14"/>
  <c r="A270" i="14" s="1"/>
  <c r="C269" i="14"/>
  <c r="A269" i="14" s="1"/>
  <c r="C268" i="14"/>
  <c r="C267" i="14"/>
  <c r="A267" i="14" s="1"/>
  <c r="C266" i="14"/>
  <c r="A266" i="14" s="1"/>
  <c r="C265" i="14"/>
  <c r="A265" i="14" s="1"/>
  <c r="C264" i="14"/>
  <c r="C263" i="14"/>
  <c r="A263" i="14" s="1"/>
  <c r="C262" i="14"/>
  <c r="A262" i="14" s="1"/>
  <c r="C261" i="14"/>
  <c r="A261" i="14" s="1"/>
  <c r="C260" i="14"/>
  <c r="C259" i="14"/>
  <c r="A259" i="14" s="1"/>
  <c r="C258" i="14"/>
  <c r="A258" i="14" s="1"/>
  <c r="C257" i="14"/>
  <c r="A257" i="14" s="1"/>
  <c r="C256" i="14"/>
  <c r="C255" i="14"/>
  <c r="A255" i="14" s="1"/>
  <c r="C254" i="14"/>
  <c r="A254" i="14" s="1"/>
  <c r="C253" i="14"/>
  <c r="A253" i="14" s="1"/>
  <c r="C252" i="14"/>
  <c r="C251" i="14"/>
  <c r="A251" i="14" s="1"/>
  <c r="C250" i="14"/>
  <c r="A250" i="14" s="1"/>
  <c r="C249" i="14"/>
  <c r="A249" i="14" s="1"/>
  <c r="C248" i="14"/>
  <c r="C247" i="14"/>
  <c r="A247" i="14" s="1"/>
  <c r="C246" i="14"/>
  <c r="A246" i="14" s="1"/>
  <c r="C245" i="14"/>
  <c r="A245" i="14" s="1"/>
  <c r="C244" i="14"/>
  <c r="C243" i="14"/>
  <c r="A243" i="14" s="1"/>
  <c r="C242" i="14"/>
  <c r="A242" i="14" s="1"/>
  <c r="C241" i="14"/>
  <c r="A241" i="14" s="1"/>
  <c r="C240" i="14"/>
  <c r="C239" i="14"/>
  <c r="A239" i="14" s="1"/>
  <c r="C238" i="14"/>
  <c r="A238" i="14" s="1"/>
  <c r="C237" i="14"/>
  <c r="A237" i="14" s="1"/>
  <c r="C236" i="14"/>
  <c r="C235" i="14"/>
  <c r="A235" i="14" s="1"/>
  <c r="C234" i="14"/>
  <c r="A234" i="14" s="1"/>
  <c r="C233" i="14"/>
  <c r="A233" i="14" s="1"/>
  <c r="C232" i="14"/>
  <c r="C231" i="14"/>
  <c r="A231" i="14" s="1"/>
  <c r="C230" i="14"/>
  <c r="A230" i="14" s="1"/>
  <c r="C229" i="14"/>
  <c r="A229" i="14" s="1"/>
  <c r="C228" i="14"/>
  <c r="C227" i="14"/>
  <c r="A227" i="14" s="1"/>
  <c r="C226" i="14"/>
  <c r="A226" i="14" s="1"/>
  <c r="C225" i="14"/>
  <c r="A225" i="14" s="1"/>
  <c r="C224" i="14"/>
  <c r="C223" i="14"/>
  <c r="A223" i="14" s="1"/>
  <c r="C222" i="14"/>
  <c r="A222" i="14" s="1"/>
  <c r="C221" i="14"/>
  <c r="A221" i="14" s="1"/>
  <c r="C220" i="14"/>
  <c r="C219" i="14"/>
  <c r="A219" i="14" s="1"/>
  <c r="C218" i="14"/>
  <c r="A218" i="14" s="1"/>
  <c r="C217" i="14"/>
  <c r="A217" i="14" s="1"/>
  <c r="C216" i="14"/>
  <c r="C215" i="14"/>
  <c r="A215" i="14" s="1"/>
  <c r="C214" i="14"/>
  <c r="A214" i="14" s="1"/>
  <c r="C213" i="14"/>
  <c r="A213" i="14" s="1"/>
  <c r="C212" i="14"/>
  <c r="C211" i="14"/>
  <c r="A211" i="14" s="1"/>
  <c r="C210" i="14"/>
  <c r="A210" i="14" s="1"/>
  <c r="C209" i="14"/>
  <c r="A209" i="14" s="1"/>
  <c r="C208" i="14"/>
  <c r="C207" i="14"/>
  <c r="A207" i="14" s="1"/>
  <c r="C206" i="14"/>
  <c r="A206" i="14" s="1"/>
  <c r="C205" i="14"/>
  <c r="A205" i="14" s="1"/>
  <c r="C204" i="14"/>
  <c r="C203" i="14"/>
  <c r="A203" i="14" s="1"/>
  <c r="C202" i="14"/>
  <c r="A202" i="14" s="1"/>
  <c r="C201" i="14"/>
  <c r="A201" i="14" s="1"/>
  <c r="C200" i="14"/>
  <c r="C199" i="14"/>
  <c r="A199" i="14" s="1"/>
  <c r="C198" i="14"/>
  <c r="A198" i="14" s="1"/>
  <c r="C197" i="14"/>
  <c r="A197" i="14" s="1"/>
  <c r="C196" i="14"/>
  <c r="C195" i="14"/>
  <c r="A195" i="14" s="1"/>
  <c r="C194" i="14"/>
  <c r="A194" i="14" s="1"/>
  <c r="C193" i="14"/>
  <c r="A193" i="14" s="1"/>
  <c r="C192" i="14"/>
  <c r="C191" i="14"/>
  <c r="A191" i="14" s="1"/>
  <c r="C190" i="14"/>
  <c r="A190" i="14" s="1"/>
  <c r="C189" i="14"/>
  <c r="A189" i="14" s="1"/>
  <c r="C188" i="14"/>
  <c r="C187" i="14"/>
  <c r="A187" i="14" s="1"/>
  <c r="C186" i="14"/>
  <c r="A186" i="14" s="1"/>
  <c r="C185" i="14"/>
  <c r="A185" i="14" s="1"/>
  <c r="C184" i="14"/>
  <c r="C183" i="14"/>
  <c r="A183" i="14" s="1"/>
  <c r="C182" i="14"/>
  <c r="A182" i="14" s="1"/>
  <c r="C181" i="14"/>
  <c r="A181" i="14" s="1"/>
  <c r="C180" i="14"/>
  <c r="C179" i="14"/>
  <c r="A179" i="14" s="1"/>
  <c r="C178" i="14"/>
  <c r="A178" i="14" s="1"/>
  <c r="C177" i="14"/>
  <c r="A177" i="14" s="1"/>
  <c r="C176" i="14"/>
  <c r="C175" i="14"/>
  <c r="A175" i="14" s="1"/>
  <c r="C174" i="14"/>
  <c r="A174" i="14" s="1"/>
  <c r="C173" i="14"/>
  <c r="A173" i="14" s="1"/>
  <c r="C172" i="14"/>
  <c r="C171" i="14"/>
  <c r="A171" i="14" s="1"/>
  <c r="C170" i="14"/>
  <c r="A170" i="14" s="1"/>
  <c r="C169" i="14"/>
  <c r="A169" i="14" s="1"/>
  <c r="C168" i="14"/>
  <c r="C167" i="14"/>
  <c r="A167" i="14" s="1"/>
  <c r="C166" i="14"/>
  <c r="A166" i="14" s="1"/>
  <c r="C165" i="14"/>
  <c r="A165" i="14" s="1"/>
  <c r="C164" i="14"/>
  <c r="C163" i="14"/>
  <c r="A163" i="14" s="1"/>
  <c r="C162" i="14"/>
  <c r="A162" i="14" s="1"/>
  <c r="C161" i="14"/>
  <c r="A161" i="14" s="1"/>
  <c r="C160" i="14"/>
  <c r="C159" i="14"/>
  <c r="A159" i="14" s="1"/>
  <c r="C158" i="14"/>
  <c r="A158" i="14" s="1"/>
  <c r="C157" i="14"/>
  <c r="A157" i="14" s="1"/>
  <c r="C156" i="14"/>
  <c r="C155" i="14"/>
  <c r="A155" i="14" s="1"/>
  <c r="C154" i="14"/>
  <c r="A154" i="14" s="1"/>
  <c r="C153" i="14"/>
  <c r="A153" i="14" s="1"/>
  <c r="C152" i="14"/>
  <c r="C151" i="14"/>
  <c r="A151" i="14" s="1"/>
  <c r="C150" i="14"/>
  <c r="A150" i="14" s="1"/>
  <c r="C149" i="14"/>
  <c r="A149" i="14" s="1"/>
  <c r="C148" i="14"/>
  <c r="C147" i="14"/>
  <c r="A147" i="14" s="1"/>
  <c r="C146" i="14"/>
  <c r="A146" i="14" s="1"/>
  <c r="C145" i="14"/>
  <c r="A145" i="14" s="1"/>
  <c r="C144" i="14"/>
  <c r="C143" i="14"/>
  <c r="A143" i="14" s="1"/>
  <c r="C142" i="14"/>
  <c r="A142" i="14" s="1"/>
  <c r="C141" i="14"/>
  <c r="A141" i="14" s="1"/>
  <c r="C140" i="14"/>
  <c r="C139" i="14"/>
  <c r="A139" i="14" s="1"/>
  <c r="C138" i="14"/>
  <c r="A138" i="14" s="1"/>
  <c r="C137" i="14"/>
  <c r="A137" i="14" s="1"/>
  <c r="C136" i="14"/>
  <c r="C135" i="14"/>
  <c r="A135" i="14" s="1"/>
  <c r="C134" i="14"/>
  <c r="A134" i="14" s="1"/>
  <c r="C133" i="14"/>
  <c r="A133" i="14" s="1"/>
  <c r="C132" i="14"/>
  <c r="C131" i="14"/>
  <c r="A131" i="14" s="1"/>
  <c r="C130" i="14"/>
  <c r="A130" i="14" s="1"/>
  <c r="C129" i="14"/>
  <c r="A129" i="14" s="1"/>
  <c r="C128" i="14"/>
  <c r="C127" i="14"/>
  <c r="A127" i="14" s="1"/>
  <c r="C126" i="14"/>
  <c r="A126" i="14" s="1"/>
  <c r="C125" i="14"/>
  <c r="A125" i="14" s="1"/>
  <c r="C124" i="14"/>
  <c r="C123" i="14"/>
  <c r="A123" i="14" s="1"/>
  <c r="C122" i="14"/>
  <c r="A122" i="14" s="1"/>
  <c r="C121" i="14"/>
  <c r="A121" i="14" s="1"/>
  <c r="C120" i="14"/>
  <c r="C119" i="14"/>
  <c r="A119" i="14" s="1"/>
  <c r="C118" i="14"/>
  <c r="A118" i="14" s="1"/>
  <c r="C117" i="14"/>
  <c r="A117" i="14" s="1"/>
  <c r="C116" i="14"/>
  <c r="C115" i="14"/>
  <c r="A115" i="14" s="1"/>
  <c r="C114" i="14"/>
  <c r="A114" i="14" s="1"/>
  <c r="C113" i="14"/>
  <c r="A113" i="14" s="1"/>
  <c r="C112" i="14"/>
  <c r="C111" i="14"/>
  <c r="A111" i="14" s="1"/>
  <c r="C110" i="14"/>
  <c r="A110" i="14" s="1"/>
  <c r="C109" i="14"/>
  <c r="A109" i="14" s="1"/>
  <c r="C108" i="14"/>
  <c r="C107" i="14"/>
  <c r="A107" i="14" s="1"/>
  <c r="C106" i="14"/>
  <c r="A106" i="14" s="1"/>
  <c r="C105" i="14"/>
  <c r="A105" i="14" s="1"/>
  <c r="C104" i="14"/>
  <c r="C103" i="14"/>
  <c r="A103" i="14" s="1"/>
  <c r="C102" i="14"/>
  <c r="A102" i="14" s="1"/>
  <c r="C101" i="14"/>
  <c r="A101" i="14" s="1"/>
  <c r="C100" i="14"/>
  <c r="C99" i="14"/>
  <c r="A99" i="14" s="1"/>
  <c r="C98" i="14"/>
  <c r="A98" i="14" s="1"/>
  <c r="C97" i="14"/>
  <c r="A97" i="14" s="1"/>
  <c r="C96" i="14"/>
  <c r="C95" i="14"/>
  <c r="A95" i="14" s="1"/>
  <c r="C94" i="14"/>
  <c r="A94" i="14" s="1"/>
  <c r="C93" i="14"/>
  <c r="A93" i="14" s="1"/>
  <c r="C92" i="14"/>
  <c r="C91" i="14"/>
  <c r="A91" i="14" s="1"/>
  <c r="C90" i="14"/>
  <c r="A90" i="14" s="1"/>
  <c r="C89" i="14"/>
  <c r="A89" i="14" s="1"/>
  <c r="C88" i="14"/>
  <c r="C87" i="14"/>
  <c r="A87" i="14" s="1"/>
  <c r="C86" i="14"/>
  <c r="A86" i="14" s="1"/>
  <c r="C85" i="14"/>
  <c r="A85" i="14" s="1"/>
  <c r="C84" i="14"/>
  <c r="C83" i="14"/>
  <c r="A83" i="14" s="1"/>
  <c r="C82" i="14"/>
  <c r="A82" i="14" s="1"/>
  <c r="C81" i="14"/>
  <c r="A81" i="14" s="1"/>
  <c r="C80" i="14"/>
  <c r="C79" i="14"/>
  <c r="A79" i="14" s="1"/>
  <c r="C78" i="14"/>
  <c r="A78" i="14" s="1"/>
  <c r="C77" i="14"/>
  <c r="A77" i="14" s="1"/>
  <c r="C76" i="14"/>
  <c r="C75" i="14"/>
  <c r="A75" i="14" s="1"/>
  <c r="C74" i="14"/>
  <c r="A74" i="14" s="1"/>
  <c r="C73" i="14"/>
  <c r="A73" i="14" s="1"/>
  <c r="C72" i="14"/>
  <c r="C71" i="14"/>
  <c r="A71" i="14" s="1"/>
  <c r="C70" i="14"/>
  <c r="A70" i="14" s="1"/>
  <c r="C69" i="14"/>
  <c r="A69" i="14" s="1"/>
  <c r="C68" i="14"/>
  <c r="C67" i="14"/>
  <c r="A67" i="14" s="1"/>
  <c r="C66" i="14"/>
  <c r="A66" i="14" s="1"/>
  <c r="C65" i="14"/>
  <c r="A65" i="14" s="1"/>
  <c r="C64" i="14"/>
  <c r="C63" i="14"/>
  <c r="A63" i="14" s="1"/>
  <c r="C62" i="14"/>
  <c r="A62" i="14" s="1"/>
  <c r="C61" i="14"/>
  <c r="A61" i="14" s="1"/>
  <c r="C60" i="14"/>
  <c r="C59" i="14"/>
  <c r="A59" i="14" s="1"/>
  <c r="C58" i="14"/>
  <c r="A58" i="14" s="1"/>
  <c r="C57" i="14"/>
  <c r="A57" i="14" s="1"/>
  <c r="C56" i="14"/>
  <c r="C55" i="14"/>
  <c r="A55" i="14" s="1"/>
  <c r="C54" i="14"/>
  <c r="A54" i="14" s="1"/>
  <c r="C53" i="14"/>
  <c r="A53" i="14" s="1"/>
  <c r="C52" i="14"/>
  <c r="C51" i="14"/>
  <c r="A51" i="14" s="1"/>
  <c r="C50" i="14"/>
  <c r="A50" i="14" s="1"/>
  <c r="C49" i="14"/>
  <c r="A49" i="14" s="1"/>
  <c r="C48" i="14"/>
  <c r="C47" i="14"/>
  <c r="A47" i="14" s="1"/>
  <c r="C46" i="14"/>
  <c r="A46" i="14" s="1"/>
  <c r="C45" i="14"/>
  <c r="A45" i="14" s="1"/>
  <c r="C44" i="14"/>
  <c r="C43" i="14"/>
  <c r="A43" i="14" s="1"/>
  <c r="C42" i="14"/>
  <c r="A42" i="14" s="1"/>
  <c r="C41" i="14"/>
  <c r="A41" i="14" s="1"/>
  <c r="C40" i="14"/>
  <c r="C39" i="14"/>
  <c r="A39" i="14" s="1"/>
  <c r="C38" i="14"/>
  <c r="A38" i="14" s="1"/>
  <c r="C37" i="14"/>
  <c r="A37" i="14" s="1"/>
  <c r="C36" i="14"/>
  <c r="C35" i="14"/>
  <c r="A35" i="14" s="1"/>
  <c r="C34" i="14"/>
  <c r="A34" i="14" s="1"/>
  <c r="C33" i="14"/>
  <c r="A33" i="14" s="1"/>
  <c r="C32" i="14"/>
  <c r="C31" i="14"/>
  <c r="A31" i="14" s="1"/>
  <c r="C30" i="14"/>
  <c r="A30" i="14" s="1"/>
  <c r="C29" i="14"/>
  <c r="A29" i="14" s="1"/>
  <c r="C28" i="14"/>
  <c r="C27" i="14"/>
  <c r="A27" i="14" s="1"/>
  <c r="C26" i="14"/>
  <c r="A26" i="14" s="1"/>
  <c r="C25" i="14"/>
  <c r="A25" i="14" s="1"/>
  <c r="C24" i="14"/>
  <c r="C23" i="14"/>
  <c r="A23" i="14" s="1"/>
  <c r="C22" i="14"/>
  <c r="A22" i="14" s="1"/>
  <c r="C21" i="14"/>
  <c r="A21" i="14" s="1"/>
  <c r="C20" i="14"/>
  <c r="C19" i="14"/>
  <c r="A19" i="14" s="1"/>
  <c r="C18" i="14"/>
  <c r="A18" i="14" s="1"/>
  <c r="C17" i="14"/>
  <c r="A17" i="14" s="1"/>
  <c r="C16" i="14"/>
  <c r="C15" i="14"/>
  <c r="A15" i="14" s="1"/>
  <c r="C14" i="14"/>
  <c r="A14" i="14" s="1"/>
  <c r="C13" i="14"/>
  <c r="A13" i="14" s="1"/>
  <c r="C12" i="14"/>
  <c r="C11" i="14"/>
  <c r="A11" i="14" s="1"/>
  <c r="C10" i="14"/>
  <c r="A10" i="14" s="1"/>
  <c r="C9" i="14"/>
  <c r="A9" i="14" s="1"/>
  <c r="C8" i="14"/>
  <c r="C7" i="14"/>
  <c r="A7" i="14" s="1"/>
  <c r="C6" i="14"/>
  <c r="A6" i="14" s="1"/>
  <c r="C5" i="14"/>
  <c r="A5" i="14" s="1"/>
  <c r="C4" i="14"/>
  <c r="C3" i="14"/>
  <c r="A3" i="14" s="1"/>
  <c r="A1217" i="14" l="1"/>
  <c r="A1288" i="14"/>
  <c r="A1296" i="14"/>
  <c r="A1304" i="14"/>
  <c r="A1344" i="14"/>
  <c r="A1352" i="14"/>
  <c r="A1384" i="14"/>
  <c r="A1392" i="14"/>
  <c r="A1416" i="14"/>
  <c r="A1440" i="14"/>
  <c r="A1448" i="14"/>
  <c r="A1472" i="14"/>
  <c r="A1480" i="14"/>
  <c r="A1504" i="14"/>
  <c r="A1512" i="14"/>
  <c r="A1536" i="14"/>
  <c r="A1544" i="14"/>
  <c r="A1576" i="14"/>
  <c r="A1584" i="14"/>
  <c r="A1600" i="14"/>
  <c r="A1608" i="14"/>
  <c r="A1632" i="14"/>
  <c r="A1640" i="14"/>
  <c r="A1648" i="14"/>
  <c r="A1281" i="14"/>
  <c r="A1672" i="14"/>
  <c r="A1696" i="14"/>
  <c r="A1704" i="14"/>
  <c r="A1728" i="14"/>
  <c r="A1744" i="14"/>
  <c r="A1768" i="14"/>
  <c r="A1784" i="14"/>
  <c r="A1792" i="14"/>
  <c r="A1824" i="14"/>
  <c r="A1832" i="14"/>
  <c r="A1840" i="14"/>
  <c r="A1848" i="14"/>
  <c r="A1856" i="14"/>
  <c r="A1864" i="14"/>
  <c r="A1904" i="14"/>
  <c r="A1912" i="14"/>
  <c r="A1850" i="14"/>
  <c r="A1818" i="14"/>
  <c r="A1714" i="14"/>
  <c r="A938" i="14"/>
  <c r="A922" i="14"/>
  <c r="A890" i="14"/>
  <c r="A874" i="14"/>
  <c r="A858" i="14"/>
  <c r="A770" i="14"/>
  <c r="A754" i="14"/>
  <c r="A738" i="14"/>
  <c r="A722" i="14"/>
  <c r="A578" i="14"/>
  <c r="A570" i="14"/>
  <c r="A562" i="14"/>
  <c r="A554" i="14"/>
  <c r="A546" i="14"/>
  <c r="A1534" i="14"/>
  <c r="A1502" i="14"/>
  <c r="A838" i="14"/>
  <c r="A822" i="14"/>
  <c r="A702" i="14"/>
  <c r="A582" i="14"/>
  <c r="A574" i="14"/>
  <c r="A566" i="14"/>
  <c r="A558" i="14"/>
  <c r="A550" i="14"/>
  <c r="A542" i="14"/>
  <c r="A526" i="14"/>
  <c r="A510" i="14"/>
  <c r="A1910" i="14"/>
  <c r="A1918" i="14"/>
  <c r="A1926" i="14"/>
  <c r="A1934" i="14"/>
  <c r="A790" i="14"/>
  <c r="A498" i="14"/>
  <c r="A502" i="14"/>
  <c r="A506" i="14"/>
  <c r="A586" i="14"/>
  <c r="A590" i="14"/>
  <c r="A594" i="14"/>
  <c r="A598" i="14"/>
  <c r="A650" i="14"/>
  <c r="A654" i="14"/>
  <c r="A658" i="14"/>
  <c r="A662" i="14"/>
  <c r="A666" i="14"/>
  <c r="A670" i="14"/>
  <c r="A674" i="14"/>
  <c r="A678" i="14"/>
  <c r="A682" i="14"/>
  <c r="A686" i="14"/>
  <c r="A690" i="14"/>
  <c r="A694" i="14"/>
  <c r="A698" i="14"/>
  <c r="A810" i="14"/>
  <c r="A814" i="14"/>
  <c r="A818" i="14"/>
  <c r="A926" i="14"/>
  <c r="A962" i="14"/>
  <c r="A966" i="14"/>
  <c r="A1414" i="14"/>
  <c r="A1418" i="14"/>
  <c r="A1422" i="14"/>
  <c r="A1426" i="14"/>
  <c r="A1430" i="14"/>
  <c r="A1434" i="14"/>
  <c r="A1438" i="14"/>
  <c r="A1442" i="14"/>
  <c r="A1446" i="14"/>
  <c r="A1538" i="14"/>
  <c r="A1542" i="14"/>
  <c r="A1546" i="14"/>
  <c r="A1550" i="14"/>
  <c r="A1554" i="14"/>
  <c r="A1558" i="14"/>
  <c r="A1562" i="14"/>
  <c r="A1566" i="14"/>
  <c r="A1570" i="14"/>
  <c r="A1574" i="14"/>
  <c r="A1578" i="14"/>
  <c r="A1582" i="14"/>
  <c r="A1586" i="14"/>
  <c r="A1902" i="14"/>
  <c r="A514" i="14"/>
  <c r="A518" i="14"/>
  <c r="A522" i="14"/>
  <c r="A602" i="14"/>
  <c r="A606" i="14"/>
  <c r="A610" i="14"/>
  <c r="A614" i="14"/>
  <c r="A706" i="14"/>
  <c r="A710" i="14"/>
  <c r="A714" i="14"/>
  <c r="A726" i="14"/>
  <c r="A730" i="14"/>
  <c r="A734" i="14"/>
  <c r="A862" i="14"/>
  <c r="A866" i="14"/>
  <c r="A870" i="14"/>
  <c r="A930" i="14"/>
  <c r="A934" i="14"/>
  <c r="A954" i="14"/>
  <c r="A530" i="14"/>
  <c r="A534" i="14"/>
  <c r="A538" i="14"/>
  <c r="A618" i="14"/>
  <c r="A622" i="14"/>
  <c r="A626" i="14"/>
  <c r="A630" i="14"/>
  <c r="A742" i="14"/>
  <c r="A746" i="14"/>
  <c r="A750" i="14"/>
  <c r="A878" i="14"/>
  <c r="A882" i="14"/>
  <c r="A886" i="14"/>
  <c r="A1654" i="14"/>
  <c r="A1658" i="14"/>
  <c r="A1662" i="14"/>
  <c r="A1666" i="14"/>
  <c r="A1670" i="14"/>
  <c r="A1786" i="14"/>
  <c r="A1790" i="14"/>
  <c r="A1794" i="14"/>
  <c r="A1798" i="14"/>
  <c r="A1802" i="14"/>
  <c r="A1806" i="14"/>
  <c r="A1810" i="14"/>
  <c r="A1814" i="14"/>
  <c r="A758" i="14"/>
  <c r="A762" i="14"/>
  <c r="A766" i="14"/>
  <c r="A826" i="14"/>
  <c r="A830" i="14"/>
  <c r="A834" i="14"/>
  <c r="A894" i="14"/>
  <c r="A898" i="14"/>
  <c r="A902" i="14"/>
  <c r="A906" i="14"/>
  <c r="A910" i="14"/>
  <c r="A942" i="14"/>
  <c r="A974" i="14"/>
  <c r="A978" i="14"/>
  <c r="A982" i="14"/>
  <c r="A1366" i="14"/>
  <c r="A1370" i="14"/>
  <c r="A1374" i="14"/>
  <c r="A1378" i="14"/>
  <c r="A1382" i="14"/>
  <c r="A1386" i="14"/>
  <c r="A1390" i="14"/>
  <c r="A1394" i="14"/>
  <c r="A1450" i="14"/>
  <c r="A1454" i="14"/>
  <c r="A1458" i="14"/>
  <c r="A1462" i="14"/>
  <c r="A1466" i="14"/>
  <c r="A1470" i="14"/>
  <c r="A1474" i="14"/>
  <c r="A1478" i="14"/>
  <c r="A1482" i="14"/>
  <c r="A1486" i="14"/>
  <c r="A1490" i="14"/>
  <c r="A1494" i="14"/>
  <c r="A1498" i="14"/>
  <c r="A1590" i="14"/>
  <c r="A1594" i="14"/>
  <c r="A1598" i="14"/>
  <c r="A1602" i="14"/>
  <c r="A1606" i="14"/>
  <c r="A1610" i="14"/>
  <c r="A1614" i="14"/>
  <c r="A1618" i="14"/>
  <c r="A1674" i="14"/>
  <c r="A1678" i="14"/>
  <c r="A1682" i="14"/>
  <c r="A1686" i="14"/>
  <c r="A1690" i="14"/>
  <c r="A1694" i="14"/>
  <c r="A1698" i="14"/>
  <c r="A1702" i="14"/>
  <c r="A1706" i="14"/>
  <c r="A1710" i="14"/>
  <c r="A1822" i="14"/>
  <c r="A1826" i="14"/>
  <c r="A1830" i="14"/>
  <c r="A1834" i="14"/>
  <c r="A1838" i="14"/>
  <c r="A1842" i="14"/>
  <c r="A1846" i="14"/>
  <c r="A1942" i="14"/>
  <c r="A1946" i="14"/>
  <c r="A1950" i="14"/>
  <c r="A1954" i="14"/>
  <c r="A1958" i="14"/>
  <c r="A1962" i="14"/>
  <c r="A1966" i="14"/>
  <c r="A2097" i="14"/>
  <c r="A2093" i="14"/>
  <c r="A2089" i="14"/>
  <c r="A1953" i="14"/>
  <c r="A1949" i="14"/>
  <c r="A1917" i="14"/>
  <c r="A1913" i="14"/>
  <c r="A1885" i="14"/>
  <c r="A1881" i="14"/>
  <c r="A1865" i="14"/>
  <c r="A1861" i="14"/>
  <c r="A1833" i="14"/>
  <c r="A1829" i="14"/>
  <c r="A1797" i="14"/>
  <c r="A1793" i="14"/>
  <c r="A1765" i="14"/>
  <c r="A1761" i="14"/>
  <c r="A718" i="14"/>
  <c r="A774" i="14"/>
  <c r="A778" i="14"/>
  <c r="A782" i="14"/>
  <c r="A786" i="14"/>
  <c r="A842" i="14"/>
  <c r="A846" i="14"/>
  <c r="A850" i="14"/>
  <c r="A854" i="14"/>
  <c r="A914" i="14"/>
  <c r="A918" i="14"/>
  <c r="A946" i="14"/>
  <c r="A950" i="14"/>
  <c r="A990" i="14"/>
  <c r="A994" i="14"/>
  <c r="A998" i="14"/>
  <c r="A1398" i="14"/>
  <c r="A1402" i="14"/>
  <c r="A1406" i="14"/>
  <c r="A1410" i="14"/>
  <c r="A1506" i="14"/>
  <c r="A1510" i="14"/>
  <c r="A1514" i="14"/>
  <c r="A1518" i="14"/>
  <c r="A1522" i="14"/>
  <c r="A1526" i="14"/>
  <c r="A1530" i="14"/>
  <c r="A1622" i="14"/>
  <c r="A1626" i="14"/>
  <c r="A1630" i="14"/>
  <c r="A1634" i="14"/>
  <c r="A1638" i="14"/>
  <c r="A1642" i="14"/>
  <c r="A1646" i="14"/>
  <c r="A1650" i="14"/>
  <c r="A1718" i="14"/>
  <c r="A1722" i="14"/>
  <c r="A1726" i="14"/>
  <c r="A1730" i="14"/>
  <c r="A1734" i="14"/>
  <c r="A1738" i="14"/>
  <c r="A1742" i="14"/>
  <c r="A1746" i="14"/>
  <c r="A1854" i="14"/>
  <c r="A1858" i="14"/>
  <c r="A1862" i="14"/>
  <c r="A1866" i="14"/>
  <c r="A1974" i="14"/>
  <c r="A1978" i="14"/>
  <c r="A1982" i="14"/>
  <c r="A1986" i="14"/>
  <c r="A1990" i="14"/>
  <c r="A1994" i="14"/>
  <c r="A1998" i="14"/>
  <c r="A2002" i="14"/>
  <c r="A2006" i="14"/>
  <c r="A2010" i="14"/>
  <c r="A2014" i="14"/>
  <c r="A2018" i="14"/>
  <c r="A2022" i="14"/>
  <c r="A2026" i="14"/>
  <c r="A2030" i="14"/>
  <c r="A2034" i="14"/>
  <c r="A2038" i="14"/>
  <c r="A2042" i="14"/>
  <c r="A2046" i="14"/>
  <c r="A2050" i="14"/>
  <c r="A2054" i="14"/>
  <c r="A2058" i="14"/>
  <c r="A2062" i="14"/>
  <c r="A2066" i="14"/>
  <c r="A2070" i="14"/>
  <c r="A2074" i="14"/>
  <c r="A2078" i="14"/>
  <c r="A2082" i="14"/>
  <c r="A2084" i="14"/>
  <c r="A2060" i="14"/>
  <c r="A2052" i="14"/>
  <c r="A2028" i="14"/>
  <c r="A2024" i="14"/>
  <c r="A1956" i="14"/>
  <c r="A1948" i="14"/>
  <c r="A1924" i="14"/>
  <c r="A1900" i="14"/>
  <c r="A1880" i="14"/>
  <c r="A1872" i="14"/>
  <c r="A1828" i="14"/>
  <c r="A1804" i="14"/>
  <c r="A1780" i="14"/>
  <c r="A1760" i="14"/>
  <c r="A1752" i="14"/>
  <c r="A1720" i="14"/>
  <c r="A1700" i="14"/>
  <c r="A1688" i="14"/>
  <c r="A1668" i="14"/>
  <c r="A1660" i="14"/>
  <c r="A1636" i="14"/>
  <c r="A1616" i="14"/>
  <c r="A1604" i="14"/>
  <c r="A1572" i="14"/>
  <c r="A1568" i="14"/>
  <c r="A1552" i="14"/>
  <c r="A1524" i="14"/>
  <c r="A1492" i="14"/>
  <c r="A1464" i="14"/>
  <c r="A1452" i="14"/>
  <c r="A1436" i="14"/>
  <c r="A1432" i="14"/>
  <c r="A1412" i="14"/>
  <c r="A1380" i="14"/>
  <c r="A1376" i="14"/>
  <c r="A1360" i="14"/>
  <c r="A1336" i="14"/>
  <c r="A1320" i="14"/>
  <c r="A1312" i="14"/>
  <c r="A1280" i="14"/>
  <c r="A1276" i="14"/>
  <c r="A1268" i="14"/>
  <c r="A1204" i="14"/>
  <c r="A1188" i="14"/>
  <c r="A1148" i="14"/>
  <c r="A1104" i="14"/>
  <c r="A1100" i="14"/>
  <c r="A1076" i="14"/>
  <c r="A996" i="14"/>
  <c r="A980" i="14"/>
  <c r="A656" i="14"/>
  <c r="A652" i="14"/>
  <c r="A640" i="14"/>
  <c r="A636" i="14"/>
  <c r="A624" i="14"/>
  <c r="A620" i="14"/>
  <c r="A608" i="14"/>
  <c r="A604" i="14"/>
  <c r="A592" i="14"/>
  <c r="A588" i="14"/>
  <c r="A428" i="14"/>
  <c r="A416" i="14"/>
  <c r="A412" i="14"/>
  <c r="A400" i="14"/>
  <c r="A396" i="14"/>
  <c r="A384" i="14"/>
  <c r="A380" i="14"/>
  <c r="A368" i="14"/>
  <c r="A364" i="14"/>
  <c r="A360" i="14"/>
  <c r="A356" i="14"/>
  <c r="A352" i="14"/>
  <c r="A348" i="14"/>
  <c r="A344" i="14"/>
  <c r="A1754" i="14"/>
  <c r="A1758" i="14"/>
  <c r="A1762" i="14"/>
  <c r="A1766" i="14"/>
  <c r="A1770" i="14"/>
  <c r="A1774" i="14"/>
  <c r="A1778" i="14"/>
  <c r="A1874" i="14"/>
  <c r="A1878" i="14"/>
  <c r="A1882" i="14"/>
  <c r="A1886" i="14"/>
  <c r="A1890" i="14"/>
  <c r="A1894" i="14"/>
  <c r="A1898" i="14"/>
  <c r="A2086" i="14"/>
  <c r="A2090" i="14"/>
  <c r="A2094" i="14"/>
  <c r="A2098" i="14"/>
  <c r="A583" i="14"/>
  <c r="A579" i="14"/>
  <c r="A575" i="14"/>
  <c r="A571" i="14"/>
  <c r="A567" i="14"/>
  <c r="A563" i="14"/>
  <c r="A559" i="14"/>
  <c r="A555" i="14"/>
  <c r="A551" i="14"/>
  <c r="A547" i="14"/>
  <c r="A543" i="14"/>
  <c r="A340" i="14"/>
  <c r="A336" i="14"/>
  <c r="A332" i="14"/>
  <c r="A328" i="14"/>
  <c r="A324" i="14"/>
  <c r="A320" i="14"/>
  <c r="A316" i="14"/>
  <c r="A312" i="14"/>
  <c r="A308" i="14"/>
  <c r="A304" i="14"/>
  <c r="A300" i="14"/>
  <c r="A296" i="14"/>
  <c r="A292" i="14"/>
  <c r="A288" i="14"/>
  <c r="A284" i="14"/>
  <c r="A280" i="14"/>
  <c r="A276" i="14"/>
  <c r="A272" i="14"/>
  <c r="A268" i="14"/>
  <c r="A264" i="14"/>
  <c r="A260" i="14"/>
  <c r="A256" i="14"/>
  <c r="A252" i="14"/>
  <c r="A248" i="14"/>
  <c r="A244" i="14"/>
  <c r="A240" i="14"/>
  <c r="A236" i="14"/>
  <c r="A232" i="14"/>
  <c r="A228" i="14"/>
  <c r="A224" i="14"/>
  <c r="A220" i="14"/>
  <c r="A216" i="14"/>
  <c r="A212" i="14"/>
  <c r="A208" i="14"/>
  <c r="A204" i="14"/>
  <c r="A200" i="14"/>
  <c r="A196" i="14"/>
  <c r="A192" i="14"/>
  <c r="A188" i="14"/>
  <c r="A184" i="14"/>
  <c r="A180" i="14"/>
  <c r="A176" i="14"/>
  <c r="A172" i="14"/>
  <c r="A168" i="14"/>
  <c r="A164" i="14"/>
  <c r="A160" i="14"/>
  <c r="A156" i="14"/>
  <c r="A152" i="14"/>
  <c r="A148" i="14"/>
  <c r="A144" i="14"/>
  <c r="A140" i="14"/>
  <c r="A136" i="14"/>
  <c r="A132" i="14"/>
  <c r="A128" i="14"/>
  <c r="A124" i="14"/>
  <c r="A120" i="14"/>
  <c r="A116" i="14"/>
  <c r="A112" i="14"/>
  <c r="A108" i="14"/>
  <c r="A104" i="14"/>
  <c r="A100" i="14"/>
  <c r="A96" i="14"/>
  <c r="A92" i="14"/>
  <c r="A88" i="14"/>
  <c r="A84" i="14"/>
  <c r="A80" i="14"/>
  <c r="A76" i="14"/>
  <c r="A72" i="14"/>
  <c r="A68" i="14"/>
  <c r="A64" i="14"/>
  <c r="A60" i="14"/>
  <c r="A56" i="14"/>
  <c r="A52" i="14"/>
  <c r="A48" i="14"/>
  <c r="A44" i="14"/>
  <c r="A40" i="14"/>
  <c r="A36" i="14"/>
  <c r="A32" i="14"/>
  <c r="A28" i="14"/>
  <c r="A24" i="14"/>
  <c r="A20" i="14"/>
  <c r="A16" i="14"/>
  <c r="A12" i="14"/>
  <c r="A8" i="14"/>
  <c r="A4" i="14"/>
  <c r="S18" i="12" s="1"/>
  <c r="F34" i="12" s="1"/>
  <c r="A431" i="14"/>
  <c r="A435" i="14"/>
  <c r="A439" i="14"/>
  <c r="A443" i="14"/>
  <c r="A447" i="14"/>
  <c r="A451" i="14"/>
  <c r="A455" i="14"/>
  <c r="A459" i="14"/>
  <c r="A463" i="14"/>
  <c r="A467" i="14"/>
  <c r="A471" i="14"/>
  <c r="A475" i="14"/>
  <c r="A479" i="14"/>
  <c r="A483" i="14"/>
  <c r="A487" i="14"/>
  <c r="A491" i="14"/>
  <c r="A504" i="14"/>
  <c r="A520" i="14"/>
  <c r="A536" i="14"/>
  <c r="A684" i="14"/>
  <c r="A688" i="14"/>
  <c r="A692" i="14"/>
  <c r="A696" i="14"/>
  <c r="A712" i="14"/>
  <c r="A716" i="14"/>
  <c r="A732" i="14"/>
  <c r="A748" i="14"/>
  <c r="A764" i="14"/>
  <c r="A784" i="14"/>
  <c r="A800" i="14"/>
  <c r="A816" i="14"/>
  <c r="A832" i="14"/>
  <c r="A852" i="14"/>
  <c r="A868" i="14"/>
  <c r="A884" i="14"/>
  <c r="A900" i="14"/>
  <c r="A916" i="14"/>
  <c r="A932" i="14"/>
  <c r="A948" i="14"/>
  <c r="A964" i="14"/>
  <c r="A1072" i="14"/>
  <c r="A1136" i="14"/>
  <c r="A1140" i="14"/>
  <c r="A1144" i="14"/>
  <c r="A1184" i="14"/>
  <c r="A1248" i="14"/>
  <c r="A1252" i="14"/>
  <c r="A1256" i="14"/>
  <c r="A1260" i="14"/>
  <c r="A1264" i="14"/>
  <c r="A1308" i="14"/>
  <c r="A1316" i="14"/>
  <c r="A1368" i="14"/>
  <c r="A1372" i="14"/>
  <c r="A1400" i="14"/>
  <c r="A1404" i="14"/>
  <c r="A1424" i="14"/>
  <c r="A1456" i="14"/>
  <c r="A1488" i="14"/>
  <c r="A1520" i="14"/>
  <c r="A1560" i="14"/>
  <c r="A1564" i="14"/>
  <c r="A1592" i="14"/>
  <c r="A1596" i="14"/>
  <c r="A1624" i="14"/>
  <c r="A1628" i="14"/>
  <c r="A1656" i="14"/>
  <c r="A1680" i="14"/>
  <c r="A1708" i="14"/>
  <c r="A1732" i="14"/>
  <c r="A1736" i="14"/>
  <c r="A1740" i="14"/>
  <c r="A1800" i="14"/>
  <c r="A1808" i="14"/>
  <c r="A1836" i="14"/>
  <c r="A1868" i="14"/>
  <c r="A1892" i="14"/>
  <c r="A1920" i="14"/>
  <c r="A1960" i="14"/>
  <c r="A432" i="14"/>
  <c r="A436" i="14"/>
  <c r="A440" i="14"/>
  <c r="A444" i="14"/>
  <c r="A448" i="14"/>
  <c r="A452" i="14"/>
  <c r="A456" i="14"/>
  <c r="A460" i="14"/>
  <c r="A464" i="14"/>
  <c r="A468" i="14"/>
  <c r="A472" i="14"/>
  <c r="A476" i="14"/>
  <c r="A480" i="14"/>
  <c r="A484" i="14"/>
  <c r="A488" i="14"/>
  <c r="A492" i="14"/>
  <c r="A508" i="14"/>
  <c r="A524" i="14"/>
  <c r="A540" i="14"/>
  <c r="A700" i="14"/>
  <c r="A720" i="14"/>
  <c r="A736" i="14"/>
  <c r="A752" i="14"/>
  <c r="A768" i="14"/>
  <c r="A788" i="14"/>
  <c r="A804" i="14"/>
  <c r="A820" i="14"/>
  <c r="A836" i="14"/>
  <c r="A843" i="14"/>
  <c r="A856" i="14"/>
  <c r="A872" i="14"/>
  <c r="A888" i="14"/>
  <c r="A904" i="14"/>
  <c r="A907" i="14"/>
  <c r="A920" i="14"/>
  <c r="A936" i="14"/>
  <c r="A939" i="14"/>
  <c r="A952" i="14"/>
  <c r="A968" i="14"/>
  <c r="A971" i="14"/>
  <c r="A984" i="14"/>
  <c r="A1000" i="14"/>
  <c r="A1080" i="14"/>
  <c r="A1084" i="14"/>
  <c r="A1088" i="14"/>
  <c r="A1092" i="14"/>
  <c r="A1096" i="14"/>
  <c r="A1152" i="14"/>
  <c r="A1192" i="14"/>
  <c r="A1196" i="14"/>
  <c r="A1200" i="14"/>
  <c r="A1272" i="14"/>
  <c r="A1324" i="14"/>
  <c r="A1332" i="14"/>
  <c r="A1408" i="14"/>
  <c r="A1428" i="14"/>
  <c r="A1460" i="14"/>
  <c r="A1496" i="14"/>
  <c r="A1500" i="14"/>
  <c r="A1528" i="14"/>
  <c r="A1532" i="14"/>
  <c r="A1664" i="14"/>
  <c r="A1684" i="14"/>
  <c r="A1712" i="14"/>
  <c r="A1748" i="14"/>
  <c r="A1776" i="14"/>
  <c r="A1816" i="14"/>
  <c r="A1844" i="14"/>
  <c r="A1928" i="14"/>
  <c r="A1936" i="14"/>
  <c r="A1964" i="14"/>
  <c r="A2017" i="14"/>
  <c r="A2013" i="14"/>
  <c r="A2009" i="14"/>
  <c r="A2005" i="14"/>
  <c r="A2001" i="14"/>
  <c r="A1997" i="14"/>
  <c r="A1993" i="14"/>
  <c r="A1989" i="14"/>
  <c r="A1985" i="14"/>
  <c r="A1981" i="14"/>
  <c r="A1977" i="14"/>
  <c r="A1969" i="14"/>
  <c r="A1945" i="14"/>
  <c r="A1937" i="14"/>
  <c r="A1925" i="14"/>
  <c r="A1909" i="14"/>
  <c r="A1901" i="14"/>
  <c r="A1893" i="14"/>
  <c r="A1877" i="14"/>
  <c r="A1857" i="14"/>
  <c r="A1849" i="14"/>
  <c r="A1841" i="14"/>
  <c r="A1825" i="14"/>
  <c r="A1817" i="14"/>
  <c r="A1809" i="14"/>
  <c r="A1789" i="14"/>
  <c r="A1781" i="14"/>
  <c r="A1773" i="14"/>
  <c r="A1757" i="14"/>
  <c r="A1749" i="14"/>
  <c r="A1741" i="14"/>
  <c r="A1737" i="14"/>
  <c r="A1721" i="14"/>
  <c r="A1705" i="14"/>
  <c r="A1685" i="14"/>
  <c r="A1525" i="14"/>
  <c r="G2" i="14"/>
  <c r="H2" i="14" s="1"/>
  <c r="I2" i="14" s="1"/>
  <c r="J2" i="14" s="1"/>
  <c r="A2081" i="14"/>
  <c r="A2077" i="14"/>
  <c r="A2073" i="14"/>
  <c r="A2069" i="14"/>
  <c r="A2065" i="14"/>
  <c r="A2061" i="14"/>
  <c r="A2057" i="14"/>
  <c r="A2053" i="14"/>
  <c r="A2049" i="14"/>
  <c r="A2045" i="14"/>
  <c r="A2041" i="14"/>
  <c r="A2037" i="14"/>
  <c r="A2033" i="14"/>
  <c r="A2029" i="14"/>
  <c r="A2025" i="14"/>
  <c r="A2021" i="14"/>
  <c r="A1973" i="14"/>
  <c r="A1965" i="14"/>
  <c r="A1957" i="14"/>
  <c r="A1941" i="14"/>
  <c r="A1933" i="14"/>
  <c r="A1929" i="14"/>
  <c r="A1921" i="14"/>
  <c r="A1905" i="14"/>
  <c r="A1897" i="14"/>
  <c r="A1889" i="14"/>
  <c r="A1873" i="14"/>
  <c r="A1853" i="14"/>
  <c r="A1845" i="14"/>
  <c r="A1837" i="14"/>
  <c r="A1821" i="14"/>
  <c r="A1813" i="14"/>
  <c r="A1805" i="14"/>
  <c r="A1801" i="14"/>
  <c r="A1785" i="14"/>
  <c r="A1777" i="14"/>
  <c r="A1769" i="14"/>
  <c r="A1753" i="14"/>
  <c r="A1745" i="14"/>
  <c r="A1733" i="14"/>
  <c r="A1729" i="14"/>
  <c r="A1725" i="14"/>
  <c r="A1717" i="14"/>
  <c r="A1713" i="14"/>
  <c r="A1709" i="14"/>
  <c r="A1701" i="14"/>
  <c r="A1697" i="14"/>
  <c r="A1681" i="14"/>
  <c r="A1665" i="14"/>
  <c r="A1653" i="14"/>
  <c r="A1649" i="14"/>
  <c r="A1637" i="14"/>
  <c r="A1633" i="14"/>
  <c r="A1621" i="14"/>
  <c r="A1617" i="14"/>
  <c r="A1605" i="14"/>
  <c r="A1601" i="14"/>
  <c r="A1589" i="14"/>
  <c r="A1585" i="14"/>
  <c r="A1573" i="14"/>
  <c r="A1569" i="14"/>
  <c r="A1557" i="14"/>
  <c r="A1553" i="14"/>
  <c r="A1537" i="14"/>
  <c r="A1521" i="14"/>
  <c r="A1509" i="14"/>
  <c r="A1505" i="14"/>
  <c r="A1493" i="14"/>
  <c r="A1489" i="14"/>
  <c r="A1473" i="14"/>
  <c r="A1461" i="14"/>
  <c r="A1457" i="14"/>
  <c r="A1445" i="14"/>
  <c r="A1441" i="14"/>
  <c r="A1429" i="14"/>
  <c r="A1425" i="14"/>
  <c r="A1409" i="14"/>
  <c r="A1397" i="14"/>
  <c r="A1393" i="14"/>
  <c r="A1381" i="14"/>
  <c r="A1377" i="14"/>
  <c r="A1365" i="14"/>
  <c r="A1361" i="14"/>
  <c r="A1345" i="14"/>
  <c r="A1333" i="14"/>
  <c r="A1329" i="14"/>
  <c r="A1317" i="14"/>
  <c r="A1313" i="14"/>
  <c r="A1301" i="14"/>
  <c r="A1297" i="14"/>
  <c r="A1289" i="14"/>
  <c r="A1273" i="14"/>
  <c r="A1265" i="14"/>
  <c r="A1257" i="14"/>
  <c r="A1249" i="14"/>
  <c r="A1241" i="14"/>
  <c r="A1233" i="14"/>
  <c r="A1055" i="14"/>
  <c r="A1035" i="14"/>
  <c r="A1023" i="14"/>
  <c r="A1003" i="14"/>
  <c r="A991" i="14"/>
  <c r="A959" i="14"/>
  <c r="A927" i="14"/>
  <c r="A895" i="14"/>
  <c r="A875" i="14"/>
  <c r="A863" i="14"/>
  <c r="A831" i="14"/>
  <c r="A799" i="14"/>
  <c r="A767" i="14"/>
  <c r="A747" i="14"/>
  <c r="A735" i="14"/>
  <c r="A703" i="14"/>
  <c r="A659" i="14"/>
  <c r="A655" i="14"/>
  <c r="A651" i="14"/>
  <c r="A647" i="14"/>
  <c r="A643" i="14"/>
  <c r="A639" i="14"/>
  <c r="A635" i="14"/>
  <c r="A631" i="14"/>
  <c r="A627" i="14"/>
  <c r="A623" i="14"/>
  <c r="A619" i="14"/>
  <c r="A615" i="14"/>
  <c r="A611" i="14"/>
  <c r="A607" i="14"/>
  <c r="A603" i="14"/>
  <c r="A599" i="14"/>
  <c r="A595" i="14"/>
  <c r="A591" i="14"/>
  <c r="A587" i="14"/>
  <c r="A539" i="14"/>
  <c r="A535" i="14"/>
  <c r="A531" i="14"/>
  <c r="A527" i="14"/>
  <c r="A523" i="14"/>
  <c r="A519" i="14"/>
  <c r="A515" i="14"/>
  <c r="A511" i="14"/>
  <c r="A507" i="14"/>
  <c r="A503" i="14"/>
  <c r="A499" i="14"/>
  <c r="A495" i="14"/>
  <c r="A427" i="14"/>
  <c r="A423" i="14"/>
  <c r="A419" i="14"/>
  <c r="A415" i="14"/>
  <c r="A411" i="14"/>
  <c r="A407" i="14"/>
  <c r="A403" i="14"/>
  <c r="A399" i="14"/>
  <c r="A395" i="14"/>
  <c r="A391" i="14"/>
  <c r="A387" i="14"/>
  <c r="A383" i="14"/>
  <c r="A379" i="14"/>
  <c r="A375" i="14"/>
  <c r="A371" i="14"/>
  <c r="A367" i="14"/>
  <c r="A1225" i="14"/>
  <c r="A1209" i="14"/>
  <c r="A1201" i="14"/>
  <c r="A1193" i="14"/>
  <c r="A1185" i="14"/>
  <c r="A1177" i="14"/>
  <c r="A1169" i="14"/>
  <c r="A1161" i="14"/>
  <c r="A1145" i="14"/>
  <c r="A1137" i="14"/>
  <c r="A1121" i="14"/>
  <c r="A1113" i="14"/>
  <c r="A1105" i="14"/>
  <c r="A1097" i="14"/>
  <c r="A1081" i="14"/>
  <c r="A1073" i="14"/>
  <c r="A1065" i="14"/>
  <c r="A1045" i="14"/>
  <c r="A1033" i="14"/>
  <c r="A1013" i="14"/>
  <c r="A1001" i="14"/>
  <c r="A981" i="14"/>
  <c r="A949" i="14"/>
  <c r="A937" i="14"/>
  <c r="A917" i="14"/>
  <c r="A885" i="14"/>
  <c r="A873" i="14"/>
  <c r="A853" i="14"/>
  <c r="A821" i="14"/>
  <c r="A809" i="14"/>
  <c r="A789" i="14"/>
  <c r="A757" i="14"/>
  <c r="A745" i="14"/>
  <c r="A725" i="14"/>
  <c r="A681" i="14"/>
  <c r="A661" i="14"/>
  <c r="A657" i="14"/>
  <c r="A653" i="14"/>
  <c r="A649" i="14"/>
  <c r="A645" i="14"/>
  <c r="A641" i="14"/>
  <c r="A637" i="14"/>
  <c r="A633" i="14"/>
  <c r="A629" i="14"/>
  <c r="A625" i="14"/>
  <c r="A621" i="14"/>
  <c r="A617" i="14"/>
  <c r="A613" i="14"/>
  <c r="A609" i="14"/>
  <c r="A605" i="14"/>
  <c r="A601" i="14"/>
  <c r="A597" i="14"/>
  <c r="A593" i="14"/>
  <c r="A589" i="14"/>
  <c r="A585" i="14"/>
  <c r="A541" i="14"/>
  <c r="A537" i="14"/>
  <c r="A533" i="14"/>
  <c r="A529" i="14"/>
  <c r="A525" i="14"/>
  <c r="A521" i="14"/>
  <c r="A517" i="14"/>
  <c r="A513" i="14"/>
  <c r="A509" i="14"/>
  <c r="A505" i="14"/>
  <c r="A501" i="14"/>
  <c r="A497" i="14"/>
  <c r="A493" i="14"/>
  <c r="A429" i="14"/>
  <c r="A425" i="14"/>
  <c r="A421" i="14"/>
  <c r="A417" i="14"/>
  <c r="A413" i="14"/>
  <c r="A409" i="14"/>
  <c r="A405" i="14"/>
  <c r="A401" i="14"/>
  <c r="A397" i="14"/>
  <c r="A393" i="14"/>
  <c r="A389" i="14"/>
  <c r="A385" i="14"/>
  <c r="A381" i="14"/>
  <c r="A377" i="14"/>
  <c r="A373" i="14"/>
  <c r="A369" i="14"/>
  <c r="A365" i="14"/>
  <c r="A697" i="14"/>
  <c r="A699" i="14"/>
  <c r="A701" i="14"/>
  <c r="A705" i="14"/>
  <c r="A707" i="14"/>
  <c r="A709" i="14"/>
  <c r="A711" i="14"/>
  <c r="A717" i="14"/>
  <c r="A719" i="14"/>
  <c r="A721" i="14"/>
  <c r="A723" i="14"/>
  <c r="A727" i="14"/>
  <c r="A729" i="14"/>
  <c r="A731" i="14"/>
  <c r="A733" i="14"/>
  <c r="A737" i="14"/>
  <c r="A739" i="14"/>
  <c r="A741" i="14"/>
  <c r="A743" i="14"/>
  <c r="A749" i="14"/>
  <c r="A751" i="14"/>
  <c r="A753" i="14"/>
  <c r="A755" i="14"/>
  <c r="A759" i="14"/>
  <c r="A761" i="14"/>
  <c r="A763" i="14"/>
  <c r="A765" i="14"/>
  <c r="A769" i="14"/>
  <c r="A771" i="14"/>
  <c r="A773" i="14"/>
  <c r="A775" i="14"/>
  <c r="A781" i="14"/>
  <c r="A783" i="14"/>
  <c r="A785" i="14"/>
  <c r="A787" i="14"/>
  <c r="A791" i="14"/>
  <c r="A793" i="14"/>
  <c r="A795" i="14"/>
  <c r="A797" i="14"/>
  <c r="A801" i="14"/>
  <c r="A803" i="14"/>
  <c r="A805" i="14"/>
  <c r="A807" i="14"/>
  <c r="A813" i="14"/>
  <c r="A815" i="14"/>
  <c r="A817" i="14"/>
  <c r="A819" i="14"/>
  <c r="A823" i="14"/>
  <c r="A825" i="14"/>
  <c r="A827" i="14"/>
  <c r="A829" i="14"/>
  <c r="A833" i="14"/>
  <c r="A835" i="14"/>
  <c r="A837" i="14"/>
  <c r="A839" i="14"/>
  <c r="A845" i="14"/>
  <c r="A847" i="14"/>
  <c r="A849" i="14"/>
  <c r="A851" i="14"/>
  <c r="A855" i="14"/>
  <c r="A857" i="14"/>
  <c r="A859" i="14"/>
  <c r="A861" i="14"/>
  <c r="A865" i="14"/>
  <c r="A867" i="14"/>
  <c r="A869" i="14"/>
  <c r="A871" i="14"/>
  <c r="A877" i="14"/>
  <c r="A879" i="14"/>
  <c r="A881" i="14"/>
  <c r="A883" i="14"/>
  <c r="A887" i="14"/>
  <c r="A889" i="14"/>
  <c r="A891" i="14"/>
  <c r="A893" i="14"/>
  <c r="A897" i="14"/>
  <c r="A899" i="14"/>
  <c r="A901" i="14"/>
  <c r="A903" i="14"/>
  <c r="A909" i="14"/>
  <c r="A911" i="14"/>
  <c r="A913" i="14"/>
  <c r="A915" i="14"/>
  <c r="A919" i="14"/>
  <c r="A921" i="14"/>
  <c r="A923" i="14"/>
  <c r="A925" i="14"/>
  <c r="A929" i="14"/>
  <c r="A931" i="14"/>
  <c r="A933" i="14"/>
  <c r="A935" i="14"/>
  <c r="A941" i="14"/>
  <c r="A943" i="14"/>
  <c r="A945" i="14"/>
  <c r="A947" i="14"/>
  <c r="A951" i="14"/>
  <c r="A953" i="14"/>
  <c r="A955" i="14"/>
  <c r="A957" i="14"/>
  <c r="A961" i="14"/>
  <c r="A963" i="14"/>
  <c r="A965" i="14"/>
  <c r="A967" i="14"/>
  <c r="A973" i="14"/>
  <c r="A975" i="14"/>
  <c r="A977" i="14"/>
  <c r="A979" i="14"/>
  <c r="A983" i="14"/>
  <c r="A985" i="14"/>
  <c r="A987" i="14"/>
  <c r="A989" i="14"/>
  <c r="A993" i="14"/>
  <c r="A995" i="14"/>
  <c r="A997" i="14"/>
  <c r="A999" i="14"/>
  <c r="A1005" i="14"/>
  <c r="A1007" i="14"/>
  <c r="A1009" i="14"/>
  <c r="A1011" i="14"/>
  <c r="A1015" i="14"/>
  <c r="A1017" i="14"/>
  <c r="A1019" i="14"/>
  <c r="A1021" i="14"/>
  <c r="A1025" i="14"/>
  <c r="A1027" i="14"/>
  <c r="A1029" i="14"/>
  <c r="A1031" i="14"/>
  <c r="A1037" i="14"/>
  <c r="A1039" i="14"/>
  <c r="A1041" i="14"/>
  <c r="A1043" i="14"/>
  <c r="A1047" i="14"/>
  <c r="A1049" i="14"/>
  <c r="A1051" i="14"/>
  <c r="A1053" i="14"/>
  <c r="A1057" i="14"/>
  <c r="A1059" i="14"/>
  <c r="A1061" i="14"/>
  <c r="A1063" i="14"/>
  <c r="A1067" i="14"/>
  <c r="A1069" i="14"/>
  <c r="A1071" i="14"/>
  <c r="A1075" i="14"/>
  <c r="A1077" i="14"/>
  <c r="A1079" i="14"/>
  <c r="A1083" i="14"/>
  <c r="A1085" i="14"/>
  <c r="A1087" i="14"/>
  <c r="A1091" i="14"/>
  <c r="A1093" i="14"/>
  <c r="A1095" i="14"/>
  <c r="A1099" i="14"/>
  <c r="A1101" i="14"/>
  <c r="A1103" i="14"/>
  <c r="A1107" i="14"/>
  <c r="A1109" i="14"/>
  <c r="A1111" i="14"/>
  <c r="A1115" i="14"/>
  <c r="A1117" i="14"/>
  <c r="A1119" i="14"/>
  <c r="A1123" i="14"/>
  <c r="A1125" i="14"/>
  <c r="A1127" i="14"/>
  <c r="A1131" i="14"/>
  <c r="A1133" i="14"/>
  <c r="A1135" i="14"/>
  <c r="A1139" i="14"/>
  <c r="A1141" i="14"/>
  <c r="A1143" i="14"/>
  <c r="A1147" i="14"/>
  <c r="A1149" i="14"/>
  <c r="A1151" i="14"/>
  <c r="A1155" i="14"/>
  <c r="A1157" i="14"/>
  <c r="A1159" i="14"/>
  <c r="A1163" i="14"/>
  <c r="A1165" i="14"/>
  <c r="A1167" i="14"/>
  <c r="A1171" i="14"/>
  <c r="A1173" i="14"/>
  <c r="A1175" i="14"/>
  <c r="A1179" i="14"/>
  <c r="A1181" i="14"/>
  <c r="A1183" i="14"/>
  <c r="A1187" i="14"/>
  <c r="A1189" i="14"/>
  <c r="A1191" i="14"/>
  <c r="A1195" i="14"/>
  <c r="A1197" i="14"/>
  <c r="A1199" i="14"/>
  <c r="A1203" i="14"/>
  <c r="A1205" i="14"/>
  <c r="A1207" i="14"/>
  <c r="A1211" i="14"/>
  <c r="A1213" i="14"/>
  <c r="A1215" i="14"/>
  <c r="A1219" i="14"/>
  <c r="A1221" i="14"/>
  <c r="A1223" i="14"/>
  <c r="A1227" i="14"/>
  <c r="A1229" i="14"/>
  <c r="A1231" i="14"/>
  <c r="A1235" i="14"/>
  <c r="A1237" i="14"/>
  <c r="A1239" i="14"/>
  <c r="A1243" i="14"/>
  <c r="A1245" i="14"/>
  <c r="A1247" i="14"/>
  <c r="A1251" i="14"/>
  <c r="A1253" i="14"/>
  <c r="A1255" i="14"/>
  <c r="A1259" i="14"/>
  <c r="A1261" i="14"/>
  <c r="A1263" i="14"/>
  <c r="A1267" i="14"/>
  <c r="A1269" i="14"/>
  <c r="A1271" i="14"/>
  <c r="A1275" i="14"/>
  <c r="A1277" i="14"/>
  <c r="A1279" i="14"/>
  <c r="A1283" i="14"/>
  <c r="A1285" i="14"/>
  <c r="A1287" i="14"/>
  <c r="A1291" i="14"/>
  <c r="A1293" i="14"/>
  <c r="A1295" i="14"/>
  <c r="A1299" i="14"/>
  <c r="A1303" i="14"/>
  <c r="A1305" i="14"/>
  <c r="A1307" i="14"/>
  <c r="A1309" i="14"/>
  <c r="A1311" i="14"/>
  <c r="A1315" i="14"/>
  <c r="A1319" i="14"/>
  <c r="A1321" i="14"/>
  <c r="A1323" i="14"/>
  <c r="A1325" i="14"/>
  <c r="A1327" i="14"/>
  <c r="A1331" i="14"/>
  <c r="A1335" i="14"/>
  <c r="A1337" i="14"/>
  <c r="A1339" i="14"/>
  <c r="A1341" i="14"/>
  <c r="A1343" i="14"/>
  <c r="A1347" i="14"/>
  <c r="A1351" i="14"/>
  <c r="A1353" i="14"/>
  <c r="A1355" i="14"/>
  <c r="A1357" i="14"/>
  <c r="A1359" i="14"/>
  <c r="A1363" i="14"/>
  <c r="A1367" i="14"/>
  <c r="A1369" i="14"/>
  <c r="A1371" i="14"/>
  <c r="A1373" i="14"/>
  <c r="A1375" i="14"/>
  <c r="A1379" i="14"/>
  <c r="A1383" i="14"/>
  <c r="A1385" i="14"/>
  <c r="A1387" i="14"/>
  <c r="A1389" i="14"/>
  <c r="A1391" i="14"/>
  <c r="A1395" i="14"/>
  <c r="A1399" i="14"/>
  <c r="A1401" i="14"/>
  <c r="A1403" i="14"/>
  <c r="A1405" i="14"/>
  <c r="A1407" i="14"/>
  <c r="A1411" i="14"/>
  <c r="A1415" i="14"/>
  <c r="A1417" i="14"/>
  <c r="A1419" i="14"/>
  <c r="A1421" i="14"/>
  <c r="A1423" i="14"/>
  <c r="A1427" i="14"/>
  <c r="A1431" i="14"/>
  <c r="A1433" i="14"/>
  <c r="A1435" i="14"/>
  <c r="A1437" i="14"/>
  <c r="A1439" i="14"/>
  <c r="A1443" i="14"/>
  <c r="A1447" i="14"/>
  <c r="A1449" i="14"/>
  <c r="A1451" i="14"/>
  <c r="A1453" i="14"/>
  <c r="A1455" i="14"/>
  <c r="A1459" i="14"/>
  <c r="A1463" i="14"/>
  <c r="A1465" i="14"/>
  <c r="A1467" i="14"/>
  <c r="A1469" i="14"/>
  <c r="A1471" i="14"/>
  <c r="A1475" i="14"/>
  <c r="A1479" i="14"/>
  <c r="A1481" i="14"/>
  <c r="A1483" i="14"/>
  <c r="A1485" i="14"/>
  <c r="A1487" i="14"/>
  <c r="A1491" i="14"/>
  <c r="A1495" i="14"/>
  <c r="A1497" i="14"/>
  <c r="A1499" i="14"/>
  <c r="A1501" i="14"/>
  <c r="A1503" i="14"/>
  <c r="A1507" i="14"/>
  <c r="A1511" i="14"/>
  <c r="A1513" i="14"/>
  <c r="A1515" i="14"/>
  <c r="A1517" i="14"/>
  <c r="A1519" i="14"/>
  <c r="A1523" i="14"/>
  <c r="A1527" i="14"/>
  <c r="A1529" i="14"/>
  <c r="A1531" i="14"/>
  <c r="A1533" i="14"/>
  <c r="A1535" i="14"/>
  <c r="A1539" i="14"/>
  <c r="A1543" i="14"/>
  <c r="A1545" i="14"/>
  <c r="A1547" i="14"/>
  <c r="A1549" i="14"/>
  <c r="A1551" i="14"/>
  <c r="A1555" i="14"/>
  <c r="A1559" i="14"/>
  <c r="A1561" i="14"/>
  <c r="A1563" i="14"/>
  <c r="A1565" i="14"/>
  <c r="A1567" i="14"/>
  <c r="A1571" i="14"/>
  <c r="A1575" i="14"/>
  <c r="A1577" i="14"/>
  <c r="A1579" i="14"/>
  <c r="A1581" i="14"/>
  <c r="A1583" i="14"/>
  <c r="A1587" i="14"/>
  <c r="A1591" i="14"/>
  <c r="A1593" i="14"/>
  <c r="A1595" i="14"/>
  <c r="A1597" i="14"/>
  <c r="A1599" i="14"/>
  <c r="A1603" i="14"/>
  <c r="A1607" i="14"/>
  <c r="A1609" i="14"/>
  <c r="A1611" i="14"/>
  <c r="A1613" i="14"/>
  <c r="A1615" i="14"/>
  <c r="A1619" i="14"/>
  <c r="A1623" i="14"/>
  <c r="A1625" i="14"/>
  <c r="A1627" i="14"/>
  <c r="A1629" i="14"/>
  <c r="A1631" i="14"/>
  <c r="A1635" i="14"/>
  <c r="A1639" i="14"/>
  <c r="A1641" i="14"/>
  <c r="A1643" i="14"/>
  <c r="A1645" i="14"/>
  <c r="A1647" i="14"/>
  <c r="A1651" i="14"/>
  <c r="A1655" i="14"/>
  <c r="A1657" i="14"/>
  <c r="A1659" i="14"/>
  <c r="A1661" i="14"/>
  <c r="A1663" i="14"/>
  <c r="A1667" i="14"/>
  <c r="A1671" i="14"/>
  <c r="A1673" i="14"/>
  <c r="A1675" i="14"/>
  <c r="A1677" i="14"/>
  <c r="A1679" i="14"/>
  <c r="A1683" i="14"/>
  <c r="A1687" i="14"/>
  <c r="A1689" i="14"/>
  <c r="A1691" i="14"/>
  <c r="A1693" i="14"/>
  <c r="A1695" i="14"/>
  <c r="A1699" i="14"/>
  <c r="A1703" i="14"/>
  <c r="A1707" i="14"/>
  <c r="A1711" i="14"/>
  <c r="A1715" i="14"/>
  <c r="A1719" i="14"/>
  <c r="A1723" i="14"/>
  <c r="A1727" i="14"/>
  <c r="A1731" i="14"/>
  <c r="A1735" i="14"/>
  <c r="A1739" i="14"/>
  <c r="A1743" i="14"/>
  <c r="A1747" i="14"/>
  <c r="A1751" i="14"/>
  <c r="A1755" i="14"/>
  <c r="A1759" i="14"/>
  <c r="A1763" i="14"/>
  <c r="A1767" i="14"/>
  <c r="A1771" i="14"/>
  <c r="A1775" i="14"/>
  <c r="A1779" i="14"/>
  <c r="A1783" i="14"/>
  <c r="A1787" i="14"/>
  <c r="A1791" i="14"/>
  <c r="A1795" i="14"/>
  <c r="A1799" i="14"/>
  <c r="A1803" i="14"/>
  <c r="A1807" i="14"/>
  <c r="A1811" i="14"/>
  <c r="A1815" i="14"/>
  <c r="A1819" i="14"/>
  <c r="A1823" i="14"/>
  <c r="A1827" i="14"/>
  <c r="A1831" i="14"/>
  <c r="A1835" i="14"/>
  <c r="A1839" i="14"/>
  <c r="A1843" i="14"/>
  <c r="A1847" i="14"/>
  <c r="A1851" i="14"/>
  <c r="A1855" i="14"/>
  <c r="A1859" i="14"/>
  <c r="A1863" i="14"/>
  <c r="A1867" i="14"/>
  <c r="A1871" i="14"/>
  <c r="A1875" i="14"/>
  <c r="A1879" i="14"/>
  <c r="A1883" i="14"/>
  <c r="A1887" i="14"/>
  <c r="A1891" i="14"/>
  <c r="A1895" i="14"/>
  <c r="A1899" i="14"/>
  <c r="A1903" i="14"/>
  <c r="A1907" i="14"/>
  <c r="A1911" i="14"/>
  <c r="A1915" i="14"/>
  <c r="A1919" i="14"/>
  <c r="A1923" i="14"/>
  <c r="A1927" i="14"/>
  <c r="A1931" i="14"/>
  <c r="A1935" i="14"/>
  <c r="A1939" i="14"/>
  <c r="A1943" i="14"/>
  <c r="A1947" i="14"/>
  <c r="A1951" i="14"/>
  <c r="A1955" i="14"/>
  <c r="A1959" i="14"/>
  <c r="A1963" i="14"/>
  <c r="A1967" i="14"/>
  <c r="A1971" i="14"/>
  <c r="A1975" i="14"/>
  <c r="A1979" i="14"/>
  <c r="A1983" i="14"/>
  <c r="A1987" i="14"/>
  <c r="A1991" i="14"/>
  <c r="A1995" i="14"/>
  <c r="A1999" i="14"/>
  <c r="A2003" i="14"/>
  <c r="A2007" i="14"/>
  <c r="A2011" i="14"/>
  <c r="A2015" i="14"/>
  <c r="A2019" i="14"/>
  <c r="A2023" i="14"/>
  <c r="A2027" i="14"/>
  <c r="A2031" i="14"/>
  <c r="A2035" i="14"/>
  <c r="A2039" i="14"/>
  <c r="A2043" i="14"/>
  <c r="A2047" i="14"/>
  <c r="A2051" i="14"/>
  <c r="A2055" i="14"/>
  <c r="A2059" i="14"/>
  <c r="A2063" i="14"/>
  <c r="A2067" i="14"/>
  <c r="A2071" i="14"/>
  <c r="A2075" i="14"/>
  <c r="A2079" i="14"/>
  <c r="A2083" i="14"/>
  <c r="A2087" i="14"/>
  <c r="A2091" i="14"/>
  <c r="A2095" i="14"/>
  <c r="A2099" i="14"/>
  <c r="A1004" i="14"/>
  <c r="A1006" i="14"/>
  <c r="A1010" i="14"/>
  <c r="A1014" i="14"/>
  <c r="A1016" i="14"/>
  <c r="A1018" i="14"/>
  <c r="A1020" i="14"/>
  <c r="A1022" i="14"/>
  <c r="A1026" i="14"/>
  <c r="A1030" i="14"/>
  <c r="A1032" i="14"/>
  <c r="A1034" i="14"/>
  <c r="A1036" i="14"/>
  <c r="A1038" i="14"/>
  <c r="A1042" i="14"/>
  <c r="A1046" i="14"/>
  <c r="A1048" i="14"/>
  <c r="A1050" i="14"/>
  <c r="A1052" i="14"/>
  <c r="A1054" i="14"/>
  <c r="A1058" i="14"/>
  <c r="A1062" i="14"/>
  <c r="A1066" i="14"/>
  <c r="A1070" i="14"/>
  <c r="A1074" i="14"/>
  <c r="A1078" i="14"/>
  <c r="A1082" i="14"/>
  <c r="A1086" i="14"/>
  <c r="A1090" i="14"/>
  <c r="A1094" i="14"/>
  <c r="A1098" i="14"/>
  <c r="A1102" i="14"/>
  <c r="A1106" i="14"/>
  <c r="A1110" i="14"/>
  <c r="A1114" i="14"/>
  <c r="A1118" i="14"/>
  <c r="A1122" i="14"/>
  <c r="A1126" i="14"/>
  <c r="A1130" i="14"/>
  <c r="A1134" i="14"/>
  <c r="A1138" i="14"/>
  <c r="A1142" i="14"/>
  <c r="A1146" i="14"/>
  <c r="A1150" i="14"/>
  <c r="A1154" i="14"/>
  <c r="A1158" i="14"/>
  <c r="A1162" i="14"/>
  <c r="A1166" i="14"/>
  <c r="A1170" i="14"/>
  <c r="A1174" i="14"/>
  <c r="A1178" i="14"/>
  <c r="A1182" i="14"/>
  <c r="A1186" i="14"/>
  <c r="A1190" i="14"/>
  <c r="A1194" i="14"/>
  <c r="A1198" i="14"/>
  <c r="A1202" i="14"/>
  <c r="A1206" i="14"/>
  <c r="A1210" i="14"/>
  <c r="A1214" i="14"/>
  <c r="A1218" i="14"/>
  <c r="A1222" i="14"/>
  <c r="A1226" i="14"/>
  <c r="A1230" i="14"/>
  <c r="A1234" i="14"/>
  <c r="A1238" i="14"/>
  <c r="A1242" i="14"/>
  <c r="A1246" i="14"/>
  <c r="A1250" i="14"/>
  <c r="A1254" i="14"/>
  <c r="A1258" i="14"/>
  <c r="A1262" i="14"/>
  <c r="A1266" i="14"/>
  <c r="A1270" i="14"/>
  <c r="A1274" i="14"/>
  <c r="A1278" i="14"/>
  <c r="A1282" i="14"/>
  <c r="A1286" i="14"/>
  <c r="A1290" i="14"/>
  <c r="A1294" i="14"/>
  <c r="K2" i="14" l="1"/>
  <c r="L2" i="14" s="1"/>
  <c r="M2" i="14" s="1"/>
  <c r="N2" i="14" s="1"/>
  <c r="T20" i="12"/>
  <c r="T21" i="12"/>
  <c r="T18" i="12"/>
  <c r="T17" i="12"/>
  <c r="T16" i="12"/>
  <c r="T15" i="12"/>
  <c r="S15" i="12"/>
  <c r="F31" i="12" s="1"/>
  <c r="S17" i="12"/>
  <c r="F33" i="12" s="1"/>
  <c r="S16" i="12"/>
  <c r="F32" i="12" s="1"/>
  <c r="S21" i="12"/>
  <c r="F37" i="12" s="1"/>
  <c r="S20" i="12"/>
  <c r="F36" i="12" s="1"/>
  <c r="B27" i="13"/>
  <c r="C27" i="13"/>
  <c r="P27" i="13" s="1"/>
  <c r="B28" i="13"/>
  <c r="C28" i="13"/>
  <c r="P28" i="13" s="1"/>
  <c r="B29" i="13"/>
  <c r="C29" i="13"/>
  <c r="P29" i="13" s="1"/>
  <c r="B30" i="13"/>
  <c r="C30" i="13"/>
  <c r="P30" i="13" s="1"/>
  <c r="B31" i="13"/>
  <c r="C31" i="13"/>
  <c r="P31" i="13" s="1"/>
  <c r="B32" i="13"/>
  <c r="C32" i="13"/>
  <c r="P32" i="13" s="1"/>
  <c r="B33" i="13"/>
  <c r="C33" i="13"/>
  <c r="P33" i="13" s="1"/>
  <c r="B34" i="13"/>
  <c r="C34" i="13"/>
  <c r="P34" i="13" s="1"/>
  <c r="B35" i="13"/>
  <c r="C35" i="13"/>
  <c r="P35" i="13" s="1"/>
  <c r="B36" i="13"/>
  <c r="C36" i="13"/>
  <c r="P36" i="13" s="1"/>
  <c r="B37" i="13"/>
  <c r="C37" i="13"/>
  <c r="P37" i="13" s="1"/>
  <c r="B38" i="13"/>
  <c r="C38" i="13"/>
  <c r="P38" i="13" s="1"/>
  <c r="B39" i="13"/>
  <c r="C39" i="13"/>
  <c r="P39" i="13" s="1"/>
  <c r="B40" i="13"/>
  <c r="C40" i="13"/>
  <c r="P40" i="13" s="1"/>
  <c r="B41" i="13"/>
  <c r="C41" i="13"/>
  <c r="P41" i="13" s="1"/>
  <c r="B42" i="13"/>
  <c r="C42" i="13"/>
  <c r="P42" i="13" s="1"/>
  <c r="B43" i="13"/>
  <c r="C43" i="13"/>
  <c r="P43" i="13" s="1"/>
  <c r="B44" i="13"/>
  <c r="C44" i="13"/>
  <c r="P44" i="13" s="1"/>
  <c r="B45" i="13"/>
  <c r="C45" i="13"/>
  <c r="P45" i="13" s="1"/>
  <c r="B46" i="13"/>
  <c r="C46" i="13"/>
  <c r="P46" i="13" s="1"/>
  <c r="B47" i="13"/>
  <c r="C47" i="13"/>
  <c r="P47" i="13" s="1"/>
  <c r="B48" i="13"/>
  <c r="C48" i="13"/>
  <c r="P48" i="13" s="1"/>
  <c r="B49" i="13"/>
  <c r="C49" i="13"/>
  <c r="P49" i="13" s="1"/>
  <c r="B50" i="13"/>
  <c r="C50" i="13"/>
  <c r="P50" i="13" s="1"/>
  <c r="B51" i="13"/>
  <c r="C51" i="13"/>
  <c r="P51" i="13" s="1"/>
  <c r="B52" i="13"/>
  <c r="C52" i="13"/>
  <c r="P52" i="13" s="1"/>
  <c r="B53" i="13"/>
  <c r="C53" i="13"/>
  <c r="P53" i="13" s="1"/>
  <c r="B54" i="13"/>
  <c r="C54" i="13"/>
  <c r="P54" i="13" s="1"/>
  <c r="B55" i="13"/>
  <c r="C55" i="13"/>
  <c r="P55" i="13" s="1"/>
  <c r="B56" i="13"/>
  <c r="C56" i="13"/>
  <c r="P56" i="13" s="1"/>
  <c r="B57" i="13"/>
  <c r="C57" i="13"/>
  <c r="P57" i="13" s="1"/>
  <c r="B58" i="13"/>
  <c r="C58" i="13"/>
  <c r="P58" i="13" s="1"/>
  <c r="B59" i="13"/>
  <c r="C59" i="13"/>
  <c r="P59" i="13" s="1"/>
  <c r="B60" i="13"/>
  <c r="C60" i="13"/>
  <c r="P60" i="13" s="1"/>
  <c r="B61" i="13"/>
  <c r="C61" i="13"/>
  <c r="P61" i="13" s="1"/>
  <c r="B62" i="13"/>
  <c r="C62" i="13"/>
  <c r="P62" i="13" s="1"/>
  <c r="B63" i="13"/>
  <c r="C63" i="13"/>
  <c r="P63" i="13" s="1"/>
  <c r="B64" i="13"/>
  <c r="C64" i="13"/>
  <c r="P64" i="13" s="1"/>
  <c r="B65" i="13"/>
  <c r="C65" i="13"/>
  <c r="P65" i="13" s="1"/>
  <c r="B66" i="13"/>
  <c r="C66" i="13"/>
  <c r="P66" i="13" s="1"/>
  <c r="B67" i="13"/>
  <c r="C67" i="13"/>
  <c r="P67" i="13" s="1"/>
  <c r="B68" i="13"/>
  <c r="C68" i="13"/>
  <c r="P68" i="13" s="1"/>
  <c r="B69" i="13"/>
  <c r="C69" i="13"/>
  <c r="P69" i="13" s="1"/>
  <c r="B70" i="13"/>
  <c r="C70" i="13"/>
  <c r="P70" i="13" s="1"/>
  <c r="B71" i="13"/>
  <c r="C71" i="13"/>
  <c r="P71" i="13" s="1"/>
  <c r="B72" i="13"/>
  <c r="C72" i="13"/>
  <c r="P72" i="13" s="1"/>
  <c r="B73" i="13"/>
  <c r="C73" i="13"/>
  <c r="P73" i="13" s="1"/>
  <c r="B74" i="13"/>
  <c r="C74" i="13"/>
  <c r="P74" i="13" s="1"/>
  <c r="B75" i="13"/>
  <c r="C75" i="13"/>
  <c r="P75" i="13" s="1"/>
  <c r="B76" i="13"/>
  <c r="C76" i="13"/>
  <c r="P76" i="13" s="1"/>
  <c r="B77" i="13"/>
  <c r="C77" i="13"/>
  <c r="P77" i="13" s="1"/>
  <c r="B78" i="13"/>
  <c r="C78" i="13"/>
  <c r="P78" i="13" s="1"/>
  <c r="B79" i="13"/>
  <c r="C79" i="13"/>
  <c r="P79" i="13" s="1"/>
  <c r="B80" i="13"/>
  <c r="C80" i="13"/>
  <c r="P80" i="13" s="1"/>
  <c r="B81" i="13"/>
  <c r="C81" i="13"/>
  <c r="P81" i="13" s="1"/>
  <c r="B82" i="13"/>
  <c r="C82" i="13"/>
  <c r="P82" i="13" s="1"/>
  <c r="B83" i="13"/>
  <c r="C83" i="13"/>
  <c r="P83" i="13" s="1"/>
  <c r="B84" i="13"/>
  <c r="C84" i="13"/>
  <c r="P84" i="13" s="1"/>
  <c r="B85" i="13"/>
  <c r="C85" i="13"/>
  <c r="P85" i="13" s="1"/>
  <c r="B86" i="13"/>
  <c r="C86" i="13"/>
  <c r="P86" i="13" s="1"/>
  <c r="B87" i="13"/>
  <c r="C87" i="13"/>
  <c r="P87" i="13" s="1"/>
  <c r="B88" i="13"/>
  <c r="C88" i="13"/>
  <c r="P88" i="13" s="1"/>
  <c r="B89" i="13"/>
  <c r="C89" i="13"/>
  <c r="P89" i="13" s="1"/>
  <c r="B90" i="13"/>
  <c r="C90" i="13"/>
  <c r="P90" i="13" s="1"/>
  <c r="B91" i="13"/>
  <c r="C91" i="13"/>
  <c r="P91" i="13" s="1"/>
  <c r="B92" i="13"/>
  <c r="C92" i="13"/>
  <c r="P92" i="13" s="1"/>
  <c r="B93" i="13"/>
  <c r="C93" i="13"/>
  <c r="P93" i="13" s="1"/>
  <c r="B94" i="13"/>
  <c r="C94" i="13"/>
  <c r="P94" i="13" s="1"/>
  <c r="B95" i="13"/>
  <c r="C95" i="13"/>
  <c r="P95" i="13" s="1"/>
  <c r="B96" i="13"/>
  <c r="C96" i="13"/>
  <c r="P96" i="13" s="1"/>
  <c r="B97" i="13"/>
  <c r="C97" i="13"/>
  <c r="P97" i="13" s="1"/>
  <c r="B98" i="13"/>
  <c r="C98" i="13"/>
  <c r="P98" i="13" s="1"/>
  <c r="B99" i="13"/>
  <c r="C99" i="13"/>
  <c r="P99" i="13" s="1"/>
  <c r="B100" i="13"/>
  <c r="C100" i="13"/>
  <c r="P100" i="13" s="1"/>
  <c r="B101" i="13"/>
  <c r="C101" i="13"/>
  <c r="P101" i="13" s="1"/>
  <c r="B102" i="13"/>
  <c r="C102" i="13"/>
  <c r="P102" i="13" s="1"/>
  <c r="B103" i="13"/>
  <c r="C103" i="13"/>
  <c r="P103" i="13" s="1"/>
  <c r="B104" i="13"/>
  <c r="C104" i="13"/>
  <c r="P104" i="13" s="1"/>
  <c r="B105" i="13"/>
  <c r="C105" i="13"/>
  <c r="P105" i="13" s="1"/>
  <c r="B106" i="13"/>
  <c r="C106" i="13"/>
  <c r="P106" i="13" s="1"/>
  <c r="B107" i="13"/>
  <c r="C107" i="13"/>
  <c r="P107" i="13" s="1"/>
  <c r="B108" i="13"/>
  <c r="C108" i="13"/>
  <c r="P108" i="13" s="1"/>
  <c r="B109" i="13"/>
  <c r="C109" i="13"/>
  <c r="P109" i="13" s="1"/>
  <c r="B110" i="13"/>
  <c r="C110" i="13"/>
  <c r="P110" i="13" s="1"/>
  <c r="B111" i="13"/>
  <c r="C111" i="13"/>
  <c r="P111" i="13" s="1"/>
  <c r="B112" i="13"/>
  <c r="C112" i="13"/>
  <c r="P112" i="13" s="1"/>
  <c r="B113" i="13"/>
  <c r="C113" i="13"/>
  <c r="P113" i="13" s="1"/>
  <c r="B114" i="13"/>
  <c r="C114" i="13"/>
  <c r="P114" i="13" s="1"/>
  <c r="B115" i="13"/>
  <c r="C115" i="13"/>
  <c r="P115" i="13" s="1"/>
  <c r="B116" i="13"/>
  <c r="C116" i="13"/>
  <c r="P116" i="13" s="1"/>
  <c r="B117" i="13"/>
  <c r="C117" i="13"/>
  <c r="P117" i="13" s="1"/>
  <c r="B118" i="13"/>
  <c r="C118" i="13"/>
  <c r="P118" i="13" s="1"/>
  <c r="B119" i="13"/>
  <c r="C119" i="13"/>
  <c r="P119" i="13" s="1"/>
  <c r="B120" i="13"/>
  <c r="C120" i="13"/>
  <c r="P120" i="13" s="1"/>
  <c r="B121" i="13"/>
  <c r="C121" i="13"/>
  <c r="P121" i="13" s="1"/>
  <c r="B122" i="13"/>
  <c r="C122" i="13"/>
  <c r="P122" i="13" s="1"/>
  <c r="B123" i="13"/>
  <c r="C123" i="13"/>
  <c r="P123" i="13" s="1"/>
  <c r="B124" i="13"/>
  <c r="C124" i="13"/>
  <c r="P124" i="13" s="1"/>
  <c r="B125" i="13"/>
  <c r="C125" i="13"/>
  <c r="P125" i="13" s="1"/>
  <c r="B126" i="13"/>
  <c r="C126" i="13"/>
  <c r="P126" i="13" s="1"/>
  <c r="B127" i="13"/>
  <c r="C127" i="13"/>
  <c r="P127" i="13" s="1"/>
  <c r="B128" i="13"/>
  <c r="C128" i="13"/>
  <c r="P128" i="13" s="1"/>
  <c r="B129" i="13"/>
  <c r="C129" i="13"/>
  <c r="P129" i="13" s="1"/>
  <c r="B130" i="13"/>
  <c r="C130" i="13"/>
  <c r="P130" i="13" s="1"/>
  <c r="B131" i="13"/>
  <c r="C131" i="13"/>
  <c r="P131" i="13" s="1"/>
  <c r="B132" i="13"/>
  <c r="C132" i="13"/>
  <c r="P132" i="13" s="1"/>
  <c r="B133" i="13"/>
  <c r="C133" i="13"/>
  <c r="P133" i="13" s="1"/>
  <c r="B134" i="13"/>
  <c r="C134" i="13"/>
  <c r="P134" i="13" s="1"/>
  <c r="B135" i="13"/>
  <c r="C135" i="13"/>
  <c r="P135" i="13" s="1"/>
  <c r="B136" i="13"/>
  <c r="C136" i="13"/>
  <c r="P136" i="13" s="1"/>
  <c r="B137" i="13"/>
  <c r="C137" i="13"/>
  <c r="P137" i="13" s="1"/>
  <c r="B138" i="13"/>
  <c r="C138" i="13"/>
  <c r="P138" i="13" s="1"/>
  <c r="B139" i="13"/>
  <c r="C139" i="13"/>
  <c r="P139" i="13" s="1"/>
  <c r="B140" i="13"/>
  <c r="C140" i="13"/>
  <c r="P140" i="13" s="1"/>
  <c r="B141" i="13"/>
  <c r="C141" i="13"/>
  <c r="P141" i="13" s="1"/>
  <c r="B142" i="13"/>
  <c r="C142" i="13"/>
  <c r="P142" i="13" s="1"/>
  <c r="B143" i="13"/>
  <c r="C143" i="13"/>
  <c r="P143" i="13" s="1"/>
  <c r="B144" i="13"/>
  <c r="C144" i="13"/>
  <c r="P144" i="13" s="1"/>
  <c r="B145" i="13"/>
  <c r="C145" i="13"/>
  <c r="P145" i="13" s="1"/>
  <c r="B146" i="13"/>
  <c r="C146" i="13"/>
  <c r="P146" i="13" s="1"/>
  <c r="B147" i="13"/>
  <c r="C147" i="13"/>
  <c r="P147" i="13" s="1"/>
  <c r="B148" i="13"/>
  <c r="C148" i="13"/>
  <c r="P148" i="13" s="1"/>
  <c r="B149" i="13"/>
  <c r="C149" i="13"/>
  <c r="P149" i="13" s="1"/>
  <c r="B150" i="13"/>
  <c r="C150" i="13"/>
  <c r="P150" i="13" s="1"/>
  <c r="B151" i="13"/>
  <c r="C151" i="13"/>
  <c r="P151" i="13" s="1"/>
  <c r="B152" i="13"/>
  <c r="C152" i="13"/>
  <c r="P152" i="13" s="1"/>
  <c r="B153" i="13"/>
  <c r="C153" i="13"/>
  <c r="P153" i="13" s="1"/>
  <c r="B154" i="13"/>
  <c r="C154" i="13"/>
  <c r="P154" i="13" s="1"/>
  <c r="B155" i="13"/>
  <c r="C155" i="13"/>
  <c r="P155" i="13" s="1"/>
  <c r="B156" i="13"/>
  <c r="C156" i="13"/>
  <c r="P156" i="13" s="1"/>
  <c r="B157" i="13"/>
  <c r="C157" i="13"/>
  <c r="P157" i="13" s="1"/>
  <c r="B158" i="13"/>
  <c r="C158" i="13"/>
  <c r="P158" i="13" s="1"/>
  <c r="B159" i="13"/>
  <c r="C159" i="13"/>
  <c r="P159" i="13" s="1"/>
  <c r="B160" i="13"/>
  <c r="C160" i="13"/>
  <c r="P160" i="13" s="1"/>
  <c r="B161" i="13"/>
  <c r="C161" i="13"/>
  <c r="P161" i="13" s="1"/>
  <c r="B162" i="13"/>
  <c r="C162" i="13"/>
  <c r="P162" i="13" s="1"/>
  <c r="B163" i="13"/>
  <c r="C163" i="13"/>
  <c r="P163" i="13" s="1"/>
  <c r="B164" i="13"/>
  <c r="C164" i="13"/>
  <c r="P164" i="13" s="1"/>
  <c r="B165" i="13"/>
  <c r="C165" i="13"/>
  <c r="P165" i="13" s="1"/>
  <c r="B166" i="13"/>
  <c r="C166" i="13"/>
  <c r="P166" i="13" s="1"/>
  <c r="B167" i="13"/>
  <c r="C167" i="13"/>
  <c r="P167" i="13" s="1"/>
  <c r="B168" i="13"/>
  <c r="C168" i="13"/>
  <c r="P168" i="13" s="1"/>
  <c r="B169" i="13"/>
  <c r="C169" i="13"/>
  <c r="P169" i="13" s="1"/>
  <c r="B170" i="13"/>
  <c r="C170" i="13"/>
  <c r="P170" i="13" s="1"/>
  <c r="B171" i="13"/>
  <c r="C171" i="13"/>
  <c r="P171" i="13" s="1"/>
  <c r="B172" i="13"/>
  <c r="C172" i="13"/>
  <c r="P172" i="13" s="1"/>
  <c r="B173" i="13"/>
  <c r="C173" i="13"/>
  <c r="P173" i="13" s="1"/>
  <c r="B174" i="13"/>
  <c r="C174" i="13"/>
  <c r="P174" i="13" s="1"/>
  <c r="B175" i="13"/>
  <c r="C175" i="13"/>
  <c r="P175" i="13" s="1"/>
  <c r="B176" i="13"/>
  <c r="C176" i="13"/>
  <c r="P176" i="13" s="1"/>
  <c r="B177" i="13"/>
  <c r="C177" i="13"/>
  <c r="P177" i="13" s="1"/>
  <c r="B178" i="13"/>
  <c r="C178" i="13"/>
  <c r="P178" i="13" s="1"/>
  <c r="B179" i="13"/>
  <c r="C179" i="13"/>
  <c r="P179" i="13" s="1"/>
  <c r="B180" i="13"/>
  <c r="C180" i="13"/>
  <c r="P180" i="13" s="1"/>
  <c r="B181" i="13"/>
  <c r="C181" i="13"/>
  <c r="P181" i="13" s="1"/>
  <c r="B182" i="13"/>
  <c r="C182" i="13"/>
  <c r="P182" i="13" s="1"/>
  <c r="B183" i="13"/>
  <c r="C183" i="13"/>
  <c r="P183" i="13" s="1"/>
  <c r="B184" i="13"/>
  <c r="C184" i="13"/>
  <c r="P184" i="13" s="1"/>
  <c r="B185" i="13"/>
  <c r="C185" i="13"/>
  <c r="P185" i="13" s="1"/>
  <c r="B186" i="13"/>
  <c r="C186" i="13"/>
  <c r="P186" i="13" s="1"/>
  <c r="B187" i="13"/>
  <c r="C187" i="13"/>
  <c r="P187" i="13" s="1"/>
  <c r="B188" i="13"/>
  <c r="C188" i="13"/>
  <c r="P188" i="13" s="1"/>
  <c r="B189" i="13"/>
  <c r="C189" i="13"/>
  <c r="P189" i="13" s="1"/>
  <c r="B190" i="13"/>
  <c r="C190" i="13"/>
  <c r="P190" i="13" s="1"/>
  <c r="B191" i="13"/>
  <c r="C191" i="13"/>
  <c r="P191" i="13" s="1"/>
  <c r="B192" i="13"/>
  <c r="C192" i="13"/>
  <c r="P192" i="13" s="1"/>
  <c r="B193" i="13"/>
  <c r="C193" i="13"/>
  <c r="P193" i="13" s="1"/>
  <c r="B194" i="13"/>
  <c r="C194" i="13"/>
  <c r="P194" i="13" s="1"/>
  <c r="B195" i="13"/>
  <c r="C195" i="13"/>
  <c r="P195" i="13" s="1"/>
  <c r="B196" i="13"/>
  <c r="C196" i="13"/>
  <c r="P196" i="13" s="1"/>
  <c r="B197" i="13"/>
  <c r="C197" i="13"/>
  <c r="P197" i="13" s="1"/>
  <c r="B198" i="13"/>
  <c r="C198" i="13"/>
  <c r="P198" i="13" s="1"/>
  <c r="B199" i="13"/>
  <c r="C199" i="13"/>
  <c r="P199" i="13" s="1"/>
  <c r="B200" i="13"/>
  <c r="C200" i="13"/>
  <c r="P200" i="13" s="1"/>
  <c r="B201" i="13"/>
  <c r="C201" i="13"/>
  <c r="P201" i="13" s="1"/>
  <c r="B202" i="13"/>
  <c r="C202" i="13"/>
  <c r="P202" i="13" s="1"/>
  <c r="B203" i="13"/>
  <c r="C203" i="13"/>
  <c r="P203" i="13" s="1"/>
  <c r="B204" i="13"/>
  <c r="C204" i="13"/>
  <c r="P204" i="13" s="1"/>
  <c r="B205" i="13"/>
  <c r="C205" i="13"/>
  <c r="P205" i="13" s="1"/>
  <c r="B206" i="13"/>
  <c r="C206" i="13"/>
  <c r="P206" i="13" s="1"/>
  <c r="B207" i="13"/>
  <c r="C207" i="13"/>
  <c r="P207" i="13" s="1"/>
  <c r="B208" i="13"/>
  <c r="C208" i="13"/>
  <c r="P208" i="13" s="1"/>
  <c r="B209" i="13"/>
  <c r="C209" i="13"/>
  <c r="P209" i="13" s="1"/>
  <c r="B210" i="13"/>
  <c r="C210" i="13"/>
  <c r="P210" i="13" s="1"/>
  <c r="B211" i="13"/>
  <c r="C211" i="13"/>
  <c r="P211" i="13" s="1"/>
  <c r="B212" i="13"/>
  <c r="C212" i="13"/>
  <c r="P212" i="13" s="1"/>
  <c r="B213" i="13"/>
  <c r="C213" i="13"/>
  <c r="P213" i="13" s="1"/>
  <c r="B214" i="13"/>
  <c r="C214" i="13"/>
  <c r="P214" i="13" s="1"/>
  <c r="B215" i="13"/>
  <c r="C215" i="13"/>
  <c r="P215" i="13" s="1"/>
  <c r="B216" i="13"/>
  <c r="C216" i="13"/>
  <c r="P216" i="13" s="1"/>
  <c r="B217" i="13"/>
  <c r="C217" i="13"/>
  <c r="P217" i="13" s="1"/>
  <c r="B218" i="13"/>
  <c r="C218" i="13"/>
  <c r="P218" i="13" s="1"/>
  <c r="B219" i="13"/>
  <c r="C219" i="13"/>
  <c r="P219" i="13" s="1"/>
  <c r="B220" i="13"/>
  <c r="C220" i="13"/>
  <c r="P220" i="13" s="1"/>
  <c r="B221" i="13"/>
  <c r="C221" i="13"/>
  <c r="P221" i="13" s="1"/>
  <c r="B222" i="13"/>
  <c r="C222" i="13"/>
  <c r="P222" i="13" s="1"/>
  <c r="B223" i="13"/>
  <c r="C223" i="13"/>
  <c r="P223" i="13" s="1"/>
  <c r="B224" i="13"/>
  <c r="C224" i="13"/>
  <c r="P224" i="13" s="1"/>
  <c r="B225" i="13"/>
  <c r="C225" i="13"/>
  <c r="P225" i="13" s="1"/>
  <c r="B226" i="13"/>
  <c r="C226" i="13"/>
  <c r="P226" i="13" s="1"/>
  <c r="B227" i="13"/>
  <c r="C227" i="13"/>
  <c r="P227" i="13" s="1"/>
  <c r="B228" i="13"/>
  <c r="C228" i="13"/>
  <c r="P228" i="13" s="1"/>
  <c r="B229" i="13"/>
  <c r="C229" i="13"/>
  <c r="P229" i="13" s="1"/>
  <c r="B230" i="13"/>
  <c r="C230" i="13"/>
  <c r="P230" i="13" s="1"/>
  <c r="B231" i="13"/>
  <c r="C231" i="13"/>
  <c r="P231" i="13" s="1"/>
  <c r="B232" i="13"/>
  <c r="C232" i="13"/>
  <c r="P232" i="13" s="1"/>
  <c r="B233" i="13"/>
  <c r="C233" i="13"/>
  <c r="P233" i="13" s="1"/>
  <c r="B234" i="13"/>
  <c r="C234" i="13"/>
  <c r="P234" i="13" s="1"/>
  <c r="B235" i="13"/>
  <c r="C235" i="13"/>
  <c r="P235" i="13" s="1"/>
  <c r="B236" i="13"/>
  <c r="C236" i="13"/>
  <c r="P236" i="13" s="1"/>
  <c r="B237" i="13"/>
  <c r="C237" i="13"/>
  <c r="P237" i="13" s="1"/>
  <c r="B238" i="13"/>
  <c r="C238" i="13"/>
  <c r="P238" i="13" s="1"/>
  <c r="B239" i="13"/>
  <c r="C239" i="13"/>
  <c r="P239" i="13" s="1"/>
  <c r="B240" i="13"/>
  <c r="C240" i="13"/>
  <c r="P240" i="13" s="1"/>
  <c r="B241" i="13"/>
  <c r="C241" i="13"/>
  <c r="P241" i="13" s="1"/>
  <c r="B242" i="13"/>
  <c r="C242" i="13"/>
  <c r="P242" i="13" s="1"/>
  <c r="B243" i="13"/>
  <c r="C243" i="13"/>
  <c r="P243" i="13" s="1"/>
  <c r="B244" i="13"/>
  <c r="C244" i="13"/>
  <c r="P244" i="13" s="1"/>
  <c r="B245" i="13"/>
  <c r="C245" i="13"/>
  <c r="P245" i="13" s="1"/>
  <c r="B246" i="13"/>
  <c r="C246" i="13"/>
  <c r="P246" i="13" s="1"/>
  <c r="B247" i="13"/>
  <c r="C247" i="13"/>
  <c r="P247" i="13" s="1"/>
  <c r="B248" i="13"/>
  <c r="C248" i="13"/>
  <c r="P248" i="13" s="1"/>
  <c r="B249" i="13"/>
  <c r="C249" i="13"/>
  <c r="P249" i="13" s="1"/>
  <c r="B250" i="13"/>
  <c r="C250" i="13"/>
  <c r="P250" i="13" s="1"/>
  <c r="B251" i="13"/>
  <c r="C251" i="13"/>
  <c r="P251" i="13" s="1"/>
  <c r="B252" i="13"/>
  <c r="C252" i="13"/>
  <c r="P252" i="13" s="1"/>
  <c r="B253" i="13"/>
  <c r="C253" i="13"/>
  <c r="P253" i="13" s="1"/>
  <c r="B254" i="13"/>
  <c r="C254" i="13"/>
  <c r="P254" i="13" s="1"/>
  <c r="B255" i="13"/>
  <c r="C255" i="13"/>
  <c r="P255" i="13" s="1"/>
  <c r="B256" i="13"/>
  <c r="C256" i="13"/>
  <c r="P256" i="13" s="1"/>
  <c r="B257" i="13"/>
  <c r="C257" i="13"/>
  <c r="P257" i="13" s="1"/>
  <c r="B258" i="13"/>
  <c r="C258" i="13"/>
  <c r="P258" i="13" s="1"/>
  <c r="B259" i="13"/>
  <c r="C259" i="13"/>
  <c r="P259" i="13" s="1"/>
  <c r="B260" i="13"/>
  <c r="C260" i="13"/>
  <c r="P260" i="13" s="1"/>
  <c r="B261" i="13"/>
  <c r="C261" i="13"/>
  <c r="P261" i="13" s="1"/>
  <c r="B262" i="13"/>
  <c r="C262" i="13"/>
  <c r="P262" i="13" s="1"/>
  <c r="B263" i="13"/>
  <c r="C263" i="13"/>
  <c r="P263" i="13" s="1"/>
  <c r="B264" i="13"/>
  <c r="C264" i="13"/>
  <c r="P264" i="13" s="1"/>
  <c r="B265" i="13"/>
  <c r="C265" i="13"/>
  <c r="P265" i="13" s="1"/>
  <c r="B266" i="13"/>
  <c r="C266" i="13"/>
  <c r="P266" i="13" s="1"/>
  <c r="B267" i="13"/>
  <c r="C267" i="13"/>
  <c r="P267" i="13" s="1"/>
  <c r="B268" i="13"/>
  <c r="C268" i="13"/>
  <c r="P268" i="13" s="1"/>
  <c r="B269" i="13"/>
  <c r="C269" i="13"/>
  <c r="P269" i="13" s="1"/>
  <c r="B270" i="13"/>
  <c r="C270" i="13"/>
  <c r="P270" i="13" s="1"/>
  <c r="B271" i="13"/>
  <c r="C271" i="13"/>
  <c r="P271" i="13" s="1"/>
  <c r="B272" i="13"/>
  <c r="C272" i="13"/>
  <c r="P272" i="13" s="1"/>
  <c r="B273" i="13"/>
  <c r="C273" i="13"/>
  <c r="P273" i="13" s="1"/>
  <c r="B274" i="13"/>
  <c r="C274" i="13"/>
  <c r="P274" i="13" s="1"/>
  <c r="B275" i="13"/>
  <c r="C275" i="13"/>
  <c r="P275" i="13" s="1"/>
  <c r="B276" i="13"/>
  <c r="C276" i="13"/>
  <c r="P276" i="13" s="1"/>
  <c r="B277" i="13"/>
  <c r="C277" i="13"/>
  <c r="P277" i="13" s="1"/>
  <c r="B278" i="13"/>
  <c r="C278" i="13"/>
  <c r="P278" i="13" s="1"/>
  <c r="B279" i="13"/>
  <c r="C279" i="13"/>
  <c r="P279" i="13" s="1"/>
  <c r="B280" i="13"/>
  <c r="C280" i="13"/>
  <c r="P280" i="13" s="1"/>
  <c r="B281" i="13"/>
  <c r="C281" i="13"/>
  <c r="P281" i="13" s="1"/>
  <c r="B282" i="13"/>
  <c r="C282" i="13"/>
  <c r="P282" i="13" s="1"/>
  <c r="B283" i="13"/>
  <c r="C283" i="13"/>
  <c r="P283" i="13" s="1"/>
  <c r="B284" i="13"/>
  <c r="C284" i="13"/>
  <c r="P284" i="13" s="1"/>
  <c r="B285" i="13"/>
  <c r="C285" i="13"/>
  <c r="P285" i="13" s="1"/>
  <c r="B286" i="13"/>
  <c r="C286" i="13"/>
  <c r="P286" i="13" s="1"/>
  <c r="B287" i="13"/>
  <c r="C287" i="13"/>
  <c r="P287" i="13" s="1"/>
  <c r="B288" i="13"/>
  <c r="C288" i="13"/>
  <c r="P288" i="13" s="1"/>
  <c r="B289" i="13"/>
  <c r="C289" i="13"/>
  <c r="P289" i="13" s="1"/>
  <c r="B290" i="13"/>
  <c r="C290" i="13"/>
  <c r="P290" i="13" s="1"/>
  <c r="B291" i="13"/>
  <c r="C291" i="13"/>
  <c r="P291" i="13" s="1"/>
  <c r="B292" i="13"/>
  <c r="C292" i="13"/>
  <c r="P292" i="13" s="1"/>
  <c r="B293" i="13"/>
  <c r="C293" i="13"/>
  <c r="P293" i="13" s="1"/>
  <c r="B294" i="13"/>
  <c r="C294" i="13"/>
  <c r="P294" i="13" s="1"/>
  <c r="B295" i="13"/>
  <c r="C295" i="13"/>
  <c r="P295" i="13" s="1"/>
  <c r="B296" i="13"/>
  <c r="C296" i="13"/>
  <c r="P296" i="13" s="1"/>
  <c r="B297" i="13"/>
  <c r="C297" i="13"/>
  <c r="P297" i="13" s="1"/>
  <c r="B298" i="13"/>
  <c r="C298" i="13"/>
  <c r="P298" i="13" s="1"/>
  <c r="B299" i="13"/>
  <c r="C299" i="13"/>
  <c r="P299" i="13" s="1"/>
  <c r="B300" i="13"/>
  <c r="C300" i="13"/>
  <c r="P300" i="13" s="1"/>
  <c r="B301" i="13"/>
  <c r="C301" i="13"/>
  <c r="P301" i="13" s="1"/>
  <c r="B302" i="13"/>
  <c r="C302" i="13"/>
  <c r="P302" i="13" s="1"/>
  <c r="B303" i="13"/>
  <c r="C303" i="13"/>
  <c r="P303" i="13" s="1"/>
  <c r="B304" i="13"/>
  <c r="C304" i="13"/>
  <c r="P304" i="13" s="1"/>
  <c r="B305" i="13"/>
  <c r="C305" i="13"/>
  <c r="P305" i="13" s="1"/>
  <c r="B306" i="13"/>
  <c r="C306" i="13"/>
  <c r="P306" i="13" s="1"/>
  <c r="B307" i="13"/>
  <c r="C307" i="13"/>
  <c r="P307" i="13" s="1"/>
  <c r="B308" i="13"/>
  <c r="C308" i="13"/>
  <c r="P308" i="13" s="1"/>
  <c r="B309" i="13"/>
  <c r="C309" i="13"/>
  <c r="P309" i="13" s="1"/>
  <c r="B310" i="13"/>
  <c r="C310" i="13"/>
  <c r="P310" i="13" s="1"/>
  <c r="B311" i="13"/>
  <c r="C311" i="13"/>
  <c r="P311" i="13" s="1"/>
  <c r="B312" i="13"/>
  <c r="C312" i="13"/>
  <c r="P312" i="13" s="1"/>
  <c r="B313" i="13"/>
  <c r="C313" i="13"/>
  <c r="P313" i="13" s="1"/>
  <c r="B314" i="13"/>
  <c r="C314" i="13"/>
  <c r="P314" i="13" s="1"/>
  <c r="B315" i="13"/>
  <c r="C315" i="13"/>
  <c r="P315" i="13" s="1"/>
  <c r="B316" i="13"/>
  <c r="C316" i="13"/>
  <c r="P316" i="13" s="1"/>
  <c r="B317" i="13"/>
  <c r="C317" i="13"/>
  <c r="P317" i="13" s="1"/>
  <c r="B318" i="13"/>
  <c r="C318" i="13"/>
  <c r="P318" i="13" s="1"/>
  <c r="B319" i="13"/>
  <c r="C319" i="13"/>
  <c r="P319" i="13" s="1"/>
  <c r="B320" i="13"/>
  <c r="C320" i="13"/>
  <c r="P320" i="13" s="1"/>
  <c r="B321" i="13"/>
  <c r="C321" i="13"/>
  <c r="P321" i="13" s="1"/>
  <c r="B322" i="13"/>
  <c r="C322" i="13"/>
  <c r="P322" i="13" s="1"/>
  <c r="B323" i="13"/>
  <c r="C323" i="13"/>
  <c r="P323" i="13" s="1"/>
  <c r="B324" i="13"/>
  <c r="C324" i="13"/>
  <c r="P324" i="13" s="1"/>
  <c r="B325" i="13"/>
  <c r="C325" i="13"/>
  <c r="P325" i="13" s="1"/>
  <c r="B326" i="13"/>
  <c r="C326" i="13"/>
  <c r="P326" i="13" s="1"/>
  <c r="B327" i="13"/>
  <c r="C327" i="13"/>
  <c r="P327" i="13" s="1"/>
  <c r="B328" i="13"/>
  <c r="C328" i="13"/>
  <c r="P328" i="13" s="1"/>
  <c r="B329" i="13"/>
  <c r="C329" i="13"/>
  <c r="P329" i="13" s="1"/>
  <c r="B330" i="13"/>
  <c r="C330" i="13"/>
  <c r="P330" i="13" s="1"/>
  <c r="B331" i="13"/>
  <c r="C331" i="13"/>
  <c r="P331" i="13" s="1"/>
  <c r="B332" i="13"/>
  <c r="C332" i="13"/>
  <c r="P332" i="13" s="1"/>
  <c r="B333" i="13"/>
  <c r="C333" i="13"/>
  <c r="P333" i="13" s="1"/>
  <c r="B334" i="13"/>
  <c r="C334" i="13"/>
  <c r="P334" i="13" s="1"/>
  <c r="B335" i="13"/>
  <c r="C335" i="13"/>
  <c r="P335" i="13" s="1"/>
  <c r="B336" i="13"/>
  <c r="C336" i="13"/>
  <c r="P336" i="13" s="1"/>
  <c r="B337" i="13"/>
  <c r="C337" i="13"/>
  <c r="P337" i="13" s="1"/>
  <c r="B338" i="13"/>
  <c r="C338" i="13"/>
  <c r="P338" i="13" s="1"/>
  <c r="B339" i="13"/>
  <c r="C339" i="13"/>
  <c r="P339" i="13" s="1"/>
  <c r="B340" i="13"/>
  <c r="C340" i="13"/>
  <c r="P340" i="13" s="1"/>
  <c r="B341" i="13"/>
  <c r="C341" i="13"/>
  <c r="P341" i="13" s="1"/>
  <c r="B342" i="13"/>
  <c r="C342" i="13"/>
  <c r="P342" i="13" s="1"/>
  <c r="B343" i="13"/>
  <c r="C343" i="13"/>
  <c r="P343" i="13" s="1"/>
  <c r="B344" i="13"/>
  <c r="C344" i="13"/>
  <c r="P344" i="13" s="1"/>
  <c r="B345" i="13"/>
  <c r="C345" i="13"/>
  <c r="P345" i="13" s="1"/>
  <c r="B346" i="13"/>
  <c r="C346" i="13"/>
  <c r="P346" i="13" s="1"/>
  <c r="B347" i="13"/>
  <c r="C347" i="13"/>
  <c r="P347" i="13" s="1"/>
  <c r="B348" i="13"/>
  <c r="C348" i="13"/>
  <c r="P348" i="13" s="1"/>
  <c r="B349" i="13"/>
  <c r="C349" i="13"/>
  <c r="P349" i="13" s="1"/>
  <c r="B350" i="13"/>
  <c r="C350" i="13"/>
  <c r="P350" i="13" s="1"/>
  <c r="B351" i="13"/>
  <c r="C351" i="13"/>
  <c r="P351" i="13" s="1"/>
  <c r="B352" i="13"/>
  <c r="C352" i="13"/>
  <c r="P352" i="13" s="1"/>
  <c r="B353" i="13"/>
  <c r="C353" i="13"/>
  <c r="P353" i="13" s="1"/>
  <c r="B354" i="13"/>
  <c r="C354" i="13"/>
  <c r="P354" i="13" s="1"/>
  <c r="B355" i="13"/>
  <c r="C355" i="13"/>
  <c r="P355" i="13" s="1"/>
  <c r="B356" i="13"/>
  <c r="C356" i="13"/>
  <c r="P356" i="13" s="1"/>
  <c r="B357" i="13"/>
  <c r="C357" i="13"/>
  <c r="P357" i="13" s="1"/>
  <c r="B358" i="13"/>
  <c r="C358" i="13"/>
  <c r="P358" i="13" s="1"/>
  <c r="B359" i="13"/>
  <c r="C359" i="13"/>
  <c r="P359" i="13" s="1"/>
  <c r="B360" i="13"/>
  <c r="C360" i="13"/>
  <c r="P360" i="13" s="1"/>
  <c r="B361" i="13"/>
  <c r="C361" i="13"/>
  <c r="P361" i="13" s="1"/>
  <c r="B362" i="13"/>
  <c r="C362" i="13"/>
  <c r="P362" i="13" s="1"/>
  <c r="B363" i="13"/>
  <c r="C363" i="13"/>
  <c r="P363" i="13" s="1"/>
  <c r="B364" i="13"/>
  <c r="C364" i="13"/>
  <c r="P364" i="13" s="1"/>
  <c r="B365" i="13"/>
  <c r="C365" i="13"/>
  <c r="P365" i="13" s="1"/>
  <c r="B366" i="13"/>
  <c r="C366" i="13"/>
  <c r="P366" i="13" s="1"/>
  <c r="B367" i="13"/>
  <c r="C367" i="13"/>
  <c r="P367" i="13" s="1"/>
  <c r="B368" i="13"/>
  <c r="C368" i="13"/>
  <c r="P368" i="13" s="1"/>
  <c r="B369" i="13"/>
  <c r="C369" i="13"/>
  <c r="P369" i="13" s="1"/>
  <c r="B370" i="13"/>
  <c r="C370" i="13"/>
  <c r="P370" i="13" s="1"/>
  <c r="B371" i="13"/>
  <c r="C371" i="13"/>
  <c r="P371" i="13" s="1"/>
  <c r="B372" i="13"/>
  <c r="C372" i="13"/>
  <c r="P372" i="13" s="1"/>
  <c r="B373" i="13"/>
  <c r="C373" i="13"/>
  <c r="P373" i="13" s="1"/>
  <c r="B374" i="13"/>
  <c r="C374" i="13"/>
  <c r="P374" i="13" s="1"/>
  <c r="B375" i="13"/>
  <c r="C375" i="13"/>
  <c r="P375" i="13" s="1"/>
  <c r="B376" i="13"/>
  <c r="C376" i="13"/>
  <c r="P376" i="13" s="1"/>
  <c r="B377" i="13"/>
  <c r="C377" i="13"/>
  <c r="P377" i="13" s="1"/>
  <c r="B378" i="13"/>
  <c r="C378" i="13"/>
  <c r="P378" i="13" s="1"/>
  <c r="B379" i="13"/>
  <c r="C379" i="13"/>
  <c r="P379" i="13" s="1"/>
  <c r="B380" i="13"/>
  <c r="C380" i="13"/>
  <c r="P380" i="13" s="1"/>
  <c r="B381" i="13"/>
  <c r="C381" i="13"/>
  <c r="P381" i="13" s="1"/>
  <c r="B382" i="13"/>
  <c r="C382" i="13"/>
  <c r="P382" i="13" s="1"/>
  <c r="B383" i="13"/>
  <c r="C383" i="13"/>
  <c r="P383" i="13" s="1"/>
  <c r="B384" i="13"/>
  <c r="C384" i="13"/>
  <c r="P384" i="13" s="1"/>
  <c r="B385" i="13"/>
  <c r="C385" i="13"/>
  <c r="P385" i="13" s="1"/>
  <c r="B386" i="13"/>
  <c r="C386" i="13"/>
  <c r="P386" i="13" s="1"/>
  <c r="B387" i="13"/>
  <c r="C387" i="13"/>
  <c r="P387" i="13" s="1"/>
  <c r="B388" i="13"/>
  <c r="C388" i="13"/>
  <c r="P388" i="13" s="1"/>
  <c r="B389" i="13"/>
  <c r="C389" i="13"/>
  <c r="P389" i="13" s="1"/>
  <c r="B390" i="13"/>
  <c r="C390" i="13"/>
  <c r="P390" i="13" s="1"/>
  <c r="B391" i="13"/>
  <c r="C391" i="13"/>
  <c r="P391" i="13" s="1"/>
  <c r="B392" i="13"/>
  <c r="C392" i="13"/>
  <c r="P392" i="13" s="1"/>
  <c r="B393" i="13"/>
  <c r="C393" i="13"/>
  <c r="P393" i="13" s="1"/>
  <c r="B394" i="13"/>
  <c r="C394" i="13"/>
  <c r="P394" i="13" s="1"/>
  <c r="B395" i="13"/>
  <c r="C395" i="13"/>
  <c r="P395" i="13" s="1"/>
  <c r="B396" i="13"/>
  <c r="C396" i="13"/>
  <c r="P396" i="13" s="1"/>
  <c r="B397" i="13"/>
  <c r="C397" i="13"/>
  <c r="P397" i="13" s="1"/>
  <c r="B398" i="13"/>
  <c r="C398" i="13"/>
  <c r="P398" i="13" s="1"/>
  <c r="B399" i="13"/>
  <c r="C399" i="13"/>
  <c r="P399" i="13" s="1"/>
  <c r="B400" i="13"/>
  <c r="C400" i="13"/>
  <c r="P400" i="13" s="1"/>
  <c r="B401" i="13"/>
  <c r="C401" i="13"/>
  <c r="P401" i="13" s="1"/>
  <c r="B402" i="13"/>
  <c r="C402" i="13"/>
  <c r="P402" i="13" s="1"/>
  <c r="B403" i="13"/>
  <c r="C403" i="13"/>
  <c r="P403" i="13" s="1"/>
  <c r="B404" i="13"/>
  <c r="C404" i="13"/>
  <c r="P404" i="13" s="1"/>
  <c r="B405" i="13"/>
  <c r="C405" i="13"/>
  <c r="P405" i="13" s="1"/>
  <c r="B406" i="13"/>
  <c r="C406" i="13"/>
  <c r="P406" i="13" s="1"/>
  <c r="B407" i="13"/>
  <c r="C407" i="13"/>
  <c r="P407" i="13" s="1"/>
  <c r="B408" i="13"/>
  <c r="C408" i="13"/>
  <c r="P408" i="13" s="1"/>
  <c r="B409" i="13"/>
  <c r="C409" i="13"/>
  <c r="P409" i="13" s="1"/>
  <c r="B410" i="13"/>
  <c r="C410" i="13"/>
  <c r="P410" i="13" s="1"/>
  <c r="B411" i="13"/>
  <c r="C411" i="13"/>
  <c r="P411" i="13" s="1"/>
  <c r="B412" i="13"/>
  <c r="C412" i="13"/>
  <c r="P412" i="13" s="1"/>
  <c r="B413" i="13"/>
  <c r="C413" i="13"/>
  <c r="P413" i="13" s="1"/>
  <c r="B414" i="13"/>
  <c r="C414" i="13"/>
  <c r="P414" i="13" s="1"/>
  <c r="B415" i="13"/>
  <c r="C415" i="13"/>
  <c r="P415" i="13" s="1"/>
  <c r="B416" i="13"/>
  <c r="C416" i="13"/>
  <c r="P416" i="13" s="1"/>
  <c r="B417" i="13"/>
  <c r="C417" i="13"/>
  <c r="P417" i="13" s="1"/>
  <c r="B418" i="13"/>
  <c r="C418" i="13"/>
  <c r="P418" i="13" s="1"/>
  <c r="B419" i="13"/>
  <c r="C419" i="13"/>
  <c r="P419" i="13" s="1"/>
  <c r="B420" i="13"/>
  <c r="C420" i="13"/>
  <c r="P420" i="13" s="1"/>
  <c r="B421" i="13"/>
  <c r="C421" i="13"/>
  <c r="P421" i="13" s="1"/>
  <c r="B422" i="13"/>
  <c r="C422" i="13"/>
  <c r="P422" i="13" s="1"/>
  <c r="B423" i="13"/>
  <c r="C423" i="13"/>
  <c r="P423" i="13" s="1"/>
  <c r="B424" i="13"/>
  <c r="C424" i="13"/>
  <c r="P424" i="13" s="1"/>
  <c r="B425" i="13"/>
  <c r="C425" i="13"/>
  <c r="P425" i="13" s="1"/>
  <c r="B426" i="13"/>
  <c r="C426" i="13"/>
  <c r="P426" i="13" s="1"/>
  <c r="B427" i="13"/>
  <c r="C427" i="13"/>
  <c r="P427" i="13" s="1"/>
  <c r="B428" i="13"/>
  <c r="C428" i="13"/>
  <c r="P428" i="13" s="1"/>
  <c r="B429" i="13"/>
  <c r="C429" i="13"/>
  <c r="P429" i="13" s="1"/>
  <c r="B430" i="13"/>
  <c r="C430" i="13"/>
  <c r="P430" i="13" s="1"/>
  <c r="B431" i="13"/>
  <c r="C431" i="13"/>
  <c r="P431" i="13" s="1"/>
  <c r="B432" i="13"/>
  <c r="C432" i="13"/>
  <c r="P432" i="13" s="1"/>
  <c r="B433" i="13"/>
  <c r="C433" i="13"/>
  <c r="P433" i="13" s="1"/>
  <c r="B434" i="13"/>
  <c r="C434" i="13"/>
  <c r="P434" i="13" s="1"/>
  <c r="B435" i="13"/>
  <c r="C435" i="13"/>
  <c r="P435" i="13" s="1"/>
  <c r="B436" i="13"/>
  <c r="C436" i="13"/>
  <c r="P436" i="13" s="1"/>
  <c r="B437" i="13"/>
  <c r="C437" i="13"/>
  <c r="P437" i="13" s="1"/>
  <c r="B438" i="13"/>
  <c r="C438" i="13"/>
  <c r="P438" i="13" s="1"/>
  <c r="B439" i="13"/>
  <c r="C439" i="13"/>
  <c r="P439" i="13" s="1"/>
  <c r="B440" i="13"/>
  <c r="C440" i="13"/>
  <c r="P440" i="13" s="1"/>
  <c r="B441" i="13"/>
  <c r="C441" i="13"/>
  <c r="P441" i="13" s="1"/>
  <c r="B442" i="13"/>
  <c r="C442" i="13"/>
  <c r="P442" i="13" s="1"/>
  <c r="B443" i="13"/>
  <c r="C443" i="13"/>
  <c r="P443" i="13" s="1"/>
  <c r="B444" i="13"/>
  <c r="C444" i="13"/>
  <c r="P444" i="13" s="1"/>
  <c r="B445" i="13"/>
  <c r="C445" i="13"/>
  <c r="P445" i="13" s="1"/>
  <c r="B446" i="13"/>
  <c r="C446" i="13"/>
  <c r="P446" i="13" s="1"/>
  <c r="B447" i="13"/>
  <c r="C447" i="13"/>
  <c r="P447" i="13" s="1"/>
  <c r="B448" i="13"/>
  <c r="C448" i="13"/>
  <c r="P448" i="13" s="1"/>
  <c r="B449" i="13"/>
  <c r="C449" i="13"/>
  <c r="P449" i="13" s="1"/>
  <c r="B450" i="13"/>
  <c r="C450" i="13"/>
  <c r="P450" i="13" s="1"/>
  <c r="B451" i="13"/>
  <c r="C451" i="13"/>
  <c r="P451" i="13" s="1"/>
  <c r="B452" i="13"/>
  <c r="C452" i="13"/>
  <c r="P452" i="13" s="1"/>
  <c r="B453" i="13"/>
  <c r="C453" i="13"/>
  <c r="P453" i="13" s="1"/>
  <c r="B454" i="13"/>
  <c r="C454" i="13"/>
  <c r="P454" i="13" s="1"/>
  <c r="B455" i="13"/>
  <c r="C455" i="13"/>
  <c r="P455" i="13" s="1"/>
  <c r="B456" i="13"/>
  <c r="C456" i="13"/>
  <c r="P456" i="13" s="1"/>
  <c r="B457" i="13"/>
  <c r="C457" i="13"/>
  <c r="P457" i="13" s="1"/>
  <c r="B458" i="13"/>
  <c r="C458" i="13"/>
  <c r="P458" i="13" s="1"/>
  <c r="B459" i="13"/>
  <c r="C459" i="13"/>
  <c r="P459" i="13" s="1"/>
  <c r="B460" i="13"/>
  <c r="C460" i="13"/>
  <c r="P460" i="13" s="1"/>
  <c r="B461" i="13"/>
  <c r="C461" i="13"/>
  <c r="P461" i="13" s="1"/>
  <c r="B462" i="13"/>
  <c r="C462" i="13"/>
  <c r="P462" i="13" s="1"/>
  <c r="B463" i="13"/>
  <c r="C463" i="13"/>
  <c r="P463" i="13" s="1"/>
  <c r="B464" i="13"/>
  <c r="C464" i="13"/>
  <c r="P464" i="13" s="1"/>
  <c r="B465" i="13"/>
  <c r="C465" i="13"/>
  <c r="P465" i="13" s="1"/>
  <c r="B466" i="13"/>
  <c r="C466" i="13"/>
  <c r="P466" i="13" s="1"/>
  <c r="B467" i="13"/>
  <c r="C467" i="13"/>
  <c r="P467" i="13" s="1"/>
  <c r="B468" i="13"/>
  <c r="C468" i="13"/>
  <c r="P468" i="13" s="1"/>
  <c r="B469" i="13"/>
  <c r="C469" i="13"/>
  <c r="P469" i="13" s="1"/>
  <c r="B470" i="13"/>
  <c r="C470" i="13"/>
  <c r="P470" i="13" s="1"/>
  <c r="B471" i="13"/>
  <c r="C471" i="13"/>
  <c r="P471" i="13" s="1"/>
  <c r="B472" i="13"/>
  <c r="C472" i="13"/>
  <c r="P472" i="13" s="1"/>
  <c r="B473" i="13"/>
  <c r="C473" i="13"/>
  <c r="P473" i="13" s="1"/>
  <c r="B474" i="13"/>
  <c r="C474" i="13"/>
  <c r="P474" i="13" s="1"/>
  <c r="B475" i="13"/>
  <c r="C475" i="13"/>
  <c r="P475" i="13" s="1"/>
  <c r="B476" i="13"/>
  <c r="C476" i="13"/>
  <c r="P476" i="13" s="1"/>
  <c r="B477" i="13"/>
  <c r="C477" i="13"/>
  <c r="P477" i="13" s="1"/>
  <c r="B478" i="13"/>
  <c r="C478" i="13"/>
  <c r="P478" i="13" s="1"/>
  <c r="B479" i="13"/>
  <c r="C479" i="13"/>
  <c r="P479" i="13" s="1"/>
  <c r="B480" i="13"/>
  <c r="C480" i="13"/>
  <c r="P480" i="13" s="1"/>
  <c r="B481" i="13"/>
  <c r="C481" i="13"/>
  <c r="P481" i="13" s="1"/>
  <c r="B482" i="13"/>
  <c r="C482" i="13"/>
  <c r="P482" i="13" s="1"/>
  <c r="B483" i="13"/>
  <c r="C483" i="13"/>
  <c r="P483" i="13" s="1"/>
  <c r="B484" i="13"/>
  <c r="C484" i="13"/>
  <c r="P484" i="13" s="1"/>
  <c r="B485" i="13"/>
  <c r="C485" i="13"/>
  <c r="P485" i="13" s="1"/>
  <c r="B486" i="13"/>
  <c r="C486" i="13"/>
  <c r="P486" i="13" s="1"/>
  <c r="B487" i="13"/>
  <c r="C487" i="13"/>
  <c r="P487" i="13" s="1"/>
  <c r="B488" i="13"/>
  <c r="C488" i="13"/>
  <c r="P488" i="13" s="1"/>
  <c r="B489" i="13"/>
  <c r="C489" i="13"/>
  <c r="P489" i="13" s="1"/>
  <c r="B490" i="13"/>
  <c r="C490" i="13"/>
  <c r="P490" i="13" s="1"/>
  <c r="B491" i="13"/>
  <c r="C491" i="13"/>
  <c r="P491" i="13" s="1"/>
  <c r="B492" i="13"/>
  <c r="C492" i="13"/>
  <c r="P492" i="13" s="1"/>
  <c r="B493" i="13"/>
  <c r="C493" i="13"/>
  <c r="P493" i="13" s="1"/>
  <c r="B494" i="13"/>
  <c r="C494" i="13"/>
  <c r="P494" i="13" s="1"/>
  <c r="B495" i="13"/>
  <c r="C495" i="13"/>
  <c r="P495" i="13" s="1"/>
  <c r="B496" i="13"/>
  <c r="C496" i="13"/>
  <c r="P496" i="13" s="1"/>
  <c r="B497" i="13"/>
  <c r="C497" i="13"/>
  <c r="P497" i="13" s="1"/>
  <c r="B498" i="13"/>
  <c r="C498" i="13"/>
  <c r="P498" i="13" s="1"/>
  <c r="B499" i="13"/>
  <c r="C499" i="13"/>
  <c r="P499" i="13" s="1"/>
  <c r="B500" i="13"/>
  <c r="C500" i="13"/>
  <c r="P500" i="13" s="1"/>
  <c r="B501" i="13"/>
  <c r="C501" i="13"/>
  <c r="P501" i="13" s="1"/>
  <c r="B502" i="13"/>
  <c r="C502" i="13"/>
  <c r="P502" i="13" s="1"/>
  <c r="B503" i="13"/>
  <c r="C503" i="13"/>
  <c r="P503" i="13" s="1"/>
  <c r="B504" i="13"/>
  <c r="C504" i="13"/>
  <c r="P504" i="13" s="1"/>
  <c r="B505" i="13"/>
  <c r="C505" i="13"/>
  <c r="P505" i="13" s="1"/>
  <c r="B506" i="13"/>
  <c r="C506" i="13"/>
  <c r="P506" i="13" s="1"/>
  <c r="B507" i="13"/>
  <c r="C507" i="13"/>
  <c r="P507" i="13" s="1"/>
  <c r="B508" i="13"/>
  <c r="C508" i="13"/>
  <c r="P508" i="13" s="1"/>
  <c r="B509" i="13"/>
  <c r="C509" i="13"/>
  <c r="P509" i="13" s="1"/>
  <c r="B510" i="13"/>
  <c r="C510" i="13"/>
  <c r="P510" i="13" s="1"/>
  <c r="B511" i="13"/>
  <c r="C511" i="13"/>
  <c r="P511" i="13" s="1"/>
  <c r="B512" i="13"/>
  <c r="C512" i="13"/>
  <c r="P512" i="13" s="1"/>
  <c r="B513" i="13"/>
  <c r="C513" i="13"/>
  <c r="P513" i="13" s="1"/>
  <c r="B514" i="13"/>
  <c r="C514" i="13"/>
  <c r="P514" i="13" s="1"/>
  <c r="B515" i="13"/>
  <c r="C515" i="13"/>
  <c r="P515" i="13" s="1"/>
  <c r="B516" i="13"/>
  <c r="C516" i="13"/>
  <c r="P516" i="13" s="1"/>
  <c r="B517" i="13"/>
  <c r="C517" i="13"/>
  <c r="P517" i="13" s="1"/>
  <c r="B518" i="13"/>
  <c r="C518" i="13"/>
  <c r="P518" i="13" s="1"/>
  <c r="B519" i="13"/>
  <c r="C519" i="13"/>
  <c r="P519" i="13" s="1"/>
  <c r="B520" i="13"/>
  <c r="C520" i="13"/>
  <c r="P520" i="13" s="1"/>
  <c r="B521" i="13"/>
  <c r="C521" i="13"/>
  <c r="P521" i="13" s="1"/>
  <c r="B522" i="13"/>
  <c r="C522" i="13"/>
  <c r="P522" i="13" s="1"/>
  <c r="B523" i="13"/>
  <c r="C523" i="13"/>
  <c r="P523" i="13" s="1"/>
  <c r="B524" i="13"/>
  <c r="C524" i="13"/>
  <c r="P524" i="13" s="1"/>
  <c r="B525" i="13"/>
  <c r="C525" i="13"/>
  <c r="P525" i="13" s="1"/>
  <c r="B526" i="13"/>
  <c r="C526" i="13"/>
  <c r="P526" i="13" s="1"/>
  <c r="B527" i="13"/>
  <c r="C527" i="13"/>
  <c r="P527" i="13" s="1"/>
  <c r="B528" i="13"/>
  <c r="C528" i="13"/>
  <c r="P528" i="13" s="1"/>
  <c r="B529" i="13"/>
  <c r="C529" i="13"/>
  <c r="P529" i="13" s="1"/>
  <c r="B530" i="13"/>
  <c r="C530" i="13"/>
  <c r="P530" i="13" s="1"/>
  <c r="B531" i="13"/>
  <c r="C531" i="13"/>
  <c r="P531" i="13" s="1"/>
  <c r="B532" i="13"/>
  <c r="C532" i="13"/>
  <c r="P532" i="13" s="1"/>
  <c r="B533" i="13"/>
  <c r="C533" i="13"/>
  <c r="P533" i="13" s="1"/>
  <c r="B534" i="13"/>
  <c r="C534" i="13"/>
  <c r="P534" i="13" s="1"/>
  <c r="B535" i="13"/>
  <c r="C535" i="13"/>
  <c r="P535" i="13" s="1"/>
  <c r="B536" i="13"/>
  <c r="C536" i="13"/>
  <c r="P536" i="13" s="1"/>
  <c r="B537" i="13"/>
  <c r="C537" i="13"/>
  <c r="P537" i="13" s="1"/>
  <c r="B538" i="13"/>
  <c r="C538" i="13"/>
  <c r="P538" i="13" s="1"/>
  <c r="B539" i="13"/>
  <c r="C539" i="13"/>
  <c r="P539" i="13" s="1"/>
  <c r="B540" i="13"/>
  <c r="C540" i="13"/>
  <c r="P540" i="13" s="1"/>
  <c r="B541" i="13"/>
  <c r="C541" i="13"/>
  <c r="P541" i="13" s="1"/>
  <c r="B542" i="13"/>
  <c r="C542" i="13"/>
  <c r="P542" i="13" s="1"/>
  <c r="B543" i="13"/>
  <c r="C543" i="13"/>
  <c r="P543" i="13" s="1"/>
  <c r="B544" i="13"/>
  <c r="C544" i="13"/>
  <c r="P544" i="13" s="1"/>
  <c r="B545" i="13"/>
  <c r="C545" i="13"/>
  <c r="P545" i="13" s="1"/>
  <c r="B546" i="13"/>
  <c r="C546" i="13"/>
  <c r="P546" i="13" s="1"/>
  <c r="B547" i="13"/>
  <c r="C547" i="13"/>
  <c r="P547" i="13" s="1"/>
  <c r="B548" i="13"/>
  <c r="C548" i="13"/>
  <c r="P548" i="13" s="1"/>
  <c r="B549" i="13"/>
  <c r="C549" i="13"/>
  <c r="P549" i="13" s="1"/>
  <c r="B550" i="13"/>
  <c r="C550" i="13"/>
  <c r="P550" i="13" s="1"/>
  <c r="B551" i="13"/>
  <c r="C551" i="13"/>
  <c r="P551" i="13" s="1"/>
  <c r="B552" i="13"/>
  <c r="C552" i="13"/>
  <c r="P552" i="13" s="1"/>
  <c r="B553" i="13"/>
  <c r="C553" i="13"/>
  <c r="P553" i="13" s="1"/>
  <c r="B554" i="13"/>
  <c r="C554" i="13"/>
  <c r="P554" i="13" s="1"/>
  <c r="B555" i="13"/>
  <c r="C555" i="13"/>
  <c r="P555" i="13" s="1"/>
  <c r="B556" i="13"/>
  <c r="C556" i="13"/>
  <c r="P556" i="13" s="1"/>
  <c r="B557" i="13"/>
  <c r="C557" i="13"/>
  <c r="P557" i="13" s="1"/>
  <c r="B558" i="13"/>
  <c r="C558" i="13"/>
  <c r="P558" i="13" s="1"/>
  <c r="B559" i="13"/>
  <c r="C559" i="13"/>
  <c r="P559" i="13" s="1"/>
  <c r="B560" i="13"/>
  <c r="C560" i="13"/>
  <c r="P560" i="13" s="1"/>
  <c r="B561" i="13"/>
  <c r="C561" i="13"/>
  <c r="P561" i="13" s="1"/>
  <c r="B562" i="13"/>
  <c r="C562" i="13"/>
  <c r="P562" i="13" s="1"/>
  <c r="B563" i="13"/>
  <c r="C563" i="13"/>
  <c r="P563" i="13" s="1"/>
  <c r="B564" i="13"/>
  <c r="C564" i="13"/>
  <c r="P564" i="13" s="1"/>
  <c r="B565" i="13"/>
  <c r="C565" i="13"/>
  <c r="P565" i="13" s="1"/>
  <c r="B566" i="13"/>
  <c r="C566" i="13"/>
  <c r="P566" i="13" s="1"/>
  <c r="B567" i="13"/>
  <c r="C567" i="13"/>
  <c r="P567" i="13" s="1"/>
  <c r="B568" i="13"/>
  <c r="C568" i="13"/>
  <c r="P568" i="13" s="1"/>
  <c r="B569" i="13"/>
  <c r="C569" i="13"/>
  <c r="P569" i="13" s="1"/>
  <c r="B570" i="13"/>
  <c r="C570" i="13"/>
  <c r="P570" i="13" s="1"/>
  <c r="B571" i="13"/>
  <c r="C571" i="13"/>
  <c r="P571" i="13" s="1"/>
  <c r="B572" i="13"/>
  <c r="C572" i="13"/>
  <c r="P572" i="13" s="1"/>
  <c r="B573" i="13"/>
  <c r="C573" i="13"/>
  <c r="P573" i="13" s="1"/>
  <c r="B574" i="13"/>
  <c r="C574" i="13"/>
  <c r="P574" i="13" s="1"/>
  <c r="B575" i="13"/>
  <c r="C575" i="13"/>
  <c r="P575" i="13" s="1"/>
  <c r="B576" i="13"/>
  <c r="C576" i="13"/>
  <c r="P576" i="13" s="1"/>
  <c r="B577" i="13"/>
  <c r="C577" i="13"/>
  <c r="P577" i="13" s="1"/>
  <c r="B578" i="13"/>
  <c r="C578" i="13"/>
  <c r="P578" i="13" s="1"/>
  <c r="B579" i="13"/>
  <c r="C579" i="13"/>
  <c r="P579" i="13" s="1"/>
  <c r="B580" i="13"/>
  <c r="C580" i="13"/>
  <c r="P580" i="13" s="1"/>
  <c r="B581" i="13"/>
  <c r="C581" i="13"/>
  <c r="P581" i="13" s="1"/>
  <c r="B582" i="13"/>
  <c r="C582" i="13"/>
  <c r="P582" i="13" s="1"/>
  <c r="B583" i="13"/>
  <c r="C583" i="13"/>
  <c r="P583" i="13" s="1"/>
  <c r="B584" i="13"/>
  <c r="C584" i="13"/>
  <c r="P584" i="13" s="1"/>
  <c r="B585" i="13"/>
  <c r="C585" i="13"/>
  <c r="P585" i="13" s="1"/>
  <c r="B586" i="13"/>
  <c r="C586" i="13"/>
  <c r="P586" i="13" s="1"/>
  <c r="B587" i="13"/>
  <c r="C587" i="13"/>
  <c r="P587" i="13" s="1"/>
  <c r="B588" i="13"/>
  <c r="C588" i="13"/>
  <c r="P588" i="13" s="1"/>
  <c r="B589" i="13"/>
  <c r="C589" i="13"/>
  <c r="P589" i="13" s="1"/>
  <c r="B590" i="13"/>
  <c r="C590" i="13"/>
  <c r="P590" i="13" s="1"/>
  <c r="B591" i="13"/>
  <c r="C591" i="13"/>
  <c r="P591" i="13" s="1"/>
  <c r="B592" i="13"/>
  <c r="C592" i="13"/>
  <c r="P592" i="13" s="1"/>
  <c r="B593" i="13"/>
  <c r="C593" i="13"/>
  <c r="P593" i="13" s="1"/>
  <c r="B594" i="13"/>
  <c r="C594" i="13"/>
  <c r="P594" i="13" s="1"/>
  <c r="B595" i="13"/>
  <c r="C595" i="13"/>
  <c r="P595" i="13" s="1"/>
  <c r="B596" i="13"/>
  <c r="C596" i="13"/>
  <c r="P596" i="13" s="1"/>
  <c r="B597" i="13"/>
  <c r="C597" i="13"/>
  <c r="P597" i="13" s="1"/>
  <c r="B598" i="13"/>
  <c r="C598" i="13"/>
  <c r="P598" i="13" s="1"/>
  <c r="B599" i="13"/>
  <c r="C599" i="13"/>
  <c r="P599" i="13" s="1"/>
  <c r="B600" i="13"/>
  <c r="C600" i="13"/>
  <c r="P600" i="13" s="1"/>
  <c r="B601" i="13"/>
  <c r="C601" i="13"/>
  <c r="P601" i="13" s="1"/>
  <c r="B602" i="13"/>
  <c r="C602" i="13"/>
  <c r="P602" i="13" s="1"/>
  <c r="B603" i="13"/>
  <c r="C603" i="13"/>
  <c r="P603" i="13" s="1"/>
  <c r="B604" i="13"/>
  <c r="C604" i="13"/>
  <c r="P604" i="13" s="1"/>
  <c r="B605" i="13"/>
  <c r="C605" i="13"/>
  <c r="P605" i="13" s="1"/>
  <c r="B606" i="13"/>
  <c r="C606" i="13"/>
  <c r="P606" i="13" s="1"/>
  <c r="B607" i="13"/>
  <c r="C607" i="13"/>
  <c r="P607" i="13" s="1"/>
  <c r="B608" i="13"/>
  <c r="C608" i="13"/>
  <c r="P608" i="13" s="1"/>
  <c r="B609" i="13"/>
  <c r="C609" i="13"/>
  <c r="P609" i="13" s="1"/>
  <c r="B610" i="13"/>
  <c r="C610" i="13"/>
  <c r="P610" i="13" s="1"/>
  <c r="B611" i="13"/>
  <c r="C611" i="13"/>
  <c r="P611" i="13" s="1"/>
  <c r="B612" i="13"/>
  <c r="C612" i="13"/>
  <c r="P612" i="13" s="1"/>
  <c r="B613" i="13"/>
  <c r="C613" i="13"/>
  <c r="P613" i="13" s="1"/>
  <c r="B614" i="13"/>
  <c r="C614" i="13"/>
  <c r="P614" i="13" s="1"/>
  <c r="B615" i="13"/>
  <c r="C615" i="13"/>
  <c r="P615" i="13" s="1"/>
  <c r="B616" i="13"/>
  <c r="C616" i="13"/>
  <c r="P616" i="13" s="1"/>
  <c r="B617" i="13"/>
  <c r="C617" i="13"/>
  <c r="P617" i="13" s="1"/>
  <c r="B618" i="13"/>
  <c r="C618" i="13"/>
  <c r="P618" i="13" s="1"/>
  <c r="B619" i="13"/>
  <c r="C619" i="13"/>
  <c r="P619" i="13" s="1"/>
  <c r="B620" i="13"/>
  <c r="C620" i="13"/>
  <c r="P620" i="13" s="1"/>
  <c r="B621" i="13"/>
  <c r="C621" i="13"/>
  <c r="P621" i="13" s="1"/>
  <c r="B622" i="13"/>
  <c r="C622" i="13"/>
  <c r="P622" i="13" s="1"/>
  <c r="B623" i="13"/>
  <c r="C623" i="13"/>
  <c r="P623" i="13" s="1"/>
  <c r="B624" i="13"/>
  <c r="C624" i="13"/>
  <c r="P624" i="13" s="1"/>
  <c r="B625" i="13"/>
  <c r="C625" i="13"/>
  <c r="P625" i="13" s="1"/>
  <c r="B626" i="13"/>
  <c r="C626" i="13"/>
  <c r="P626" i="13" s="1"/>
  <c r="B627" i="13"/>
  <c r="C627" i="13"/>
  <c r="P627" i="13" s="1"/>
  <c r="B628" i="13"/>
  <c r="C628" i="13"/>
  <c r="P628" i="13" s="1"/>
  <c r="B629" i="13"/>
  <c r="C629" i="13"/>
  <c r="P629" i="13" s="1"/>
  <c r="B630" i="13"/>
  <c r="C630" i="13"/>
  <c r="P630" i="13" s="1"/>
  <c r="B631" i="13"/>
  <c r="C631" i="13"/>
  <c r="P631" i="13" s="1"/>
  <c r="B632" i="13"/>
  <c r="C632" i="13"/>
  <c r="P632" i="13" s="1"/>
  <c r="B633" i="13"/>
  <c r="C633" i="13"/>
  <c r="P633" i="13" s="1"/>
  <c r="B634" i="13"/>
  <c r="C634" i="13"/>
  <c r="P634" i="13" s="1"/>
  <c r="B635" i="13"/>
  <c r="C635" i="13"/>
  <c r="P635" i="13" s="1"/>
  <c r="B636" i="13"/>
  <c r="C636" i="13"/>
  <c r="P636" i="13" s="1"/>
  <c r="B637" i="13"/>
  <c r="C637" i="13"/>
  <c r="P637" i="13" s="1"/>
  <c r="B638" i="13"/>
  <c r="C638" i="13"/>
  <c r="P638" i="13" s="1"/>
  <c r="B639" i="13"/>
  <c r="C639" i="13"/>
  <c r="P639" i="13" s="1"/>
  <c r="B640" i="13"/>
  <c r="C640" i="13"/>
  <c r="P640" i="13" s="1"/>
  <c r="B641" i="13"/>
  <c r="C641" i="13"/>
  <c r="P641" i="13" s="1"/>
  <c r="B642" i="13"/>
  <c r="C642" i="13"/>
  <c r="P642" i="13" s="1"/>
  <c r="B643" i="13"/>
  <c r="C643" i="13"/>
  <c r="P643" i="13" s="1"/>
  <c r="B644" i="13"/>
  <c r="C644" i="13"/>
  <c r="P644" i="13" s="1"/>
  <c r="B645" i="13"/>
  <c r="C645" i="13"/>
  <c r="P645" i="13" s="1"/>
  <c r="B646" i="13"/>
  <c r="C646" i="13"/>
  <c r="P646" i="13" s="1"/>
  <c r="B647" i="13"/>
  <c r="C647" i="13"/>
  <c r="P647" i="13" s="1"/>
  <c r="B648" i="13"/>
  <c r="C648" i="13"/>
  <c r="P648" i="13" s="1"/>
  <c r="B649" i="13"/>
  <c r="C649" i="13"/>
  <c r="P649" i="13" s="1"/>
  <c r="B650" i="13"/>
  <c r="C650" i="13"/>
  <c r="P650" i="13" s="1"/>
  <c r="B651" i="13"/>
  <c r="C651" i="13"/>
  <c r="P651" i="13" s="1"/>
  <c r="B652" i="13"/>
  <c r="C652" i="13"/>
  <c r="P652" i="13" s="1"/>
  <c r="B653" i="13"/>
  <c r="C653" i="13"/>
  <c r="P653" i="13" s="1"/>
  <c r="B654" i="13"/>
  <c r="C654" i="13"/>
  <c r="P654" i="13" s="1"/>
  <c r="B655" i="13"/>
  <c r="C655" i="13"/>
  <c r="P655" i="13" s="1"/>
  <c r="B656" i="13"/>
  <c r="C656" i="13"/>
  <c r="P656" i="13" s="1"/>
  <c r="B657" i="13"/>
  <c r="C657" i="13"/>
  <c r="P657" i="13" s="1"/>
  <c r="B658" i="13"/>
  <c r="C658" i="13"/>
  <c r="P658" i="13" s="1"/>
  <c r="B659" i="13"/>
  <c r="C659" i="13"/>
  <c r="P659" i="13" s="1"/>
  <c r="B660" i="13"/>
  <c r="C660" i="13"/>
  <c r="P660" i="13" s="1"/>
  <c r="B661" i="13"/>
  <c r="C661" i="13"/>
  <c r="P661" i="13" s="1"/>
  <c r="B662" i="13"/>
  <c r="C662" i="13"/>
  <c r="P662" i="13" s="1"/>
  <c r="B663" i="13"/>
  <c r="C663" i="13"/>
  <c r="P663" i="13" s="1"/>
  <c r="B664" i="13"/>
  <c r="C664" i="13"/>
  <c r="P664" i="13" s="1"/>
  <c r="B665" i="13"/>
  <c r="C665" i="13"/>
  <c r="P665" i="13" s="1"/>
  <c r="B666" i="13"/>
  <c r="C666" i="13"/>
  <c r="P666" i="13" s="1"/>
  <c r="B667" i="13"/>
  <c r="C667" i="13"/>
  <c r="P667" i="13" s="1"/>
  <c r="B668" i="13"/>
  <c r="C668" i="13"/>
  <c r="P668" i="13" s="1"/>
  <c r="B669" i="13"/>
  <c r="C669" i="13"/>
  <c r="P669" i="13" s="1"/>
  <c r="B670" i="13"/>
  <c r="C670" i="13"/>
  <c r="P670" i="13" s="1"/>
  <c r="B671" i="13"/>
  <c r="C671" i="13"/>
  <c r="P671" i="13" s="1"/>
  <c r="B672" i="13"/>
  <c r="C672" i="13"/>
  <c r="P672" i="13" s="1"/>
  <c r="B673" i="13"/>
  <c r="C673" i="13"/>
  <c r="P673" i="13" s="1"/>
  <c r="B674" i="13"/>
  <c r="C674" i="13"/>
  <c r="P674" i="13" s="1"/>
  <c r="B675" i="13"/>
  <c r="C675" i="13"/>
  <c r="P675" i="13" s="1"/>
  <c r="B676" i="13"/>
  <c r="C676" i="13"/>
  <c r="P676" i="13" s="1"/>
  <c r="B677" i="13"/>
  <c r="C677" i="13"/>
  <c r="P677" i="13" s="1"/>
  <c r="B678" i="13"/>
  <c r="C678" i="13"/>
  <c r="P678" i="13" s="1"/>
  <c r="B679" i="13"/>
  <c r="C679" i="13"/>
  <c r="P679" i="13" s="1"/>
  <c r="B680" i="13"/>
  <c r="C680" i="13"/>
  <c r="P680" i="13" s="1"/>
  <c r="B681" i="13"/>
  <c r="C681" i="13"/>
  <c r="P681" i="13" s="1"/>
  <c r="B682" i="13"/>
  <c r="C682" i="13"/>
  <c r="P682" i="13" s="1"/>
  <c r="B683" i="13"/>
  <c r="C683" i="13"/>
  <c r="P683" i="13" s="1"/>
  <c r="B684" i="13"/>
  <c r="C684" i="13"/>
  <c r="P684" i="13" s="1"/>
  <c r="B685" i="13"/>
  <c r="C685" i="13"/>
  <c r="P685" i="13" s="1"/>
  <c r="B686" i="13"/>
  <c r="C686" i="13"/>
  <c r="P686" i="13" s="1"/>
  <c r="B687" i="13"/>
  <c r="C687" i="13"/>
  <c r="P687" i="13" s="1"/>
  <c r="B688" i="13"/>
  <c r="C688" i="13"/>
  <c r="P688" i="13" s="1"/>
  <c r="B689" i="13"/>
  <c r="C689" i="13"/>
  <c r="P689" i="13" s="1"/>
  <c r="B690" i="13"/>
  <c r="C690" i="13"/>
  <c r="P690" i="13" s="1"/>
  <c r="B691" i="13"/>
  <c r="C691" i="13"/>
  <c r="P691" i="13" s="1"/>
  <c r="B692" i="13"/>
  <c r="C692" i="13"/>
  <c r="P692" i="13" s="1"/>
  <c r="B693" i="13"/>
  <c r="C693" i="13"/>
  <c r="P693" i="13" s="1"/>
  <c r="B694" i="13"/>
  <c r="C694" i="13"/>
  <c r="P694" i="13" s="1"/>
  <c r="B695" i="13"/>
  <c r="C695" i="13"/>
  <c r="P695" i="13" s="1"/>
  <c r="B696" i="13"/>
  <c r="C696" i="13"/>
  <c r="P696" i="13" s="1"/>
  <c r="B697" i="13"/>
  <c r="C697" i="13"/>
  <c r="P697" i="13" s="1"/>
  <c r="B698" i="13"/>
  <c r="C698" i="13"/>
  <c r="P698" i="13" s="1"/>
  <c r="B699" i="13"/>
  <c r="C699" i="13"/>
  <c r="P699" i="13" s="1"/>
  <c r="B700" i="13"/>
  <c r="C700" i="13"/>
  <c r="P700" i="13" s="1"/>
  <c r="B701" i="13"/>
  <c r="C701" i="13"/>
  <c r="P701" i="13" s="1"/>
  <c r="B702" i="13"/>
  <c r="C702" i="13"/>
  <c r="P702" i="13" s="1"/>
  <c r="B703" i="13"/>
  <c r="C703" i="13"/>
  <c r="P703" i="13" s="1"/>
  <c r="B704" i="13"/>
  <c r="C704" i="13"/>
  <c r="P704" i="13" s="1"/>
  <c r="B705" i="13"/>
  <c r="C705" i="13"/>
  <c r="P705" i="13" s="1"/>
  <c r="B706" i="13"/>
  <c r="C706" i="13"/>
  <c r="P706" i="13" s="1"/>
  <c r="B707" i="13"/>
  <c r="C707" i="13"/>
  <c r="P707" i="13" s="1"/>
  <c r="B708" i="13"/>
  <c r="C708" i="13"/>
  <c r="P708" i="13" s="1"/>
  <c r="B709" i="13"/>
  <c r="C709" i="13"/>
  <c r="P709" i="13" s="1"/>
  <c r="B710" i="13"/>
  <c r="C710" i="13"/>
  <c r="P710" i="13" s="1"/>
  <c r="B711" i="13"/>
  <c r="C711" i="13"/>
  <c r="P711" i="13" s="1"/>
  <c r="B712" i="13"/>
  <c r="C712" i="13"/>
  <c r="P712" i="13" s="1"/>
  <c r="B713" i="13"/>
  <c r="C713" i="13"/>
  <c r="P713" i="13" s="1"/>
  <c r="B714" i="13"/>
  <c r="C714" i="13"/>
  <c r="P714" i="13" s="1"/>
  <c r="B715" i="13"/>
  <c r="C715" i="13"/>
  <c r="P715" i="13" s="1"/>
  <c r="B716" i="13"/>
  <c r="C716" i="13"/>
  <c r="P716" i="13" s="1"/>
  <c r="B717" i="13"/>
  <c r="C717" i="13"/>
  <c r="P717" i="13" s="1"/>
  <c r="B718" i="13"/>
  <c r="C718" i="13"/>
  <c r="P718" i="13" s="1"/>
  <c r="B719" i="13"/>
  <c r="C719" i="13"/>
  <c r="P719" i="13" s="1"/>
  <c r="B720" i="13"/>
  <c r="C720" i="13"/>
  <c r="P720" i="13" s="1"/>
  <c r="B721" i="13"/>
  <c r="C721" i="13"/>
  <c r="P721" i="13" s="1"/>
  <c r="B722" i="13"/>
  <c r="C722" i="13"/>
  <c r="P722" i="13" s="1"/>
  <c r="B723" i="13"/>
  <c r="C723" i="13"/>
  <c r="P723" i="13" s="1"/>
  <c r="B724" i="13"/>
  <c r="C724" i="13"/>
  <c r="P724" i="13" s="1"/>
  <c r="B725" i="13"/>
  <c r="C725" i="13"/>
  <c r="P725" i="13" s="1"/>
  <c r="B726" i="13"/>
  <c r="C726" i="13"/>
  <c r="P726" i="13" s="1"/>
  <c r="B727" i="13"/>
  <c r="C727" i="13"/>
  <c r="P727" i="13" s="1"/>
  <c r="B728" i="13"/>
  <c r="C728" i="13"/>
  <c r="P728" i="13" s="1"/>
  <c r="B729" i="13"/>
  <c r="C729" i="13"/>
  <c r="P729" i="13" s="1"/>
  <c r="B730" i="13"/>
  <c r="C730" i="13"/>
  <c r="P730" i="13" s="1"/>
  <c r="B731" i="13"/>
  <c r="C731" i="13"/>
  <c r="P731" i="13" s="1"/>
  <c r="B732" i="13"/>
  <c r="C732" i="13"/>
  <c r="P732" i="13" s="1"/>
  <c r="B733" i="13"/>
  <c r="C733" i="13"/>
  <c r="P733" i="13" s="1"/>
  <c r="B734" i="13"/>
  <c r="C734" i="13"/>
  <c r="P734" i="13" s="1"/>
  <c r="B735" i="13"/>
  <c r="C735" i="13"/>
  <c r="P735" i="13" s="1"/>
  <c r="B736" i="13"/>
  <c r="C736" i="13"/>
  <c r="P736" i="13" s="1"/>
  <c r="B737" i="13"/>
  <c r="C737" i="13"/>
  <c r="P737" i="13" s="1"/>
  <c r="B738" i="13"/>
  <c r="C738" i="13"/>
  <c r="P738" i="13" s="1"/>
  <c r="B739" i="13"/>
  <c r="C739" i="13"/>
  <c r="P739" i="13" s="1"/>
  <c r="B740" i="13"/>
  <c r="C740" i="13"/>
  <c r="P740" i="13" s="1"/>
  <c r="B741" i="13"/>
  <c r="C741" i="13"/>
  <c r="P741" i="13" s="1"/>
  <c r="B742" i="13"/>
  <c r="C742" i="13"/>
  <c r="P742" i="13" s="1"/>
  <c r="B743" i="13"/>
  <c r="C743" i="13"/>
  <c r="P743" i="13" s="1"/>
  <c r="B744" i="13"/>
  <c r="C744" i="13"/>
  <c r="P744" i="13" s="1"/>
  <c r="B745" i="13"/>
  <c r="C745" i="13"/>
  <c r="P745" i="13" s="1"/>
  <c r="B746" i="13"/>
  <c r="C746" i="13"/>
  <c r="P746" i="13" s="1"/>
  <c r="B747" i="13"/>
  <c r="C747" i="13"/>
  <c r="P747" i="13" s="1"/>
  <c r="B748" i="13"/>
  <c r="C748" i="13"/>
  <c r="P748" i="13" s="1"/>
  <c r="B749" i="13"/>
  <c r="C749" i="13"/>
  <c r="P749" i="13" s="1"/>
  <c r="B750" i="13"/>
  <c r="C750" i="13"/>
  <c r="P750" i="13" s="1"/>
  <c r="B751" i="13"/>
  <c r="C751" i="13"/>
  <c r="P751" i="13" s="1"/>
  <c r="B752" i="13"/>
  <c r="C752" i="13"/>
  <c r="P752" i="13" s="1"/>
  <c r="B753" i="13"/>
  <c r="C753" i="13"/>
  <c r="P753" i="13" s="1"/>
  <c r="B754" i="13"/>
  <c r="C754" i="13"/>
  <c r="P754" i="13" s="1"/>
  <c r="B755" i="13"/>
  <c r="C755" i="13"/>
  <c r="P755" i="13" s="1"/>
  <c r="B756" i="13"/>
  <c r="C756" i="13"/>
  <c r="P756" i="13" s="1"/>
  <c r="B757" i="13"/>
  <c r="C757" i="13"/>
  <c r="P757" i="13" s="1"/>
  <c r="B758" i="13"/>
  <c r="C758" i="13"/>
  <c r="P758" i="13" s="1"/>
  <c r="B759" i="13"/>
  <c r="C759" i="13"/>
  <c r="P759" i="13" s="1"/>
  <c r="B760" i="13"/>
  <c r="C760" i="13"/>
  <c r="P760" i="13" s="1"/>
  <c r="B761" i="13"/>
  <c r="C761" i="13"/>
  <c r="P761" i="13" s="1"/>
  <c r="B762" i="13"/>
  <c r="C762" i="13"/>
  <c r="P762" i="13" s="1"/>
  <c r="B763" i="13"/>
  <c r="C763" i="13"/>
  <c r="P763" i="13" s="1"/>
  <c r="B764" i="13"/>
  <c r="C764" i="13"/>
  <c r="P764" i="13" s="1"/>
  <c r="B765" i="13"/>
  <c r="C765" i="13"/>
  <c r="P765" i="13" s="1"/>
  <c r="B766" i="13"/>
  <c r="C766" i="13"/>
  <c r="P766" i="13" s="1"/>
  <c r="B767" i="13"/>
  <c r="C767" i="13"/>
  <c r="P767" i="13" s="1"/>
  <c r="B768" i="13"/>
  <c r="C768" i="13"/>
  <c r="P768" i="13" s="1"/>
  <c r="B769" i="13"/>
  <c r="C769" i="13"/>
  <c r="P769" i="13" s="1"/>
  <c r="B770" i="13"/>
  <c r="C770" i="13"/>
  <c r="P770" i="13" s="1"/>
  <c r="B771" i="13"/>
  <c r="C771" i="13"/>
  <c r="P771" i="13" s="1"/>
  <c r="B772" i="13"/>
  <c r="C772" i="13"/>
  <c r="P772" i="13" s="1"/>
  <c r="B773" i="13"/>
  <c r="C773" i="13"/>
  <c r="P773" i="13" s="1"/>
  <c r="B774" i="13"/>
  <c r="C774" i="13"/>
  <c r="P774" i="13" s="1"/>
  <c r="B775" i="13"/>
  <c r="C775" i="13"/>
  <c r="P775" i="13" s="1"/>
  <c r="B776" i="13"/>
  <c r="C776" i="13"/>
  <c r="P776" i="13" s="1"/>
  <c r="B777" i="13"/>
  <c r="C777" i="13"/>
  <c r="P777" i="13" s="1"/>
  <c r="B778" i="13"/>
  <c r="C778" i="13"/>
  <c r="P778" i="13" s="1"/>
  <c r="B779" i="13"/>
  <c r="C779" i="13"/>
  <c r="P779" i="13" s="1"/>
  <c r="B780" i="13"/>
  <c r="C780" i="13"/>
  <c r="P780" i="13" s="1"/>
  <c r="B781" i="13"/>
  <c r="C781" i="13"/>
  <c r="P781" i="13" s="1"/>
  <c r="B782" i="13"/>
  <c r="C782" i="13"/>
  <c r="P782" i="13" s="1"/>
  <c r="B783" i="13"/>
  <c r="C783" i="13"/>
  <c r="P783" i="13" s="1"/>
  <c r="B784" i="13"/>
  <c r="C784" i="13"/>
  <c r="P784" i="13" s="1"/>
  <c r="B785" i="13"/>
  <c r="C785" i="13"/>
  <c r="P785" i="13" s="1"/>
  <c r="B786" i="13"/>
  <c r="C786" i="13"/>
  <c r="P786" i="13" s="1"/>
  <c r="B787" i="13"/>
  <c r="C787" i="13"/>
  <c r="P787" i="13" s="1"/>
  <c r="B788" i="13"/>
  <c r="C788" i="13"/>
  <c r="P788" i="13" s="1"/>
  <c r="B789" i="13"/>
  <c r="C789" i="13"/>
  <c r="P789" i="13" s="1"/>
  <c r="B790" i="13"/>
  <c r="C790" i="13"/>
  <c r="P790" i="13" s="1"/>
  <c r="B791" i="13"/>
  <c r="C791" i="13"/>
  <c r="P791" i="13" s="1"/>
  <c r="B792" i="13"/>
  <c r="C792" i="13"/>
  <c r="P792" i="13" s="1"/>
  <c r="B793" i="13"/>
  <c r="C793" i="13"/>
  <c r="P793" i="13" s="1"/>
  <c r="B794" i="13"/>
  <c r="C794" i="13"/>
  <c r="P794" i="13" s="1"/>
  <c r="B795" i="13"/>
  <c r="C795" i="13"/>
  <c r="P795" i="13" s="1"/>
  <c r="B796" i="13"/>
  <c r="C796" i="13"/>
  <c r="P796" i="13" s="1"/>
  <c r="B797" i="13"/>
  <c r="C797" i="13"/>
  <c r="P797" i="13" s="1"/>
  <c r="B798" i="13"/>
  <c r="C798" i="13"/>
  <c r="P798" i="13" s="1"/>
  <c r="B799" i="13"/>
  <c r="C799" i="13"/>
  <c r="P799" i="13" s="1"/>
  <c r="B800" i="13"/>
  <c r="C800" i="13"/>
  <c r="P800" i="13" s="1"/>
  <c r="B801" i="13"/>
  <c r="C801" i="13"/>
  <c r="P801" i="13" s="1"/>
  <c r="B802" i="13"/>
  <c r="C802" i="13"/>
  <c r="P802" i="13" s="1"/>
  <c r="B803" i="13"/>
  <c r="C803" i="13"/>
  <c r="P803" i="13" s="1"/>
  <c r="B804" i="13"/>
  <c r="C804" i="13"/>
  <c r="P804" i="13" s="1"/>
  <c r="B805" i="13"/>
  <c r="C805" i="13"/>
  <c r="P805" i="13" s="1"/>
  <c r="B806" i="13"/>
  <c r="C806" i="13"/>
  <c r="P806" i="13" s="1"/>
  <c r="B807" i="13"/>
  <c r="C807" i="13"/>
  <c r="P807" i="13" s="1"/>
  <c r="B808" i="13"/>
  <c r="C808" i="13"/>
  <c r="P808" i="13" s="1"/>
  <c r="B809" i="13"/>
  <c r="C809" i="13"/>
  <c r="P809" i="13" s="1"/>
  <c r="B810" i="13"/>
  <c r="C810" i="13"/>
  <c r="P810" i="13" s="1"/>
  <c r="B811" i="13"/>
  <c r="C811" i="13"/>
  <c r="P811" i="13" s="1"/>
  <c r="B812" i="13"/>
  <c r="C812" i="13"/>
  <c r="P812" i="13" s="1"/>
  <c r="B813" i="13"/>
  <c r="C813" i="13"/>
  <c r="P813" i="13" s="1"/>
  <c r="B814" i="13"/>
  <c r="C814" i="13"/>
  <c r="P814" i="13" s="1"/>
  <c r="B815" i="13"/>
  <c r="C815" i="13"/>
  <c r="P815" i="13" s="1"/>
  <c r="B816" i="13"/>
  <c r="C816" i="13"/>
  <c r="P816" i="13" s="1"/>
  <c r="B817" i="13"/>
  <c r="C817" i="13"/>
  <c r="P817" i="13" s="1"/>
  <c r="B818" i="13"/>
  <c r="C818" i="13"/>
  <c r="P818" i="13" s="1"/>
  <c r="B819" i="13"/>
  <c r="C819" i="13"/>
  <c r="P819" i="13" s="1"/>
  <c r="B820" i="13"/>
  <c r="C820" i="13"/>
  <c r="P820" i="13" s="1"/>
  <c r="B821" i="13"/>
  <c r="C821" i="13"/>
  <c r="P821" i="13" s="1"/>
  <c r="B822" i="13"/>
  <c r="C822" i="13"/>
  <c r="P822" i="13" s="1"/>
  <c r="B823" i="13"/>
  <c r="C823" i="13"/>
  <c r="P823" i="13" s="1"/>
  <c r="B824" i="13"/>
  <c r="C824" i="13"/>
  <c r="P824" i="13" s="1"/>
  <c r="B825" i="13"/>
  <c r="C825" i="13"/>
  <c r="P825" i="13" s="1"/>
  <c r="B826" i="13"/>
  <c r="C826" i="13"/>
  <c r="P826" i="13" s="1"/>
  <c r="B827" i="13"/>
  <c r="C827" i="13"/>
  <c r="P827" i="13" s="1"/>
  <c r="B828" i="13"/>
  <c r="C828" i="13"/>
  <c r="P828" i="13" s="1"/>
  <c r="B829" i="13"/>
  <c r="C829" i="13"/>
  <c r="P829" i="13" s="1"/>
  <c r="B830" i="13"/>
  <c r="C830" i="13"/>
  <c r="P830" i="13" s="1"/>
  <c r="B831" i="13"/>
  <c r="C831" i="13"/>
  <c r="P831" i="13" s="1"/>
  <c r="B832" i="13"/>
  <c r="C832" i="13"/>
  <c r="P832" i="13" s="1"/>
  <c r="B833" i="13"/>
  <c r="C833" i="13"/>
  <c r="P833" i="13" s="1"/>
  <c r="B834" i="13"/>
  <c r="C834" i="13"/>
  <c r="P834" i="13" s="1"/>
  <c r="B835" i="13"/>
  <c r="C835" i="13"/>
  <c r="P835" i="13" s="1"/>
  <c r="B836" i="13"/>
  <c r="C836" i="13"/>
  <c r="P836" i="13" s="1"/>
  <c r="B837" i="13"/>
  <c r="C837" i="13"/>
  <c r="P837" i="13" s="1"/>
  <c r="B838" i="13"/>
  <c r="C838" i="13"/>
  <c r="P838" i="13" s="1"/>
  <c r="B839" i="13"/>
  <c r="C839" i="13"/>
  <c r="P839" i="13" s="1"/>
  <c r="B840" i="13"/>
  <c r="C840" i="13"/>
  <c r="P840" i="13" s="1"/>
  <c r="B841" i="13"/>
  <c r="C841" i="13"/>
  <c r="P841" i="13" s="1"/>
  <c r="B842" i="13"/>
  <c r="C842" i="13"/>
  <c r="P842" i="13" s="1"/>
  <c r="B843" i="13"/>
  <c r="C843" i="13"/>
  <c r="P843" i="13" s="1"/>
  <c r="B844" i="13"/>
  <c r="C844" i="13"/>
  <c r="P844" i="13" s="1"/>
  <c r="B845" i="13"/>
  <c r="C845" i="13"/>
  <c r="P845" i="13" s="1"/>
  <c r="B846" i="13"/>
  <c r="C846" i="13"/>
  <c r="P846" i="13" s="1"/>
  <c r="B847" i="13"/>
  <c r="C847" i="13"/>
  <c r="P847" i="13" s="1"/>
  <c r="B848" i="13"/>
  <c r="C848" i="13"/>
  <c r="P848" i="13" s="1"/>
  <c r="B849" i="13"/>
  <c r="C849" i="13"/>
  <c r="P849" i="13" s="1"/>
  <c r="B850" i="13"/>
  <c r="C850" i="13"/>
  <c r="P850" i="13" s="1"/>
  <c r="B851" i="13"/>
  <c r="C851" i="13"/>
  <c r="P851" i="13" s="1"/>
  <c r="B852" i="13"/>
  <c r="C852" i="13"/>
  <c r="P852" i="13" s="1"/>
  <c r="B853" i="13"/>
  <c r="C853" i="13"/>
  <c r="P853" i="13" s="1"/>
  <c r="B854" i="13"/>
  <c r="C854" i="13"/>
  <c r="P854" i="13" s="1"/>
  <c r="B855" i="13"/>
  <c r="C855" i="13"/>
  <c r="P855" i="13" s="1"/>
  <c r="B856" i="13"/>
  <c r="C856" i="13"/>
  <c r="P856" i="13" s="1"/>
  <c r="B857" i="13"/>
  <c r="C857" i="13"/>
  <c r="P857" i="13" s="1"/>
  <c r="B858" i="13"/>
  <c r="C858" i="13"/>
  <c r="P858" i="13" s="1"/>
  <c r="B859" i="13"/>
  <c r="C859" i="13"/>
  <c r="P859" i="13" s="1"/>
  <c r="B860" i="13"/>
  <c r="C860" i="13"/>
  <c r="P860" i="13" s="1"/>
  <c r="B861" i="13"/>
  <c r="C861" i="13"/>
  <c r="P861" i="13" s="1"/>
  <c r="B862" i="13"/>
  <c r="C862" i="13"/>
  <c r="P862" i="13" s="1"/>
  <c r="B863" i="13"/>
  <c r="C863" i="13"/>
  <c r="P863" i="13" s="1"/>
  <c r="B864" i="13"/>
  <c r="C864" i="13"/>
  <c r="P864" i="13" s="1"/>
  <c r="B865" i="13"/>
  <c r="C865" i="13"/>
  <c r="P865" i="13" s="1"/>
  <c r="B866" i="13"/>
  <c r="C866" i="13"/>
  <c r="P866" i="13" s="1"/>
  <c r="B867" i="13"/>
  <c r="C867" i="13"/>
  <c r="P867" i="13" s="1"/>
  <c r="B868" i="13"/>
  <c r="C868" i="13"/>
  <c r="P868" i="13" s="1"/>
  <c r="B869" i="13"/>
  <c r="C869" i="13"/>
  <c r="P869" i="13" s="1"/>
  <c r="B870" i="13"/>
  <c r="C870" i="13"/>
  <c r="P870" i="13" s="1"/>
  <c r="B871" i="13"/>
  <c r="C871" i="13"/>
  <c r="P871" i="13" s="1"/>
  <c r="B872" i="13"/>
  <c r="C872" i="13"/>
  <c r="P872" i="13" s="1"/>
  <c r="B873" i="13"/>
  <c r="C873" i="13"/>
  <c r="P873" i="13" s="1"/>
  <c r="B874" i="13"/>
  <c r="C874" i="13"/>
  <c r="P874" i="13" s="1"/>
  <c r="B875" i="13"/>
  <c r="C875" i="13"/>
  <c r="P875" i="13" s="1"/>
  <c r="B876" i="13"/>
  <c r="C876" i="13"/>
  <c r="P876" i="13" s="1"/>
  <c r="B877" i="13"/>
  <c r="C877" i="13"/>
  <c r="P877" i="13" s="1"/>
  <c r="B878" i="13"/>
  <c r="C878" i="13"/>
  <c r="P878" i="13" s="1"/>
  <c r="B879" i="13"/>
  <c r="C879" i="13"/>
  <c r="P879" i="13" s="1"/>
  <c r="B880" i="13"/>
  <c r="C880" i="13"/>
  <c r="P880" i="13" s="1"/>
  <c r="B881" i="13"/>
  <c r="C881" i="13"/>
  <c r="P881" i="13" s="1"/>
  <c r="B882" i="13"/>
  <c r="C882" i="13"/>
  <c r="P882" i="13" s="1"/>
  <c r="B883" i="13"/>
  <c r="C883" i="13"/>
  <c r="P883" i="13" s="1"/>
  <c r="B884" i="13"/>
  <c r="C884" i="13"/>
  <c r="P884" i="13" s="1"/>
  <c r="B885" i="13"/>
  <c r="C885" i="13"/>
  <c r="P885" i="13" s="1"/>
  <c r="B886" i="13"/>
  <c r="C886" i="13"/>
  <c r="P886" i="13" s="1"/>
  <c r="B887" i="13"/>
  <c r="C887" i="13"/>
  <c r="P887" i="13" s="1"/>
  <c r="B888" i="13"/>
  <c r="C888" i="13"/>
  <c r="P888" i="13" s="1"/>
  <c r="B889" i="13"/>
  <c r="C889" i="13"/>
  <c r="P889" i="13" s="1"/>
  <c r="B890" i="13"/>
  <c r="C890" i="13"/>
  <c r="P890" i="13" s="1"/>
  <c r="B891" i="13"/>
  <c r="C891" i="13"/>
  <c r="P891" i="13" s="1"/>
  <c r="B892" i="13"/>
  <c r="C892" i="13"/>
  <c r="P892" i="13" s="1"/>
  <c r="B893" i="13"/>
  <c r="C893" i="13"/>
  <c r="P893" i="13" s="1"/>
  <c r="B894" i="13"/>
  <c r="C894" i="13"/>
  <c r="P894" i="13" s="1"/>
  <c r="B895" i="13"/>
  <c r="C895" i="13"/>
  <c r="P895" i="13" s="1"/>
  <c r="B896" i="13"/>
  <c r="C896" i="13"/>
  <c r="P896" i="13" s="1"/>
  <c r="B897" i="13"/>
  <c r="C897" i="13"/>
  <c r="P897" i="13" s="1"/>
  <c r="B898" i="13"/>
  <c r="C898" i="13"/>
  <c r="P898" i="13" s="1"/>
  <c r="B899" i="13"/>
  <c r="C899" i="13"/>
  <c r="P899" i="13" s="1"/>
  <c r="B900" i="13"/>
  <c r="C900" i="13"/>
  <c r="P900" i="13" s="1"/>
  <c r="B901" i="13"/>
  <c r="C901" i="13"/>
  <c r="P901" i="13" s="1"/>
  <c r="B902" i="13"/>
  <c r="C902" i="13"/>
  <c r="P902" i="13" s="1"/>
  <c r="B903" i="13"/>
  <c r="C903" i="13"/>
  <c r="P903" i="13" s="1"/>
  <c r="B904" i="13"/>
  <c r="C904" i="13"/>
  <c r="P904" i="13" s="1"/>
  <c r="B905" i="13"/>
  <c r="C905" i="13"/>
  <c r="P905" i="13" s="1"/>
  <c r="B906" i="13"/>
  <c r="C906" i="13"/>
  <c r="P906" i="13" s="1"/>
  <c r="B907" i="13"/>
  <c r="C907" i="13"/>
  <c r="P907" i="13" s="1"/>
  <c r="B908" i="13"/>
  <c r="C908" i="13"/>
  <c r="P908" i="13" s="1"/>
  <c r="B909" i="13"/>
  <c r="C909" i="13"/>
  <c r="P909" i="13" s="1"/>
  <c r="B910" i="13"/>
  <c r="C910" i="13"/>
  <c r="P910" i="13" s="1"/>
  <c r="B911" i="13"/>
  <c r="C911" i="13"/>
  <c r="P911" i="13" s="1"/>
  <c r="B912" i="13"/>
  <c r="C912" i="13"/>
  <c r="P912" i="13" s="1"/>
  <c r="B913" i="13"/>
  <c r="C913" i="13"/>
  <c r="P913" i="13" s="1"/>
  <c r="B914" i="13"/>
  <c r="C914" i="13"/>
  <c r="P914" i="13" s="1"/>
  <c r="B915" i="13"/>
  <c r="C915" i="13"/>
  <c r="P915" i="13" s="1"/>
  <c r="B916" i="13"/>
  <c r="C916" i="13"/>
  <c r="P916" i="13" s="1"/>
  <c r="B917" i="13"/>
  <c r="C917" i="13"/>
  <c r="P917" i="13" s="1"/>
  <c r="B918" i="13"/>
  <c r="C918" i="13"/>
  <c r="P918" i="13" s="1"/>
  <c r="B919" i="13"/>
  <c r="C919" i="13"/>
  <c r="P919" i="13" s="1"/>
  <c r="B920" i="13"/>
  <c r="C920" i="13"/>
  <c r="P920" i="13" s="1"/>
  <c r="B921" i="13"/>
  <c r="C921" i="13"/>
  <c r="P921" i="13" s="1"/>
  <c r="B922" i="13"/>
  <c r="C922" i="13"/>
  <c r="P922" i="13" s="1"/>
  <c r="B923" i="13"/>
  <c r="C923" i="13"/>
  <c r="P923" i="13" s="1"/>
  <c r="B924" i="13"/>
  <c r="C924" i="13"/>
  <c r="P924" i="13" s="1"/>
  <c r="B925" i="13"/>
  <c r="C925" i="13"/>
  <c r="P925" i="13" s="1"/>
  <c r="B926" i="13"/>
  <c r="C926" i="13"/>
  <c r="P926" i="13" s="1"/>
  <c r="B927" i="13"/>
  <c r="C927" i="13"/>
  <c r="P927" i="13" s="1"/>
  <c r="B928" i="13"/>
  <c r="C928" i="13"/>
  <c r="P928" i="13" s="1"/>
  <c r="B929" i="13"/>
  <c r="C929" i="13"/>
  <c r="P929" i="13" s="1"/>
  <c r="B930" i="13"/>
  <c r="C930" i="13"/>
  <c r="P930" i="13" s="1"/>
  <c r="B931" i="13"/>
  <c r="C931" i="13"/>
  <c r="P931" i="13" s="1"/>
  <c r="B932" i="13"/>
  <c r="C932" i="13"/>
  <c r="P932" i="13" s="1"/>
  <c r="B933" i="13"/>
  <c r="C933" i="13"/>
  <c r="P933" i="13" s="1"/>
  <c r="B934" i="13"/>
  <c r="C934" i="13"/>
  <c r="P934" i="13" s="1"/>
  <c r="B935" i="13"/>
  <c r="C935" i="13"/>
  <c r="P935" i="13" s="1"/>
  <c r="B936" i="13"/>
  <c r="C936" i="13"/>
  <c r="P936" i="13" s="1"/>
  <c r="B937" i="13"/>
  <c r="C937" i="13"/>
  <c r="P937" i="13" s="1"/>
  <c r="B938" i="13"/>
  <c r="C938" i="13"/>
  <c r="P938" i="13" s="1"/>
  <c r="B939" i="13"/>
  <c r="C939" i="13"/>
  <c r="P939" i="13" s="1"/>
  <c r="B940" i="13"/>
  <c r="C940" i="13"/>
  <c r="P940" i="13" s="1"/>
  <c r="B941" i="13"/>
  <c r="C941" i="13"/>
  <c r="P941" i="13" s="1"/>
  <c r="B942" i="13"/>
  <c r="C942" i="13"/>
  <c r="P942" i="13" s="1"/>
  <c r="B943" i="13"/>
  <c r="C943" i="13"/>
  <c r="P943" i="13" s="1"/>
  <c r="B944" i="13"/>
  <c r="C944" i="13"/>
  <c r="P944" i="13" s="1"/>
  <c r="B945" i="13"/>
  <c r="C945" i="13"/>
  <c r="P945" i="13" s="1"/>
  <c r="B946" i="13"/>
  <c r="C946" i="13"/>
  <c r="P946" i="13" s="1"/>
  <c r="B947" i="13"/>
  <c r="C947" i="13"/>
  <c r="P947" i="13" s="1"/>
  <c r="B948" i="13"/>
  <c r="C948" i="13"/>
  <c r="P948" i="13" s="1"/>
  <c r="B949" i="13"/>
  <c r="C949" i="13"/>
  <c r="P949" i="13" s="1"/>
  <c r="B950" i="13"/>
  <c r="C950" i="13"/>
  <c r="P950" i="13" s="1"/>
  <c r="B951" i="13"/>
  <c r="C951" i="13"/>
  <c r="P951" i="13" s="1"/>
  <c r="B952" i="13"/>
  <c r="C952" i="13"/>
  <c r="P952" i="13" s="1"/>
  <c r="B953" i="13"/>
  <c r="C953" i="13"/>
  <c r="P953" i="13" s="1"/>
  <c r="B954" i="13"/>
  <c r="C954" i="13"/>
  <c r="P954" i="13" s="1"/>
  <c r="B955" i="13"/>
  <c r="C955" i="13"/>
  <c r="P955" i="13" s="1"/>
  <c r="B956" i="13"/>
  <c r="C956" i="13"/>
  <c r="P956" i="13" s="1"/>
  <c r="B957" i="13"/>
  <c r="C957" i="13"/>
  <c r="P957" i="13" s="1"/>
  <c r="B958" i="13"/>
  <c r="C958" i="13"/>
  <c r="P958" i="13" s="1"/>
  <c r="B959" i="13"/>
  <c r="C959" i="13"/>
  <c r="P959" i="13" s="1"/>
  <c r="B960" i="13"/>
  <c r="C960" i="13"/>
  <c r="P960" i="13" s="1"/>
  <c r="B961" i="13"/>
  <c r="C961" i="13"/>
  <c r="P961" i="13" s="1"/>
  <c r="B962" i="13"/>
  <c r="C962" i="13"/>
  <c r="P962" i="13" s="1"/>
  <c r="B963" i="13"/>
  <c r="C963" i="13"/>
  <c r="P963" i="13" s="1"/>
  <c r="B964" i="13"/>
  <c r="C964" i="13"/>
  <c r="P964" i="13" s="1"/>
  <c r="B965" i="13"/>
  <c r="C965" i="13"/>
  <c r="P965" i="13" s="1"/>
  <c r="B966" i="13"/>
  <c r="C966" i="13"/>
  <c r="P966" i="13" s="1"/>
  <c r="B967" i="13"/>
  <c r="C967" i="13"/>
  <c r="P967" i="13" s="1"/>
  <c r="B968" i="13"/>
  <c r="C968" i="13"/>
  <c r="P968" i="13" s="1"/>
  <c r="B969" i="13"/>
  <c r="C969" i="13"/>
  <c r="P969" i="13" s="1"/>
  <c r="B970" i="13"/>
  <c r="C970" i="13"/>
  <c r="P970" i="13" s="1"/>
  <c r="B971" i="13"/>
  <c r="C971" i="13"/>
  <c r="P971" i="13" s="1"/>
  <c r="B972" i="13"/>
  <c r="C972" i="13"/>
  <c r="P972" i="13" s="1"/>
  <c r="B973" i="13"/>
  <c r="C973" i="13"/>
  <c r="P973" i="13" s="1"/>
  <c r="B974" i="13"/>
  <c r="C974" i="13"/>
  <c r="P974" i="13" s="1"/>
  <c r="B975" i="13"/>
  <c r="C975" i="13"/>
  <c r="P975" i="13" s="1"/>
  <c r="B976" i="13"/>
  <c r="C976" i="13"/>
  <c r="P976" i="13" s="1"/>
  <c r="B977" i="13"/>
  <c r="C977" i="13"/>
  <c r="P977" i="13" s="1"/>
  <c r="B978" i="13"/>
  <c r="C978" i="13"/>
  <c r="P978" i="13" s="1"/>
  <c r="B979" i="13"/>
  <c r="C979" i="13"/>
  <c r="P979" i="13" s="1"/>
  <c r="B980" i="13"/>
  <c r="C980" i="13"/>
  <c r="P980" i="13" s="1"/>
  <c r="B981" i="13"/>
  <c r="C981" i="13"/>
  <c r="P981" i="13" s="1"/>
  <c r="B982" i="13"/>
  <c r="C982" i="13"/>
  <c r="P982" i="13" s="1"/>
  <c r="B983" i="13"/>
  <c r="C983" i="13"/>
  <c r="P983" i="13" s="1"/>
  <c r="B984" i="13"/>
  <c r="C984" i="13"/>
  <c r="P984" i="13" s="1"/>
  <c r="B985" i="13"/>
  <c r="C985" i="13"/>
  <c r="P985" i="13" s="1"/>
  <c r="B986" i="13"/>
  <c r="C986" i="13"/>
  <c r="P986" i="13" s="1"/>
  <c r="B987" i="13"/>
  <c r="C987" i="13"/>
  <c r="P987" i="13" s="1"/>
  <c r="B988" i="13"/>
  <c r="C988" i="13"/>
  <c r="P988" i="13" s="1"/>
  <c r="B989" i="13"/>
  <c r="C989" i="13"/>
  <c r="P989" i="13" s="1"/>
  <c r="B990" i="13"/>
  <c r="C990" i="13"/>
  <c r="P990" i="13" s="1"/>
  <c r="B991" i="13"/>
  <c r="C991" i="13"/>
  <c r="P991" i="13" s="1"/>
  <c r="B992" i="13"/>
  <c r="C992" i="13"/>
  <c r="P992" i="13" s="1"/>
  <c r="B993" i="13"/>
  <c r="C993" i="13"/>
  <c r="P993" i="13" s="1"/>
  <c r="B994" i="13"/>
  <c r="C994" i="13"/>
  <c r="P994" i="13" s="1"/>
  <c r="B995" i="13"/>
  <c r="C995" i="13"/>
  <c r="P995" i="13" s="1"/>
  <c r="B996" i="13"/>
  <c r="C996" i="13"/>
  <c r="P996" i="13" s="1"/>
  <c r="B997" i="13"/>
  <c r="C997" i="13"/>
  <c r="P997" i="13" s="1"/>
  <c r="B998" i="13"/>
  <c r="C998" i="13"/>
  <c r="P998" i="13" s="1"/>
  <c r="B999" i="13"/>
  <c r="C999" i="13"/>
  <c r="P999" i="13" s="1"/>
  <c r="B1000" i="13"/>
  <c r="C1000" i="13"/>
  <c r="P1000" i="13" s="1"/>
  <c r="B1001" i="13"/>
  <c r="C1001" i="13"/>
  <c r="P1001" i="13" s="1"/>
  <c r="B1002" i="13"/>
  <c r="C1002" i="13"/>
  <c r="P1002" i="13" s="1"/>
  <c r="B1003" i="13"/>
  <c r="C1003" i="13"/>
  <c r="P1003" i="13" s="1"/>
  <c r="B1004" i="13"/>
  <c r="C1004" i="13"/>
  <c r="P1004" i="13" s="1"/>
  <c r="B1005" i="13"/>
  <c r="C1005" i="13"/>
  <c r="P1005" i="13" s="1"/>
  <c r="B1006" i="13"/>
  <c r="C1006" i="13"/>
  <c r="P1006" i="13" s="1"/>
  <c r="B1007" i="13"/>
  <c r="C1007" i="13"/>
  <c r="P1007" i="13" s="1"/>
  <c r="B1008" i="13"/>
  <c r="C1008" i="13"/>
  <c r="P1008" i="13" s="1"/>
  <c r="B1009" i="13"/>
  <c r="C1009" i="13"/>
  <c r="P1009" i="13" s="1"/>
  <c r="B1010" i="13"/>
  <c r="C1010" i="13"/>
  <c r="P1010" i="13" s="1"/>
  <c r="B1011" i="13"/>
  <c r="C1011" i="13"/>
  <c r="P1011" i="13" s="1"/>
  <c r="B1012" i="13"/>
  <c r="C1012" i="13"/>
  <c r="P1012" i="13" s="1"/>
  <c r="B1013" i="13"/>
  <c r="C1013" i="13"/>
  <c r="P1013" i="13" s="1"/>
  <c r="B1014" i="13"/>
  <c r="C1014" i="13"/>
  <c r="P1014" i="13" s="1"/>
  <c r="B1015" i="13"/>
  <c r="C1015" i="13"/>
  <c r="P1015" i="13" s="1"/>
  <c r="B1016" i="13"/>
  <c r="C1016" i="13"/>
  <c r="P1016" i="13" s="1"/>
  <c r="B1017" i="13"/>
  <c r="C1017" i="13"/>
  <c r="P1017" i="13" s="1"/>
  <c r="B1018" i="13"/>
  <c r="C1018" i="13"/>
  <c r="P1018" i="13" s="1"/>
  <c r="B1019" i="13"/>
  <c r="C1019" i="13"/>
  <c r="P1019" i="13" s="1"/>
  <c r="B1020" i="13"/>
  <c r="C1020" i="13"/>
  <c r="P1020" i="13" s="1"/>
  <c r="B1021" i="13"/>
  <c r="C1021" i="13"/>
  <c r="P1021" i="13" s="1"/>
  <c r="B1022" i="13"/>
  <c r="C1022" i="13"/>
  <c r="P1022" i="13" s="1"/>
  <c r="B1023" i="13"/>
  <c r="C1023" i="13"/>
  <c r="P1023" i="13" s="1"/>
  <c r="B1024" i="13"/>
  <c r="C1024" i="13"/>
  <c r="P1024" i="13" s="1"/>
  <c r="B1025" i="13"/>
  <c r="C1025" i="13"/>
  <c r="P1025" i="13" s="1"/>
  <c r="B1026" i="13"/>
  <c r="C1026" i="13"/>
  <c r="P1026" i="13" s="1"/>
  <c r="B1027" i="13"/>
  <c r="C1027" i="13"/>
  <c r="P1027" i="13" s="1"/>
  <c r="B1028" i="13"/>
  <c r="C1028" i="13"/>
  <c r="P1028" i="13" s="1"/>
  <c r="B1029" i="13"/>
  <c r="C1029" i="13"/>
  <c r="P1029" i="13" s="1"/>
  <c r="B1030" i="13"/>
  <c r="C1030" i="13"/>
  <c r="P1030" i="13" s="1"/>
  <c r="B1031" i="13"/>
  <c r="C1031" i="13"/>
  <c r="P1031" i="13" s="1"/>
  <c r="B1032" i="13"/>
  <c r="C1032" i="13"/>
  <c r="P1032" i="13" s="1"/>
  <c r="B1033" i="13"/>
  <c r="C1033" i="13"/>
  <c r="P1033" i="13" s="1"/>
  <c r="B1034" i="13"/>
  <c r="C1034" i="13"/>
  <c r="P1034" i="13" s="1"/>
  <c r="B1035" i="13"/>
  <c r="C1035" i="13"/>
  <c r="P1035" i="13" s="1"/>
  <c r="B1036" i="13"/>
  <c r="C1036" i="13"/>
  <c r="P1036" i="13" s="1"/>
  <c r="B1037" i="13"/>
  <c r="C1037" i="13"/>
  <c r="P1037" i="13" s="1"/>
  <c r="B1038" i="13"/>
  <c r="C1038" i="13"/>
  <c r="P1038" i="13" s="1"/>
  <c r="B1039" i="13"/>
  <c r="C1039" i="13"/>
  <c r="P1039" i="13" s="1"/>
  <c r="B1040" i="13"/>
  <c r="C1040" i="13"/>
  <c r="P1040" i="13" s="1"/>
  <c r="B1041" i="13"/>
  <c r="C1041" i="13"/>
  <c r="P1041" i="13" s="1"/>
  <c r="B1042" i="13"/>
  <c r="C1042" i="13"/>
  <c r="P1042" i="13" s="1"/>
  <c r="B1043" i="13"/>
  <c r="C1043" i="13"/>
  <c r="P1043" i="13" s="1"/>
  <c r="B1044" i="13"/>
  <c r="C1044" i="13"/>
  <c r="P1044" i="13" s="1"/>
  <c r="B1045" i="13"/>
  <c r="C1045" i="13"/>
  <c r="P1045" i="13" s="1"/>
  <c r="B1046" i="13"/>
  <c r="C1046" i="13"/>
  <c r="P1046" i="13" s="1"/>
  <c r="B1047" i="13"/>
  <c r="C1047" i="13"/>
  <c r="P1047" i="13" s="1"/>
  <c r="B1048" i="13"/>
  <c r="C1048" i="13"/>
  <c r="P1048" i="13" s="1"/>
  <c r="B1049" i="13"/>
  <c r="C1049" i="13"/>
  <c r="P1049" i="13" s="1"/>
  <c r="B1050" i="13"/>
  <c r="C1050" i="13"/>
  <c r="P1050" i="13" s="1"/>
  <c r="B1051" i="13"/>
  <c r="C1051" i="13"/>
  <c r="P1051" i="13" s="1"/>
  <c r="B1052" i="13"/>
  <c r="C1052" i="13"/>
  <c r="P1052" i="13" s="1"/>
  <c r="B1053" i="13"/>
  <c r="C1053" i="13"/>
  <c r="P1053" i="13" s="1"/>
  <c r="B1054" i="13"/>
  <c r="C1054" i="13"/>
  <c r="P1054" i="13" s="1"/>
  <c r="B1055" i="13"/>
  <c r="C1055" i="13"/>
  <c r="P1055" i="13" s="1"/>
  <c r="B1056" i="13"/>
  <c r="C1056" i="13"/>
  <c r="P1056" i="13" s="1"/>
  <c r="B1057" i="13"/>
  <c r="C1057" i="13"/>
  <c r="P1057" i="13" s="1"/>
  <c r="B1058" i="13"/>
  <c r="C1058" i="13"/>
  <c r="P1058" i="13" s="1"/>
  <c r="B1059" i="13"/>
  <c r="C1059" i="13"/>
  <c r="P1059" i="13" s="1"/>
  <c r="B1060" i="13"/>
  <c r="C1060" i="13"/>
  <c r="P1060" i="13" s="1"/>
  <c r="B1061" i="13"/>
  <c r="C1061" i="13"/>
  <c r="P1061" i="13" s="1"/>
  <c r="B1062" i="13"/>
  <c r="C1062" i="13"/>
  <c r="P1062" i="13" s="1"/>
  <c r="B1063" i="13"/>
  <c r="C1063" i="13"/>
  <c r="P1063" i="13" s="1"/>
  <c r="B1064" i="13"/>
  <c r="C1064" i="13"/>
  <c r="P1064" i="13" s="1"/>
  <c r="B1065" i="13"/>
  <c r="C1065" i="13"/>
  <c r="P1065" i="13" s="1"/>
  <c r="B1066" i="13"/>
  <c r="C1066" i="13"/>
  <c r="P1066" i="13" s="1"/>
  <c r="B1067" i="13"/>
  <c r="C1067" i="13"/>
  <c r="P1067" i="13" s="1"/>
  <c r="B1068" i="13"/>
  <c r="C1068" i="13"/>
  <c r="P1068" i="13" s="1"/>
  <c r="B1069" i="13"/>
  <c r="C1069" i="13"/>
  <c r="P1069" i="13" s="1"/>
  <c r="B1070" i="13"/>
  <c r="C1070" i="13"/>
  <c r="P1070" i="13" s="1"/>
  <c r="B1071" i="13"/>
  <c r="C1071" i="13"/>
  <c r="P1071" i="13" s="1"/>
  <c r="B1072" i="13"/>
  <c r="C1072" i="13"/>
  <c r="P1072" i="13" s="1"/>
  <c r="B1073" i="13"/>
  <c r="C1073" i="13"/>
  <c r="P1073" i="13" s="1"/>
  <c r="B1074" i="13"/>
  <c r="C1074" i="13"/>
  <c r="P1074" i="13" s="1"/>
  <c r="B1075" i="13"/>
  <c r="C1075" i="13"/>
  <c r="P1075" i="13" s="1"/>
  <c r="B1076" i="13"/>
  <c r="C1076" i="13"/>
  <c r="P1076" i="13" s="1"/>
  <c r="B1077" i="13"/>
  <c r="C1077" i="13"/>
  <c r="P1077" i="13" s="1"/>
  <c r="B1078" i="13"/>
  <c r="C1078" i="13"/>
  <c r="P1078" i="13" s="1"/>
  <c r="B1079" i="13"/>
  <c r="C1079" i="13"/>
  <c r="P1079" i="13" s="1"/>
  <c r="B1080" i="13"/>
  <c r="C1080" i="13"/>
  <c r="P1080" i="13" s="1"/>
  <c r="B1081" i="13"/>
  <c r="C1081" i="13"/>
  <c r="P1081" i="13" s="1"/>
  <c r="B1082" i="13"/>
  <c r="C1082" i="13"/>
  <c r="P1082" i="13" s="1"/>
  <c r="B1083" i="13"/>
  <c r="C1083" i="13"/>
  <c r="P1083" i="13" s="1"/>
  <c r="B1084" i="13"/>
  <c r="C1084" i="13"/>
  <c r="P1084" i="13" s="1"/>
  <c r="B1085" i="13"/>
  <c r="C1085" i="13"/>
  <c r="P1085" i="13" s="1"/>
  <c r="B1086" i="13"/>
  <c r="C1086" i="13"/>
  <c r="P1086" i="13" s="1"/>
  <c r="B1087" i="13"/>
  <c r="C1087" i="13"/>
  <c r="P1087" i="13" s="1"/>
  <c r="B1088" i="13"/>
  <c r="C1088" i="13"/>
  <c r="P1088" i="13" s="1"/>
  <c r="B1089" i="13"/>
  <c r="C1089" i="13"/>
  <c r="P1089" i="13" s="1"/>
  <c r="B1090" i="13"/>
  <c r="C1090" i="13"/>
  <c r="P1090" i="13" s="1"/>
  <c r="B1091" i="13"/>
  <c r="C1091" i="13"/>
  <c r="P1091" i="13" s="1"/>
  <c r="B1092" i="13"/>
  <c r="C1092" i="13"/>
  <c r="P1092" i="13" s="1"/>
  <c r="B1093" i="13"/>
  <c r="C1093" i="13"/>
  <c r="P1093" i="13" s="1"/>
  <c r="B1094" i="13"/>
  <c r="C1094" i="13"/>
  <c r="P1094" i="13" s="1"/>
  <c r="B1095" i="13"/>
  <c r="C1095" i="13"/>
  <c r="P1095" i="13" s="1"/>
  <c r="B1096" i="13"/>
  <c r="C1096" i="13"/>
  <c r="P1096" i="13" s="1"/>
  <c r="B1097" i="13"/>
  <c r="C1097" i="13"/>
  <c r="P1097" i="13" s="1"/>
  <c r="B1098" i="13"/>
  <c r="C1098" i="13"/>
  <c r="P1098" i="13" s="1"/>
  <c r="B1099" i="13"/>
  <c r="C1099" i="13"/>
  <c r="P1099" i="13" s="1"/>
  <c r="B1100" i="13"/>
  <c r="C1100" i="13"/>
  <c r="P1100" i="13" s="1"/>
  <c r="B1101" i="13"/>
  <c r="C1101" i="13"/>
  <c r="P1101" i="13" s="1"/>
  <c r="B1102" i="13"/>
  <c r="C1102" i="13"/>
  <c r="P1102" i="13" s="1"/>
  <c r="B1103" i="13"/>
  <c r="C1103" i="13"/>
  <c r="P1103" i="13" s="1"/>
  <c r="B1104" i="13"/>
  <c r="C1104" i="13"/>
  <c r="P1104" i="13" s="1"/>
  <c r="B1105" i="13"/>
  <c r="C1105" i="13"/>
  <c r="P1105" i="13" s="1"/>
  <c r="B1106" i="13"/>
  <c r="C1106" i="13"/>
  <c r="P1106" i="13" s="1"/>
  <c r="B1107" i="13"/>
  <c r="C1107" i="13"/>
  <c r="P1107" i="13" s="1"/>
  <c r="B1108" i="13"/>
  <c r="C1108" i="13"/>
  <c r="P1108" i="13" s="1"/>
  <c r="B1109" i="13"/>
  <c r="C1109" i="13"/>
  <c r="P1109" i="13" s="1"/>
  <c r="B1110" i="13"/>
  <c r="C1110" i="13"/>
  <c r="P1110" i="13" s="1"/>
  <c r="B1111" i="13"/>
  <c r="C1111" i="13"/>
  <c r="P1111" i="13" s="1"/>
  <c r="B1112" i="13"/>
  <c r="C1112" i="13"/>
  <c r="P1112" i="13" s="1"/>
  <c r="B1113" i="13"/>
  <c r="C1113" i="13"/>
  <c r="P1113" i="13" s="1"/>
  <c r="B1114" i="13"/>
  <c r="C1114" i="13"/>
  <c r="P1114" i="13" s="1"/>
  <c r="B1115" i="13"/>
  <c r="C1115" i="13"/>
  <c r="P1115" i="13" s="1"/>
  <c r="B1116" i="13"/>
  <c r="C1116" i="13"/>
  <c r="P1116" i="13" s="1"/>
  <c r="B1117" i="13"/>
  <c r="C1117" i="13"/>
  <c r="P1117" i="13" s="1"/>
  <c r="B1118" i="13"/>
  <c r="C1118" i="13"/>
  <c r="P1118" i="13" s="1"/>
  <c r="B1119" i="13"/>
  <c r="C1119" i="13"/>
  <c r="P1119" i="13" s="1"/>
  <c r="B1120" i="13"/>
  <c r="C1120" i="13"/>
  <c r="P1120" i="13" s="1"/>
  <c r="B1121" i="13"/>
  <c r="C1121" i="13"/>
  <c r="P1121" i="13" s="1"/>
  <c r="B1122" i="13"/>
  <c r="C1122" i="13"/>
  <c r="P1122" i="13" s="1"/>
  <c r="B1123" i="13"/>
  <c r="C1123" i="13"/>
  <c r="P1123" i="13" s="1"/>
  <c r="B1124" i="13"/>
  <c r="C1124" i="13"/>
  <c r="P1124" i="13" s="1"/>
  <c r="B1125" i="13"/>
  <c r="C1125" i="13"/>
  <c r="P1125" i="13" s="1"/>
  <c r="B1126" i="13"/>
  <c r="C1126" i="13"/>
  <c r="P1126" i="13" s="1"/>
  <c r="B1127" i="13"/>
  <c r="C1127" i="13"/>
  <c r="P1127" i="13" s="1"/>
  <c r="B1128" i="13"/>
  <c r="C1128" i="13"/>
  <c r="P1128" i="13" s="1"/>
  <c r="B1129" i="13"/>
  <c r="C1129" i="13"/>
  <c r="P1129" i="13" s="1"/>
  <c r="B1130" i="13"/>
  <c r="C1130" i="13"/>
  <c r="P1130" i="13" s="1"/>
  <c r="B1131" i="13"/>
  <c r="C1131" i="13"/>
  <c r="P1131" i="13" s="1"/>
  <c r="B1132" i="13"/>
  <c r="C1132" i="13"/>
  <c r="P1132" i="13" s="1"/>
  <c r="B1133" i="13"/>
  <c r="C1133" i="13"/>
  <c r="P1133" i="13" s="1"/>
  <c r="B1134" i="13"/>
  <c r="C1134" i="13"/>
  <c r="P1134" i="13" s="1"/>
  <c r="B1135" i="13"/>
  <c r="C1135" i="13"/>
  <c r="P1135" i="13" s="1"/>
  <c r="B1136" i="13"/>
  <c r="C1136" i="13"/>
  <c r="P1136" i="13" s="1"/>
  <c r="B1137" i="13"/>
  <c r="C1137" i="13"/>
  <c r="P1137" i="13" s="1"/>
  <c r="B1138" i="13"/>
  <c r="C1138" i="13"/>
  <c r="P1138" i="13" s="1"/>
  <c r="B1139" i="13"/>
  <c r="C1139" i="13"/>
  <c r="P1139" i="13" s="1"/>
  <c r="B1140" i="13"/>
  <c r="C1140" i="13"/>
  <c r="P1140" i="13" s="1"/>
  <c r="B1141" i="13"/>
  <c r="C1141" i="13"/>
  <c r="P1141" i="13" s="1"/>
  <c r="B1142" i="13"/>
  <c r="C1142" i="13"/>
  <c r="P1142" i="13" s="1"/>
  <c r="B1143" i="13"/>
  <c r="C1143" i="13"/>
  <c r="P1143" i="13" s="1"/>
  <c r="B1144" i="13"/>
  <c r="C1144" i="13"/>
  <c r="P1144" i="13" s="1"/>
  <c r="B1145" i="13"/>
  <c r="C1145" i="13"/>
  <c r="P1145" i="13" s="1"/>
  <c r="B1146" i="13"/>
  <c r="C1146" i="13"/>
  <c r="P1146" i="13" s="1"/>
  <c r="B1147" i="13"/>
  <c r="C1147" i="13"/>
  <c r="P1147" i="13" s="1"/>
  <c r="B1148" i="13"/>
  <c r="C1148" i="13"/>
  <c r="P1148" i="13" s="1"/>
  <c r="B1149" i="13"/>
  <c r="C1149" i="13"/>
  <c r="P1149" i="13" s="1"/>
  <c r="B1150" i="13"/>
  <c r="C1150" i="13"/>
  <c r="P1150" i="13" s="1"/>
  <c r="B1151" i="13"/>
  <c r="C1151" i="13"/>
  <c r="P1151" i="13" s="1"/>
  <c r="B1152" i="13"/>
  <c r="C1152" i="13"/>
  <c r="P1152" i="13" s="1"/>
  <c r="B1153" i="13"/>
  <c r="C1153" i="13"/>
  <c r="P1153" i="13" s="1"/>
  <c r="B1154" i="13"/>
  <c r="C1154" i="13"/>
  <c r="P1154" i="13" s="1"/>
  <c r="B1155" i="13"/>
  <c r="C1155" i="13"/>
  <c r="P1155" i="13" s="1"/>
  <c r="B1156" i="13"/>
  <c r="C1156" i="13"/>
  <c r="P1156" i="13" s="1"/>
  <c r="B1157" i="13"/>
  <c r="C1157" i="13"/>
  <c r="P1157" i="13" s="1"/>
  <c r="B1158" i="13"/>
  <c r="C1158" i="13"/>
  <c r="P1158" i="13" s="1"/>
  <c r="B1159" i="13"/>
  <c r="C1159" i="13"/>
  <c r="P1159" i="13" s="1"/>
  <c r="B1160" i="13"/>
  <c r="C1160" i="13"/>
  <c r="P1160" i="13" s="1"/>
  <c r="B1161" i="13"/>
  <c r="C1161" i="13"/>
  <c r="P1161" i="13" s="1"/>
  <c r="B1162" i="13"/>
  <c r="C1162" i="13"/>
  <c r="P1162" i="13" s="1"/>
  <c r="B1163" i="13"/>
  <c r="C1163" i="13"/>
  <c r="P1163" i="13" s="1"/>
  <c r="B1164" i="13"/>
  <c r="C1164" i="13"/>
  <c r="P1164" i="13" s="1"/>
  <c r="B1165" i="13"/>
  <c r="C1165" i="13"/>
  <c r="P1165" i="13" s="1"/>
  <c r="B1166" i="13"/>
  <c r="C1166" i="13"/>
  <c r="P1166" i="13" s="1"/>
  <c r="B1167" i="13"/>
  <c r="C1167" i="13"/>
  <c r="P1167" i="13" s="1"/>
  <c r="B1168" i="13"/>
  <c r="C1168" i="13"/>
  <c r="P1168" i="13" s="1"/>
  <c r="B1169" i="13"/>
  <c r="C1169" i="13"/>
  <c r="P1169" i="13" s="1"/>
  <c r="B1170" i="13"/>
  <c r="C1170" i="13"/>
  <c r="P1170" i="13" s="1"/>
  <c r="B1171" i="13"/>
  <c r="C1171" i="13"/>
  <c r="P1171" i="13" s="1"/>
  <c r="B1172" i="13"/>
  <c r="C1172" i="13"/>
  <c r="P1172" i="13" s="1"/>
  <c r="B1173" i="13"/>
  <c r="C1173" i="13"/>
  <c r="P1173" i="13" s="1"/>
  <c r="B1174" i="13"/>
  <c r="C1174" i="13"/>
  <c r="P1174" i="13" s="1"/>
  <c r="B1175" i="13"/>
  <c r="C1175" i="13"/>
  <c r="P1175" i="13" s="1"/>
  <c r="B1176" i="13"/>
  <c r="C1176" i="13"/>
  <c r="P1176" i="13" s="1"/>
  <c r="B1177" i="13"/>
  <c r="C1177" i="13"/>
  <c r="P1177" i="13" s="1"/>
  <c r="B1178" i="13"/>
  <c r="C1178" i="13"/>
  <c r="P1178" i="13" s="1"/>
  <c r="B1179" i="13"/>
  <c r="C1179" i="13"/>
  <c r="P1179" i="13" s="1"/>
  <c r="B1180" i="13"/>
  <c r="C1180" i="13"/>
  <c r="P1180" i="13" s="1"/>
  <c r="B1181" i="13"/>
  <c r="C1181" i="13"/>
  <c r="P1181" i="13" s="1"/>
  <c r="B1182" i="13"/>
  <c r="C1182" i="13"/>
  <c r="P1182" i="13" s="1"/>
  <c r="B1183" i="13"/>
  <c r="C1183" i="13"/>
  <c r="P1183" i="13" s="1"/>
  <c r="B1184" i="13"/>
  <c r="C1184" i="13"/>
  <c r="P1184" i="13" s="1"/>
  <c r="B1185" i="13"/>
  <c r="C1185" i="13"/>
  <c r="P1185" i="13" s="1"/>
  <c r="B1186" i="13"/>
  <c r="C1186" i="13"/>
  <c r="P1186" i="13" s="1"/>
  <c r="B1187" i="13"/>
  <c r="C1187" i="13"/>
  <c r="P1187" i="13" s="1"/>
  <c r="B1188" i="13"/>
  <c r="C1188" i="13"/>
  <c r="P1188" i="13" s="1"/>
  <c r="B1189" i="13"/>
  <c r="C1189" i="13"/>
  <c r="P1189" i="13" s="1"/>
  <c r="B1190" i="13"/>
  <c r="C1190" i="13"/>
  <c r="P1190" i="13" s="1"/>
  <c r="B1191" i="13"/>
  <c r="C1191" i="13"/>
  <c r="P1191" i="13" s="1"/>
  <c r="B1192" i="13"/>
  <c r="C1192" i="13"/>
  <c r="P1192" i="13" s="1"/>
  <c r="B1193" i="13"/>
  <c r="C1193" i="13"/>
  <c r="P1193" i="13" s="1"/>
  <c r="B1194" i="13"/>
  <c r="C1194" i="13"/>
  <c r="P1194" i="13" s="1"/>
  <c r="B1195" i="13"/>
  <c r="C1195" i="13"/>
  <c r="P1195" i="13" s="1"/>
  <c r="B1196" i="13"/>
  <c r="C1196" i="13"/>
  <c r="P1196" i="13" s="1"/>
  <c r="B1197" i="13"/>
  <c r="C1197" i="13"/>
  <c r="P1197" i="13" s="1"/>
  <c r="B1198" i="13"/>
  <c r="C1198" i="13"/>
  <c r="P1198" i="13" s="1"/>
  <c r="B1199" i="13"/>
  <c r="C1199" i="13"/>
  <c r="P1199" i="13" s="1"/>
  <c r="B1200" i="13"/>
  <c r="C1200" i="13"/>
  <c r="P1200" i="13" s="1"/>
  <c r="B1201" i="13"/>
  <c r="C1201" i="13"/>
  <c r="P1201" i="13" s="1"/>
  <c r="B1202" i="13"/>
  <c r="C1202" i="13"/>
  <c r="P1202" i="13" s="1"/>
  <c r="B1203" i="13"/>
  <c r="C1203" i="13"/>
  <c r="P1203" i="13" s="1"/>
  <c r="B1204" i="13"/>
  <c r="C1204" i="13"/>
  <c r="P1204" i="13" s="1"/>
  <c r="B1205" i="13"/>
  <c r="C1205" i="13"/>
  <c r="P1205" i="13" s="1"/>
  <c r="B1206" i="13"/>
  <c r="C1206" i="13"/>
  <c r="P1206" i="13" s="1"/>
  <c r="B1207" i="13"/>
  <c r="C1207" i="13"/>
  <c r="P1207" i="13" s="1"/>
  <c r="B1208" i="13"/>
  <c r="C1208" i="13"/>
  <c r="P1208" i="13" s="1"/>
  <c r="B1209" i="13"/>
  <c r="C1209" i="13"/>
  <c r="P1209" i="13" s="1"/>
  <c r="B1210" i="13"/>
  <c r="C1210" i="13"/>
  <c r="P1210" i="13" s="1"/>
  <c r="B1211" i="13"/>
  <c r="C1211" i="13"/>
  <c r="P1211" i="13" s="1"/>
  <c r="B1212" i="13"/>
  <c r="C1212" i="13"/>
  <c r="P1212" i="13" s="1"/>
  <c r="B1213" i="13"/>
  <c r="C1213" i="13"/>
  <c r="P1213" i="13" s="1"/>
  <c r="B1214" i="13"/>
  <c r="C1214" i="13"/>
  <c r="P1214" i="13" s="1"/>
  <c r="B1215" i="13"/>
  <c r="C1215" i="13"/>
  <c r="P1215" i="13" s="1"/>
  <c r="B1216" i="13"/>
  <c r="C1216" i="13"/>
  <c r="P1216" i="13" s="1"/>
  <c r="B1217" i="13"/>
  <c r="C1217" i="13"/>
  <c r="P1217" i="13" s="1"/>
  <c r="B1218" i="13"/>
  <c r="C1218" i="13"/>
  <c r="P1218" i="13" s="1"/>
  <c r="B1219" i="13"/>
  <c r="C1219" i="13"/>
  <c r="P1219" i="13" s="1"/>
  <c r="B1220" i="13"/>
  <c r="C1220" i="13"/>
  <c r="P1220" i="13" s="1"/>
  <c r="B1221" i="13"/>
  <c r="C1221" i="13"/>
  <c r="P1221" i="13" s="1"/>
  <c r="B1222" i="13"/>
  <c r="C1222" i="13"/>
  <c r="P1222" i="13" s="1"/>
  <c r="B1223" i="13"/>
  <c r="C1223" i="13"/>
  <c r="P1223" i="13" s="1"/>
  <c r="B1224" i="13"/>
  <c r="C1224" i="13"/>
  <c r="P1224" i="13" s="1"/>
  <c r="B1225" i="13"/>
  <c r="C1225" i="13"/>
  <c r="P1225" i="13" s="1"/>
  <c r="B1226" i="13"/>
  <c r="C1226" i="13"/>
  <c r="P1226" i="13" s="1"/>
  <c r="B1227" i="13"/>
  <c r="C1227" i="13"/>
  <c r="P1227" i="13" s="1"/>
  <c r="B1228" i="13"/>
  <c r="C1228" i="13"/>
  <c r="P1228" i="13" s="1"/>
  <c r="B1229" i="13"/>
  <c r="C1229" i="13"/>
  <c r="P1229" i="13" s="1"/>
  <c r="B1230" i="13"/>
  <c r="C1230" i="13"/>
  <c r="P1230" i="13" s="1"/>
  <c r="B1231" i="13"/>
  <c r="C1231" i="13"/>
  <c r="P1231" i="13" s="1"/>
  <c r="B1232" i="13"/>
  <c r="C1232" i="13"/>
  <c r="P1232" i="13" s="1"/>
  <c r="B1233" i="13"/>
  <c r="C1233" i="13"/>
  <c r="P1233" i="13" s="1"/>
  <c r="B1234" i="13"/>
  <c r="C1234" i="13"/>
  <c r="P1234" i="13" s="1"/>
  <c r="B1235" i="13"/>
  <c r="C1235" i="13"/>
  <c r="P1235" i="13" s="1"/>
  <c r="B1236" i="13"/>
  <c r="C1236" i="13"/>
  <c r="P1236" i="13" s="1"/>
  <c r="B1237" i="13"/>
  <c r="C1237" i="13"/>
  <c r="P1237" i="13" s="1"/>
  <c r="B1238" i="13"/>
  <c r="C1238" i="13"/>
  <c r="P1238" i="13" s="1"/>
  <c r="B1239" i="13"/>
  <c r="C1239" i="13"/>
  <c r="P1239" i="13" s="1"/>
  <c r="B1240" i="13"/>
  <c r="C1240" i="13"/>
  <c r="P1240" i="13" s="1"/>
  <c r="B1241" i="13"/>
  <c r="C1241" i="13"/>
  <c r="P1241" i="13" s="1"/>
  <c r="B1242" i="13"/>
  <c r="C1242" i="13"/>
  <c r="P1242" i="13" s="1"/>
  <c r="B1243" i="13"/>
  <c r="C1243" i="13"/>
  <c r="P1243" i="13" s="1"/>
  <c r="B1244" i="13"/>
  <c r="C1244" i="13"/>
  <c r="P1244" i="13" s="1"/>
  <c r="B1245" i="13"/>
  <c r="C1245" i="13"/>
  <c r="P1245" i="13" s="1"/>
  <c r="B1246" i="13"/>
  <c r="C1246" i="13"/>
  <c r="P1246" i="13" s="1"/>
  <c r="B1247" i="13"/>
  <c r="C1247" i="13"/>
  <c r="P1247" i="13" s="1"/>
  <c r="B1248" i="13"/>
  <c r="C1248" i="13"/>
  <c r="P1248" i="13" s="1"/>
  <c r="B1249" i="13"/>
  <c r="C1249" i="13"/>
  <c r="P1249" i="13" s="1"/>
  <c r="B1250" i="13"/>
  <c r="C1250" i="13"/>
  <c r="P1250" i="13" s="1"/>
  <c r="B1251" i="13"/>
  <c r="C1251" i="13"/>
  <c r="P1251" i="13" s="1"/>
  <c r="B1252" i="13"/>
  <c r="C1252" i="13"/>
  <c r="P1252" i="13" s="1"/>
  <c r="B1253" i="13"/>
  <c r="C1253" i="13"/>
  <c r="P1253" i="13" s="1"/>
  <c r="B1254" i="13"/>
  <c r="C1254" i="13"/>
  <c r="P1254" i="13" s="1"/>
  <c r="B1255" i="13"/>
  <c r="C1255" i="13"/>
  <c r="P1255" i="13" s="1"/>
  <c r="B1256" i="13"/>
  <c r="C1256" i="13"/>
  <c r="P1256" i="13" s="1"/>
  <c r="B1257" i="13"/>
  <c r="C1257" i="13"/>
  <c r="P1257" i="13" s="1"/>
  <c r="B1258" i="13"/>
  <c r="C1258" i="13"/>
  <c r="P1258" i="13" s="1"/>
  <c r="B1259" i="13"/>
  <c r="C1259" i="13"/>
  <c r="P1259" i="13" s="1"/>
  <c r="B1260" i="13"/>
  <c r="C1260" i="13"/>
  <c r="P1260" i="13" s="1"/>
  <c r="B1261" i="13"/>
  <c r="C1261" i="13"/>
  <c r="P1261" i="13" s="1"/>
  <c r="B1262" i="13"/>
  <c r="C1262" i="13"/>
  <c r="P1262" i="13" s="1"/>
  <c r="B1263" i="13"/>
  <c r="C1263" i="13"/>
  <c r="P1263" i="13" s="1"/>
  <c r="B1264" i="13"/>
  <c r="C1264" i="13"/>
  <c r="P1264" i="13" s="1"/>
  <c r="B1265" i="13"/>
  <c r="C1265" i="13"/>
  <c r="P1265" i="13" s="1"/>
  <c r="B1266" i="13"/>
  <c r="C1266" i="13"/>
  <c r="P1266" i="13" s="1"/>
  <c r="B1267" i="13"/>
  <c r="C1267" i="13"/>
  <c r="P1267" i="13" s="1"/>
  <c r="B1268" i="13"/>
  <c r="C1268" i="13"/>
  <c r="P1268" i="13" s="1"/>
  <c r="B1269" i="13"/>
  <c r="C1269" i="13"/>
  <c r="P1269" i="13" s="1"/>
  <c r="B1270" i="13"/>
  <c r="C1270" i="13"/>
  <c r="P1270" i="13" s="1"/>
  <c r="B1271" i="13"/>
  <c r="C1271" i="13"/>
  <c r="P1271" i="13" s="1"/>
  <c r="B1272" i="13"/>
  <c r="C1272" i="13"/>
  <c r="P1272" i="13" s="1"/>
  <c r="B1273" i="13"/>
  <c r="C1273" i="13"/>
  <c r="P1273" i="13" s="1"/>
  <c r="B1274" i="13"/>
  <c r="C1274" i="13"/>
  <c r="P1274" i="13" s="1"/>
  <c r="B1275" i="13"/>
  <c r="C1275" i="13"/>
  <c r="P1275" i="13" s="1"/>
  <c r="B1276" i="13"/>
  <c r="C1276" i="13"/>
  <c r="P1276" i="13" s="1"/>
  <c r="B1277" i="13"/>
  <c r="C1277" i="13"/>
  <c r="P1277" i="13" s="1"/>
  <c r="B1278" i="13"/>
  <c r="C1278" i="13"/>
  <c r="P1278" i="13" s="1"/>
  <c r="B1279" i="13"/>
  <c r="C1279" i="13"/>
  <c r="P1279" i="13" s="1"/>
  <c r="B1280" i="13"/>
  <c r="C1280" i="13"/>
  <c r="P1280" i="13" s="1"/>
  <c r="B1281" i="13"/>
  <c r="C1281" i="13"/>
  <c r="P1281" i="13" s="1"/>
  <c r="B1282" i="13"/>
  <c r="C1282" i="13"/>
  <c r="P1282" i="13" s="1"/>
  <c r="B1283" i="13"/>
  <c r="C1283" i="13"/>
  <c r="P1283" i="13" s="1"/>
  <c r="B1284" i="13"/>
  <c r="C1284" i="13"/>
  <c r="P1284" i="13" s="1"/>
  <c r="B1285" i="13"/>
  <c r="C1285" i="13"/>
  <c r="P1285" i="13" s="1"/>
  <c r="B1286" i="13"/>
  <c r="C1286" i="13"/>
  <c r="P1286" i="13" s="1"/>
  <c r="B1287" i="13"/>
  <c r="C1287" i="13"/>
  <c r="P1287" i="13" s="1"/>
  <c r="B1288" i="13"/>
  <c r="C1288" i="13"/>
  <c r="P1288" i="13" s="1"/>
  <c r="B1289" i="13"/>
  <c r="C1289" i="13"/>
  <c r="P1289" i="13" s="1"/>
  <c r="B1290" i="13"/>
  <c r="C1290" i="13"/>
  <c r="P1290" i="13" s="1"/>
  <c r="B1291" i="13"/>
  <c r="C1291" i="13"/>
  <c r="P1291" i="13" s="1"/>
  <c r="B1292" i="13"/>
  <c r="C1292" i="13"/>
  <c r="P1292" i="13" s="1"/>
  <c r="B1293" i="13"/>
  <c r="C1293" i="13"/>
  <c r="P1293" i="13" s="1"/>
  <c r="B1294" i="13"/>
  <c r="C1294" i="13"/>
  <c r="P1294" i="13" s="1"/>
  <c r="B1295" i="13"/>
  <c r="C1295" i="13"/>
  <c r="P1295" i="13" s="1"/>
  <c r="B1296" i="13"/>
  <c r="C1296" i="13"/>
  <c r="P1296" i="13" s="1"/>
  <c r="B1297" i="13"/>
  <c r="C1297" i="13"/>
  <c r="P1297" i="13" s="1"/>
  <c r="B1298" i="13"/>
  <c r="C1298" i="13"/>
  <c r="P1298" i="13" s="1"/>
  <c r="B1299" i="13"/>
  <c r="C1299" i="13"/>
  <c r="P1299" i="13" s="1"/>
  <c r="B1300" i="13"/>
  <c r="C1300" i="13"/>
  <c r="P1300" i="13" s="1"/>
  <c r="B1301" i="13"/>
  <c r="C1301" i="13"/>
  <c r="P1301" i="13" s="1"/>
  <c r="B1302" i="13"/>
  <c r="C1302" i="13"/>
  <c r="P1302" i="13" s="1"/>
  <c r="B1303" i="13"/>
  <c r="C1303" i="13"/>
  <c r="P1303" i="13" s="1"/>
  <c r="B1304" i="13"/>
  <c r="C1304" i="13"/>
  <c r="P1304" i="13" s="1"/>
  <c r="B1305" i="13"/>
  <c r="C1305" i="13"/>
  <c r="P1305" i="13" s="1"/>
  <c r="B1306" i="13"/>
  <c r="C1306" i="13"/>
  <c r="P1306" i="13" s="1"/>
  <c r="B1307" i="13"/>
  <c r="C1307" i="13"/>
  <c r="P1307" i="13" s="1"/>
  <c r="B1308" i="13"/>
  <c r="C1308" i="13"/>
  <c r="P1308" i="13" s="1"/>
  <c r="B1309" i="13"/>
  <c r="C1309" i="13"/>
  <c r="P1309" i="13" s="1"/>
  <c r="B1310" i="13"/>
  <c r="C1310" i="13"/>
  <c r="P1310" i="13" s="1"/>
  <c r="B1311" i="13"/>
  <c r="C1311" i="13"/>
  <c r="P1311" i="13" s="1"/>
  <c r="B1312" i="13"/>
  <c r="C1312" i="13"/>
  <c r="P1312" i="13" s="1"/>
  <c r="B1313" i="13"/>
  <c r="C1313" i="13"/>
  <c r="P1313" i="13" s="1"/>
  <c r="B1314" i="13"/>
  <c r="C1314" i="13"/>
  <c r="P1314" i="13" s="1"/>
  <c r="B1315" i="13"/>
  <c r="C1315" i="13"/>
  <c r="P1315" i="13" s="1"/>
  <c r="B1316" i="13"/>
  <c r="C1316" i="13"/>
  <c r="P1316" i="13" s="1"/>
  <c r="B1317" i="13"/>
  <c r="C1317" i="13"/>
  <c r="P1317" i="13" s="1"/>
  <c r="B1318" i="13"/>
  <c r="C1318" i="13"/>
  <c r="P1318" i="13" s="1"/>
  <c r="B1319" i="13"/>
  <c r="C1319" i="13"/>
  <c r="P1319" i="13" s="1"/>
  <c r="B1320" i="13"/>
  <c r="C1320" i="13"/>
  <c r="P1320" i="13" s="1"/>
  <c r="B1321" i="13"/>
  <c r="C1321" i="13"/>
  <c r="P1321" i="13" s="1"/>
  <c r="B1322" i="13"/>
  <c r="C1322" i="13"/>
  <c r="P1322" i="13" s="1"/>
  <c r="B1323" i="13"/>
  <c r="C1323" i="13"/>
  <c r="P1323" i="13" s="1"/>
  <c r="B1324" i="13"/>
  <c r="C1324" i="13"/>
  <c r="P1324" i="13" s="1"/>
  <c r="B1325" i="13"/>
  <c r="C1325" i="13"/>
  <c r="P1325" i="13" s="1"/>
  <c r="B1326" i="13"/>
  <c r="C1326" i="13"/>
  <c r="P1326" i="13" s="1"/>
  <c r="B1327" i="13"/>
  <c r="C1327" i="13"/>
  <c r="P1327" i="13" s="1"/>
  <c r="B1328" i="13"/>
  <c r="C1328" i="13"/>
  <c r="P1328" i="13" s="1"/>
  <c r="B1329" i="13"/>
  <c r="C1329" i="13"/>
  <c r="P1329" i="13" s="1"/>
  <c r="B1330" i="13"/>
  <c r="C1330" i="13"/>
  <c r="P1330" i="13" s="1"/>
  <c r="B1331" i="13"/>
  <c r="C1331" i="13"/>
  <c r="P1331" i="13" s="1"/>
  <c r="B1332" i="13"/>
  <c r="C1332" i="13"/>
  <c r="P1332" i="13" s="1"/>
  <c r="B1333" i="13"/>
  <c r="C1333" i="13"/>
  <c r="P1333" i="13" s="1"/>
  <c r="B1334" i="13"/>
  <c r="C1334" i="13"/>
  <c r="P1334" i="13" s="1"/>
  <c r="B1335" i="13"/>
  <c r="C1335" i="13"/>
  <c r="P1335" i="13" s="1"/>
  <c r="B1336" i="13"/>
  <c r="C1336" i="13"/>
  <c r="P1336" i="13" s="1"/>
  <c r="B1337" i="13"/>
  <c r="C1337" i="13"/>
  <c r="P1337" i="13" s="1"/>
  <c r="B1338" i="13"/>
  <c r="C1338" i="13"/>
  <c r="P1338" i="13" s="1"/>
  <c r="B1339" i="13"/>
  <c r="C1339" i="13"/>
  <c r="P1339" i="13" s="1"/>
  <c r="B1340" i="13"/>
  <c r="C1340" i="13"/>
  <c r="P1340" i="13" s="1"/>
  <c r="B1341" i="13"/>
  <c r="C1341" i="13"/>
  <c r="P1341" i="13" s="1"/>
  <c r="B1342" i="13"/>
  <c r="C1342" i="13"/>
  <c r="P1342" i="13" s="1"/>
  <c r="B1343" i="13"/>
  <c r="C1343" i="13"/>
  <c r="P1343" i="13" s="1"/>
  <c r="B1344" i="13"/>
  <c r="C1344" i="13"/>
  <c r="P1344" i="13" s="1"/>
  <c r="B1345" i="13"/>
  <c r="C1345" i="13"/>
  <c r="P1345" i="13" s="1"/>
  <c r="B1346" i="13"/>
  <c r="C1346" i="13"/>
  <c r="P1346" i="13" s="1"/>
  <c r="B1347" i="13"/>
  <c r="C1347" i="13"/>
  <c r="P1347" i="13" s="1"/>
  <c r="B1348" i="13"/>
  <c r="C1348" i="13"/>
  <c r="P1348" i="13" s="1"/>
  <c r="B1349" i="13"/>
  <c r="C1349" i="13"/>
  <c r="P1349" i="13" s="1"/>
  <c r="B1350" i="13"/>
  <c r="C1350" i="13"/>
  <c r="P1350" i="13" s="1"/>
  <c r="B1351" i="13"/>
  <c r="C1351" i="13"/>
  <c r="P1351" i="13" s="1"/>
  <c r="B1352" i="13"/>
  <c r="C1352" i="13"/>
  <c r="P1352" i="13" s="1"/>
  <c r="B1353" i="13"/>
  <c r="C1353" i="13"/>
  <c r="P1353" i="13" s="1"/>
  <c r="B1354" i="13"/>
  <c r="C1354" i="13"/>
  <c r="P1354" i="13" s="1"/>
  <c r="B1355" i="13"/>
  <c r="C1355" i="13"/>
  <c r="P1355" i="13" s="1"/>
  <c r="B1356" i="13"/>
  <c r="C1356" i="13"/>
  <c r="P1356" i="13" s="1"/>
  <c r="B1357" i="13"/>
  <c r="C1357" i="13"/>
  <c r="P1357" i="13" s="1"/>
  <c r="B1358" i="13"/>
  <c r="C1358" i="13"/>
  <c r="P1358" i="13" s="1"/>
  <c r="B1359" i="13"/>
  <c r="C1359" i="13"/>
  <c r="P1359" i="13" s="1"/>
  <c r="B1360" i="13"/>
  <c r="C1360" i="13"/>
  <c r="P1360" i="13" s="1"/>
  <c r="B1361" i="13"/>
  <c r="C1361" i="13"/>
  <c r="P1361" i="13" s="1"/>
  <c r="B1362" i="13"/>
  <c r="C1362" i="13"/>
  <c r="P1362" i="13" s="1"/>
  <c r="B1363" i="13"/>
  <c r="C1363" i="13"/>
  <c r="P1363" i="13" s="1"/>
  <c r="B1364" i="13"/>
  <c r="C1364" i="13"/>
  <c r="P1364" i="13" s="1"/>
  <c r="B1365" i="13"/>
  <c r="C1365" i="13"/>
  <c r="P1365" i="13" s="1"/>
  <c r="B1366" i="13"/>
  <c r="C1366" i="13"/>
  <c r="P1366" i="13" s="1"/>
  <c r="B1367" i="13"/>
  <c r="C1367" i="13"/>
  <c r="P1367" i="13" s="1"/>
  <c r="B1368" i="13"/>
  <c r="C1368" i="13"/>
  <c r="P1368" i="13" s="1"/>
  <c r="B1369" i="13"/>
  <c r="C1369" i="13"/>
  <c r="P1369" i="13" s="1"/>
  <c r="B1370" i="13"/>
  <c r="C1370" i="13"/>
  <c r="P1370" i="13" s="1"/>
  <c r="B1371" i="13"/>
  <c r="C1371" i="13"/>
  <c r="P1371" i="13" s="1"/>
  <c r="B1372" i="13"/>
  <c r="C1372" i="13"/>
  <c r="P1372" i="13" s="1"/>
  <c r="B1373" i="13"/>
  <c r="C1373" i="13"/>
  <c r="P1373" i="13" s="1"/>
  <c r="B1374" i="13"/>
  <c r="C1374" i="13"/>
  <c r="P1374" i="13" s="1"/>
  <c r="B1375" i="13"/>
  <c r="C1375" i="13"/>
  <c r="P1375" i="13" s="1"/>
  <c r="B1376" i="13"/>
  <c r="C1376" i="13"/>
  <c r="P1376" i="13" s="1"/>
  <c r="B1377" i="13"/>
  <c r="C1377" i="13"/>
  <c r="P1377" i="13" s="1"/>
  <c r="B1378" i="13"/>
  <c r="C1378" i="13"/>
  <c r="P1378" i="13" s="1"/>
  <c r="B1379" i="13"/>
  <c r="C1379" i="13"/>
  <c r="P1379" i="13" s="1"/>
  <c r="B1380" i="13"/>
  <c r="C1380" i="13"/>
  <c r="P1380" i="13" s="1"/>
  <c r="B1381" i="13"/>
  <c r="C1381" i="13"/>
  <c r="P1381" i="13" s="1"/>
  <c r="B1382" i="13"/>
  <c r="C1382" i="13"/>
  <c r="P1382" i="13" s="1"/>
  <c r="B1383" i="13"/>
  <c r="C1383" i="13"/>
  <c r="P1383" i="13" s="1"/>
  <c r="B1384" i="13"/>
  <c r="C1384" i="13"/>
  <c r="P1384" i="13" s="1"/>
  <c r="B1385" i="13"/>
  <c r="C1385" i="13"/>
  <c r="P1385" i="13" s="1"/>
  <c r="B1386" i="13"/>
  <c r="C1386" i="13"/>
  <c r="P1386" i="13" s="1"/>
  <c r="B1387" i="13"/>
  <c r="C1387" i="13"/>
  <c r="P1387" i="13" s="1"/>
  <c r="B1388" i="13"/>
  <c r="C1388" i="13"/>
  <c r="P1388" i="13" s="1"/>
  <c r="B1389" i="13"/>
  <c r="C1389" i="13"/>
  <c r="P1389" i="13" s="1"/>
  <c r="B1390" i="13"/>
  <c r="C1390" i="13"/>
  <c r="P1390" i="13" s="1"/>
  <c r="B1391" i="13"/>
  <c r="C1391" i="13"/>
  <c r="P1391" i="13" s="1"/>
  <c r="B1392" i="13"/>
  <c r="C1392" i="13"/>
  <c r="P1392" i="13" s="1"/>
  <c r="B1393" i="13"/>
  <c r="C1393" i="13"/>
  <c r="P1393" i="13" s="1"/>
  <c r="B1394" i="13"/>
  <c r="C1394" i="13"/>
  <c r="P1394" i="13" s="1"/>
  <c r="B1395" i="13"/>
  <c r="C1395" i="13"/>
  <c r="P1395" i="13" s="1"/>
  <c r="B1396" i="13"/>
  <c r="C1396" i="13"/>
  <c r="P1396" i="13" s="1"/>
  <c r="B1397" i="13"/>
  <c r="C1397" i="13"/>
  <c r="P1397" i="13" s="1"/>
  <c r="B1398" i="13"/>
  <c r="C1398" i="13"/>
  <c r="P1398" i="13" s="1"/>
  <c r="B1399" i="13"/>
  <c r="C1399" i="13"/>
  <c r="P1399" i="13" s="1"/>
  <c r="B1400" i="13"/>
  <c r="C1400" i="13"/>
  <c r="P1400" i="13" s="1"/>
  <c r="B1401" i="13"/>
  <c r="C1401" i="13"/>
  <c r="P1401" i="13" s="1"/>
  <c r="B1402" i="13"/>
  <c r="C1402" i="13"/>
  <c r="P1402" i="13" s="1"/>
  <c r="B1403" i="13"/>
  <c r="C1403" i="13"/>
  <c r="P1403" i="13" s="1"/>
  <c r="B1404" i="13"/>
  <c r="C1404" i="13"/>
  <c r="P1404" i="13" s="1"/>
  <c r="B1405" i="13"/>
  <c r="C1405" i="13"/>
  <c r="P1405" i="13" s="1"/>
  <c r="B1406" i="13"/>
  <c r="C1406" i="13"/>
  <c r="P1406" i="13" s="1"/>
  <c r="B1407" i="13"/>
  <c r="C1407" i="13"/>
  <c r="P1407" i="13" s="1"/>
  <c r="B1408" i="13"/>
  <c r="C1408" i="13"/>
  <c r="P1408" i="13" s="1"/>
  <c r="B1409" i="13"/>
  <c r="C1409" i="13"/>
  <c r="P1409" i="13" s="1"/>
  <c r="B1410" i="13"/>
  <c r="C1410" i="13"/>
  <c r="P1410" i="13" s="1"/>
  <c r="B1411" i="13"/>
  <c r="C1411" i="13"/>
  <c r="P1411" i="13" s="1"/>
  <c r="B1412" i="13"/>
  <c r="C1412" i="13"/>
  <c r="P1412" i="13" s="1"/>
  <c r="B1413" i="13"/>
  <c r="C1413" i="13"/>
  <c r="P1413" i="13" s="1"/>
  <c r="B1414" i="13"/>
  <c r="C1414" i="13"/>
  <c r="P1414" i="13" s="1"/>
  <c r="B1415" i="13"/>
  <c r="C1415" i="13"/>
  <c r="P1415" i="13" s="1"/>
  <c r="B1416" i="13"/>
  <c r="C1416" i="13"/>
  <c r="P1416" i="13" s="1"/>
  <c r="B1417" i="13"/>
  <c r="C1417" i="13"/>
  <c r="P1417" i="13" s="1"/>
  <c r="B1418" i="13"/>
  <c r="C1418" i="13"/>
  <c r="P1418" i="13" s="1"/>
  <c r="B1419" i="13"/>
  <c r="C1419" i="13"/>
  <c r="P1419" i="13" s="1"/>
  <c r="B1420" i="13"/>
  <c r="C1420" i="13"/>
  <c r="P1420" i="13" s="1"/>
  <c r="B1421" i="13"/>
  <c r="C1421" i="13"/>
  <c r="P1421" i="13" s="1"/>
  <c r="B1422" i="13"/>
  <c r="C1422" i="13"/>
  <c r="P1422" i="13" s="1"/>
  <c r="B1423" i="13"/>
  <c r="C1423" i="13"/>
  <c r="P1423" i="13" s="1"/>
  <c r="B1424" i="13"/>
  <c r="C1424" i="13"/>
  <c r="P1424" i="13" s="1"/>
  <c r="B1425" i="13"/>
  <c r="C1425" i="13"/>
  <c r="P1425" i="13" s="1"/>
  <c r="B1426" i="13"/>
  <c r="C1426" i="13"/>
  <c r="P1426" i="13" s="1"/>
  <c r="B1427" i="13"/>
  <c r="C1427" i="13"/>
  <c r="P1427" i="13" s="1"/>
  <c r="B1428" i="13"/>
  <c r="C1428" i="13"/>
  <c r="P1428" i="13" s="1"/>
  <c r="B1429" i="13"/>
  <c r="C1429" i="13"/>
  <c r="P1429" i="13" s="1"/>
  <c r="B1430" i="13"/>
  <c r="C1430" i="13"/>
  <c r="P1430" i="13" s="1"/>
  <c r="B1431" i="13"/>
  <c r="C1431" i="13"/>
  <c r="P1431" i="13" s="1"/>
  <c r="B1432" i="13"/>
  <c r="C1432" i="13"/>
  <c r="P1432" i="13" s="1"/>
  <c r="B1433" i="13"/>
  <c r="C1433" i="13"/>
  <c r="P1433" i="13" s="1"/>
  <c r="B1434" i="13"/>
  <c r="C1434" i="13"/>
  <c r="P1434" i="13" s="1"/>
  <c r="B1435" i="13"/>
  <c r="C1435" i="13"/>
  <c r="P1435" i="13" s="1"/>
  <c r="B1436" i="13"/>
  <c r="C1436" i="13"/>
  <c r="P1436" i="13" s="1"/>
  <c r="B1437" i="13"/>
  <c r="C1437" i="13"/>
  <c r="P1437" i="13" s="1"/>
  <c r="B1438" i="13"/>
  <c r="C1438" i="13"/>
  <c r="P1438" i="13" s="1"/>
  <c r="B1439" i="13"/>
  <c r="C1439" i="13"/>
  <c r="P1439" i="13" s="1"/>
  <c r="B1440" i="13"/>
  <c r="C1440" i="13"/>
  <c r="P1440" i="13" s="1"/>
  <c r="B1441" i="13"/>
  <c r="C1441" i="13"/>
  <c r="P1441" i="13" s="1"/>
  <c r="B1442" i="13"/>
  <c r="C1442" i="13"/>
  <c r="P1442" i="13" s="1"/>
  <c r="B1443" i="13"/>
  <c r="C1443" i="13"/>
  <c r="P1443" i="13" s="1"/>
  <c r="B1444" i="13"/>
  <c r="C1444" i="13"/>
  <c r="P1444" i="13" s="1"/>
  <c r="B1445" i="13"/>
  <c r="C1445" i="13"/>
  <c r="P1445" i="13" s="1"/>
  <c r="B1446" i="13"/>
  <c r="C1446" i="13"/>
  <c r="P1446" i="13" s="1"/>
  <c r="B1447" i="13"/>
  <c r="C1447" i="13"/>
  <c r="P1447" i="13" s="1"/>
  <c r="B1448" i="13"/>
  <c r="C1448" i="13"/>
  <c r="P1448" i="13" s="1"/>
  <c r="B1449" i="13"/>
  <c r="C1449" i="13"/>
  <c r="P1449" i="13" s="1"/>
  <c r="B1450" i="13"/>
  <c r="C1450" i="13"/>
  <c r="P1450" i="13" s="1"/>
  <c r="B1451" i="13"/>
  <c r="C1451" i="13"/>
  <c r="P1451" i="13" s="1"/>
  <c r="B1452" i="13"/>
  <c r="C1452" i="13"/>
  <c r="P1452" i="13" s="1"/>
  <c r="B1453" i="13"/>
  <c r="C1453" i="13"/>
  <c r="P1453" i="13" s="1"/>
  <c r="B1454" i="13"/>
  <c r="C1454" i="13"/>
  <c r="P1454" i="13" s="1"/>
  <c r="B1455" i="13"/>
  <c r="C1455" i="13"/>
  <c r="P1455" i="13" s="1"/>
  <c r="B1456" i="13"/>
  <c r="C1456" i="13"/>
  <c r="P1456" i="13" s="1"/>
  <c r="B1457" i="13"/>
  <c r="C1457" i="13"/>
  <c r="P1457" i="13" s="1"/>
  <c r="B1458" i="13"/>
  <c r="C1458" i="13"/>
  <c r="P1458" i="13" s="1"/>
  <c r="B1459" i="13"/>
  <c r="C1459" i="13"/>
  <c r="P1459" i="13" s="1"/>
  <c r="B1460" i="13"/>
  <c r="C1460" i="13"/>
  <c r="P1460" i="13" s="1"/>
  <c r="B1461" i="13"/>
  <c r="C1461" i="13"/>
  <c r="P1461" i="13" s="1"/>
  <c r="B1462" i="13"/>
  <c r="C1462" i="13"/>
  <c r="P1462" i="13" s="1"/>
  <c r="B1463" i="13"/>
  <c r="C1463" i="13"/>
  <c r="P1463" i="13" s="1"/>
  <c r="B1464" i="13"/>
  <c r="C1464" i="13"/>
  <c r="P1464" i="13" s="1"/>
  <c r="B1465" i="13"/>
  <c r="C1465" i="13"/>
  <c r="P1465" i="13" s="1"/>
  <c r="B1466" i="13"/>
  <c r="C1466" i="13"/>
  <c r="P1466" i="13" s="1"/>
  <c r="B1467" i="13"/>
  <c r="C1467" i="13"/>
  <c r="P1467" i="13" s="1"/>
  <c r="B1468" i="13"/>
  <c r="C1468" i="13"/>
  <c r="P1468" i="13" s="1"/>
  <c r="B1469" i="13"/>
  <c r="C1469" i="13"/>
  <c r="P1469" i="13" s="1"/>
  <c r="B1470" i="13"/>
  <c r="C1470" i="13"/>
  <c r="P1470" i="13" s="1"/>
  <c r="B1471" i="13"/>
  <c r="C1471" i="13"/>
  <c r="P1471" i="13" s="1"/>
  <c r="B1472" i="13"/>
  <c r="C1472" i="13"/>
  <c r="P1472" i="13" s="1"/>
  <c r="B1473" i="13"/>
  <c r="C1473" i="13"/>
  <c r="P1473" i="13" s="1"/>
  <c r="B1474" i="13"/>
  <c r="C1474" i="13"/>
  <c r="P1474" i="13" s="1"/>
  <c r="B1475" i="13"/>
  <c r="C1475" i="13"/>
  <c r="P1475" i="13" s="1"/>
  <c r="B1476" i="13"/>
  <c r="C1476" i="13"/>
  <c r="P1476" i="13" s="1"/>
  <c r="B1477" i="13"/>
  <c r="C1477" i="13"/>
  <c r="P1477" i="13" s="1"/>
  <c r="B1478" i="13"/>
  <c r="C1478" i="13"/>
  <c r="P1478" i="13" s="1"/>
  <c r="B1479" i="13"/>
  <c r="C1479" i="13"/>
  <c r="P1479" i="13" s="1"/>
  <c r="B1480" i="13"/>
  <c r="C1480" i="13"/>
  <c r="P1480" i="13" s="1"/>
  <c r="B1481" i="13"/>
  <c r="C1481" i="13"/>
  <c r="P1481" i="13" s="1"/>
  <c r="B1482" i="13"/>
  <c r="C1482" i="13"/>
  <c r="P1482" i="13" s="1"/>
  <c r="B1483" i="13"/>
  <c r="C1483" i="13"/>
  <c r="P1483" i="13" s="1"/>
  <c r="B1484" i="13"/>
  <c r="C1484" i="13"/>
  <c r="P1484" i="13" s="1"/>
  <c r="B1485" i="13"/>
  <c r="C1485" i="13"/>
  <c r="P1485" i="13" s="1"/>
  <c r="B1486" i="13"/>
  <c r="C1486" i="13"/>
  <c r="P1486" i="13" s="1"/>
  <c r="B1487" i="13"/>
  <c r="C1487" i="13"/>
  <c r="P1487" i="13" s="1"/>
  <c r="B1488" i="13"/>
  <c r="C1488" i="13"/>
  <c r="P1488" i="13" s="1"/>
  <c r="B1489" i="13"/>
  <c r="C1489" i="13"/>
  <c r="P1489" i="13" s="1"/>
  <c r="B1490" i="13"/>
  <c r="C1490" i="13"/>
  <c r="P1490" i="13" s="1"/>
  <c r="B1491" i="13"/>
  <c r="C1491" i="13"/>
  <c r="P1491" i="13" s="1"/>
  <c r="B1492" i="13"/>
  <c r="C1492" i="13"/>
  <c r="P1492" i="13" s="1"/>
  <c r="B1493" i="13"/>
  <c r="C1493" i="13"/>
  <c r="P1493" i="13" s="1"/>
  <c r="B1494" i="13"/>
  <c r="C1494" i="13"/>
  <c r="P1494" i="13" s="1"/>
  <c r="B1495" i="13"/>
  <c r="C1495" i="13"/>
  <c r="P1495" i="13" s="1"/>
  <c r="B1496" i="13"/>
  <c r="C1496" i="13"/>
  <c r="P1496" i="13" s="1"/>
  <c r="B1497" i="13"/>
  <c r="C1497" i="13"/>
  <c r="P1497" i="13" s="1"/>
  <c r="B1498" i="13"/>
  <c r="C1498" i="13"/>
  <c r="P1498" i="13" s="1"/>
  <c r="B1499" i="13"/>
  <c r="C1499" i="13"/>
  <c r="P1499" i="13" s="1"/>
  <c r="B1500" i="13"/>
  <c r="C1500" i="13"/>
  <c r="P1500" i="13" s="1"/>
  <c r="B1501" i="13"/>
  <c r="C1501" i="13"/>
  <c r="P1501" i="13" s="1"/>
  <c r="B1502" i="13"/>
  <c r="C1502" i="13"/>
  <c r="P1502" i="13" s="1"/>
  <c r="B1503" i="13"/>
  <c r="C1503" i="13"/>
  <c r="P1503" i="13" s="1"/>
  <c r="B1504" i="13"/>
  <c r="C1504" i="13"/>
  <c r="P1504" i="13" s="1"/>
  <c r="B1505" i="13"/>
  <c r="C1505" i="13"/>
  <c r="P1505" i="13" s="1"/>
  <c r="B1506" i="13"/>
  <c r="C1506" i="13"/>
  <c r="P1506" i="13" s="1"/>
  <c r="B1507" i="13"/>
  <c r="C1507" i="13"/>
  <c r="P1507" i="13" s="1"/>
  <c r="B1508" i="13"/>
  <c r="C1508" i="13"/>
  <c r="P1508" i="13" s="1"/>
  <c r="B1509" i="13"/>
  <c r="C1509" i="13"/>
  <c r="P1509" i="13" s="1"/>
  <c r="B1510" i="13"/>
  <c r="C1510" i="13"/>
  <c r="P1510" i="13" s="1"/>
  <c r="B1511" i="13"/>
  <c r="C1511" i="13"/>
  <c r="P1511" i="13" s="1"/>
  <c r="B1512" i="13"/>
  <c r="C1512" i="13"/>
  <c r="P1512" i="13" s="1"/>
  <c r="B1513" i="13"/>
  <c r="C1513" i="13"/>
  <c r="P1513" i="13" s="1"/>
  <c r="B1514" i="13"/>
  <c r="C1514" i="13"/>
  <c r="P1514" i="13" s="1"/>
  <c r="B1515" i="13"/>
  <c r="C1515" i="13"/>
  <c r="P1515" i="13" s="1"/>
  <c r="B1516" i="13"/>
  <c r="C1516" i="13"/>
  <c r="P1516" i="13" s="1"/>
  <c r="B1517" i="13"/>
  <c r="C1517" i="13"/>
  <c r="P1517" i="13" s="1"/>
  <c r="B1518" i="13"/>
  <c r="C1518" i="13"/>
  <c r="P1518" i="13" s="1"/>
  <c r="B1519" i="13"/>
  <c r="C1519" i="13"/>
  <c r="P1519" i="13" s="1"/>
  <c r="B1520" i="13"/>
  <c r="C1520" i="13"/>
  <c r="P1520" i="13" s="1"/>
  <c r="B1521" i="13"/>
  <c r="C1521" i="13"/>
  <c r="P1521" i="13" s="1"/>
  <c r="B1522" i="13"/>
  <c r="C1522" i="13"/>
  <c r="P1522" i="13" s="1"/>
  <c r="B1523" i="13"/>
  <c r="C1523" i="13"/>
  <c r="P1523" i="13" s="1"/>
  <c r="B1524" i="13"/>
  <c r="C1524" i="13"/>
  <c r="P1524" i="13" s="1"/>
  <c r="B1525" i="13"/>
  <c r="C1525" i="13"/>
  <c r="P1525" i="13" s="1"/>
  <c r="B1526" i="13"/>
  <c r="C1526" i="13"/>
  <c r="P1526" i="13" s="1"/>
  <c r="B1527" i="13"/>
  <c r="C1527" i="13"/>
  <c r="P1527" i="13" s="1"/>
  <c r="B1528" i="13"/>
  <c r="C1528" i="13"/>
  <c r="P1528" i="13" s="1"/>
  <c r="B1529" i="13"/>
  <c r="C1529" i="13"/>
  <c r="P1529" i="13" s="1"/>
  <c r="B1530" i="13"/>
  <c r="C1530" i="13"/>
  <c r="P1530" i="13" s="1"/>
  <c r="B1531" i="13"/>
  <c r="C1531" i="13"/>
  <c r="P1531" i="13" s="1"/>
  <c r="B1532" i="13"/>
  <c r="C1532" i="13"/>
  <c r="P1532" i="13" s="1"/>
  <c r="B1533" i="13"/>
  <c r="C1533" i="13"/>
  <c r="P1533" i="13" s="1"/>
  <c r="B1534" i="13"/>
  <c r="C1534" i="13"/>
  <c r="P1534" i="13" s="1"/>
  <c r="B1535" i="13"/>
  <c r="C1535" i="13"/>
  <c r="P1535" i="13" s="1"/>
  <c r="B1536" i="13"/>
  <c r="C1536" i="13"/>
  <c r="P1536" i="13" s="1"/>
  <c r="B1537" i="13"/>
  <c r="C1537" i="13"/>
  <c r="P1537" i="13" s="1"/>
  <c r="B1538" i="13"/>
  <c r="C1538" i="13"/>
  <c r="P1538" i="13" s="1"/>
  <c r="B1539" i="13"/>
  <c r="C1539" i="13"/>
  <c r="P1539" i="13" s="1"/>
  <c r="B1540" i="13"/>
  <c r="C1540" i="13"/>
  <c r="P1540" i="13" s="1"/>
  <c r="B1541" i="13"/>
  <c r="C1541" i="13"/>
  <c r="P1541" i="13" s="1"/>
  <c r="B1542" i="13"/>
  <c r="C1542" i="13"/>
  <c r="P1542" i="13" s="1"/>
  <c r="B1543" i="13"/>
  <c r="C1543" i="13"/>
  <c r="P1543" i="13" s="1"/>
  <c r="B1544" i="13"/>
  <c r="C1544" i="13"/>
  <c r="P1544" i="13" s="1"/>
  <c r="B1545" i="13"/>
  <c r="C1545" i="13"/>
  <c r="P1545" i="13" s="1"/>
  <c r="B1546" i="13"/>
  <c r="C1546" i="13"/>
  <c r="P1546" i="13" s="1"/>
  <c r="B1547" i="13"/>
  <c r="C1547" i="13"/>
  <c r="P1547" i="13" s="1"/>
  <c r="B1548" i="13"/>
  <c r="C1548" i="13"/>
  <c r="P1548" i="13" s="1"/>
  <c r="B1549" i="13"/>
  <c r="C1549" i="13"/>
  <c r="P1549" i="13" s="1"/>
  <c r="B1550" i="13"/>
  <c r="C1550" i="13"/>
  <c r="P1550" i="13" s="1"/>
  <c r="B1551" i="13"/>
  <c r="C1551" i="13"/>
  <c r="P1551" i="13" s="1"/>
  <c r="B1552" i="13"/>
  <c r="C1552" i="13"/>
  <c r="P1552" i="13" s="1"/>
  <c r="B1553" i="13"/>
  <c r="C1553" i="13"/>
  <c r="P1553" i="13" s="1"/>
  <c r="B1554" i="13"/>
  <c r="C1554" i="13"/>
  <c r="P1554" i="13" s="1"/>
  <c r="B1555" i="13"/>
  <c r="C1555" i="13"/>
  <c r="P1555" i="13" s="1"/>
  <c r="B1556" i="13"/>
  <c r="C1556" i="13"/>
  <c r="P1556" i="13" s="1"/>
  <c r="B1557" i="13"/>
  <c r="C1557" i="13"/>
  <c r="P1557" i="13" s="1"/>
  <c r="B1558" i="13"/>
  <c r="C1558" i="13"/>
  <c r="P1558" i="13" s="1"/>
  <c r="B1559" i="13"/>
  <c r="C1559" i="13"/>
  <c r="P1559" i="13" s="1"/>
  <c r="B1560" i="13"/>
  <c r="C1560" i="13"/>
  <c r="P1560" i="13" s="1"/>
  <c r="B1561" i="13"/>
  <c r="C1561" i="13"/>
  <c r="P1561" i="13" s="1"/>
  <c r="B1562" i="13"/>
  <c r="C1562" i="13"/>
  <c r="P1562" i="13" s="1"/>
  <c r="B1563" i="13"/>
  <c r="C1563" i="13"/>
  <c r="P1563" i="13" s="1"/>
  <c r="B1564" i="13"/>
  <c r="C1564" i="13"/>
  <c r="P1564" i="13" s="1"/>
  <c r="B1565" i="13"/>
  <c r="C1565" i="13"/>
  <c r="P1565" i="13" s="1"/>
  <c r="B1566" i="13"/>
  <c r="C1566" i="13"/>
  <c r="P1566" i="13" s="1"/>
  <c r="B1567" i="13"/>
  <c r="C1567" i="13"/>
  <c r="P1567" i="13" s="1"/>
  <c r="B1568" i="13"/>
  <c r="C1568" i="13"/>
  <c r="P1568" i="13" s="1"/>
  <c r="B1569" i="13"/>
  <c r="C1569" i="13"/>
  <c r="P1569" i="13" s="1"/>
  <c r="B1570" i="13"/>
  <c r="C1570" i="13"/>
  <c r="P1570" i="13" s="1"/>
  <c r="B1571" i="13"/>
  <c r="C1571" i="13"/>
  <c r="P1571" i="13" s="1"/>
  <c r="B1572" i="13"/>
  <c r="C1572" i="13"/>
  <c r="P1572" i="13" s="1"/>
  <c r="B1573" i="13"/>
  <c r="C1573" i="13"/>
  <c r="P1573" i="13" s="1"/>
  <c r="B1574" i="13"/>
  <c r="C1574" i="13"/>
  <c r="P1574" i="13" s="1"/>
  <c r="B1575" i="13"/>
  <c r="C1575" i="13"/>
  <c r="P1575" i="13" s="1"/>
  <c r="B1576" i="13"/>
  <c r="C1576" i="13"/>
  <c r="P1576" i="13" s="1"/>
  <c r="B1577" i="13"/>
  <c r="C1577" i="13"/>
  <c r="P1577" i="13" s="1"/>
  <c r="B1578" i="13"/>
  <c r="C1578" i="13"/>
  <c r="P1578" i="13" s="1"/>
  <c r="B1579" i="13"/>
  <c r="C1579" i="13"/>
  <c r="P1579" i="13" s="1"/>
  <c r="B1580" i="13"/>
  <c r="C1580" i="13"/>
  <c r="P1580" i="13" s="1"/>
  <c r="B1581" i="13"/>
  <c r="C1581" i="13"/>
  <c r="P1581" i="13" s="1"/>
  <c r="B1582" i="13"/>
  <c r="C1582" i="13"/>
  <c r="P1582" i="13" s="1"/>
  <c r="B1583" i="13"/>
  <c r="C1583" i="13"/>
  <c r="P1583" i="13" s="1"/>
  <c r="B1584" i="13"/>
  <c r="C1584" i="13"/>
  <c r="P1584" i="13" s="1"/>
  <c r="B1585" i="13"/>
  <c r="C1585" i="13"/>
  <c r="P1585" i="13" s="1"/>
  <c r="B1586" i="13"/>
  <c r="C1586" i="13"/>
  <c r="P1586" i="13" s="1"/>
  <c r="B1587" i="13"/>
  <c r="C1587" i="13"/>
  <c r="P1587" i="13" s="1"/>
  <c r="B1588" i="13"/>
  <c r="C1588" i="13"/>
  <c r="P1588" i="13" s="1"/>
  <c r="B1589" i="13"/>
  <c r="C1589" i="13"/>
  <c r="P1589" i="13" s="1"/>
  <c r="B1590" i="13"/>
  <c r="C1590" i="13"/>
  <c r="P1590" i="13" s="1"/>
  <c r="B1591" i="13"/>
  <c r="C1591" i="13"/>
  <c r="P1591" i="13" s="1"/>
  <c r="B1592" i="13"/>
  <c r="C1592" i="13"/>
  <c r="P1592" i="13" s="1"/>
  <c r="B1593" i="13"/>
  <c r="C1593" i="13"/>
  <c r="P1593" i="13" s="1"/>
  <c r="B1594" i="13"/>
  <c r="C1594" i="13"/>
  <c r="P1594" i="13" s="1"/>
  <c r="B1595" i="13"/>
  <c r="C1595" i="13"/>
  <c r="P1595" i="13" s="1"/>
  <c r="B1596" i="13"/>
  <c r="C1596" i="13"/>
  <c r="P1596" i="13" s="1"/>
  <c r="B1597" i="13"/>
  <c r="C1597" i="13"/>
  <c r="P1597" i="13" s="1"/>
  <c r="B1598" i="13"/>
  <c r="C1598" i="13"/>
  <c r="P1598" i="13" s="1"/>
  <c r="B1599" i="13"/>
  <c r="C1599" i="13"/>
  <c r="P1599" i="13" s="1"/>
  <c r="B1600" i="13"/>
  <c r="C1600" i="13"/>
  <c r="P1600" i="13" s="1"/>
  <c r="B1601" i="13"/>
  <c r="C1601" i="13"/>
  <c r="P1601" i="13" s="1"/>
  <c r="B1602" i="13"/>
  <c r="C1602" i="13"/>
  <c r="P1602" i="13" s="1"/>
  <c r="B1603" i="13"/>
  <c r="C1603" i="13"/>
  <c r="P1603" i="13" s="1"/>
  <c r="B1604" i="13"/>
  <c r="C1604" i="13"/>
  <c r="P1604" i="13" s="1"/>
  <c r="B1605" i="13"/>
  <c r="C1605" i="13"/>
  <c r="P1605" i="13" s="1"/>
  <c r="B1606" i="13"/>
  <c r="C1606" i="13"/>
  <c r="P1606" i="13" s="1"/>
  <c r="B1607" i="13"/>
  <c r="C1607" i="13"/>
  <c r="P1607" i="13" s="1"/>
  <c r="B1608" i="13"/>
  <c r="C1608" i="13"/>
  <c r="P1608" i="13" s="1"/>
  <c r="B1609" i="13"/>
  <c r="C1609" i="13"/>
  <c r="P1609" i="13" s="1"/>
  <c r="B1610" i="13"/>
  <c r="C1610" i="13"/>
  <c r="P1610" i="13" s="1"/>
  <c r="B1611" i="13"/>
  <c r="C1611" i="13"/>
  <c r="P1611" i="13" s="1"/>
  <c r="B1612" i="13"/>
  <c r="C1612" i="13"/>
  <c r="P1612" i="13" s="1"/>
  <c r="B1613" i="13"/>
  <c r="C1613" i="13"/>
  <c r="P1613" i="13" s="1"/>
  <c r="B1614" i="13"/>
  <c r="C1614" i="13"/>
  <c r="P1614" i="13" s="1"/>
  <c r="B1615" i="13"/>
  <c r="C1615" i="13"/>
  <c r="P1615" i="13" s="1"/>
  <c r="B1616" i="13"/>
  <c r="C1616" i="13"/>
  <c r="P1616" i="13" s="1"/>
  <c r="B1617" i="13"/>
  <c r="C1617" i="13"/>
  <c r="P1617" i="13" s="1"/>
  <c r="B1618" i="13"/>
  <c r="C1618" i="13"/>
  <c r="P1618" i="13" s="1"/>
  <c r="B1619" i="13"/>
  <c r="C1619" i="13"/>
  <c r="P1619" i="13" s="1"/>
  <c r="B1620" i="13"/>
  <c r="C1620" i="13"/>
  <c r="P1620" i="13" s="1"/>
  <c r="B1621" i="13"/>
  <c r="C1621" i="13"/>
  <c r="P1621" i="13" s="1"/>
  <c r="B1622" i="13"/>
  <c r="C1622" i="13"/>
  <c r="P1622" i="13" s="1"/>
  <c r="B1623" i="13"/>
  <c r="C1623" i="13"/>
  <c r="P1623" i="13" s="1"/>
  <c r="B1624" i="13"/>
  <c r="C1624" i="13"/>
  <c r="P1624" i="13" s="1"/>
  <c r="B1625" i="13"/>
  <c r="C1625" i="13"/>
  <c r="P1625" i="13" s="1"/>
  <c r="B1626" i="13"/>
  <c r="C1626" i="13"/>
  <c r="P1626" i="13" s="1"/>
  <c r="B1627" i="13"/>
  <c r="C1627" i="13"/>
  <c r="P1627" i="13" s="1"/>
  <c r="B1628" i="13"/>
  <c r="C1628" i="13"/>
  <c r="P1628" i="13" s="1"/>
  <c r="B1629" i="13"/>
  <c r="C1629" i="13"/>
  <c r="P1629" i="13" s="1"/>
  <c r="B1630" i="13"/>
  <c r="C1630" i="13"/>
  <c r="P1630" i="13" s="1"/>
  <c r="B1631" i="13"/>
  <c r="C1631" i="13"/>
  <c r="P1631" i="13" s="1"/>
  <c r="B1632" i="13"/>
  <c r="C1632" i="13"/>
  <c r="P1632" i="13" s="1"/>
  <c r="B1633" i="13"/>
  <c r="C1633" i="13"/>
  <c r="P1633" i="13" s="1"/>
  <c r="B1634" i="13"/>
  <c r="C1634" i="13"/>
  <c r="P1634" i="13" s="1"/>
  <c r="B1635" i="13"/>
  <c r="C1635" i="13"/>
  <c r="P1635" i="13" s="1"/>
  <c r="B1636" i="13"/>
  <c r="C1636" i="13"/>
  <c r="P1636" i="13" s="1"/>
  <c r="B1637" i="13"/>
  <c r="C1637" i="13"/>
  <c r="P1637" i="13" s="1"/>
  <c r="B1638" i="13"/>
  <c r="C1638" i="13"/>
  <c r="P1638" i="13" s="1"/>
  <c r="B1639" i="13"/>
  <c r="C1639" i="13"/>
  <c r="P1639" i="13" s="1"/>
  <c r="B1640" i="13"/>
  <c r="C1640" i="13"/>
  <c r="P1640" i="13" s="1"/>
  <c r="B1641" i="13"/>
  <c r="C1641" i="13"/>
  <c r="P1641" i="13" s="1"/>
  <c r="B1642" i="13"/>
  <c r="C1642" i="13"/>
  <c r="P1642" i="13" s="1"/>
  <c r="B1643" i="13"/>
  <c r="C1643" i="13"/>
  <c r="P1643" i="13" s="1"/>
  <c r="B1644" i="13"/>
  <c r="C1644" i="13"/>
  <c r="P1644" i="13" s="1"/>
  <c r="B1645" i="13"/>
  <c r="C1645" i="13"/>
  <c r="P1645" i="13" s="1"/>
  <c r="B1646" i="13"/>
  <c r="C1646" i="13"/>
  <c r="P1646" i="13" s="1"/>
  <c r="B1647" i="13"/>
  <c r="C1647" i="13"/>
  <c r="P1647" i="13" s="1"/>
  <c r="B1648" i="13"/>
  <c r="C1648" i="13"/>
  <c r="P1648" i="13" s="1"/>
  <c r="B1649" i="13"/>
  <c r="C1649" i="13"/>
  <c r="P1649" i="13" s="1"/>
  <c r="B1650" i="13"/>
  <c r="C1650" i="13"/>
  <c r="P1650" i="13" s="1"/>
  <c r="B1651" i="13"/>
  <c r="C1651" i="13"/>
  <c r="P1651" i="13" s="1"/>
  <c r="B1652" i="13"/>
  <c r="C1652" i="13"/>
  <c r="P1652" i="13" s="1"/>
  <c r="B1653" i="13"/>
  <c r="C1653" i="13"/>
  <c r="P1653" i="13" s="1"/>
  <c r="B1654" i="13"/>
  <c r="C1654" i="13"/>
  <c r="P1654" i="13" s="1"/>
  <c r="B1655" i="13"/>
  <c r="C1655" i="13"/>
  <c r="P1655" i="13" s="1"/>
  <c r="B1656" i="13"/>
  <c r="C1656" i="13"/>
  <c r="P1656" i="13" s="1"/>
  <c r="B1657" i="13"/>
  <c r="C1657" i="13"/>
  <c r="P1657" i="13" s="1"/>
  <c r="B1658" i="13"/>
  <c r="C1658" i="13"/>
  <c r="P1658" i="13" s="1"/>
  <c r="B1659" i="13"/>
  <c r="C1659" i="13"/>
  <c r="P1659" i="13" s="1"/>
  <c r="B1660" i="13"/>
  <c r="C1660" i="13"/>
  <c r="P1660" i="13" s="1"/>
  <c r="B1661" i="13"/>
  <c r="C1661" i="13"/>
  <c r="P1661" i="13" s="1"/>
  <c r="B1662" i="13"/>
  <c r="C1662" i="13"/>
  <c r="P1662" i="13" s="1"/>
  <c r="B1663" i="13"/>
  <c r="C1663" i="13"/>
  <c r="P1663" i="13" s="1"/>
  <c r="B1664" i="13"/>
  <c r="C1664" i="13"/>
  <c r="P1664" i="13" s="1"/>
  <c r="B1665" i="13"/>
  <c r="C1665" i="13"/>
  <c r="P1665" i="13" s="1"/>
  <c r="B1666" i="13"/>
  <c r="C1666" i="13"/>
  <c r="P1666" i="13" s="1"/>
  <c r="B1667" i="13"/>
  <c r="C1667" i="13"/>
  <c r="P1667" i="13" s="1"/>
  <c r="B1668" i="13"/>
  <c r="C1668" i="13"/>
  <c r="P1668" i="13" s="1"/>
  <c r="B1669" i="13"/>
  <c r="C1669" i="13"/>
  <c r="P1669" i="13" s="1"/>
  <c r="B1670" i="13"/>
  <c r="C1670" i="13"/>
  <c r="P1670" i="13" s="1"/>
  <c r="B1671" i="13"/>
  <c r="C1671" i="13"/>
  <c r="P1671" i="13" s="1"/>
  <c r="B1672" i="13"/>
  <c r="C1672" i="13"/>
  <c r="P1672" i="13" s="1"/>
  <c r="B1673" i="13"/>
  <c r="C1673" i="13"/>
  <c r="P1673" i="13" s="1"/>
  <c r="B1674" i="13"/>
  <c r="C1674" i="13"/>
  <c r="P1674" i="13" s="1"/>
  <c r="B1675" i="13"/>
  <c r="C1675" i="13"/>
  <c r="P1675" i="13" s="1"/>
  <c r="B1676" i="13"/>
  <c r="C1676" i="13"/>
  <c r="P1676" i="13" s="1"/>
  <c r="B1677" i="13"/>
  <c r="C1677" i="13"/>
  <c r="P1677" i="13" s="1"/>
  <c r="B1678" i="13"/>
  <c r="C1678" i="13"/>
  <c r="P1678" i="13" s="1"/>
  <c r="B1679" i="13"/>
  <c r="C1679" i="13"/>
  <c r="P1679" i="13" s="1"/>
  <c r="B1680" i="13"/>
  <c r="C1680" i="13"/>
  <c r="P1680" i="13" s="1"/>
  <c r="B1681" i="13"/>
  <c r="C1681" i="13"/>
  <c r="P1681" i="13" s="1"/>
  <c r="B1682" i="13"/>
  <c r="C1682" i="13"/>
  <c r="P1682" i="13" s="1"/>
  <c r="B1683" i="13"/>
  <c r="C1683" i="13"/>
  <c r="P1683" i="13" s="1"/>
  <c r="B1684" i="13"/>
  <c r="C1684" i="13"/>
  <c r="P1684" i="13" s="1"/>
  <c r="B1685" i="13"/>
  <c r="C1685" i="13"/>
  <c r="P1685" i="13" s="1"/>
  <c r="B1686" i="13"/>
  <c r="C1686" i="13"/>
  <c r="P1686" i="13" s="1"/>
  <c r="B1687" i="13"/>
  <c r="C1687" i="13"/>
  <c r="P1687" i="13" s="1"/>
  <c r="B1688" i="13"/>
  <c r="C1688" i="13"/>
  <c r="P1688" i="13" s="1"/>
  <c r="B1689" i="13"/>
  <c r="C1689" i="13"/>
  <c r="P1689" i="13" s="1"/>
  <c r="B1690" i="13"/>
  <c r="C1690" i="13"/>
  <c r="P1690" i="13" s="1"/>
  <c r="B1691" i="13"/>
  <c r="C1691" i="13"/>
  <c r="P1691" i="13" s="1"/>
  <c r="B1692" i="13"/>
  <c r="C1692" i="13"/>
  <c r="P1692" i="13" s="1"/>
  <c r="B1693" i="13"/>
  <c r="C1693" i="13"/>
  <c r="P1693" i="13" s="1"/>
  <c r="B1694" i="13"/>
  <c r="C1694" i="13"/>
  <c r="P1694" i="13" s="1"/>
  <c r="B1695" i="13"/>
  <c r="C1695" i="13"/>
  <c r="P1695" i="13" s="1"/>
  <c r="B1696" i="13"/>
  <c r="C1696" i="13"/>
  <c r="P1696" i="13" s="1"/>
  <c r="B1697" i="13"/>
  <c r="C1697" i="13"/>
  <c r="P1697" i="13" s="1"/>
  <c r="B1698" i="13"/>
  <c r="C1698" i="13"/>
  <c r="P1698" i="13" s="1"/>
  <c r="B1699" i="13"/>
  <c r="C1699" i="13"/>
  <c r="P1699" i="13" s="1"/>
  <c r="B1700" i="13"/>
  <c r="C1700" i="13"/>
  <c r="P1700" i="13" s="1"/>
  <c r="B1701" i="13"/>
  <c r="C1701" i="13"/>
  <c r="P1701" i="13" s="1"/>
  <c r="B1702" i="13"/>
  <c r="C1702" i="13"/>
  <c r="P1702" i="13" s="1"/>
  <c r="B1703" i="13"/>
  <c r="C1703" i="13"/>
  <c r="P1703" i="13" s="1"/>
  <c r="B1704" i="13"/>
  <c r="C1704" i="13"/>
  <c r="P1704" i="13" s="1"/>
  <c r="B1705" i="13"/>
  <c r="C1705" i="13"/>
  <c r="P1705" i="13" s="1"/>
  <c r="B1706" i="13"/>
  <c r="C1706" i="13"/>
  <c r="P1706" i="13" s="1"/>
  <c r="B1707" i="13"/>
  <c r="C1707" i="13"/>
  <c r="P1707" i="13" s="1"/>
  <c r="B1708" i="13"/>
  <c r="C1708" i="13"/>
  <c r="P1708" i="13" s="1"/>
  <c r="B1709" i="13"/>
  <c r="C1709" i="13"/>
  <c r="P1709" i="13" s="1"/>
  <c r="B1710" i="13"/>
  <c r="C1710" i="13"/>
  <c r="P1710" i="13" s="1"/>
  <c r="B1711" i="13"/>
  <c r="C1711" i="13"/>
  <c r="P1711" i="13" s="1"/>
  <c r="B1712" i="13"/>
  <c r="C1712" i="13"/>
  <c r="P1712" i="13" s="1"/>
  <c r="B1713" i="13"/>
  <c r="C1713" i="13"/>
  <c r="P1713" i="13" s="1"/>
  <c r="B1714" i="13"/>
  <c r="C1714" i="13"/>
  <c r="P1714" i="13" s="1"/>
  <c r="B1715" i="13"/>
  <c r="C1715" i="13"/>
  <c r="P1715" i="13" s="1"/>
  <c r="B1716" i="13"/>
  <c r="C1716" i="13"/>
  <c r="P1716" i="13" s="1"/>
  <c r="B1717" i="13"/>
  <c r="C1717" i="13"/>
  <c r="P1717" i="13" s="1"/>
  <c r="B1718" i="13"/>
  <c r="C1718" i="13"/>
  <c r="P1718" i="13" s="1"/>
  <c r="B1719" i="13"/>
  <c r="C1719" i="13"/>
  <c r="P1719" i="13" s="1"/>
  <c r="B1720" i="13"/>
  <c r="C1720" i="13"/>
  <c r="P1720" i="13" s="1"/>
  <c r="B1721" i="13"/>
  <c r="C1721" i="13"/>
  <c r="P1721" i="13" s="1"/>
  <c r="B1722" i="13"/>
  <c r="C1722" i="13"/>
  <c r="P1722" i="13" s="1"/>
  <c r="B1723" i="13"/>
  <c r="C1723" i="13"/>
  <c r="P1723" i="13" s="1"/>
  <c r="B1724" i="13"/>
  <c r="C1724" i="13"/>
  <c r="P1724" i="13" s="1"/>
  <c r="B1725" i="13"/>
  <c r="C1725" i="13"/>
  <c r="P1725" i="13" s="1"/>
  <c r="B1726" i="13"/>
  <c r="C1726" i="13"/>
  <c r="P1726" i="13" s="1"/>
  <c r="B1727" i="13"/>
  <c r="C1727" i="13"/>
  <c r="P1727" i="13" s="1"/>
  <c r="B1728" i="13"/>
  <c r="C1728" i="13"/>
  <c r="P1728" i="13" s="1"/>
  <c r="B1729" i="13"/>
  <c r="C1729" i="13"/>
  <c r="P1729" i="13" s="1"/>
  <c r="B1730" i="13"/>
  <c r="C1730" i="13"/>
  <c r="P1730" i="13" s="1"/>
  <c r="B1731" i="13"/>
  <c r="C1731" i="13"/>
  <c r="P1731" i="13" s="1"/>
  <c r="B1732" i="13"/>
  <c r="C1732" i="13"/>
  <c r="P1732" i="13" s="1"/>
  <c r="B1733" i="13"/>
  <c r="C1733" i="13"/>
  <c r="P1733" i="13" s="1"/>
  <c r="B1734" i="13"/>
  <c r="C1734" i="13"/>
  <c r="P1734" i="13" s="1"/>
  <c r="B1735" i="13"/>
  <c r="C1735" i="13"/>
  <c r="P1735" i="13" s="1"/>
  <c r="B1736" i="13"/>
  <c r="C1736" i="13"/>
  <c r="P1736" i="13" s="1"/>
  <c r="B1737" i="13"/>
  <c r="C1737" i="13"/>
  <c r="P1737" i="13" s="1"/>
  <c r="B1738" i="13"/>
  <c r="C1738" i="13"/>
  <c r="P1738" i="13" s="1"/>
  <c r="B1739" i="13"/>
  <c r="C1739" i="13"/>
  <c r="P1739" i="13" s="1"/>
  <c r="B1740" i="13"/>
  <c r="C1740" i="13"/>
  <c r="P1740" i="13" s="1"/>
  <c r="B1741" i="13"/>
  <c r="C1741" i="13"/>
  <c r="P1741" i="13" s="1"/>
  <c r="B1742" i="13"/>
  <c r="C1742" i="13"/>
  <c r="P1742" i="13" s="1"/>
  <c r="B1743" i="13"/>
  <c r="C1743" i="13"/>
  <c r="P1743" i="13" s="1"/>
  <c r="B1744" i="13"/>
  <c r="C1744" i="13"/>
  <c r="P1744" i="13" s="1"/>
  <c r="B1745" i="13"/>
  <c r="C1745" i="13"/>
  <c r="P1745" i="13" s="1"/>
  <c r="B1746" i="13"/>
  <c r="C1746" i="13"/>
  <c r="P1746" i="13" s="1"/>
  <c r="B1747" i="13"/>
  <c r="C1747" i="13"/>
  <c r="P1747" i="13" s="1"/>
  <c r="B1748" i="13"/>
  <c r="C1748" i="13"/>
  <c r="P1748" i="13" s="1"/>
  <c r="B1749" i="13"/>
  <c r="C1749" i="13"/>
  <c r="P1749" i="13" s="1"/>
  <c r="B1750" i="13"/>
  <c r="C1750" i="13"/>
  <c r="P1750" i="13" s="1"/>
  <c r="B1751" i="13"/>
  <c r="C1751" i="13"/>
  <c r="P1751" i="13" s="1"/>
  <c r="B1752" i="13"/>
  <c r="C1752" i="13"/>
  <c r="P1752" i="13" s="1"/>
  <c r="B1753" i="13"/>
  <c r="C1753" i="13"/>
  <c r="P1753" i="13" s="1"/>
  <c r="B1754" i="13"/>
  <c r="C1754" i="13"/>
  <c r="P1754" i="13" s="1"/>
  <c r="B1755" i="13"/>
  <c r="C1755" i="13"/>
  <c r="P1755" i="13" s="1"/>
  <c r="B1756" i="13"/>
  <c r="C1756" i="13"/>
  <c r="P1756" i="13" s="1"/>
  <c r="B1757" i="13"/>
  <c r="C1757" i="13"/>
  <c r="P1757" i="13" s="1"/>
  <c r="B1758" i="13"/>
  <c r="C1758" i="13"/>
  <c r="P1758" i="13" s="1"/>
  <c r="B1759" i="13"/>
  <c r="C1759" i="13"/>
  <c r="P1759" i="13" s="1"/>
  <c r="B1760" i="13"/>
  <c r="C1760" i="13"/>
  <c r="P1760" i="13" s="1"/>
  <c r="B1761" i="13"/>
  <c r="C1761" i="13"/>
  <c r="P1761" i="13" s="1"/>
  <c r="B1762" i="13"/>
  <c r="C1762" i="13"/>
  <c r="P1762" i="13" s="1"/>
  <c r="B1763" i="13"/>
  <c r="C1763" i="13"/>
  <c r="P1763" i="13" s="1"/>
  <c r="B1764" i="13"/>
  <c r="C1764" i="13"/>
  <c r="P1764" i="13" s="1"/>
  <c r="B1765" i="13"/>
  <c r="C1765" i="13"/>
  <c r="P1765" i="13" s="1"/>
  <c r="B1766" i="13"/>
  <c r="C1766" i="13"/>
  <c r="P1766" i="13" s="1"/>
  <c r="B1767" i="13"/>
  <c r="C1767" i="13"/>
  <c r="P1767" i="13" s="1"/>
  <c r="B1768" i="13"/>
  <c r="C1768" i="13"/>
  <c r="P1768" i="13" s="1"/>
  <c r="B1769" i="13"/>
  <c r="C1769" i="13"/>
  <c r="P1769" i="13" s="1"/>
  <c r="B1770" i="13"/>
  <c r="C1770" i="13"/>
  <c r="P1770" i="13" s="1"/>
  <c r="B1771" i="13"/>
  <c r="C1771" i="13"/>
  <c r="P1771" i="13" s="1"/>
  <c r="B1772" i="13"/>
  <c r="C1772" i="13"/>
  <c r="P1772" i="13" s="1"/>
  <c r="B1773" i="13"/>
  <c r="C1773" i="13"/>
  <c r="P1773" i="13" s="1"/>
  <c r="B1774" i="13"/>
  <c r="C1774" i="13"/>
  <c r="P1774" i="13" s="1"/>
  <c r="B1775" i="13"/>
  <c r="C1775" i="13"/>
  <c r="P1775" i="13" s="1"/>
  <c r="B1776" i="13"/>
  <c r="C1776" i="13"/>
  <c r="P1776" i="13" s="1"/>
  <c r="B1777" i="13"/>
  <c r="C1777" i="13"/>
  <c r="P1777" i="13" s="1"/>
  <c r="B1778" i="13"/>
  <c r="C1778" i="13"/>
  <c r="P1778" i="13" s="1"/>
  <c r="B1779" i="13"/>
  <c r="C1779" i="13"/>
  <c r="P1779" i="13" s="1"/>
  <c r="B1780" i="13"/>
  <c r="C1780" i="13"/>
  <c r="P1780" i="13" s="1"/>
  <c r="B1781" i="13"/>
  <c r="C1781" i="13"/>
  <c r="P1781" i="13" s="1"/>
  <c r="B1782" i="13"/>
  <c r="C1782" i="13"/>
  <c r="P1782" i="13" s="1"/>
  <c r="B1783" i="13"/>
  <c r="C1783" i="13"/>
  <c r="P1783" i="13" s="1"/>
  <c r="B1784" i="13"/>
  <c r="C1784" i="13"/>
  <c r="P1784" i="13" s="1"/>
  <c r="B1785" i="13"/>
  <c r="C1785" i="13"/>
  <c r="P1785" i="13" s="1"/>
  <c r="B1786" i="13"/>
  <c r="C1786" i="13"/>
  <c r="P1786" i="13" s="1"/>
  <c r="B1787" i="13"/>
  <c r="C1787" i="13"/>
  <c r="P1787" i="13" s="1"/>
  <c r="B1788" i="13"/>
  <c r="C1788" i="13"/>
  <c r="P1788" i="13" s="1"/>
  <c r="B1789" i="13"/>
  <c r="C1789" i="13"/>
  <c r="P1789" i="13" s="1"/>
  <c r="B1790" i="13"/>
  <c r="C1790" i="13"/>
  <c r="P1790" i="13" s="1"/>
  <c r="B1791" i="13"/>
  <c r="C1791" i="13"/>
  <c r="P1791" i="13" s="1"/>
  <c r="B1792" i="13"/>
  <c r="C1792" i="13"/>
  <c r="P1792" i="13" s="1"/>
  <c r="B1793" i="13"/>
  <c r="C1793" i="13"/>
  <c r="P1793" i="13" s="1"/>
  <c r="B1794" i="13"/>
  <c r="C1794" i="13"/>
  <c r="P1794" i="13" s="1"/>
  <c r="B1795" i="13"/>
  <c r="C1795" i="13"/>
  <c r="P1795" i="13" s="1"/>
  <c r="B1796" i="13"/>
  <c r="C1796" i="13"/>
  <c r="P1796" i="13" s="1"/>
  <c r="B1797" i="13"/>
  <c r="C1797" i="13"/>
  <c r="P1797" i="13" s="1"/>
  <c r="B1798" i="13"/>
  <c r="C1798" i="13"/>
  <c r="P1798" i="13" s="1"/>
  <c r="B1799" i="13"/>
  <c r="C1799" i="13"/>
  <c r="P1799" i="13" s="1"/>
  <c r="B1800" i="13"/>
  <c r="C1800" i="13"/>
  <c r="P1800" i="13" s="1"/>
  <c r="B1801" i="13"/>
  <c r="C1801" i="13"/>
  <c r="P1801" i="13" s="1"/>
  <c r="B1802" i="13"/>
  <c r="C1802" i="13"/>
  <c r="P1802" i="13" s="1"/>
  <c r="B1803" i="13"/>
  <c r="C1803" i="13"/>
  <c r="P1803" i="13" s="1"/>
  <c r="B1804" i="13"/>
  <c r="C1804" i="13"/>
  <c r="P1804" i="13" s="1"/>
  <c r="B1805" i="13"/>
  <c r="C1805" i="13"/>
  <c r="P1805" i="13" s="1"/>
  <c r="B1806" i="13"/>
  <c r="C1806" i="13"/>
  <c r="P1806" i="13" s="1"/>
  <c r="B1807" i="13"/>
  <c r="C1807" i="13"/>
  <c r="P1807" i="13" s="1"/>
  <c r="B1808" i="13"/>
  <c r="C1808" i="13"/>
  <c r="P1808" i="13" s="1"/>
  <c r="B1809" i="13"/>
  <c r="C1809" i="13"/>
  <c r="P1809" i="13" s="1"/>
  <c r="B1810" i="13"/>
  <c r="C1810" i="13"/>
  <c r="P1810" i="13" s="1"/>
  <c r="B1811" i="13"/>
  <c r="C1811" i="13"/>
  <c r="P1811" i="13" s="1"/>
  <c r="B1812" i="13"/>
  <c r="C1812" i="13"/>
  <c r="P1812" i="13" s="1"/>
  <c r="B1813" i="13"/>
  <c r="C1813" i="13"/>
  <c r="P1813" i="13" s="1"/>
  <c r="B1814" i="13"/>
  <c r="C1814" i="13"/>
  <c r="P1814" i="13" s="1"/>
  <c r="B1815" i="13"/>
  <c r="C1815" i="13"/>
  <c r="P1815" i="13" s="1"/>
  <c r="B1816" i="13"/>
  <c r="C1816" i="13"/>
  <c r="P1816" i="13" s="1"/>
  <c r="B1817" i="13"/>
  <c r="C1817" i="13"/>
  <c r="P1817" i="13" s="1"/>
  <c r="B1818" i="13"/>
  <c r="C1818" i="13"/>
  <c r="P1818" i="13" s="1"/>
  <c r="B1819" i="13"/>
  <c r="C1819" i="13"/>
  <c r="P1819" i="13" s="1"/>
  <c r="B1820" i="13"/>
  <c r="C1820" i="13"/>
  <c r="P1820" i="13" s="1"/>
  <c r="B1821" i="13"/>
  <c r="C1821" i="13"/>
  <c r="P1821" i="13" s="1"/>
  <c r="B1822" i="13"/>
  <c r="C1822" i="13"/>
  <c r="P1822" i="13" s="1"/>
  <c r="B1823" i="13"/>
  <c r="C1823" i="13"/>
  <c r="P1823" i="13" s="1"/>
  <c r="B1824" i="13"/>
  <c r="C1824" i="13"/>
  <c r="P1824" i="13" s="1"/>
  <c r="B1825" i="13"/>
  <c r="C1825" i="13"/>
  <c r="P1825" i="13" s="1"/>
  <c r="B1826" i="13"/>
  <c r="C1826" i="13"/>
  <c r="P1826" i="13" s="1"/>
  <c r="B1827" i="13"/>
  <c r="C1827" i="13"/>
  <c r="P1827" i="13" s="1"/>
  <c r="B1828" i="13"/>
  <c r="C1828" i="13"/>
  <c r="P1828" i="13" s="1"/>
  <c r="B1829" i="13"/>
  <c r="C1829" i="13"/>
  <c r="P1829" i="13" s="1"/>
  <c r="B1830" i="13"/>
  <c r="C1830" i="13"/>
  <c r="P1830" i="13" s="1"/>
  <c r="B1831" i="13"/>
  <c r="C1831" i="13"/>
  <c r="P1831" i="13" s="1"/>
  <c r="B1832" i="13"/>
  <c r="C1832" i="13"/>
  <c r="P1832" i="13" s="1"/>
  <c r="B1833" i="13"/>
  <c r="C1833" i="13"/>
  <c r="P1833" i="13" s="1"/>
  <c r="B1834" i="13"/>
  <c r="C1834" i="13"/>
  <c r="P1834" i="13" s="1"/>
  <c r="B1835" i="13"/>
  <c r="C1835" i="13"/>
  <c r="P1835" i="13" s="1"/>
  <c r="B1836" i="13"/>
  <c r="C1836" i="13"/>
  <c r="P1836" i="13" s="1"/>
  <c r="B1837" i="13"/>
  <c r="C1837" i="13"/>
  <c r="P1837" i="13" s="1"/>
  <c r="B1838" i="13"/>
  <c r="C1838" i="13"/>
  <c r="P1838" i="13" s="1"/>
  <c r="B1839" i="13"/>
  <c r="C1839" i="13"/>
  <c r="P1839" i="13" s="1"/>
  <c r="B1840" i="13"/>
  <c r="C1840" i="13"/>
  <c r="P1840" i="13" s="1"/>
  <c r="B1841" i="13"/>
  <c r="C1841" i="13"/>
  <c r="P1841" i="13" s="1"/>
  <c r="B1842" i="13"/>
  <c r="C1842" i="13"/>
  <c r="P1842" i="13" s="1"/>
  <c r="B1843" i="13"/>
  <c r="C1843" i="13"/>
  <c r="P1843" i="13" s="1"/>
  <c r="B1844" i="13"/>
  <c r="C1844" i="13"/>
  <c r="P1844" i="13" s="1"/>
  <c r="B1845" i="13"/>
  <c r="C1845" i="13"/>
  <c r="P1845" i="13" s="1"/>
  <c r="B1846" i="13"/>
  <c r="C1846" i="13"/>
  <c r="P1846" i="13" s="1"/>
  <c r="B1847" i="13"/>
  <c r="C1847" i="13"/>
  <c r="P1847" i="13" s="1"/>
  <c r="B1848" i="13"/>
  <c r="C1848" i="13"/>
  <c r="P1848" i="13" s="1"/>
  <c r="B1849" i="13"/>
  <c r="C1849" i="13"/>
  <c r="P1849" i="13" s="1"/>
  <c r="B1850" i="13"/>
  <c r="C1850" i="13"/>
  <c r="P1850" i="13" s="1"/>
  <c r="B1851" i="13"/>
  <c r="C1851" i="13"/>
  <c r="P1851" i="13" s="1"/>
  <c r="B1852" i="13"/>
  <c r="C1852" i="13"/>
  <c r="P1852" i="13" s="1"/>
  <c r="B1853" i="13"/>
  <c r="C1853" i="13"/>
  <c r="P1853" i="13" s="1"/>
  <c r="B1854" i="13"/>
  <c r="C1854" i="13"/>
  <c r="P1854" i="13" s="1"/>
  <c r="B1855" i="13"/>
  <c r="C1855" i="13"/>
  <c r="P1855" i="13" s="1"/>
  <c r="B1856" i="13"/>
  <c r="C1856" i="13"/>
  <c r="P1856" i="13" s="1"/>
  <c r="B1857" i="13"/>
  <c r="C1857" i="13"/>
  <c r="P1857" i="13" s="1"/>
  <c r="B1858" i="13"/>
  <c r="C1858" i="13"/>
  <c r="P1858" i="13" s="1"/>
  <c r="B1859" i="13"/>
  <c r="C1859" i="13"/>
  <c r="P1859" i="13" s="1"/>
  <c r="B1860" i="13"/>
  <c r="C1860" i="13"/>
  <c r="P1860" i="13" s="1"/>
  <c r="B1861" i="13"/>
  <c r="C1861" i="13"/>
  <c r="P1861" i="13" s="1"/>
  <c r="B1862" i="13"/>
  <c r="C1862" i="13"/>
  <c r="P1862" i="13" s="1"/>
  <c r="B1863" i="13"/>
  <c r="C1863" i="13"/>
  <c r="P1863" i="13" s="1"/>
  <c r="B1864" i="13"/>
  <c r="C1864" i="13"/>
  <c r="P1864" i="13" s="1"/>
  <c r="B1865" i="13"/>
  <c r="C1865" i="13"/>
  <c r="P1865" i="13" s="1"/>
  <c r="B1866" i="13"/>
  <c r="C1866" i="13"/>
  <c r="P1866" i="13" s="1"/>
  <c r="B1867" i="13"/>
  <c r="C1867" i="13"/>
  <c r="P1867" i="13" s="1"/>
  <c r="B1868" i="13"/>
  <c r="C1868" i="13"/>
  <c r="P1868" i="13" s="1"/>
  <c r="B1869" i="13"/>
  <c r="C1869" i="13"/>
  <c r="P1869" i="13" s="1"/>
  <c r="B1870" i="13"/>
  <c r="C1870" i="13"/>
  <c r="P1870" i="13" s="1"/>
  <c r="B1871" i="13"/>
  <c r="C1871" i="13"/>
  <c r="P1871" i="13" s="1"/>
  <c r="B1872" i="13"/>
  <c r="C1872" i="13"/>
  <c r="P1872" i="13" s="1"/>
  <c r="B1873" i="13"/>
  <c r="C1873" i="13"/>
  <c r="P1873" i="13" s="1"/>
  <c r="B1874" i="13"/>
  <c r="C1874" i="13"/>
  <c r="P1874" i="13" s="1"/>
  <c r="B1875" i="13"/>
  <c r="C1875" i="13"/>
  <c r="P1875" i="13" s="1"/>
  <c r="B1876" i="13"/>
  <c r="C1876" i="13"/>
  <c r="P1876" i="13" s="1"/>
  <c r="B1877" i="13"/>
  <c r="C1877" i="13"/>
  <c r="P1877" i="13" s="1"/>
  <c r="B1878" i="13"/>
  <c r="C1878" i="13"/>
  <c r="P1878" i="13" s="1"/>
  <c r="B1879" i="13"/>
  <c r="C1879" i="13"/>
  <c r="P1879" i="13" s="1"/>
  <c r="B1880" i="13"/>
  <c r="C1880" i="13"/>
  <c r="P1880" i="13" s="1"/>
  <c r="B1881" i="13"/>
  <c r="C1881" i="13"/>
  <c r="P1881" i="13" s="1"/>
  <c r="B1882" i="13"/>
  <c r="C1882" i="13"/>
  <c r="P1882" i="13" s="1"/>
  <c r="B1883" i="13"/>
  <c r="C1883" i="13"/>
  <c r="P1883" i="13" s="1"/>
  <c r="B1884" i="13"/>
  <c r="C1884" i="13"/>
  <c r="P1884" i="13" s="1"/>
  <c r="B1885" i="13"/>
  <c r="C1885" i="13"/>
  <c r="P1885" i="13" s="1"/>
  <c r="B1886" i="13"/>
  <c r="C1886" i="13"/>
  <c r="P1886" i="13" s="1"/>
  <c r="B1887" i="13"/>
  <c r="C1887" i="13"/>
  <c r="P1887" i="13" s="1"/>
  <c r="B1888" i="13"/>
  <c r="C1888" i="13"/>
  <c r="P1888" i="13" s="1"/>
  <c r="B1889" i="13"/>
  <c r="C1889" i="13"/>
  <c r="P1889" i="13" s="1"/>
  <c r="B1890" i="13"/>
  <c r="C1890" i="13"/>
  <c r="P1890" i="13" s="1"/>
  <c r="B1891" i="13"/>
  <c r="C1891" i="13"/>
  <c r="P1891" i="13" s="1"/>
  <c r="B1892" i="13"/>
  <c r="C1892" i="13"/>
  <c r="P1892" i="13" s="1"/>
  <c r="B1893" i="13"/>
  <c r="C1893" i="13"/>
  <c r="P1893" i="13" s="1"/>
  <c r="B1894" i="13"/>
  <c r="C1894" i="13"/>
  <c r="P1894" i="13" s="1"/>
  <c r="B1895" i="13"/>
  <c r="C1895" i="13"/>
  <c r="P1895" i="13" s="1"/>
  <c r="B1896" i="13"/>
  <c r="C1896" i="13"/>
  <c r="P1896" i="13" s="1"/>
  <c r="B1897" i="13"/>
  <c r="C1897" i="13"/>
  <c r="P1897" i="13" s="1"/>
  <c r="B1898" i="13"/>
  <c r="C1898" i="13"/>
  <c r="P1898" i="13" s="1"/>
  <c r="B1899" i="13"/>
  <c r="C1899" i="13"/>
  <c r="P1899" i="13" s="1"/>
  <c r="B1900" i="13"/>
  <c r="C1900" i="13"/>
  <c r="P1900" i="13" s="1"/>
  <c r="B1901" i="13"/>
  <c r="C1901" i="13"/>
  <c r="P1901" i="13" s="1"/>
  <c r="B1902" i="13"/>
  <c r="C1902" i="13"/>
  <c r="P1902" i="13" s="1"/>
  <c r="B1903" i="13"/>
  <c r="C1903" i="13"/>
  <c r="P1903" i="13" s="1"/>
  <c r="B1904" i="13"/>
  <c r="C1904" i="13"/>
  <c r="P1904" i="13" s="1"/>
  <c r="B1905" i="13"/>
  <c r="C1905" i="13"/>
  <c r="P1905" i="13" s="1"/>
  <c r="B1906" i="13"/>
  <c r="C1906" i="13"/>
  <c r="P1906" i="13" s="1"/>
  <c r="B1907" i="13"/>
  <c r="C1907" i="13"/>
  <c r="P1907" i="13" s="1"/>
  <c r="B1908" i="13"/>
  <c r="C1908" i="13"/>
  <c r="P1908" i="13" s="1"/>
  <c r="B1909" i="13"/>
  <c r="C1909" i="13"/>
  <c r="P1909" i="13" s="1"/>
  <c r="B1910" i="13"/>
  <c r="C1910" i="13"/>
  <c r="P1910" i="13" s="1"/>
  <c r="B1911" i="13"/>
  <c r="C1911" i="13"/>
  <c r="P1911" i="13" s="1"/>
  <c r="B1912" i="13"/>
  <c r="C1912" i="13"/>
  <c r="P1912" i="13" s="1"/>
  <c r="B1913" i="13"/>
  <c r="C1913" i="13"/>
  <c r="P1913" i="13" s="1"/>
  <c r="B1914" i="13"/>
  <c r="C1914" i="13"/>
  <c r="P1914" i="13" s="1"/>
  <c r="B1915" i="13"/>
  <c r="C1915" i="13"/>
  <c r="P1915" i="13" s="1"/>
  <c r="B1916" i="13"/>
  <c r="C1916" i="13"/>
  <c r="P1916" i="13" s="1"/>
  <c r="B1917" i="13"/>
  <c r="C1917" i="13"/>
  <c r="P1917" i="13" s="1"/>
  <c r="B1918" i="13"/>
  <c r="C1918" i="13"/>
  <c r="P1918" i="13" s="1"/>
  <c r="B1919" i="13"/>
  <c r="C1919" i="13"/>
  <c r="P1919" i="13" s="1"/>
  <c r="B1920" i="13"/>
  <c r="C1920" i="13"/>
  <c r="P1920" i="13" s="1"/>
  <c r="B1921" i="13"/>
  <c r="C1921" i="13"/>
  <c r="P1921" i="13" s="1"/>
  <c r="B1922" i="13"/>
  <c r="C1922" i="13"/>
  <c r="P1922" i="13" s="1"/>
  <c r="B1923" i="13"/>
  <c r="C1923" i="13"/>
  <c r="P1923" i="13" s="1"/>
  <c r="B1924" i="13"/>
  <c r="C1924" i="13"/>
  <c r="P1924" i="13" s="1"/>
  <c r="B1925" i="13"/>
  <c r="C1925" i="13"/>
  <c r="P1925" i="13" s="1"/>
  <c r="B1926" i="13"/>
  <c r="C1926" i="13"/>
  <c r="P1926" i="13" s="1"/>
  <c r="B1927" i="13"/>
  <c r="C1927" i="13"/>
  <c r="P1927" i="13" s="1"/>
  <c r="B1928" i="13"/>
  <c r="C1928" i="13"/>
  <c r="P1928" i="13" s="1"/>
  <c r="B1929" i="13"/>
  <c r="C1929" i="13"/>
  <c r="P1929" i="13" s="1"/>
  <c r="B1930" i="13"/>
  <c r="C1930" i="13"/>
  <c r="P1930" i="13" s="1"/>
  <c r="B1931" i="13"/>
  <c r="C1931" i="13"/>
  <c r="P1931" i="13" s="1"/>
  <c r="B1932" i="13"/>
  <c r="C1932" i="13"/>
  <c r="P1932" i="13" s="1"/>
  <c r="B1933" i="13"/>
  <c r="C1933" i="13"/>
  <c r="P1933" i="13" s="1"/>
  <c r="B1934" i="13"/>
  <c r="C1934" i="13"/>
  <c r="P1934" i="13" s="1"/>
  <c r="B1935" i="13"/>
  <c r="C1935" i="13"/>
  <c r="P1935" i="13" s="1"/>
  <c r="B1936" i="13"/>
  <c r="C1936" i="13"/>
  <c r="P1936" i="13" s="1"/>
  <c r="B1937" i="13"/>
  <c r="C1937" i="13"/>
  <c r="P1937" i="13" s="1"/>
  <c r="B1938" i="13"/>
  <c r="C1938" i="13"/>
  <c r="P1938" i="13" s="1"/>
  <c r="B1939" i="13"/>
  <c r="C1939" i="13"/>
  <c r="P1939" i="13" s="1"/>
  <c r="B1940" i="13"/>
  <c r="C1940" i="13"/>
  <c r="P1940" i="13" s="1"/>
  <c r="B1941" i="13"/>
  <c r="C1941" i="13"/>
  <c r="P1941" i="13" s="1"/>
  <c r="B1942" i="13"/>
  <c r="C1942" i="13"/>
  <c r="P1942" i="13" s="1"/>
  <c r="B1943" i="13"/>
  <c r="C1943" i="13"/>
  <c r="P1943" i="13" s="1"/>
  <c r="B1944" i="13"/>
  <c r="C1944" i="13"/>
  <c r="P1944" i="13" s="1"/>
  <c r="B1945" i="13"/>
  <c r="C1945" i="13"/>
  <c r="P1945" i="13" s="1"/>
  <c r="B1946" i="13"/>
  <c r="C1946" i="13"/>
  <c r="P1946" i="13" s="1"/>
  <c r="B1947" i="13"/>
  <c r="C1947" i="13"/>
  <c r="P1947" i="13" s="1"/>
  <c r="B1948" i="13"/>
  <c r="C1948" i="13"/>
  <c r="P1948" i="13" s="1"/>
  <c r="B1949" i="13"/>
  <c r="C1949" i="13"/>
  <c r="P1949" i="13" s="1"/>
  <c r="B1950" i="13"/>
  <c r="C1950" i="13"/>
  <c r="P1950" i="13" s="1"/>
  <c r="B1951" i="13"/>
  <c r="C1951" i="13"/>
  <c r="P1951" i="13" s="1"/>
  <c r="B1952" i="13"/>
  <c r="C1952" i="13"/>
  <c r="P1952" i="13" s="1"/>
  <c r="B1953" i="13"/>
  <c r="C1953" i="13"/>
  <c r="P1953" i="13" s="1"/>
  <c r="B1954" i="13"/>
  <c r="C1954" i="13"/>
  <c r="P1954" i="13" s="1"/>
  <c r="B1955" i="13"/>
  <c r="C1955" i="13"/>
  <c r="P1955" i="13" s="1"/>
  <c r="B1956" i="13"/>
  <c r="C1956" i="13"/>
  <c r="P1956" i="13" s="1"/>
  <c r="B1957" i="13"/>
  <c r="C1957" i="13"/>
  <c r="P1957" i="13" s="1"/>
  <c r="B1958" i="13"/>
  <c r="C1958" i="13"/>
  <c r="P1958" i="13" s="1"/>
  <c r="B1959" i="13"/>
  <c r="C1959" i="13"/>
  <c r="P1959" i="13" s="1"/>
  <c r="B1960" i="13"/>
  <c r="C1960" i="13"/>
  <c r="P1960" i="13" s="1"/>
  <c r="B1961" i="13"/>
  <c r="C1961" i="13"/>
  <c r="P1961" i="13" s="1"/>
  <c r="B1962" i="13"/>
  <c r="C1962" i="13"/>
  <c r="P1962" i="13" s="1"/>
  <c r="B1963" i="13"/>
  <c r="C1963" i="13"/>
  <c r="P1963" i="13" s="1"/>
  <c r="B1964" i="13"/>
  <c r="C1964" i="13"/>
  <c r="P1964" i="13" s="1"/>
  <c r="B1965" i="13"/>
  <c r="C1965" i="13"/>
  <c r="P1965" i="13" s="1"/>
  <c r="B1966" i="13"/>
  <c r="C1966" i="13"/>
  <c r="P1966" i="13" s="1"/>
  <c r="B1967" i="13"/>
  <c r="C1967" i="13"/>
  <c r="P1967" i="13" s="1"/>
  <c r="B1968" i="13"/>
  <c r="C1968" i="13"/>
  <c r="P1968" i="13" s="1"/>
  <c r="B1969" i="13"/>
  <c r="C1969" i="13"/>
  <c r="P1969" i="13" s="1"/>
  <c r="B1970" i="13"/>
  <c r="C1970" i="13"/>
  <c r="P1970" i="13" s="1"/>
  <c r="B1971" i="13"/>
  <c r="C1971" i="13"/>
  <c r="P1971" i="13" s="1"/>
  <c r="B1972" i="13"/>
  <c r="C1972" i="13"/>
  <c r="P1972" i="13" s="1"/>
  <c r="B1973" i="13"/>
  <c r="C1973" i="13"/>
  <c r="P1973" i="13" s="1"/>
  <c r="B1974" i="13"/>
  <c r="C1974" i="13"/>
  <c r="P1974" i="13" s="1"/>
  <c r="B1975" i="13"/>
  <c r="C1975" i="13"/>
  <c r="P1975" i="13" s="1"/>
  <c r="B1976" i="13"/>
  <c r="C1976" i="13"/>
  <c r="P1976" i="13" s="1"/>
  <c r="B1977" i="13"/>
  <c r="C1977" i="13"/>
  <c r="P1977" i="13" s="1"/>
  <c r="B1978" i="13"/>
  <c r="C1978" i="13"/>
  <c r="P1978" i="13" s="1"/>
  <c r="B1979" i="13"/>
  <c r="C1979" i="13"/>
  <c r="P1979" i="13" s="1"/>
  <c r="B1980" i="13"/>
  <c r="C1980" i="13"/>
  <c r="P1980" i="13" s="1"/>
  <c r="B1981" i="13"/>
  <c r="C1981" i="13"/>
  <c r="P1981" i="13" s="1"/>
  <c r="B1982" i="13"/>
  <c r="C1982" i="13"/>
  <c r="P1982" i="13" s="1"/>
  <c r="H5" i="15" s="1"/>
  <c r="B1983" i="13"/>
  <c r="C1983" i="13"/>
  <c r="P1983" i="13" s="1"/>
  <c r="B1984" i="13"/>
  <c r="C1984" i="13"/>
  <c r="P1984" i="13" s="1"/>
  <c r="B1985" i="13"/>
  <c r="C1985" i="13"/>
  <c r="P1985" i="13" s="1"/>
  <c r="B1986" i="13"/>
  <c r="C1986" i="13"/>
  <c r="P1986" i="13" s="1"/>
  <c r="B1987" i="13"/>
  <c r="C1987" i="13"/>
  <c r="P1987" i="13" s="1"/>
  <c r="B1988" i="13"/>
  <c r="C1988" i="13"/>
  <c r="P1988" i="13" s="1"/>
  <c r="B1989" i="13"/>
  <c r="C1989" i="13"/>
  <c r="P1989" i="13" s="1"/>
  <c r="B1990" i="13"/>
  <c r="C1990" i="13"/>
  <c r="P1990" i="13" s="1"/>
  <c r="B1991" i="13"/>
  <c r="C1991" i="13"/>
  <c r="P1991" i="13" s="1"/>
  <c r="B1992" i="13"/>
  <c r="C1992" i="13"/>
  <c r="P1992" i="13" s="1"/>
  <c r="B1993" i="13"/>
  <c r="C1993" i="13"/>
  <c r="P1993" i="13" s="1"/>
  <c r="B1994" i="13"/>
  <c r="C1994" i="13"/>
  <c r="P1994" i="13" s="1"/>
  <c r="B1995" i="13"/>
  <c r="C1995" i="13"/>
  <c r="P1995" i="13" s="1"/>
  <c r="B1996" i="13"/>
  <c r="C1996" i="13"/>
  <c r="P1996" i="13" s="1"/>
  <c r="B1997" i="13"/>
  <c r="C1997" i="13"/>
  <c r="P1997" i="13" s="1"/>
  <c r="B1998" i="13"/>
  <c r="C1998" i="13"/>
  <c r="P1998" i="13" s="1"/>
  <c r="B1999" i="13"/>
  <c r="C1999" i="13"/>
  <c r="P1999" i="13" s="1"/>
  <c r="B2000" i="13"/>
  <c r="C2000" i="13"/>
  <c r="P2000" i="13" s="1"/>
  <c r="B2001" i="13"/>
  <c r="C2001" i="13"/>
  <c r="P2001" i="13" s="1"/>
  <c r="B2002" i="13"/>
  <c r="C2002" i="13"/>
  <c r="P2002" i="13" s="1"/>
  <c r="B2003" i="13"/>
  <c r="C2003" i="13"/>
  <c r="P2003" i="13" s="1"/>
  <c r="B2004" i="13"/>
  <c r="C2004" i="13"/>
  <c r="P2004" i="13" s="1"/>
  <c r="B2005" i="13"/>
  <c r="C2005" i="13"/>
  <c r="P2005" i="13" s="1"/>
  <c r="B2006" i="13"/>
  <c r="C2006" i="13"/>
  <c r="P2006" i="13" s="1"/>
  <c r="B2007" i="13"/>
  <c r="C2007" i="13"/>
  <c r="P2007" i="13" s="1"/>
  <c r="B2008" i="13"/>
  <c r="C2008" i="13"/>
  <c r="P2008" i="13" s="1"/>
  <c r="B2009" i="13"/>
  <c r="C2009" i="13"/>
  <c r="P2009" i="13" s="1"/>
  <c r="B2010" i="13"/>
  <c r="C2010" i="13"/>
  <c r="P2010" i="13" s="1"/>
  <c r="B2011" i="13"/>
  <c r="C2011" i="13"/>
  <c r="P2011" i="13" s="1"/>
  <c r="B2012" i="13"/>
  <c r="C2012" i="13"/>
  <c r="P2012" i="13" s="1"/>
  <c r="B2013" i="13"/>
  <c r="C2013" i="13"/>
  <c r="P2013" i="13" s="1"/>
  <c r="B2014" i="13"/>
  <c r="C2014" i="13"/>
  <c r="P2014" i="13" s="1"/>
  <c r="B2015" i="13"/>
  <c r="C2015" i="13"/>
  <c r="P2015" i="13" s="1"/>
  <c r="B2016" i="13"/>
  <c r="C2016" i="13"/>
  <c r="P2016" i="13" s="1"/>
  <c r="B2017" i="13"/>
  <c r="C2017" i="13"/>
  <c r="P2017" i="13" s="1"/>
  <c r="B2018" i="13"/>
  <c r="C2018" i="13"/>
  <c r="P2018" i="13" s="1"/>
  <c r="B2019" i="13"/>
  <c r="C2019" i="13"/>
  <c r="P2019" i="13" s="1"/>
  <c r="B2020" i="13"/>
  <c r="C2020" i="13"/>
  <c r="P2020" i="13" s="1"/>
  <c r="B2021" i="13"/>
  <c r="C2021" i="13"/>
  <c r="P2021" i="13" s="1"/>
  <c r="B2022" i="13"/>
  <c r="C2022" i="13"/>
  <c r="P2022" i="13" s="1"/>
  <c r="B2023" i="13"/>
  <c r="C2023" i="13"/>
  <c r="P2023" i="13" s="1"/>
  <c r="B2024" i="13"/>
  <c r="C2024" i="13"/>
  <c r="P2024" i="13" s="1"/>
  <c r="B2025" i="13"/>
  <c r="C2025" i="13"/>
  <c r="P2025" i="13" s="1"/>
  <c r="B2026" i="13"/>
  <c r="C2026" i="13"/>
  <c r="P2026" i="13" s="1"/>
  <c r="B2027" i="13"/>
  <c r="C2027" i="13"/>
  <c r="P2027" i="13" s="1"/>
  <c r="B2028" i="13"/>
  <c r="C2028" i="13"/>
  <c r="P2028" i="13" s="1"/>
  <c r="B2029" i="13"/>
  <c r="C2029" i="13"/>
  <c r="P2029" i="13" s="1"/>
  <c r="B2030" i="13"/>
  <c r="C2030" i="13"/>
  <c r="P2030" i="13" s="1"/>
  <c r="B2031" i="13"/>
  <c r="C2031" i="13"/>
  <c r="P2031" i="13" s="1"/>
  <c r="B2032" i="13"/>
  <c r="C2032" i="13"/>
  <c r="P2032" i="13" s="1"/>
  <c r="B2033" i="13"/>
  <c r="C2033" i="13"/>
  <c r="P2033" i="13" s="1"/>
  <c r="B2034" i="13"/>
  <c r="C2034" i="13"/>
  <c r="P2034" i="13" s="1"/>
  <c r="B2035" i="13"/>
  <c r="C2035" i="13"/>
  <c r="P2035" i="13" s="1"/>
  <c r="B2036" i="13"/>
  <c r="C2036" i="13"/>
  <c r="P2036" i="13" s="1"/>
  <c r="B2037" i="13"/>
  <c r="C2037" i="13"/>
  <c r="P2037" i="13" s="1"/>
  <c r="B2038" i="13"/>
  <c r="C2038" i="13"/>
  <c r="P2038" i="13" s="1"/>
  <c r="B2039" i="13"/>
  <c r="C2039" i="13"/>
  <c r="P2039" i="13" s="1"/>
  <c r="B2040" i="13"/>
  <c r="C2040" i="13"/>
  <c r="P2040" i="13" s="1"/>
  <c r="B2041" i="13"/>
  <c r="C2041" i="13"/>
  <c r="P2041" i="13" s="1"/>
  <c r="B2042" i="13"/>
  <c r="C2042" i="13"/>
  <c r="P2042" i="13" s="1"/>
  <c r="B2043" i="13"/>
  <c r="C2043" i="13"/>
  <c r="P2043" i="13" s="1"/>
  <c r="B2044" i="13"/>
  <c r="C2044" i="13"/>
  <c r="P2044" i="13" s="1"/>
  <c r="B2045" i="13"/>
  <c r="C2045" i="13"/>
  <c r="P2045" i="13" s="1"/>
  <c r="B2046" i="13"/>
  <c r="C2046" i="13"/>
  <c r="P2046" i="13" s="1"/>
  <c r="B2047" i="13"/>
  <c r="C2047" i="13"/>
  <c r="P2047" i="13" s="1"/>
  <c r="B2048" i="13"/>
  <c r="C2048" i="13"/>
  <c r="P2048" i="13" s="1"/>
  <c r="B2049" i="13"/>
  <c r="C2049" i="13"/>
  <c r="P2049" i="13" s="1"/>
  <c r="B2050" i="13"/>
  <c r="C2050" i="13"/>
  <c r="P2050" i="13" s="1"/>
  <c r="B2051" i="13"/>
  <c r="C2051" i="13"/>
  <c r="P2051" i="13" s="1"/>
  <c r="B2052" i="13"/>
  <c r="C2052" i="13"/>
  <c r="P2052" i="13" s="1"/>
  <c r="B2053" i="13"/>
  <c r="C2053" i="13"/>
  <c r="P2053" i="13" s="1"/>
  <c r="B2054" i="13"/>
  <c r="C2054" i="13"/>
  <c r="P2054" i="13" s="1"/>
  <c r="B2055" i="13"/>
  <c r="C2055" i="13"/>
  <c r="P2055" i="13" s="1"/>
  <c r="B2056" i="13"/>
  <c r="C2056" i="13"/>
  <c r="P2056" i="13" s="1"/>
  <c r="B2057" i="13"/>
  <c r="C2057" i="13"/>
  <c r="P2057" i="13" s="1"/>
  <c r="B2058" i="13"/>
  <c r="C2058" i="13"/>
  <c r="P2058" i="13" s="1"/>
  <c r="B2059" i="13"/>
  <c r="C2059" i="13"/>
  <c r="P2059" i="13" s="1"/>
  <c r="B2060" i="13"/>
  <c r="C2060" i="13"/>
  <c r="P2060" i="13" s="1"/>
  <c r="B2061" i="13"/>
  <c r="C2061" i="13"/>
  <c r="P2061" i="13" s="1"/>
  <c r="B2062" i="13"/>
  <c r="C2062" i="13"/>
  <c r="P2062" i="13" s="1"/>
  <c r="B2063" i="13"/>
  <c r="C2063" i="13"/>
  <c r="P2063" i="13" s="1"/>
  <c r="B2064" i="13"/>
  <c r="C2064" i="13"/>
  <c r="P2064" i="13" s="1"/>
  <c r="B2065" i="13"/>
  <c r="C2065" i="13"/>
  <c r="P2065" i="13" s="1"/>
  <c r="B2066" i="13"/>
  <c r="C2066" i="13"/>
  <c r="P2066" i="13" s="1"/>
  <c r="B2067" i="13"/>
  <c r="C2067" i="13"/>
  <c r="P2067" i="13" s="1"/>
  <c r="B2068" i="13"/>
  <c r="C2068" i="13"/>
  <c r="P2068" i="13" s="1"/>
  <c r="B2069" i="13"/>
  <c r="C2069" i="13"/>
  <c r="P2069" i="13" s="1"/>
  <c r="B2070" i="13"/>
  <c r="C2070" i="13"/>
  <c r="P2070" i="13" s="1"/>
  <c r="B2071" i="13"/>
  <c r="C2071" i="13"/>
  <c r="P2071" i="13" s="1"/>
  <c r="B2072" i="13"/>
  <c r="C2072" i="13"/>
  <c r="P2072" i="13" s="1"/>
  <c r="B2073" i="13"/>
  <c r="C2073" i="13"/>
  <c r="P2073" i="13" s="1"/>
  <c r="B2074" i="13"/>
  <c r="C2074" i="13"/>
  <c r="P2074" i="13" s="1"/>
  <c r="B2075" i="13"/>
  <c r="C2075" i="13"/>
  <c r="P2075" i="13" s="1"/>
  <c r="B2076" i="13"/>
  <c r="C2076" i="13"/>
  <c r="P2076" i="13" s="1"/>
  <c r="B2077" i="13"/>
  <c r="C2077" i="13"/>
  <c r="P2077" i="13" s="1"/>
  <c r="B2078" i="13"/>
  <c r="C2078" i="13"/>
  <c r="P2078" i="13" s="1"/>
  <c r="B2079" i="13"/>
  <c r="C2079" i="13"/>
  <c r="P2079" i="13" s="1"/>
  <c r="B2080" i="13"/>
  <c r="C2080" i="13"/>
  <c r="P2080" i="13" s="1"/>
  <c r="B2081" i="13"/>
  <c r="C2081" i="13"/>
  <c r="P2081" i="13" s="1"/>
  <c r="B2082" i="13"/>
  <c r="C2082" i="13"/>
  <c r="P2082" i="13" s="1"/>
  <c r="B2083" i="13"/>
  <c r="C2083" i="13"/>
  <c r="P2083" i="13" s="1"/>
  <c r="B2084" i="13"/>
  <c r="C2084" i="13"/>
  <c r="P2084" i="13" s="1"/>
  <c r="B2085" i="13"/>
  <c r="C2085" i="13"/>
  <c r="P2085" i="13" s="1"/>
  <c r="B2086" i="13"/>
  <c r="C2086" i="13"/>
  <c r="P2086" i="13" s="1"/>
  <c r="B2087" i="13"/>
  <c r="C2087" i="13"/>
  <c r="P2087" i="13" s="1"/>
  <c r="B2088" i="13"/>
  <c r="C2088" i="13"/>
  <c r="P2088" i="13" s="1"/>
  <c r="B2089" i="13"/>
  <c r="C2089" i="13"/>
  <c r="P2089" i="13" s="1"/>
  <c r="B2090" i="13"/>
  <c r="C2090" i="13"/>
  <c r="P2090" i="13" s="1"/>
  <c r="B2091" i="13"/>
  <c r="C2091" i="13"/>
  <c r="P2091" i="13" s="1"/>
  <c r="B2092" i="13"/>
  <c r="C2092" i="13"/>
  <c r="P2092" i="13" s="1"/>
  <c r="B2093" i="13"/>
  <c r="C2093" i="13"/>
  <c r="P2093" i="13" s="1"/>
  <c r="B2094" i="13"/>
  <c r="C2094" i="13"/>
  <c r="P2094" i="13" s="1"/>
  <c r="B2095" i="13"/>
  <c r="C2095" i="13"/>
  <c r="P2095" i="13" s="1"/>
  <c r="B2096" i="13"/>
  <c r="C2096" i="13"/>
  <c r="P2096" i="13" s="1"/>
  <c r="B2097" i="13"/>
  <c r="C2097" i="13"/>
  <c r="P2097" i="13" s="1"/>
  <c r="B2098" i="13"/>
  <c r="C2098" i="13"/>
  <c r="P2098" i="13" s="1"/>
  <c r="B2099" i="13"/>
  <c r="C2099" i="13"/>
  <c r="P2099" i="13" s="1"/>
  <c r="B2100" i="13"/>
  <c r="C2100" i="13"/>
  <c r="P2100" i="13" s="1"/>
  <c r="B2101" i="13"/>
  <c r="C2101" i="13"/>
  <c r="P2101" i="13" s="1"/>
  <c r="B2102" i="13"/>
  <c r="C2102" i="13"/>
  <c r="P2102" i="13" s="1"/>
  <c r="B2103" i="13"/>
  <c r="C2103" i="13"/>
  <c r="P2103" i="13" s="1"/>
  <c r="B2104" i="13"/>
  <c r="C2104" i="13"/>
  <c r="P2104" i="13" s="1"/>
  <c r="B2105" i="13"/>
  <c r="C2105" i="13"/>
  <c r="P2105" i="13" s="1"/>
  <c r="B2106" i="13"/>
  <c r="C2106" i="13"/>
  <c r="P2106" i="13" s="1"/>
  <c r="B2107" i="13"/>
  <c r="C2107" i="13"/>
  <c r="P2107" i="13" s="1"/>
  <c r="B2108" i="13"/>
  <c r="C2108" i="13"/>
  <c r="P2108" i="13" s="1"/>
  <c r="B2109" i="13"/>
  <c r="C2109" i="13"/>
  <c r="P2109" i="13" s="1"/>
  <c r="B2110" i="13"/>
  <c r="C2110" i="13"/>
  <c r="P2110" i="13" s="1"/>
  <c r="B2111" i="13"/>
  <c r="C2111" i="13"/>
  <c r="P2111" i="13" s="1"/>
  <c r="B2112" i="13"/>
  <c r="C2112" i="13"/>
  <c r="P2112" i="13" s="1"/>
  <c r="B2113" i="13"/>
  <c r="C2113" i="13"/>
  <c r="P2113" i="13" s="1"/>
  <c r="B2114" i="13"/>
  <c r="C2114" i="13"/>
  <c r="P2114" i="13" s="1"/>
  <c r="B2115" i="13"/>
  <c r="C2115" i="13"/>
  <c r="P2115" i="13" s="1"/>
  <c r="B2116" i="13"/>
  <c r="C2116" i="13"/>
  <c r="P2116" i="13" s="1"/>
  <c r="B2117" i="13"/>
  <c r="C2117" i="13"/>
  <c r="P2117" i="13" s="1"/>
  <c r="B2118" i="13"/>
  <c r="C2118" i="13"/>
  <c r="P2118" i="13" s="1"/>
  <c r="B2119" i="13"/>
  <c r="C2119" i="13"/>
  <c r="P2119" i="13" s="1"/>
  <c r="B2120" i="13"/>
  <c r="C2120" i="13"/>
  <c r="P2120" i="13" s="1"/>
  <c r="B2121" i="13"/>
  <c r="C2121" i="13"/>
  <c r="P2121" i="13" s="1"/>
  <c r="B2122" i="13"/>
  <c r="C2122" i="13"/>
  <c r="P2122" i="13" s="1"/>
  <c r="B2123" i="13"/>
  <c r="C2123" i="13"/>
  <c r="P2123" i="13" s="1"/>
  <c r="B2124" i="13"/>
  <c r="C2124" i="13"/>
  <c r="P2124" i="13" s="1"/>
  <c r="B2125" i="13"/>
  <c r="C2125" i="13"/>
  <c r="P2125" i="13" s="1"/>
  <c r="B2126" i="13"/>
  <c r="C2126" i="13"/>
  <c r="P2126" i="13" s="1"/>
  <c r="B2127" i="13"/>
  <c r="C2127" i="13"/>
  <c r="P2127" i="13" s="1"/>
  <c r="B2128" i="13"/>
  <c r="C2128" i="13"/>
  <c r="P2128" i="13" s="1"/>
  <c r="B2129" i="13"/>
  <c r="C2129" i="13"/>
  <c r="P2129" i="13" s="1"/>
  <c r="B2130" i="13"/>
  <c r="C2130" i="13"/>
  <c r="P2130" i="13" s="1"/>
  <c r="B2131" i="13"/>
  <c r="C2131" i="13"/>
  <c r="P2131" i="13" s="1"/>
  <c r="B2132" i="13"/>
  <c r="C2132" i="13"/>
  <c r="P2132" i="13" s="1"/>
  <c r="B2133" i="13"/>
  <c r="C2133" i="13"/>
  <c r="P2133" i="13" s="1"/>
  <c r="B2134" i="13"/>
  <c r="C2134" i="13"/>
  <c r="P2134" i="13" s="1"/>
  <c r="B2135" i="13"/>
  <c r="C2135" i="13"/>
  <c r="P2135" i="13" s="1"/>
  <c r="B2136" i="13"/>
  <c r="C2136" i="13"/>
  <c r="P2136" i="13" s="1"/>
  <c r="B2137" i="13"/>
  <c r="C2137" i="13"/>
  <c r="P2137" i="13" s="1"/>
  <c r="B2138" i="13"/>
  <c r="C2138" i="13"/>
  <c r="P2138" i="13" s="1"/>
  <c r="B2139" i="13"/>
  <c r="C2139" i="13"/>
  <c r="P2139" i="13" s="1"/>
  <c r="B2140" i="13"/>
  <c r="C2140" i="13"/>
  <c r="P2140" i="13" s="1"/>
  <c r="B2141" i="13"/>
  <c r="C2141" i="13"/>
  <c r="P2141" i="13" s="1"/>
  <c r="B2142" i="13"/>
  <c r="C2142" i="13"/>
  <c r="P2142" i="13" s="1"/>
  <c r="B2143" i="13"/>
  <c r="C2143" i="13"/>
  <c r="P2143" i="13" s="1"/>
  <c r="B2144" i="13"/>
  <c r="C2144" i="13"/>
  <c r="P2144" i="13" s="1"/>
  <c r="B2145" i="13"/>
  <c r="C2145" i="13"/>
  <c r="P2145" i="13" s="1"/>
  <c r="B2146" i="13"/>
  <c r="C2146" i="13"/>
  <c r="P2146" i="13" s="1"/>
  <c r="B2147" i="13"/>
  <c r="C2147" i="13"/>
  <c r="P2147" i="13" s="1"/>
  <c r="B2148" i="13"/>
  <c r="C2148" i="13"/>
  <c r="P2148" i="13" s="1"/>
  <c r="B2149" i="13"/>
  <c r="C2149" i="13"/>
  <c r="P2149" i="13" s="1"/>
  <c r="H8" i="15" s="1"/>
  <c r="B2150" i="13"/>
  <c r="C2150" i="13"/>
  <c r="P2150" i="13" s="1"/>
  <c r="B2151" i="13"/>
  <c r="C2151" i="13"/>
  <c r="P2151" i="13" s="1"/>
  <c r="B2152" i="13"/>
  <c r="C2152" i="13"/>
  <c r="P2152" i="13" s="1"/>
  <c r="B2153" i="13"/>
  <c r="C2153" i="13"/>
  <c r="P2153" i="13" s="1"/>
  <c r="B2154" i="13"/>
  <c r="C2154" i="13"/>
  <c r="P2154" i="13" s="1"/>
  <c r="B2155" i="13"/>
  <c r="C2155" i="13"/>
  <c r="P2155" i="13" s="1"/>
  <c r="B2156" i="13"/>
  <c r="C2156" i="13"/>
  <c r="P2156" i="13" s="1"/>
  <c r="B2157" i="13"/>
  <c r="C2157" i="13"/>
  <c r="P2157" i="13" s="1"/>
  <c r="B2158" i="13"/>
  <c r="C2158" i="13"/>
  <c r="P2158" i="13" s="1"/>
  <c r="B2159" i="13"/>
  <c r="C2159" i="13"/>
  <c r="P2159" i="13" s="1"/>
  <c r="B2160" i="13"/>
  <c r="C2160" i="13"/>
  <c r="P2160" i="13" s="1"/>
  <c r="B2161" i="13"/>
  <c r="C2161" i="13"/>
  <c r="P2161" i="13" s="1"/>
  <c r="B2162" i="13"/>
  <c r="C2162" i="13"/>
  <c r="P2162" i="13" s="1"/>
  <c r="B2163" i="13"/>
  <c r="C2163" i="13"/>
  <c r="P2163" i="13" s="1"/>
  <c r="B2164" i="13"/>
  <c r="C2164" i="13"/>
  <c r="P2164" i="13" s="1"/>
  <c r="B2165" i="13"/>
  <c r="C2165" i="13"/>
  <c r="P2165" i="13" s="1"/>
  <c r="B2166" i="13"/>
  <c r="C2166" i="13"/>
  <c r="P2166" i="13" s="1"/>
  <c r="B2167" i="13"/>
  <c r="C2167" i="13"/>
  <c r="P2167" i="13" s="1"/>
  <c r="B2168" i="13"/>
  <c r="C2168" i="13"/>
  <c r="P2168" i="13" s="1"/>
  <c r="B2169" i="13"/>
  <c r="C2169" i="13"/>
  <c r="P2169" i="13" s="1"/>
  <c r="B2170" i="13"/>
  <c r="C2170" i="13"/>
  <c r="P2170" i="13" s="1"/>
  <c r="B2171" i="13"/>
  <c r="C2171" i="13"/>
  <c r="P2171" i="13" s="1"/>
  <c r="B2172" i="13"/>
  <c r="C2172" i="13"/>
  <c r="P2172" i="13" s="1"/>
  <c r="B2173" i="13"/>
  <c r="C2173" i="13"/>
  <c r="P2173" i="13" s="1"/>
  <c r="B2174" i="13"/>
  <c r="C2174" i="13"/>
  <c r="P2174" i="13" s="1"/>
  <c r="B2175" i="13"/>
  <c r="C2175" i="13"/>
  <c r="P2175" i="13" s="1"/>
  <c r="B2176" i="13"/>
  <c r="C2176" i="13"/>
  <c r="P2176" i="13" s="1"/>
  <c r="B2177" i="13"/>
  <c r="C2177" i="13"/>
  <c r="P2177" i="13" s="1"/>
  <c r="B2178" i="13"/>
  <c r="C2178" i="13"/>
  <c r="P2178" i="13" s="1"/>
  <c r="B2179" i="13"/>
  <c r="C2179" i="13"/>
  <c r="P2179" i="13" s="1"/>
  <c r="B2180" i="13"/>
  <c r="C2180" i="13"/>
  <c r="P2180" i="13" s="1"/>
  <c r="B2181" i="13"/>
  <c r="C2181" i="13"/>
  <c r="P2181" i="13" s="1"/>
  <c r="B2182" i="13"/>
  <c r="C2182" i="13"/>
  <c r="P2182" i="13" s="1"/>
  <c r="B2183" i="13"/>
  <c r="C2183" i="13"/>
  <c r="P2183" i="13" s="1"/>
  <c r="B2184" i="13"/>
  <c r="C2184" i="13"/>
  <c r="P2184" i="13" s="1"/>
  <c r="B2185" i="13"/>
  <c r="C2185" i="13"/>
  <c r="P2185" i="13" s="1"/>
  <c r="B2186" i="13"/>
  <c r="C2186" i="13"/>
  <c r="P2186" i="13" s="1"/>
  <c r="B2187" i="13"/>
  <c r="C2187" i="13"/>
  <c r="P2187" i="13" s="1"/>
  <c r="B2188" i="13"/>
  <c r="C2188" i="13"/>
  <c r="P2188" i="13" s="1"/>
  <c r="B2189" i="13"/>
  <c r="C2189" i="13"/>
  <c r="P2189" i="13" s="1"/>
  <c r="B2190" i="13"/>
  <c r="C2190" i="13"/>
  <c r="P2190" i="13" s="1"/>
  <c r="B2191" i="13"/>
  <c r="C2191" i="13"/>
  <c r="P2191" i="13" s="1"/>
  <c r="B2192" i="13"/>
  <c r="C2192" i="13"/>
  <c r="P2192" i="13" s="1"/>
  <c r="B2193" i="13"/>
  <c r="C2193" i="13"/>
  <c r="P2193" i="13" s="1"/>
  <c r="B2194" i="13"/>
  <c r="C2194" i="13"/>
  <c r="P2194" i="13" s="1"/>
  <c r="B2195" i="13"/>
  <c r="C2195" i="13"/>
  <c r="P2195" i="13" s="1"/>
  <c r="B2196" i="13"/>
  <c r="C2196" i="13"/>
  <c r="P2196" i="13" s="1"/>
  <c r="B2197" i="13"/>
  <c r="C2197" i="13"/>
  <c r="P2197" i="13" s="1"/>
  <c r="B2198" i="13"/>
  <c r="C2198" i="13"/>
  <c r="P2198" i="13" s="1"/>
  <c r="B2199" i="13"/>
  <c r="C2199" i="13"/>
  <c r="P2199" i="13" s="1"/>
  <c r="B2200" i="13"/>
  <c r="C2200" i="13"/>
  <c r="P2200" i="13" s="1"/>
  <c r="B2201" i="13"/>
  <c r="C2201" i="13"/>
  <c r="P2201" i="13" s="1"/>
  <c r="B2202" i="13"/>
  <c r="C2202" i="13"/>
  <c r="P2202" i="13" s="1"/>
  <c r="B2203" i="13"/>
  <c r="C2203" i="13"/>
  <c r="P2203" i="13" s="1"/>
  <c r="B2204" i="13"/>
  <c r="C2204" i="13"/>
  <c r="P2204" i="13" s="1"/>
  <c r="B2205" i="13"/>
  <c r="C2205" i="13"/>
  <c r="P2205" i="13" s="1"/>
  <c r="B2206" i="13"/>
  <c r="C2206" i="13"/>
  <c r="P2206" i="13" s="1"/>
  <c r="B2207" i="13"/>
  <c r="C2207" i="13"/>
  <c r="P2207" i="13" s="1"/>
  <c r="B2208" i="13"/>
  <c r="C2208" i="13"/>
  <c r="P2208" i="13" s="1"/>
  <c r="B2209" i="13"/>
  <c r="C2209" i="13"/>
  <c r="P2209" i="13" s="1"/>
  <c r="B2210" i="13"/>
  <c r="C2210" i="13"/>
  <c r="P2210" i="13" s="1"/>
  <c r="B2211" i="13"/>
  <c r="C2211" i="13"/>
  <c r="P2211" i="13" s="1"/>
  <c r="B2212" i="13"/>
  <c r="C2212" i="13"/>
  <c r="P2212" i="13" s="1"/>
  <c r="B2213" i="13"/>
  <c r="C2213" i="13"/>
  <c r="P2213" i="13" s="1"/>
  <c r="B2214" i="13"/>
  <c r="C2214" i="13"/>
  <c r="P2214" i="13" s="1"/>
  <c r="B2215" i="13"/>
  <c r="C2215" i="13"/>
  <c r="P2215" i="13" s="1"/>
  <c r="B2216" i="13"/>
  <c r="C2216" i="13"/>
  <c r="P2216" i="13" s="1"/>
  <c r="B2217" i="13"/>
  <c r="C2217" i="13"/>
  <c r="P2217" i="13" s="1"/>
  <c r="B2218" i="13"/>
  <c r="C2218" i="13"/>
  <c r="P2218" i="13" s="1"/>
  <c r="B2219" i="13"/>
  <c r="C2219" i="13"/>
  <c r="P2219" i="13" s="1"/>
  <c r="B2220" i="13"/>
  <c r="C2220" i="13"/>
  <c r="P2220" i="13" s="1"/>
  <c r="B2221" i="13"/>
  <c r="C2221" i="13"/>
  <c r="P2221" i="13" s="1"/>
  <c r="B2222" i="13"/>
  <c r="C2222" i="13"/>
  <c r="P2222" i="13" s="1"/>
  <c r="B2223" i="13"/>
  <c r="C2223" i="13"/>
  <c r="P2223" i="13" s="1"/>
  <c r="B2224" i="13"/>
  <c r="C2224" i="13"/>
  <c r="P2224" i="13" s="1"/>
  <c r="B2225" i="13"/>
  <c r="C2225" i="13"/>
  <c r="P2225" i="13" s="1"/>
  <c r="B2226" i="13"/>
  <c r="C2226" i="13"/>
  <c r="P2226" i="13" s="1"/>
  <c r="B2227" i="13"/>
  <c r="C2227" i="13"/>
  <c r="P2227" i="13" s="1"/>
  <c r="B2228" i="13"/>
  <c r="C2228" i="13"/>
  <c r="P2228" i="13" s="1"/>
  <c r="B2229" i="13"/>
  <c r="C2229" i="13"/>
  <c r="P2229" i="13" s="1"/>
  <c r="B2230" i="13"/>
  <c r="C2230" i="13"/>
  <c r="P2230" i="13" s="1"/>
  <c r="B2231" i="13"/>
  <c r="C2231" i="13"/>
  <c r="P2231" i="13" s="1"/>
  <c r="B2232" i="13"/>
  <c r="C2232" i="13"/>
  <c r="P2232" i="13" s="1"/>
  <c r="B2233" i="13"/>
  <c r="C2233" i="13"/>
  <c r="P2233" i="13" s="1"/>
  <c r="B2234" i="13"/>
  <c r="C2234" i="13"/>
  <c r="P2234" i="13" s="1"/>
  <c r="B2235" i="13"/>
  <c r="C2235" i="13"/>
  <c r="P2235" i="13" s="1"/>
  <c r="B2236" i="13"/>
  <c r="C2236" i="13"/>
  <c r="P2236" i="13" s="1"/>
  <c r="B2237" i="13"/>
  <c r="C2237" i="13"/>
  <c r="P2237" i="13" s="1"/>
  <c r="B2238" i="13"/>
  <c r="C2238" i="13"/>
  <c r="P2238" i="13" s="1"/>
  <c r="B2239" i="13"/>
  <c r="C2239" i="13"/>
  <c r="P2239" i="13" s="1"/>
  <c r="B2240" i="13"/>
  <c r="C2240" i="13"/>
  <c r="P2240" i="13" s="1"/>
  <c r="B2241" i="13"/>
  <c r="C2241" i="13"/>
  <c r="P2241" i="13" s="1"/>
  <c r="B2242" i="13"/>
  <c r="C2242" i="13"/>
  <c r="P2242" i="13" s="1"/>
  <c r="B2243" i="13"/>
  <c r="C2243" i="13"/>
  <c r="P2243" i="13" s="1"/>
  <c r="B2244" i="13"/>
  <c r="C2244" i="13"/>
  <c r="P2244" i="13" s="1"/>
  <c r="B2245" i="13"/>
  <c r="C2245" i="13"/>
  <c r="P2245" i="13" s="1"/>
  <c r="B2246" i="13"/>
  <c r="C2246" i="13"/>
  <c r="P2246" i="13" s="1"/>
  <c r="B2247" i="13"/>
  <c r="C2247" i="13"/>
  <c r="P2247" i="13" s="1"/>
  <c r="B2248" i="13"/>
  <c r="C2248" i="13"/>
  <c r="P2248" i="13" s="1"/>
  <c r="B2249" i="13"/>
  <c r="C2249" i="13"/>
  <c r="P2249" i="13" s="1"/>
  <c r="B2250" i="13"/>
  <c r="C2250" i="13"/>
  <c r="P2250" i="13" s="1"/>
  <c r="B2251" i="13"/>
  <c r="C2251" i="13"/>
  <c r="P2251" i="13" s="1"/>
  <c r="B2252" i="13"/>
  <c r="C2252" i="13"/>
  <c r="P2252" i="13" s="1"/>
  <c r="B2253" i="13"/>
  <c r="C2253" i="13"/>
  <c r="P2253" i="13" s="1"/>
  <c r="B2254" i="13"/>
  <c r="C2254" i="13"/>
  <c r="P2254" i="13" s="1"/>
  <c r="B2255" i="13"/>
  <c r="C2255" i="13"/>
  <c r="P2255" i="13" s="1"/>
  <c r="B2256" i="13"/>
  <c r="C2256" i="13"/>
  <c r="P2256" i="13" s="1"/>
  <c r="B2257" i="13"/>
  <c r="C2257" i="13"/>
  <c r="P2257" i="13" s="1"/>
  <c r="B2258" i="13"/>
  <c r="C2258" i="13"/>
  <c r="P2258" i="13" s="1"/>
  <c r="B2259" i="13"/>
  <c r="C2259" i="13"/>
  <c r="P2259" i="13" s="1"/>
  <c r="B2260" i="13"/>
  <c r="C2260" i="13"/>
  <c r="P2260" i="13" s="1"/>
  <c r="B2261" i="13"/>
  <c r="C2261" i="13"/>
  <c r="P2261" i="13" s="1"/>
  <c r="B2262" i="13"/>
  <c r="C2262" i="13"/>
  <c r="P2262" i="13" s="1"/>
  <c r="B2263" i="13"/>
  <c r="C2263" i="13"/>
  <c r="P2263" i="13" s="1"/>
  <c r="B2264" i="13"/>
  <c r="C2264" i="13"/>
  <c r="P2264" i="13" s="1"/>
  <c r="B2265" i="13"/>
  <c r="C2265" i="13"/>
  <c r="P2265" i="13" s="1"/>
  <c r="B2266" i="13"/>
  <c r="C2266" i="13"/>
  <c r="P2266" i="13" s="1"/>
  <c r="B2267" i="13"/>
  <c r="C2267" i="13"/>
  <c r="P2267" i="13" s="1"/>
  <c r="B2268" i="13"/>
  <c r="C2268" i="13"/>
  <c r="P2268" i="13" s="1"/>
  <c r="B2269" i="13"/>
  <c r="C2269" i="13"/>
  <c r="P2269" i="13" s="1"/>
  <c r="B2270" i="13"/>
  <c r="C2270" i="13"/>
  <c r="P2270" i="13" s="1"/>
  <c r="B2271" i="13"/>
  <c r="C2271" i="13"/>
  <c r="P2271" i="13" s="1"/>
  <c r="B2272" i="13"/>
  <c r="C2272" i="13"/>
  <c r="P2272" i="13" s="1"/>
  <c r="B2273" i="13"/>
  <c r="C2273" i="13"/>
  <c r="P2273" i="13" s="1"/>
  <c r="B2274" i="13"/>
  <c r="C2274" i="13"/>
  <c r="P2274" i="13" s="1"/>
  <c r="B2275" i="13"/>
  <c r="C2275" i="13"/>
  <c r="P2275" i="13" s="1"/>
  <c r="B2276" i="13"/>
  <c r="C2276" i="13"/>
  <c r="P2276" i="13" s="1"/>
  <c r="B2277" i="13"/>
  <c r="C2277" i="13"/>
  <c r="P2277" i="13" s="1"/>
  <c r="B2278" i="13"/>
  <c r="C2278" i="13"/>
  <c r="P2278" i="13" s="1"/>
  <c r="B2279" i="13"/>
  <c r="C2279" i="13"/>
  <c r="P2279" i="13" s="1"/>
  <c r="B2280" i="13"/>
  <c r="C2280" i="13"/>
  <c r="P2280" i="13" s="1"/>
  <c r="B2281" i="13"/>
  <c r="C2281" i="13"/>
  <c r="P2281" i="13" s="1"/>
  <c r="B2282" i="13"/>
  <c r="C2282" i="13"/>
  <c r="P2282" i="13" s="1"/>
  <c r="B2283" i="13"/>
  <c r="C2283" i="13"/>
  <c r="P2283" i="13" s="1"/>
  <c r="B2284" i="13"/>
  <c r="C2284" i="13"/>
  <c r="P2284" i="13" s="1"/>
  <c r="B2285" i="13"/>
  <c r="C2285" i="13"/>
  <c r="P2285" i="13" s="1"/>
  <c r="B2286" i="13"/>
  <c r="C2286" i="13"/>
  <c r="P2286" i="13" s="1"/>
  <c r="B2287" i="13"/>
  <c r="C2287" i="13"/>
  <c r="P2287" i="13" s="1"/>
  <c r="B2288" i="13"/>
  <c r="C2288" i="13"/>
  <c r="P2288" i="13" s="1"/>
  <c r="B2289" i="13"/>
  <c r="C2289" i="13"/>
  <c r="P2289" i="13" s="1"/>
  <c r="B2290" i="13"/>
  <c r="C2290" i="13"/>
  <c r="P2290" i="13" s="1"/>
  <c r="B2291" i="13"/>
  <c r="C2291" i="13"/>
  <c r="P2291" i="13" s="1"/>
  <c r="B2292" i="13"/>
  <c r="C2292" i="13"/>
  <c r="P2292" i="13" s="1"/>
  <c r="B2293" i="13"/>
  <c r="C2293" i="13"/>
  <c r="P2293" i="13" s="1"/>
  <c r="B2294" i="13"/>
  <c r="C2294" i="13"/>
  <c r="P2294" i="13" s="1"/>
  <c r="B2295" i="13"/>
  <c r="C2295" i="13"/>
  <c r="P2295" i="13" s="1"/>
  <c r="B2296" i="13"/>
  <c r="C2296" i="13"/>
  <c r="P2296" i="13" s="1"/>
  <c r="B2297" i="13"/>
  <c r="C2297" i="13"/>
  <c r="P2297" i="13" s="1"/>
  <c r="B2298" i="13"/>
  <c r="C2298" i="13"/>
  <c r="P2298" i="13" s="1"/>
  <c r="B2299" i="13"/>
  <c r="C2299" i="13"/>
  <c r="P2299" i="13" s="1"/>
  <c r="B2300" i="13"/>
  <c r="C2300" i="13"/>
  <c r="P2300" i="13" s="1"/>
  <c r="B2301" i="13"/>
  <c r="C2301" i="13"/>
  <c r="P2301" i="13" s="1"/>
  <c r="B2302" i="13"/>
  <c r="C2302" i="13"/>
  <c r="P2302" i="13" s="1"/>
  <c r="B2303" i="13"/>
  <c r="C2303" i="13"/>
  <c r="P2303" i="13" s="1"/>
  <c r="B2304" i="13"/>
  <c r="C2304" i="13"/>
  <c r="P2304" i="13" s="1"/>
  <c r="B2305" i="13"/>
  <c r="C2305" i="13"/>
  <c r="P2305" i="13" s="1"/>
  <c r="B2306" i="13"/>
  <c r="C2306" i="13"/>
  <c r="P2306" i="13" s="1"/>
  <c r="B2307" i="13"/>
  <c r="C2307" i="13"/>
  <c r="P2307" i="13" s="1"/>
  <c r="B2308" i="13"/>
  <c r="C2308" i="13"/>
  <c r="P2308" i="13" s="1"/>
  <c r="B2309" i="13"/>
  <c r="C2309" i="13"/>
  <c r="P2309" i="13" s="1"/>
  <c r="B2310" i="13"/>
  <c r="C2310" i="13"/>
  <c r="P2310" i="13" s="1"/>
  <c r="B2311" i="13"/>
  <c r="C2311" i="13"/>
  <c r="P2311" i="13" s="1"/>
  <c r="B2312" i="13"/>
  <c r="C2312" i="13"/>
  <c r="P2312" i="13" s="1"/>
  <c r="B2313" i="13"/>
  <c r="C2313" i="13"/>
  <c r="P2313" i="13" s="1"/>
  <c r="B2314" i="13"/>
  <c r="C2314" i="13"/>
  <c r="P2314" i="13" s="1"/>
  <c r="B2315" i="13"/>
  <c r="C2315" i="13"/>
  <c r="P2315" i="13" s="1"/>
  <c r="B2316" i="13"/>
  <c r="C2316" i="13"/>
  <c r="P2316" i="13" s="1"/>
  <c r="B2317" i="13"/>
  <c r="C2317" i="13"/>
  <c r="P2317" i="13" s="1"/>
  <c r="B2318" i="13"/>
  <c r="C2318" i="13"/>
  <c r="P2318" i="13" s="1"/>
  <c r="B2319" i="13"/>
  <c r="C2319" i="13"/>
  <c r="P2319" i="13" s="1"/>
  <c r="B2320" i="13"/>
  <c r="C2320" i="13"/>
  <c r="P2320" i="13" s="1"/>
  <c r="B2321" i="13"/>
  <c r="C2321" i="13"/>
  <c r="P2321" i="13" s="1"/>
  <c r="B2322" i="13"/>
  <c r="C2322" i="13"/>
  <c r="P2322" i="13" s="1"/>
  <c r="B2323" i="13"/>
  <c r="C2323" i="13"/>
  <c r="P2323" i="13" s="1"/>
  <c r="B2324" i="13"/>
  <c r="C2324" i="13"/>
  <c r="P2324" i="13" s="1"/>
  <c r="B2325" i="13"/>
  <c r="C2325" i="13"/>
  <c r="P2325" i="13" s="1"/>
  <c r="B2326" i="13"/>
  <c r="C2326" i="13"/>
  <c r="P2326" i="13" s="1"/>
  <c r="B2327" i="13"/>
  <c r="C2327" i="13"/>
  <c r="P2327" i="13" s="1"/>
  <c r="B2328" i="13"/>
  <c r="C2328" i="13"/>
  <c r="P2328" i="13" s="1"/>
  <c r="B2329" i="13"/>
  <c r="C2329" i="13"/>
  <c r="P2329" i="13" s="1"/>
  <c r="B2330" i="13"/>
  <c r="C2330" i="13"/>
  <c r="P2330" i="13" s="1"/>
  <c r="B2331" i="13"/>
  <c r="C2331" i="13"/>
  <c r="P2331" i="13" s="1"/>
  <c r="B2332" i="13"/>
  <c r="C2332" i="13"/>
  <c r="P2332" i="13" s="1"/>
  <c r="B2333" i="13"/>
  <c r="C2333" i="13"/>
  <c r="P2333" i="13" s="1"/>
  <c r="B2334" i="13"/>
  <c r="C2334" i="13"/>
  <c r="P2334" i="13" s="1"/>
  <c r="B2335" i="13"/>
  <c r="C2335" i="13"/>
  <c r="P2335" i="13" s="1"/>
  <c r="B2336" i="13"/>
  <c r="C2336" i="13"/>
  <c r="P2336" i="13" s="1"/>
  <c r="B2337" i="13"/>
  <c r="C2337" i="13"/>
  <c r="P2337" i="13" s="1"/>
  <c r="B2338" i="13"/>
  <c r="C2338" i="13"/>
  <c r="P2338" i="13" s="1"/>
  <c r="B2339" i="13"/>
  <c r="C2339" i="13"/>
  <c r="P2339" i="13" s="1"/>
  <c r="B2340" i="13"/>
  <c r="C2340" i="13"/>
  <c r="P2340" i="13" s="1"/>
  <c r="B2341" i="13"/>
  <c r="C2341" i="13"/>
  <c r="P2341" i="13" s="1"/>
  <c r="B2342" i="13"/>
  <c r="C2342" i="13"/>
  <c r="P2342" i="13" s="1"/>
  <c r="B2343" i="13"/>
  <c r="C2343" i="13"/>
  <c r="P2343" i="13" s="1"/>
  <c r="B2344" i="13"/>
  <c r="C2344" i="13"/>
  <c r="P2344" i="13" s="1"/>
  <c r="B2345" i="13"/>
  <c r="C2345" i="13"/>
  <c r="P2345" i="13" s="1"/>
  <c r="B2346" i="13"/>
  <c r="C2346" i="13"/>
  <c r="P2346" i="13" s="1"/>
  <c r="B2347" i="13"/>
  <c r="C2347" i="13"/>
  <c r="P2347" i="13" s="1"/>
  <c r="B2348" i="13"/>
  <c r="C2348" i="13"/>
  <c r="P2348" i="13" s="1"/>
  <c r="B2349" i="13"/>
  <c r="C2349" i="13"/>
  <c r="P2349" i="13" s="1"/>
  <c r="B2350" i="13"/>
  <c r="C2350" i="13"/>
  <c r="P2350" i="13" s="1"/>
  <c r="B2351" i="13"/>
  <c r="C2351" i="13"/>
  <c r="P2351" i="13" s="1"/>
  <c r="B2352" i="13"/>
  <c r="C2352" i="13"/>
  <c r="P2352" i="13" s="1"/>
  <c r="B2353" i="13"/>
  <c r="C2353" i="13"/>
  <c r="P2353" i="13" s="1"/>
  <c r="B2354" i="13"/>
  <c r="C2354" i="13"/>
  <c r="P2354" i="13" s="1"/>
  <c r="B2355" i="13"/>
  <c r="C2355" i="13"/>
  <c r="P2355" i="13" s="1"/>
  <c r="B2356" i="13"/>
  <c r="C2356" i="13"/>
  <c r="P2356" i="13" s="1"/>
  <c r="B2357" i="13"/>
  <c r="C2357" i="13"/>
  <c r="P2357" i="13" s="1"/>
  <c r="B2358" i="13"/>
  <c r="C2358" i="13"/>
  <c r="P2358" i="13" s="1"/>
  <c r="B2359" i="13"/>
  <c r="C2359" i="13"/>
  <c r="P2359" i="13" s="1"/>
  <c r="B2360" i="13"/>
  <c r="C2360" i="13"/>
  <c r="P2360" i="13" s="1"/>
  <c r="B2361" i="13"/>
  <c r="C2361" i="13"/>
  <c r="P2361" i="13" s="1"/>
  <c r="B2362" i="13"/>
  <c r="C2362" i="13"/>
  <c r="P2362" i="13" s="1"/>
  <c r="B2363" i="13"/>
  <c r="C2363" i="13"/>
  <c r="P2363" i="13" s="1"/>
  <c r="B2364" i="13"/>
  <c r="C2364" i="13"/>
  <c r="P2364" i="13" s="1"/>
  <c r="B2365" i="13"/>
  <c r="C2365" i="13"/>
  <c r="P2365" i="13" s="1"/>
  <c r="B2366" i="13"/>
  <c r="C2366" i="13"/>
  <c r="P2366" i="13" s="1"/>
  <c r="B2367" i="13"/>
  <c r="C2367" i="13"/>
  <c r="P2367" i="13" s="1"/>
  <c r="B2368" i="13"/>
  <c r="C2368" i="13"/>
  <c r="P2368" i="13" s="1"/>
  <c r="B2369" i="13"/>
  <c r="C2369" i="13"/>
  <c r="P2369" i="13" s="1"/>
  <c r="B2370" i="13"/>
  <c r="C2370" i="13"/>
  <c r="P2370" i="13" s="1"/>
  <c r="B2371" i="13"/>
  <c r="C2371" i="13"/>
  <c r="P2371" i="13" s="1"/>
  <c r="B2372" i="13"/>
  <c r="C2372" i="13"/>
  <c r="P2372" i="13" s="1"/>
  <c r="B2373" i="13"/>
  <c r="C2373" i="13"/>
  <c r="P2373" i="13" s="1"/>
  <c r="B2374" i="13"/>
  <c r="C2374" i="13"/>
  <c r="P2374" i="13" s="1"/>
  <c r="B2375" i="13"/>
  <c r="C2375" i="13"/>
  <c r="P2375" i="13" s="1"/>
  <c r="B2376" i="13"/>
  <c r="C2376" i="13"/>
  <c r="P2376" i="13" s="1"/>
  <c r="B2377" i="13"/>
  <c r="C2377" i="13"/>
  <c r="P2377" i="13" s="1"/>
  <c r="B2378" i="13"/>
  <c r="C2378" i="13"/>
  <c r="P2378" i="13" s="1"/>
  <c r="B2379" i="13"/>
  <c r="C2379" i="13"/>
  <c r="P2379" i="13" s="1"/>
  <c r="B2380" i="13"/>
  <c r="C2380" i="13"/>
  <c r="P2380" i="13" s="1"/>
  <c r="B2381" i="13"/>
  <c r="C2381" i="13"/>
  <c r="P2381" i="13" s="1"/>
  <c r="B2382" i="13"/>
  <c r="C2382" i="13"/>
  <c r="P2382" i="13" s="1"/>
  <c r="B2383" i="13"/>
  <c r="C2383" i="13"/>
  <c r="P2383" i="13" s="1"/>
  <c r="B2384" i="13"/>
  <c r="C2384" i="13"/>
  <c r="P2384" i="13" s="1"/>
  <c r="B2385" i="13"/>
  <c r="C2385" i="13"/>
  <c r="P2385" i="13" s="1"/>
  <c r="B2386" i="13"/>
  <c r="C2386" i="13"/>
  <c r="P2386" i="13" s="1"/>
  <c r="B2387" i="13"/>
  <c r="C2387" i="13"/>
  <c r="P2387" i="13" s="1"/>
  <c r="B2388" i="13"/>
  <c r="C2388" i="13"/>
  <c r="P2388" i="13" s="1"/>
  <c r="B2389" i="13"/>
  <c r="C2389" i="13"/>
  <c r="P2389" i="13" s="1"/>
  <c r="B2390" i="13"/>
  <c r="C2390" i="13"/>
  <c r="P2390" i="13" s="1"/>
  <c r="B2391" i="13"/>
  <c r="C2391" i="13"/>
  <c r="P2391" i="13" s="1"/>
  <c r="B2392" i="13"/>
  <c r="C2392" i="13"/>
  <c r="P2392" i="13" s="1"/>
  <c r="B2393" i="13"/>
  <c r="C2393" i="13"/>
  <c r="P2393" i="13" s="1"/>
  <c r="B2394" i="13"/>
  <c r="C2394" i="13"/>
  <c r="P2394" i="13" s="1"/>
  <c r="B2395" i="13"/>
  <c r="C2395" i="13"/>
  <c r="P2395" i="13" s="1"/>
  <c r="B2396" i="13"/>
  <c r="C2396" i="13"/>
  <c r="P2396" i="13" s="1"/>
  <c r="B2397" i="13"/>
  <c r="C2397" i="13"/>
  <c r="P2397" i="13" s="1"/>
  <c r="B2398" i="13"/>
  <c r="C2398" i="13"/>
  <c r="P2398" i="13" s="1"/>
  <c r="B2399" i="13"/>
  <c r="C2399" i="13"/>
  <c r="P2399" i="13" s="1"/>
  <c r="B2400" i="13"/>
  <c r="C2400" i="13"/>
  <c r="P2400" i="13" s="1"/>
  <c r="B2401" i="13"/>
  <c r="C2401" i="13"/>
  <c r="P2401" i="13" s="1"/>
  <c r="B2402" i="13"/>
  <c r="C2402" i="13"/>
  <c r="P2402" i="13" s="1"/>
  <c r="B2403" i="13"/>
  <c r="C2403" i="13"/>
  <c r="P2403" i="13" s="1"/>
  <c r="B2404" i="13"/>
  <c r="C2404" i="13"/>
  <c r="P2404" i="13" s="1"/>
  <c r="B2405" i="13"/>
  <c r="C2405" i="13"/>
  <c r="P2405" i="13" s="1"/>
  <c r="B2406" i="13"/>
  <c r="C2406" i="13"/>
  <c r="P2406" i="13" s="1"/>
  <c r="B2407" i="13"/>
  <c r="C2407" i="13"/>
  <c r="P2407" i="13" s="1"/>
  <c r="B2408" i="13"/>
  <c r="C2408" i="13"/>
  <c r="P2408" i="13" s="1"/>
  <c r="B2409" i="13"/>
  <c r="C2409" i="13"/>
  <c r="P2409" i="13" s="1"/>
  <c r="B2410" i="13"/>
  <c r="C2410" i="13"/>
  <c r="P2410" i="13" s="1"/>
  <c r="B2411" i="13"/>
  <c r="C2411" i="13"/>
  <c r="P2411" i="13" s="1"/>
  <c r="B2412" i="13"/>
  <c r="C2412" i="13"/>
  <c r="P2412" i="13" s="1"/>
  <c r="B2413" i="13"/>
  <c r="C2413" i="13"/>
  <c r="P2413" i="13" s="1"/>
  <c r="B2414" i="13"/>
  <c r="C2414" i="13"/>
  <c r="P2414" i="13" s="1"/>
  <c r="B2415" i="13"/>
  <c r="C2415" i="13"/>
  <c r="P2415" i="13" s="1"/>
  <c r="B2416" i="13"/>
  <c r="C2416" i="13"/>
  <c r="P2416" i="13" s="1"/>
  <c r="B2417" i="13"/>
  <c r="C2417" i="13"/>
  <c r="P2417" i="13" s="1"/>
  <c r="B2418" i="13"/>
  <c r="C2418" i="13"/>
  <c r="P2418" i="13" s="1"/>
  <c r="B2419" i="13"/>
  <c r="C2419" i="13"/>
  <c r="P2419" i="13" s="1"/>
  <c r="B2420" i="13"/>
  <c r="C2420" i="13"/>
  <c r="P2420" i="13" s="1"/>
  <c r="B2421" i="13"/>
  <c r="C2421" i="13"/>
  <c r="P2421" i="13" s="1"/>
  <c r="B2422" i="13"/>
  <c r="C2422" i="13"/>
  <c r="P2422" i="13" s="1"/>
  <c r="B2423" i="13"/>
  <c r="C2423" i="13"/>
  <c r="P2423" i="13" s="1"/>
  <c r="B2424" i="13"/>
  <c r="C2424" i="13"/>
  <c r="P2424" i="13" s="1"/>
  <c r="B2425" i="13"/>
  <c r="C2425" i="13"/>
  <c r="P2425" i="13" s="1"/>
  <c r="B2426" i="13"/>
  <c r="C2426" i="13"/>
  <c r="P2426" i="13" s="1"/>
  <c r="B2427" i="13"/>
  <c r="C2427" i="13"/>
  <c r="P2427" i="13" s="1"/>
  <c r="B2428" i="13"/>
  <c r="C2428" i="13"/>
  <c r="P2428" i="13" s="1"/>
  <c r="B2429" i="13"/>
  <c r="C2429" i="13"/>
  <c r="P2429" i="13" s="1"/>
  <c r="B2430" i="13"/>
  <c r="C2430" i="13"/>
  <c r="P2430" i="13" s="1"/>
  <c r="B2431" i="13"/>
  <c r="C2431" i="13"/>
  <c r="P2431" i="13" s="1"/>
  <c r="B2432" i="13"/>
  <c r="C2432" i="13"/>
  <c r="P2432" i="13" s="1"/>
  <c r="B2433" i="13"/>
  <c r="C2433" i="13"/>
  <c r="P2433" i="13" s="1"/>
  <c r="B2434" i="13"/>
  <c r="C2434" i="13"/>
  <c r="P2434" i="13" s="1"/>
  <c r="B2435" i="13"/>
  <c r="C2435" i="13"/>
  <c r="P2435" i="13" s="1"/>
  <c r="B2436" i="13"/>
  <c r="C2436" i="13"/>
  <c r="P2436" i="13" s="1"/>
  <c r="B2437" i="13"/>
  <c r="C2437" i="13"/>
  <c r="P2437" i="13" s="1"/>
  <c r="B2438" i="13"/>
  <c r="C2438" i="13"/>
  <c r="P2438" i="13" s="1"/>
  <c r="B2439" i="13"/>
  <c r="C2439" i="13"/>
  <c r="P2439" i="13" s="1"/>
  <c r="B2440" i="13"/>
  <c r="C2440" i="13"/>
  <c r="P2440" i="13" s="1"/>
  <c r="B2441" i="13"/>
  <c r="C2441" i="13"/>
  <c r="P2441" i="13" s="1"/>
  <c r="B2442" i="13"/>
  <c r="C2442" i="13"/>
  <c r="P2442" i="13" s="1"/>
  <c r="B2443" i="13"/>
  <c r="C2443" i="13"/>
  <c r="P2443" i="13" s="1"/>
  <c r="B2444" i="13"/>
  <c r="C2444" i="13"/>
  <c r="P2444" i="13" s="1"/>
  <c r="B2445" i="13"/>
  <c r="C2445" i="13"/>
  <c r="P2445" i="13" s="1"/>
  <c r="B2446" i="13"/>
  <c r="C2446" i="13"/>
  <c r="P2446" i="13" s="1"/>
  <c r="B2447" i="13"/>
  <c r="C2447" i="13"/>
  <c r="P2447" i="13" s="1"/>
  <c r="B2448" i="13"/>
  <c r="C2448" i="13"/>
  <c r="P2448" i="13" s="1"/>
  <c r="B2449" i="13"/>
  <c r="C2449" i="13"/>
  <c r="P2449" i="13" s="1"/>
  <c r="B2450" i="13"/>
  <c r="C2450" i="13"/>
  <c r="P2450" i="13" s="1"/>
  <c r="B2451" i="13"/>
  <c r="C2451" i="13"/>
  <c r="P2451" i="13" s="1"/>
  <c r="B2452" i="13"/>
  <c r="C2452" i="13"/>
  <c r="P2452" i="13" s="1"/>
  <c r="B2453" i="13"/>
  <c r="C2453" i="13"/>
  <c r="P2453" i="13" s="1"/>
  <c r="B2454" i="13"/>
  <c r="C2454" i="13"/>
  <c r="P2454" i="13" s="1"/>
  <c r="B2455" i="13"/>
  <c r="C2455" i="13"/>
  <c r="P2455" i="13" s="1"/>
  <c r="B2456" i="13"/>
  <c r="C2456" i="13"/>
  <c r="P2456" i="13" s="1"/>
  <c r="B2457" i="13"/>
  <c r="C2457" i="13"/>
  <c r="P2457" i="13" s="1"/>
  <c r="B2458" i="13"/>
  <c r="C2458" i="13"/>
  <c r="P2458" i="13" s="1"/>
  <c r="B2459" i="13"/>
  <c r="C2459" i="13"/>
  <c r="P2459" i="13" s="1"/>
  <c r="B2460" i="13"/>
  <c r="C2460" i="13"/>
  <c r="P2460" i="13" s="1"/>
  <c r="B2461" i="13"/>
  <c r="C2461" i="13"/>
  <c r="P2461" i="13" s="1"/>
  <c r="B2462" i="13"/>
  <c r="C2462" i="13"/>
  <c r="P2462" i="13" s="1"/>
  <c r="B2463" i="13"/>
  <c r="C2463" i="13"/>
  <c r="P2463" i="13" s="1"/>
  <c r="B2464" i="13"/>
  <c r="C2464" i="13"/>
  <c r="P2464" i="13" s="1"/>
  <c r="B2465" i="13"/>
  <c r="C2465" i="13"/>
  <c r="P2465" i="13" s="1"/>
  <c r="B2466" i="13"/>
  <c r="C2466" i="13"/>
  <c r="P2466" i="13" s="1"/>
  <c r="B2467" i="13"/>
  <c r="C2467" i="13"/>
  <c r="P2467" i="13" s="1"/>
  <c r="B2468" i="13"/>
  <c r="C2468" i="13"/>
  <c r="P2468" i="13" s="1"/>
  <c r="B2469" i="13"/>
  <c r="C2469" i="13"/>
  <c r="P2469" i="13" s="1"/>
  <c r="B2470" i="13"/>
  <c r="C2470" i="13"/>
  <c r="P2470" i="13" s="1"/>
  <c r="B2471" i="13"/>
  <c r="C2471" i="13"/>
  <c r="P2471" i="13" s="1"/>
  <c r="B2472" i="13"/>
  <c r="C2472" i="13"/>
  <c r="P2472" i="13" s="1"/>
  <c r="B2473" i="13"/>
  <c r="C2473" i="13"/>
  <c r="P2473" i="13" s="1"/>
  <c r="B2474" i="13"/>
  <c r="C2474" i="13"/>
  <c r="P2474" i="13" s="1"/>
  <c r="B2475" i="13"/>
  <c r="C2475" i="13"/>
  <c r="P2475" i="13" s="1"/>
  <c r="B2476" i="13"/>
  <c r="C2476" i="13"/>
  <c r="P2476" i="13" s="1"/>
  <c r="B2477" i="13"/>
  <c r="C2477" i="13"/>
  <c r="P2477" i="13" s="1"/>
  <c r="B2478" i="13"/>
  <c r="C2478" i="13"/>
  <c r="P2478" i="13" s="1"/>
  <c r="B2479" i="13"/>
  <c r="C2479" i="13"/>
  <c r="P2479" i="13" s="1"/>
  <c r="B2480" i="13"/>
  <c r="C2480" i="13"/>
  <c r="P2480" i="13" s="1"/>
  <c r="B2481" i="13"/>
  <c r="C2481" i="13"/>
  <c r="P2481" i="13" s="1"/>
  <c r="B2482" i="13"/>
  <c r="C2482" i="13"/>
  <c r="P2482" i="13" s="1"/>
  <c r="B2483" i="13"/>
  <c r="C2483" i="13"/>
  <c r="P2483" i="13" s="1"/>
  <c r="B2484" i="13"/>
  <c r="C2484" i="13"/>
  <c r="P2484" i="13" s="1"/>
  <c r="B2485" i="13"/>
  <c r="C2485" i="13"/>
  <c r="P2485" i="13" s="1"/>
  <c r="B2486" i="13"/>
  <c r="C2486" i="13"/>
  <c r="P2486" i="13" s="1"/>
  <c r="B2487" i="13"/>
  <c r="C2487" i="13"/>
  <c r="P2487" i="13" s="1"/>
  <c r="B2488" i="13"/>
  <c r="C2488" i="13"/>
  <c r="P2488" i="13" s="1"/>
  <c r="B2489" i="13"/>
  <c r="C2489" i="13"/>
  <c r="P2489" i="13" s="1"/>
  <c r="B2490" i="13"/>
  <c r="C2490" i="13"/>
  <c r="P2490" i="13" s="1"/>
  <c r="B2491" i="13"/>
  <c r="C2491" i="13"/>
  <c r="P2491" i="13" s="1"/>
  <c r="B2492" i="13"/>
  <c r="C2492" i="13"/>
  <c r="P2492" i="13" s="1"/>
  <c r="B2493" i="13"/>
  <c r="C2493" i="13"/>
  <c r="P2493" i="13" s="1"/>
  <c r="B2494" i="13"/>
  <c r="C2494" i="13"/>
  <c r="P2494" i="13" s="1"/>
  <c r="B2495" i="13"/>
  <c r="C2495" i="13"/>
  <c r="P2495" i="13" s="1"/>
  <c r="B2496" i="13"/>
  <c r="C2496" i="13"/>
  <c r="P2496" i="13" s="1"/>
  <c r="B2497" i="13"/>
  <c r="C2497" i="13"/>
  <c r="P2497" i="13" s="1"/>
  <c r="B2498" i="13"/>
  <c r="C2498" i="13"/>
  <c r="P2498" i="13" s="1"/>
  <c r="B2499" i="13"/>
  <c r="C2499" i="13"/>
  <c r="P2499" i="13" s="1"/>
  <c r="B2500" i="13"/>
  <c r="C2500" i="13"/>
  <c r="P2500" i="13" s="1"/>
  <c r="B2501" i="13"/>
  <c r="C2501" i="13"/>
  <c r="P2501" i="13" s="1"/>
  <c r="B2502" i="13"/>
  <c r="C2502" i="13"/>
  <c r="P2502" i="13" s="1"/>
  <c r="B2503" i="13"/>
  <c r="C2503" i="13"/>
  <c r="P2503" i="13" s="1"/>
  <c r="B2504" i="13"/>
  <c r="C2504" i="13"/>
  <c r="P2504" i="13" s="1"/>
  <c r="B2505" i="13"/>
  <c r="C2505" i="13"/>
  <c r="P2505" i="13" s="1"/>
  <c r="B2506" i="13"/>
  <c r="C2506" i="13"/>
  <c r="P2506" i="13" s="1"/>
  <c r="B2507" i="13"/>
  <c r="C2507" i="13"/>
  <c r="P2507" i="13" s="1"/>
  <c r="B2508" i="13"/>
  <c r="C2508" i="13"/>
  <c r="P2508" i="13" s="1"/>
  <c r="B2509" i="13"/>
  <c r="C2509" i="13"/>
  <c r="P2509" i="13" s="1"/>
  <c r="B2510" i="13"/>
  <c r="C2510" i="13"/>
  <c r="P2510" i="13" s="1"/>
  <c r="B2511" i="13"/>
  <c r="C2511" i="13"/>
  <c r="P2511" i="13" s="1"/>
  <c r="B2512" i="13"/>
  <c r="C2512" i="13"/>
  <c r="P2512" i="13" s="1"/>
  <c r="B2513" i="13"/>
  <c r="C2513" i="13"/>
  <c r="P2513" i="13" s="1"/>
  <c r="B2514" i="13"/>
  <c r="C2514" i="13"/>
  <c r="P2514" i="13" s="1"/>
  <c r="B2515" i="13"/>
  <c r="C2515" i="13"/>
  <c r="P2515" i="13" s="1"/>
  <c r="B2516" i="13"/>
  <c r="C2516" i="13"/>
  <c r="P2516" i="13" s="1"/>
  <c r="B2517" i="13"/>
  <c r="C2517" i="13"/>
  <c r="P2517" i="13" s="1"/>
  <c r="B2518" i="13"/>
  <c r="C2518" i="13"/>
  <c r="P2518" i="13" s="1"/>
  <c r="B2519" i="13"/>
  <c r="C2519" i="13"/>
  <c r="P2519" i="13" s="1"/>
  <c r="B2520" i="13"/>
  <c r="C2520" i="13"/>
  <c r="P2520" i="13" s="1"/>
  <c r="B2521" i="13"/>
  <c r="C2521" i="13"/>
  <c r="P2521" i="13" s="1"/>
  <c r="B2522" i="13"/>
  <c r="C2522" i="13"/>
  <c r="P2522" i="13" s="1"/>
  <c r="B2523" i="13"/>
  <c r="C2523" i="13"/>
  <c r="P2523" i="13" s="1"/>
  <c r="B2524" i="13"/>
  <c r="C2524" i="13"/>
  <c r="P2524" i="13" s="1"/>
  <c r="B2525" i="13"/>
  <c r="C2525" i="13"/>
  <c r="P2525" i="13" s="1"/>
  <c r="B2526" i="13"/>
  <c r="C2526" i="13"/>
  <c r="P2526" i="13" s="1"/>
  <c r="B2527" i="13"/>
  <c r="C2527" i="13"/>
  <c r="P2527" i="13" s="1"/>
  <c r="B2528" i="13"/>
  <c r="C2528" i="13"/>
  <c r="P2528" i="13" s="1"/>
  <c r="B2529" i="13"/>
  <c r="C2529" i="13"/>
  <c r="P2529" i="13" s="1"/>
  <c r="B2530" i="13"/>
  <c r="C2530" i="13"/>
  <c r="P2530" i="13" s="1"/>
  <c r="B2531" i="13"/>
  <c r="C2531" i="13"/>
  <c r="P2531" i="13" s="1"/>
  <c r="B2532" i="13"/>
  <c r="C2532" i="13"/>
  <c r="P2532" i="13" s="1"/>
  <c r="B2533" i="13"/>
  <c r="C2533" i="13"/>
  <c r="P2533" i="13" s="1"/>
  <c r="B2534" i="13"/>
  <c r="C2534" i="13"/>
  <c r="P2534" i="13" s="1"/>
  <c r="B2535" i="13"/>
  <c r="C2535" i="13"/>
  <c r="P2535" i="13" s="1"/>
  <c r="B2536" i="13"/>
  <c r="C2536" i="13"/>
  <c r="P2536" i="13" s="1"/>
  <c r="B2537" i="13"/>
  <c r="C2537" i="13"/>
  <c r="P2537" i="13" s="1"/>
  <c r="B2538" i="13"/>
  <c r="C2538" i="13"/>
  <c r="P2538" i="13" s="1"/>
  <c r="B2539" i="13"/>
  <c r="C2539" i="13"/>
  <c r="P2539" i="13" s="1"/>
  <c r="B2540" i="13"/>
  <c r="C2540" i="13"/>
  <c r="P2540" i="13" s="1"/>
  <c r="B2541" i="13"/>
  <c r="C2541" i="13"/>
  <c r="P2541" i="13" s="1"/>
  <c r="B2542" i="13"/>
  <c r="C2542" i="13"/>
  <c r="P2542" i="13" s="1"/>
  <c r="B2543" i="13"/>
  <c r="C2543" i="13"/>
  <c r="P2543" i="13" s="1"/>
  <c r="B2544" i="13"/>
  <c r="C2544" i="13"/>
  <c r="P2544" i="13" s="1"/>
  <c r="B2545" i="13"/>
  <c r="C2545" i="13"/>
  <c r="P2545" i="13" s="1"/>
  <c r="B2546" i="13"/>
  <c r="C2546" i="13"/>
  <c r="P2546" i="13" s="1"/>
  <c r="B2547" i="13"/>
  <c r="C2547" i="13"/>
  <c r="P2547" i="13" s="1"/>
  <c r="B2548" i="13"/>
  <c r="C2548" i="13"/>
  <c r="P2548" i="13" s="1"/>
  <c r="B2549" i="13"/>
  <c r="C2549" i="13"/>
  <c r="P2549" i="13" s="1"/>
  <c r="B2550" i="13"/>
  <c r="C2550" i="13"/>
  <c r="P2550" i="13" s="1"/>
  <c r="B2551" i="13"/>
  <c r="C2551" i="13"/>
  <c r="P2551" i="13" s="1"/>
  <c r="B2552" i="13"/>
  <c r="C2552" i="13"/>
  <c r="P2552" i="13" s="1"/>
  <c r="B2553" i="13"/>
  <c r="C2553" i="13"/>
  <c r="P2553" i="13" s="1"/>
  <c r="B2554" i="13"/>
  <c r="C2554" i="13"/>
  <c r="P2554" i="13" s="1"/>
  <c r="B2555" i="13"/>
  <c r="C2555" i="13"/>
  <c r="P2555" i="13" s="1"/>
  <c r="B2556" i="13"/>
  <c r="C2556" i="13"/>
  <c r="P2556" i="13" s="1"/>
  <c r="B2557" i="13"/>
  <c r="C2557" i="13"/>
  <c r="P2557" i="13" s="1"/>
  <c r="B2558" i="13"/>
  <c r="C2558" i="13"/>
  <c r="P2558" i="13" s="1"/>
  <c r="B2559" i="13"/>
  <c r="C2559" i="13"/>
  <c r="P2559" i="13" s="1"/>
  <c r="B2560" i="13"/>
  <c r="C2560" i="13"/>
  <c r="P2560" i="13" s="1"/>
  <c r="B2561" i="13"/>
  <c r="C2561" i="13"/>
  <c r="P2561" i="13" s="1"/>
  <c r="B2562" i="13"/>
  <c r="C2562" i="13"/>
  <c r="P2562" i="13" s="1"/>
  <c r="B2563" i="13"/>
  <c r="C2563" i="13"/>
  <c r="P2563" i="13" s="1"/>
  <c r="B2564" i="13"/>
  <c r="C2564" i="13"/>
  <c r="P2564" i="13" s="1"/>
  <c r="B2565" i="13"/>
  <c r="C2565" i="13"/>
  <c r="P2565" i="13" s="1"/>
  <c r="B2566" i="13"/>
  <c r="C2566" i="13"/>
  <c r="P2566" i="13" s="1"/>
  <c r="B2567" i="13"/>
  <c r="C2567" i="13"/>
  <c r="P2567" i="13" s="1"/>
  <c r="B2568" i="13"/>
  <c r="C2568" i="13"/>
  <c r="P2568" i="13" s="1"/>
  <c r="B2569" i="13"/>
  <c r="C2569" i="13"/>
  <c r="P2569" i="13" s="1"/>
  <c r="B2570" i="13"/>
  <c r="C2570" i="13"/>
  <c r="P2570" i="13" s="1"/>
  <c r="B2571" i="13"/>
  <c r="C2571" i="13"/>
  <c r="P2571" i="13" s="1"/>
  <c r="B2572" i="13"/>
  <c r="C2572" i="13"/>
  <c r="P2572" i="13" s="1"/>
  <c r="B2573" i="13"/>
  <c r="C2573" i="13"/>
  <c r="P2573" i="13" s="1"/>
  <c r="B2574" i="13"/>
  <c r="C2574" i="13"/>
  <c r="P2574" i="13" s="1"/>
  <c r="B2575" i="13"/>
  <c r="C2575" i="13"/>
  <c r="P2575" i="13" s="1"/>
  <c r="B2576" i="13"/>
  <c r="C2576" i="13"/>
  <c r="P2576" i="13" s="1"/>
  <c r="B2577" i="13"/>
  <c r="C2577" i="13"/>
  <c r="P2577" i="13" s="1"/>
  <c r="B2578" i="13"/>
  <c r="C2578" i="13"/>
  <c r="P2578" i="13" s="1"/>
  <c r="B2579" i="13"/>
  <c r="C2579" i="13"/>
  <c r="P2579" i="13" s="1"/>
  <c r="B2580" i="13"/>
  <c r="C2580" i="13"/>
  <c r="P2580" i="13" s="1"/>
  <c r="B2581" i="13"/>
  <c r="C2581" i="13"/>
  <c r="P2581" i="13" s="1"/>
  <c r="B2582" i="13"/>
  <c r="C2582" i="13"/>
  <c r="P2582" i="13" s="1"/>
  <c r="B2583" i="13"/>
  <c r="C2583" i="13"/>
  <c r="P2583" i="13" s="1"/>
  <c r="B2584" i="13"/>
  <c r="C2584" i="13"/>
  <c r="P2584" i="13" s="1"/>
  <c r="B2585" i="13"/>
  <c r="C2585" i="13"/>
  <c r="P2585" i="13" s="1"/>
  <c r="B2586" i="13"/>
  <c r="C2586" i="13"/>
  <c r="P2586" i="13" s="1"/>
  <c r="B2587" i="13"/>
  <c r="C2587" i="13"/>
  <c r="P2587" i="13" s="1"/>
  <c r="B2588" i="13"/>
  <c r="C2588" i="13"/>
  <c r="P2588" i="13" s="1"/>
  <c r="B2589" i="13"/>
  <c r="C2589" i="13"/>
  <c r="P2589" i="13" s="1"/>
  <c r="B2590" i="13"/>
  <c r="C2590" i="13"/>
  <c r="P2590" i="13" s="1"/>
  <c r="B2591" i="13"/>
  <c r="C2591" i="13"/>
  <c r="P2591" i="13" s="1"/>
  <c r="B2592" i="13"/>
  <c r="C2592" i="13"/>
  <c r="P2592" i="13" s="1"/>
  <c r="B2593" i="13"/>
  <c r="C2593" i="13"/>
  <c r="P2593" i="13" s="1"/>
  <c r="B2594" i="13"/>
  <c r="C2594" i="13"/>
  <c r="P2594" i="13" s="1"/>
  <c r="B2595" i="13"/>
  <c r="C2595" i="13"/>
  <c r="P2595" i="13" s="1"/>
  <c r="B2596" i="13"/>
  <c r="C2596" i="13"/>
  <c r="P2596" i="13" s="1"/>
  <c r="B2597" i="13"/>
  <c r="C2597" i="13"/>
  <c r="P2597" i="13" s="1"/>
  <c r="B2598" i="13"/>
  <c r="C2598" i="13"/>
  <c r="P2598" i="13" s="1"/>
  <c r="B2599" i="13"/>
  <c r="C2599" i="13"/>
  <c r="P2599" i="13" s="1"/>
  <c r="B2600" i="13"/>
  <c r="C2600" i="13"/>
  <c r="P2600" i="13" s="1"/>
  <c r="B2601" i="13"/>
  <c r="C2601" i="13"/>
  <c r="P2601" i="13" s="1"/>
  <c r="B2602" i="13"/>
  <c r="C2602" i="13"/>
  <c r="P2602" i="13" s="1"/>
  <c r="B2603" i="13"/>
  <c r="C2603" i="13"/>
  <c r="P2603" i="13" s="1"/>
  <c r="B2604" i="13"/>
  <c r="C2604" i="13"/>
  <c r="P2604" i="13" s="1"/>
  <c r="B2605" i="13"/>
  <c r="C2605" i="13"/>
  <c r="P2605" i="13" s="1"/>
  <c r="B2606" i="13"/>
  <c r="C2606" i="13"/>
  <c r="P2606" i="13" s="1"/>
  <c r="B2607" i="13"/>
  <c r="C2607" i="13"/>
  <c r="P2607" i="13" s="1"/>
  <c r="B2608" i="13"/>
  <c r="C2608" i="13"/>
  <c r="P2608" i="13" s="1"/>
  <c r="B2609" i="13"/>
  <c r="C2609" i="13"/>
  <c r="P2609" i="13" s="1"/>
  <c r="B2610" i="13"/>
  <c r="C2610" i="13"/>
  <c r="P2610" i="13" s="1"/>
  <c r="B2611" i="13"/>
  <c r="C2611" i="13"/>
  <c r="P2611" i="13" s="1"/>
  <c r="B2612" i="13"/>
  <c r="C2612" i="13"/>
  <c r="P2612" i="13" s="1"/>
  <c r="B2613" i="13"/>
  <c r="C2613" i="13"/>
  <c r="P2613" i="13" s="1"/>
  <c r="B2614" i="13"/>
  <c r="C2614" i="13"/>
  <c r="P2614" i="13" s="1"/>
  <c r="B2615" i="13"/>
  <c r="C2615" i="13"/>
  <c r="P2615" i="13" s="1"/>
  <c r="B2616" i="13"/>
  <c r="C2616" i="13"/>
  <c r="P2616" i="13" s="1"/>
  <c r="B2617" i="13"/>
  <c r="C2617" i="13"/>
  <c r="P2617" i="13" s="1"/>
  <c r="B2618" i="13"/>
  <c r="C2618" i="13"/>
  <c r="P2618" i="13" s="1"/>
  <c r="B2619" i="13"/>
  <c r="C2619" i="13"/>
  <c r="P2619" i="13" s="1"/>
  <c r="B2620" i="13"/>
  <c r="C2620" i="13"/>
  <c r="P2620" i="13" s="1"/>
  <c r="B2621" i="13"/>
  <c r="C2621" i="13"/>
  <c r="P2621" i="13" s="1"/>
  <c r="B2622" i="13"/>
  <c r="C2622" i="13"/>
  <c r="P2622" i="13" s="1"/>
  <c r="B2623" i="13"/>
  <c r="C2623" i="13"/>
  <c r="P2623" i="13" s="1"/>
  <c r="B2624" i="13"/>
  <c r="C2624" i="13"/>
  <c r="P2624" i="13" s="1"/>
  <c r="B2625" i="13"/>
  <c r="C2625" i="13"/>
  <c r="P2625" i="13" s="1"/>
  <c r="B2626" i="13"/>
  <c r="C2626" i="13"/>
  <c r="P2626" i="13" s="1"/>
  <c r="B2627" i="13"/>
  <c r="C2627" i="13"/>
  <c r="P2627" i="13" s="1"/>
  <c r="B2628" i="13"/>
  <c r="C2628" i="13"/>
  <c r="P2628" i="13" s="1"/>
  <c r="B2629" i="13"/>
  <c r="C2629" i="13"/>
  <c r="P2629" i="13" s="1"/>
  <c r="B2630" i="13"/>
  <c r="C2630" i="13"/>
  <c r="P2630" i="13" s="1"/>
  <c r="B2631" i="13"/>
  <c r="C2631" i="13"/>
  <c r="P2631" i="13" s="1"/>
  <c r="B2632" i="13"/>
  <c r="C2632" i="13"/>
  <c r="P2632" i="13" s="1"/>
  <c r="B2633" i="13"/>
  <c r="C2633" i="13"/>
  <c r="P2633" i="13" s="1"/>
  <c r="B2634" i="13"/>
  <c r="C2634" i="13"/>
  <c r="P2634" i="13" s="1"/>
  <c r="B2635" i="13"/>
  <c r="C2635" i="13"/>
  <c r="P2635" i="13" s="1"/>
  <c r="B2636" i="13"/>
  <c r="C2636" i="13"/>
  <c r="P2636" i="13" s="1"/>
  <c r="B2637" i="13"/>
  <c r="C2637" i="13"/>
  <c r="P2637" i="13" s="1"/>
  <c r="B2638" i="13"/>
  <c r="C2638" i="13"/>
  <c r="P2638" i="13" s="1"/>
  <c r="B2639" i="13"/>
  <c r="C2639" i="13"/>
  <c r="P2639" i="13" s="1"/>
  <c r="B2640" i="13"/>
  <c r="C2640" i="13"/>
  <c r="P2640" i="13" s="1"/>
  <c r="B2641" i="13"/>
  <c r="C2641" i="13"/>
  <c r="P2641" i="13" s="1"/>
  <c r="B2642" i="13"/>
  <c r="C2642" i="13"/>
  <c r="P2642" i="13" s="1"/>
  <c r="B2643" i="13"/>
  <c r="C2643" i="13"/>
  <c r="P2643" i="13" s="1"/>
  <c r="B2644" i="13"/>
  <c r="C2644" i="13"/>
  <c r="P2644" i="13" s="1"/>
  <c r="B2645" i="13"/>
  <c r="C2645" i="13"/>
  <c r="P2645" i="13" s="1"/>
  <c r="B2646" i="13"/>
  <c r="C2646" i="13"/>
  <c r="P2646" i="13" s="1"/>
  <c r="B2647" i="13"/>
  <c r="C2647" i="13"/>
  <c r="P2647" i="13" s="1"/>
  <c r="B2648" i="13"/>
  <c r="C2648" i="13"/>
  <c r="P2648" i="13" s="1"/>
  <c r="B2649" i="13"/>
  <c r="C2649" i="13"/>
  <c r="P2649" i="13" s="1"/>
  <c r="B2650" i="13"/>
  <c r="C2650" i="13"/>
  <c r="P2650" i="13" s="1"/>
  <c r="B2651" i="13"/>
  <c r="C2651" i="13"/>
  <c r="P2651" i="13" s="1"/>
  <c r="B2652" i="13"/>
  <c r="C2652" i="13"/>
  <c r="P2652" i="13" s="1"/>
  <c r="B2653" i="13"/>
  <c r="C2653" i="13"/>
  <c r="P2653" i="13" s="1"/>
  <c r="B2654" i="13"/>
  <c r="C2654" i="13"/>
  <c r="P2654" i="13" s="1"/>
  <c r="B2655" i="13"/>
  <c r="C2655" i="13"/>
  <c r="P2655" i="13" s="1"/>
  <c r="B2656" i="13"/>
  <c r="C2656" i="13"/>
  <c r="P2656" i="13" s="1"/>
  <c r="B2657" i="13"/>
  <c r="C2657" i="13"/>
  <c r="P2657" i="13" s="1"/>
  <c r="B2658" i="13"/>
  <c r="C2658" i="13"/>
  <c r="P2658" i="13" s="1"/>
  <c r="B2659" i="13"/>
  <c r="C2659" i="13"/>
  <c r="P2659" i="13" s="1"/>
  <c r="B2660" i="13"/>
  <c r="C2660" i="13"/>
  <c r="P2660" i="13" s="1"/>
  <c r="B2661" i="13"/>
  <c r="C2661" i="13"/>
  <c r="P2661" i="13" s="1"/>
  <c r="B2662" i="13"/>
  <c r="C2662" i="13"/>
  <c r="P2662" i="13" s="1"/>
  <c r="B2663" i="13"/>
  <c r="C2663" i="13"/>
  <c r="P2663" i="13" s="1"/>
  <c r="B2664" i="13"/>
  <c r="C2664" i="13"/>
  <c r="P2664" i="13" s="1"/>
  <c r="B2665" i="13"/>
  <c r="C2665" i="13"/>
  <c r="P2665" i="13" s="1"/>
  <c r="B2666" i="13"/>
  <c r="C2666" i="13"/>
  <c r="P2666" i="13" s="1"/>
  <c r="B2667" i="13"/>
  <c r="C2667" i="13"/>
  <c r="P2667" i="13" s="1"/>
  <c r="B2668" i="13"/>
  <c r="C2668" i="13"/>
  <c r="P2668" i="13" s="1"/>
  <c r="B2669" i="13"/>
  <c r="C2669" i="13"/>
  <c r="P2669" i="13" s="1"/>
  <c r="B2670" i="13"/>
  <c r="C2670" i="13"/>
  <c r="P2670" i="13" s="1"/>
  <c r="B2671" i="13"/>
  <c r="C2671" i="13"/>
  <c r="P2671" i="13" s="1"/>
  <c r="B2672" i="13"/>
  <c r="C2672" i="13"/>
  <c r="P2672" i="13" s="1"/>
  <c r="B2673" i="13"/>
  <c r="C2673" i="13"/>
  <c r="P2673" i="13" s="1"/>
  <c r="B2674" i="13"/>
  <c r="C2674" i="13"/>
  <c r="P2674" i="13" s="1"/>
  <c r="B2675" i="13"/>
  <c r="C2675" i="13"/>
  <c r="P2675" i="13" s="1"/>
  <c r="B2676" i="13"/>
  <c r="C2676" i="13"/>
  <c r="P2676" i="13" s="1"/>
  <c r="B2677" i="13"/>
  <c r="C2677" i="13"/>
  <c r="P2677" i="13" s="1"/>
  <c r="B2678" i="13"/>
  <c r="C2678" i="13"/>
  <c r="P2678" i="13" s="1"/>
  <c r="B2679" i="13"/>
  <c r="C2679" i="13"/>
  <c r="P2679" i="13" s="1"/>
  <c r="B2680" i="13"/>
  <c r="C2680" i="13"/>
  <c r="P2680" i="13" s="1"/>
  <c r="B2681" i="13"/>
  <c r="C2681" i="13"/>
  <c r="P2681" i="13" s="1"/>
  <c r="B2682" i="13"/>
  <c r="C2682" i="13"/>
  <c r="P2682" i="13" s="1"/>
  <c r="B2683" i="13"/>
  <c r="C2683" i="13"/>
  <c r="P2683" i="13" s="1"/>
  <c r="B2684" i="13"/>
  <c r="C2684" i="13"/>
  <c r="P2684" i="13" s="1"/>
  <c r="B2685" i="13"/>
  <c r="C2685" i="13"/>
  <c r="P2685" i="13" s="1"/>
  <c r="B2686" i="13"/>
  <c r="C2686" i="13"/>
  <c r="P2686" i="13" s="1"/>
  <c r="B2687" i="13"/>
  <c r="C2687" i="13"/>
  <c r="P2687" i="13" s="1"/>
  <c r="B2688" i="13"/>
  <c r="C2688" i="13"/>
  <c r="P2688" i="13" s="1"/>
  <c r="B2689" i="13"/>
  <c r="C2689" i="13"/>
  <c r="P2689" i="13" s="1"/>
  <c r="B2690" i="13"/>
  <c r="C2690" i="13"/>
  <c r="P2690" i="13" s="1"/>
  <c r="B2691" i="13"/>
  <c r="C2691" i="13"/>
  <c r="P2691" i="13" s="1"/>
  <c r="B2692" i="13"/>
  <c r="C2692" i="13"/>
  <c r="P2692" i="13" s="1"/>
  <c r="B2693" i="13"/>
  <c r="C2693" i="13"/>
  <c r="P2693" i="13" s="1"/>
  <c r="B2694" i="13"/>
  <c r="C2694" i="13"/>
  <c r="P2694" i="13" s="1"/>
  <c r="B2695" i="13"/>
  <c r="C2695" i="13"/>
  <c r="P2695" i="13" s="1"/>
  <c r="B2696" i="13"/>
  <c r="C2696" i="13"/>
  <c r="P2696" i="13" s="1"/>
  <c r="B2697" i="13"/>
  <c r="C2697" i="13"/>
  <c r="P2697" i="13" s="1"/>
  <c r="B2698" i="13"/>
  <c r="C2698" i="13"/>
  <c r="P2698" i="13" s="1"/>
  <c r="B2699" i="13"/>
  <c r="C2699" i="13"/>
  <c r="P2699" i="13" s="1"/>
  <c r="B2700" i="13"/>
  <c r="C2700" i="13"/>
  <c r="P2700" i="13" s="1"/>
  <c r="B2701" i="13"/>
  <c r="C2701" i="13"/>
  <c r="P2701" i="13" s="1"/>
  <c r="B2702" i="13"/>
  <c r="C2702" i="13"/>
  <c r="P2702" i="13" s="1"/>
  <c r="B2703" i="13"/>
  <c r="C2703" i="13"/>
  <c r="P2703" i="13" s="1"/>
  <c r="B2704" i="13"/>
  <c r="C2704" i="13"/>
  <c r="P2704" i="13" s="1"/>
  <c r="B2705" i="13"/>
  <c r="C2705" i="13"/>
  <c r="P2705" i="13" s="1"/>
  <c r="B2706" i="13"/>
  <c r="C2706" i="13"/>
  <c r="P2706" i="13" s="1"/>
  <c r="B2707" i="13"/>
  <c r="C2707" i="13"/>
  <c r="P2707" i="13" s="1"/>
  <c r="B2708" i="13"/>
  <c r="C2708" i="13"/>
  <c r="P2708" i="13" s="1"/>
  <c r="B2709" i="13"/>
  <c r="C2709" i="13"/>
  <c r="P2709" i="13" s="1"/>
  <c r="B2710" i="13"/>
  <c r="C2710" i="13"/>
  <c r="P2710" i="13" s="1"/>
  <c r="B2711" i="13"/>
  <c r="C2711" i="13"/>
  <c r="P2711" i="13" s="1"/>
  <c r="B2712" i="13"/>
  <c r="C2712" i="13"/>
  <c r="P2712" i="13" s="1"/>
  <c r="B2713" i="13"/>
  <c r="C2713" i="13"/>
  <c r="P2713" i="13" s="1"/>
  <c r="B2714" i="13"/>
  <c r="C2714" i="13"/>
  <c r="P2714" i="13" s="1"/>
  <c r="B2715" i="13"/>
  <c r="C2715" i="13"/>
  <c r="P2715" i="13" s="1"/>
  <c r="B2716" i="13"/>
  <c r="C2716" i="13"/>
  <c r="P2716" i="13" s="1"/>
  <c r="B2717" i="13"/>
  <c r="C2717" i="13"/>
  <c r="P2717" i="13" s="1"/>
  <c r="B2718" i="13"/>
  <c r="C2718" i="13"/>
  <c r="P2718" i="13" s="1"/>
  <c r="B2719" i="13"/>
  <c r="C2719" i="13"/>
  <c r="P2719" i="13" s="1"/>
  <c r="B2720" i="13"/>
  <c r="C2720" i="13"/>
  <c r="P2720" i="13" s="1"/>
  <c r="B2721" i="13"/>
  <c r="C2721" i="13"/>
  <c r="P2721" i="13" s="1"/>
  <c r="B2722" i="13"/>
  <c r="C2722" i="13"/>
  <c r="P2722" i="13" s="1"/>
  <c r="B2723" i="13"/>
  <c r="C2723" i="13"/>
  <c r="P2723" i="13" s="1"/>
  <c r="B2724" i="13"/>
  <c r="C2724" i="13"/>
  <c r="P2724" i="13" s="1"/>
  <c r="B2725" i="13"/>
  <c r="C2725" i="13"/>
  <c r="P2725" i="13" s="1"/>
  <c r="B2726" i="13"/>
  <c r="C2726" i="13"/>
  <c r="P2726" i="13" s="1"/>
  <c r="B2727" i="13"/>
  <c r="C2727" i="13"/>
  <c r="P2727" i="13" s="1"/>
  <c r="B2728" i="13"/>
  <c r="C2728" i="13"/>
  <c r="P2728" i="13" s="1"/>
  <c r="B2729" i="13"/>
  <c r="C2729" i="13"/>
  <c r="P2729" i="13" s="1"/>
  <c r="B2730" i="13"/>
  <c r="C2730" i="13"/>
  <c r="P2730" i="13" s="1"/>
  <c r="B2731" i="13"/>
  <c r="C2731" i="13"/>
  <c r="P2731" i="13" s="1"/>
  <c r="B2732" i="13"/>
  <c r="C2732" i="13"/>
  <c r="P2732" i="13" s="1"/>
  <c r="B2733" i="13"/>
  <c r="C2733" i="13"/>
  <c r="P2733" i="13" s="1"/>
  <c r="B2734" i="13"/>
  <c r="C2734" i="13"/>
  <c r="P2734" i="13" s="1"/>
  <c r="B2735" i="13"/>
  <c r="C2735" i="13"/>
  <c r="P2735" i="13" s="1"/>
  <c r="B2736" i="13"/>
  <c r="C2736" i="13"/>
  <c r="P2736" i="13" s="1"/>
  <c r="B2737" i="13"/>
  <c r="C2737" i="13"/>
  <c r="P2737" i="13" s="1"/>
  <c r="B2738" i="13"/>
  <c r="C2738" i="13"/>
  <c r="P2738" i="13" s="1"/>
  <c r="B2739" i="13"/>
  <c r="C2739" i="13"/>
  <c r="P2739" i="13" s="1"/>
  <c r="B2740" i="13"/>
  <c r="C2740" i="13"/>
  <c r="P2740" i="13" s="1"/>
  <c r="B2741" i="13"/>
  <c r="C2741" i="13"/>
  <c r="P2741" i="13" s="1"/>
  <c r="B2742" i="13"/>
  <c r="C2742" i="13"/>
  <c r="P2742" i="13" s="1"/>
  <c r="B2743" i="13"/>
  <c r="C2743" i="13"/>
  <c r="P2743" i="13" s="1"/>
  <c r="B2744" i="13"/>
  <c r="C2744" i="13"/>
  <c r="P2744" i="13" s="1"/>
  <c r="B2745" i="13"/>
  <c r="C2745" i="13"/>
  <c r="P2745" i="13" s="1"/>
  <c r="B2746" i="13"/>
  <c r="C2746" i="13"/>
  <c r="P2746" i="13" s="1"/>
  <c r="B2747" i="13"/>
  <c r="C2747" i="13"/>
  <c r="P2747" i="13" s="1"/>
  <c r="B2748" i="13"/>
  <c r="C2748" i="13"/>
  <c r="P2748" i="13" s="1"/>
  <c r="B2749" i="13"/>
  <c r="C2749" i="13"/>
  <c r="P2749" i="13" s="1"/>
  <c r="B2750" i="13"/>
  <c r="C2750" i="13"/>
  <c r="P2750" i="13" s="1"/>
  <c r="B2751" i="13"/>
  <c r="C2751" i="13"/>
  <c r="P2751" i="13" s="1"/>
  <c r="B2752" i="13"/>
  <c r="C2752" i="13"/>
  <c r="P2752" i="13" s="1"/>
  <c r="B2753" i="13"/>
  <c r="C2753" i="13"/>
  <c r="P2753" i="13" s="1"/>
  <c r="B2754" i="13"/>
  <c r="C2754" i="13"/>
  <c r="P2754" i="13" s="1"/>
  <c r="B2755" i="13"/>
  <c r="C2755" i="13"/>
  <c r="P2755" i="13" s="1"/>
  <c r="B2756" i="13"/>
  <c r="C2756" i="13"/>
  <c r="P2756" i="13" s="1"/>
  <c r="B2757" i="13"/>
  <c r="C2757" i="13"/>
  <c r="P2757" i="13" s="1"/>
  <c r="B2758" i="13"/>
  <c r="C2758" i="13"/>
  <c r="P2758" i="13" s="1"/>
  <c r="B2759" i="13"/>
  <c r="C2759" i="13"/>
  <c r="P2759" i="13" s="1"/>
  <c r="B2760" i="13"/>
  <c r="C2760" i="13"/>
  <c r="P2760" i="13" s="1"/>
  <c r="B2761" i="13"/>
  <c r="C2761" i="13"/>
  <c r="P2761" i="13" s="1"/>
  <c r="B2762" i="13"/>
  <c r="C2762" i="13"/>
  <c r="P2762" i="13" s="1"/>
  <c r="B2763" i="13"/>
  <c r="C2763" i="13"/>
  <c r="P2763" i="13" s="1"/>
  <c r="B2764" i="13"/>
  <c r="C2764" i="13"/>
  <c r="P2764" i="13" s="1"/>
  <c r="B2765" i="13"/>
  <c r="C2765" i="13"/>
  <c r="P2765" i="13" s="1"/>
  <c r="B2766" i="13"/>
  <c r="C2766" i="13"/>
  <c r="P2766" i="13" s="1"/>
  <c r="B2767" i="13"/>
  <c r="C2767" i="13"/>
  <c r="P2767" i="13" s="1"/>
  <c r="B2768" i="13"/>
  <c r="C2768" i="13"/>
  <c r="P2768" i="13" s="1"/>
  <c r="B2769" i="13"/>
  <c r="C2769" i="13"/>
  <c r="P2769" i="13" s="1"/>
  <c r="B2770" i="13"/>
  <c r="C2770" i="13"/>
  <c r="P2770" i="13" s="1"/>
  <c r="B2771" i="13"/>
  <c r="C2771" i="13"/>
  <c r="P2771" i="13" s="1"/>
  <c r="B2772" i="13"/>
  <c r="C2772" i="13"/>
  <c r="P2772" i="13" s="1"/>
  <c r="B2773" i="13"/>
  <c r="C2773" i="13"/>
  <c r="P2773" i="13" s="1"/>
  <c r="B2774" i="13"/>
  <c r="C2774" i="13"/>
  <c r="P2774" i="13" s="1"/>
  <c r="B2775" i="13"/>
  <c r="C2775" i="13"/>
  <c r="P2775" i="13" s="1"/>
  <c r="B2776" i="13"/>
  <c r="C2776" i="13"/>
  <c r="P2776" i="13" s="1"/>
  <c r="B2777" i="13"/>
  <c r="C2777" i="13"/>
  <c r="P2777" i="13" s="1"/>
  <c r="B2778" i="13"/>
  <c r="C2778" i="13"/>
  <c r="P2778" i="13" s="1"/>
  <c r="B2779" i="13"/>
  <c r="C2779" i="13"/>
  <c r="P2779" i="13" s="1"/>
  <c r="B2780" i="13"/>
  <c r="C2780" i="13"/>
  <c r="P2780" i="13" s="1"/>
  <c r="B2781" i="13"/>
  <c r="C2781" i="13"/>
  <c r="P2781" i="13" s="1"/>
  <c r="B2782" i="13"/>
  <c r="C2782" i="13"/>
  <c r="P2782" i="13" s="1"/>
  <c r="B2783" i="13"/>
  <c r="C2783" i="13"/>
  <c r="P2783" i="13" s="1"/>
  <c r="B2784" i="13"/>
  <c r="C2784" i="13"/>
  <c r="P2784" i="13" s="1"/>
  <c r="B2785" i="13"/>
  <c r="C2785" i="13"/>
  <c r="P2785" i="13" s="1"/>
  <c r="B2786" i="13"/>
  <c r="C2786" i="13"/>
  <c r="P2786" i="13" s="1"/>
  <c r="B2787" i="13"/>
  <c r="C2787" i="13"/>
  <c r="P2787" i="13" s="1"/>
  <c r="B2788" i="13"/>
  <c r="C2788" i="13"/>
  <c r="P2788" i="13" s="1"/>
  <c r="B2789" i="13"/>
  <c r="C2789" i="13"/>
  <c r="P2789" i="13" s="1"/>
  <c r="B2790" i="13"/>
  <c r="C2790" i="13"/>
  <c r="P2790" i="13" s="1"/>
  <c r="B2791" i="13"/>
  <c r="C2791" i="13"/>
  <c r="P2791" i="13" s="1"/>
  <c r="B2792" i="13"/>
  <c r="C2792" i="13"/>
  <c r="P2792" i="13" s="1"/>
  <c r="B2793" i="13"/>
  <c r="C2793" i="13"/>
  <c r="P2793" i="13" s="1"/>
  <c r="B2794" i="13"/>
  <c r="C2794" i="13"/>
  <c r="P2794" i="13" s="1"/>
  <c r="B2795" i="13"/>
  <c r="C2795" i="13"/>
  <c r="P2795" i="13" s="1"/>
  <c r="B2796" i="13"/>
  <c r="C2796" i="13"/>
  <c r="P2796" i="13" s="1"/>
  <c r="B2797" i="13"/>
  <c r="C2797" i="13"/>
  <c r="P2797" i="13" s="1"/>
  <c r="B2798" i="13"/>
  <c r="C2798" i="13"/>
  <c r="P2798" i="13" s="1"/>
  <c r="B2799" i="13"/>
  <c r="C2799" i="13"/>
  <c r="P2799" i="13" s="1"/>
  <c r="B2800" i="13"/>
  <c r="C2800" i="13"/>
  <c r="P2800" i="13" s="1"/>
  <c r="B2801" i="13"/>
  <c r="C2801" i="13"/>
  <c r="P2801" i="13" s="1"/>
  <c r="B2802" i="13"/>
  <c r="C2802" i="13"/>
  <c r="P2802" i="13" s="1"/>
  <c r="B2803" i="13"/>
  <c r="C2803" i="13"/>
  <c r="P2803" i="13" s="1"/>
  <c r="B2804" i="13"/>
  <c r="C2804" i="13"/>
  <c r="P2804" i="13" s="1"/>
  <c r="B2805" i="13"/>
  <c r="C2805" i="13"/>
  <c r="P2805" i="13" s="1"/>
  <c r="B2806" i="13"/>
  <c r="C2806" i="13"/>
  <c r="P2806" i="13" s="1"/>
  <c r="B2807" i="13"/>
  <c r="C2807" i="13"/>
  <c r="P2807" i="13" s="1"/>
  <c r="B2808" i="13"/>
  <c r="C2808" i="13"/>
  <c r="P2808" i="13" s="1"/>
  <c r="B2809" i="13"/>
  <c r="C2809" i="13"/>
  <c r="P2809" i="13" s="1"/>
  <c r="B2810" i="13"/>
  <c r="C2810" i="13"/>
  <c r="P2810" i="13" s="1"/>
  <c r="B2811" i="13"/>
  <c r="C2811" i="13"/>
  <c r="P2811" i="13" s="1"/>
  <c r="B2812" i="13"/>
  <c r="C2812" i="13"/>
  <c r="P2812" i="13" s="1"/>
  <c r="B2813" i="13"/>
  <c r="C2813" i="13"/>
  <c r="P2813" i="13" s="1"/>
  <c r="B2814" i="13"/>
  <c r="C2814" i="13"/>
  <c r="P2814" i="13" s="1"/>
  <c r="B2815" i="13"/>
  <c r="C2815" i="13"/>
  <c r="P2815" i="13" s="1"/>
  <c r="B2816" i="13"/>
  <c r="C2816" i="13"/>
  <c r="P2816" i="13" s="1"/>
  <c r="B2817" i="13"/>
  <c r="C2817" i="13"/>
  <c r="P2817" i="13" s="1"/>
  <c r="B2818" i="13"/>
  <c r="C2818" i="13"/>
  <c r="P2818" i="13" s="1"/>
  <c r="B2819" i="13"/>
  <c r="C2819" i="13"/>
  <c r="P2819" i="13" s="1"/>
  <c r="B2820" i="13"/>
  <c r="C2820" i="13"/>
  <c r="P2820" i="13" s="1"/>
  <c r="B2821" i="13"/>
  <c r="C2821" i="13"/>
  <c r="P2821" i="13" s="1"/>
  <c r="B2822" i="13"/>
  <c r="C2822" i="13"/>
  <c r="P2822" i="13" s="1"/>
  <c r="B2823" i="13"/>
  <c r="C2823" i="13"/>
  <c r="P2823" i="13" s="1"/>
  <c r="B2824" i="13"/>
  <c r="C2824" i="13"/>
  <c r="P2824" i="13" s="1"/>
  <c r="B2825" i="13"/>
  <c r="C2825" i="13"/>
  <c r="P2825" i="13" s="1"/>
  <c r="B2826" i="13"/>
  <c r="C2826" i="13"/>
  <c r="P2826" i="13" s="1"/>
  <c r="B2827" i="13"/>
  <c r="C2827" i="13"/>
  <c r="P2827" i="13" s="1"/>
  <c r="B2828" i="13"/>
  <c r="C2828" i="13"/>
  <c r="P2828" i="13" s="1"/>
  <c r="B2829" i="13"/>
  <c r="C2829" i="13"/>
  <c r="P2829" i="13" s="1"/>
  <c r="B2830" i="13"/>
  <c r="C2830" i="13"/>
  <c r="P2830" i="13" s="1"/>
  <c r="B2831" i="13"/>
  <c r="C2831" i="13"/>
  <c r="P2831" i="13" s="1"/>
  <c r="B2832" i="13"/>
  <c r="C2832" i="13"/>
  <c r="P2832" i="13" s="1"/>
  <c r="B2833" i="13"/>
  <c r="C2833" i="13"/>
  <c r="P2833" i="13" s="1"/>
  <c r="B2834" i="13"/>
  <c r="C2834" i="13"/>
  <c r="P2834" i="13" s="1"/>
  <c r="B2835" i="13"/>
  <c r="C2835" i="13"/>
  <c r="P2835" i="13" s="1"/>
  <c r="H7" i="15" s="1"/>
  <c r="B2836" i="13"/>
  <c r="C2836" i="13"/>
  <c r="P2836" i="13" s="1"/>
  <c r="B2837" i="13"/>
  <c r="C2837" i="13"/>
  <c r="P2837" i="13" s="1"/>
  <c r="B2838" i="13"/>
  <c r="C2838" i="13"/>
  <c r="P2838" i="13" s="1"/>
  <c r="B2839" i="13"/>
  <c r="C2839" i="13"/>
  <c r="P2839" i="13" s="1"/>
  <c r="B2840" i="13"/>
  <c r="C2840" i="13"/>
  <c r="P2840" i="13" s="1"/>
  <c r="B2841" i="13"/>
  <c r="C2841" i="13"/>
  <c r="P2841" i="13" s="1"/>
  <c r="B2842" i="13"/>
  <c r="C2842" i="13"/>
  <c r="P2842" i="13" s="1"/>
  <c r="B2843" i="13"/>
  <c r="C2843" i="13"/>
  <c r="P2843" i="13" s="1"/>
  <c r="B2844" i="13"/>
  <c r="C2844" i="13"/>
  <c r="P2844" i="13" s="1"/>
  <c r="B2845" i="13"/>
  <c r="C2845" i="13"/>
  <c r="P2845" i="13" s="1"/>
  <c r="B2846" i="13"/>
  <c r="C2846" i="13"/>
  <c r="P2846" i="13" s="1"/>
  <c r="B2847" i="13"/>
  <c r="C2847" i="13"/>
  <c r="P2847" i="13" s="1"/>
  <c r="B2848" i="13"/>
  <c r="C2848" i="13"/>
  <c r="P2848" i="13" s="1"/>
  <c r="B2849" i="13"/>
  <c r="C2849" i="13"/>
  <c r="P2849" i="13" s="1"/>
  <c r="B2850" i="13"/>
  <c r="C2850" i="13"/>
  <c r="P2850" i="13" s="1"/>
  <c r="B2851" i="13"/>
  <c r="C2851" i="13"/>
  <c r="P2851" i="13" s="1"/>
  <c r="B2852" i="13"/>
  <c r="C2852" i="13"/>
  <c r="P2852" i="13" s="1"/>
  <c r="B2853" i="13"/>
  <c r="C2853" i="13"/>
  <c r="P2853" i="13" s="1"/>
  <c r="B2854" i="13"/>
  <c r="C2854" i="13"/>
  <c r="P2854" i="13" s="1"/>
  <c r="B2855" i="13"/>
  <c r="C2855" i="13"/>
  <c r="P2855" i="13" s="1"/>
  <c r="B2856" i="13"/>
  <c r="C2856" i="13"/>
  <c r="P2856" i="13" s="1"/>
  <c r="B2857" i="13"/>
  <c r="C2857" i="13"/>
  <c r="P2857" i="13" s="1"/>
  <c r="B2858" i="13"/>
  <c r="C2858" i="13"/>
  <c r="P2858" i="13" s="1"/>
  <c r="B2859" i="13"/>
  <c r="C2859" i="13"/>
  <c r="P2859" i="13" s="1"/>
  <c r="B2860" i="13"/>
  <c r="C2860" i="13"/>
  <c r="P2860" i="13" s="1"/>
  <c r="B2861" i="13"/>
  <c r="C2861" i="13"/>
  <c r="P2861" i="13" s="1"/>
  <c r="B2862" i="13"/>
  <c r="C2862" i="13"/>
  <c r="P2862" i="13" s="1"/>
  <c r="B2863" i="13"/>
  <c r="C2863" i="13"/>
  <c r="P2863" i="13" s="1"/>
  <c r="B2864" i="13"/>
  <c r="C2864" i="13"/>
  <c r="P2864" i="13" s="1"/>
  <c r="B2865" i="13"/>
  <c r="C2865" i="13"/>
  <c r="P2865" i="13" s="1"/>
  <c r="B2866" i="13"/>
  <c r="C2866" i="13"/>
  <c r="P2866" i="13" s="1"/>
  <c r="B2867" i="13"/>
  <c r="C2867" i="13"/>
  <c r="P2867" i="13" s="1"/>
  <c r="B2868" i="13"/>
  <c r="C2868" i="13"/>
  <c r="P2868" i="13" s="1"/>
  <c r="B2869" i="13"/>
  <c r="C2869" i="13"/>
  <c r="P2869" i="13" s="1"/>
  <c r="B2870" i="13"/>
  <c r="C2870" i="13"/>
  <c r="P2870" i="13" s="1"/>
  <c r="B2871" i="13"/>
  <c r="C2871" i="13"/>
  <c r="P2871" i="13" s="1"/>
  <c r="B2872" i="13"/>
  <c r="C2872" i="13"/>
  <c r="P2872" i="13" s="1"/>
  <c r="B2873" i="13"/>
  <c r="C2873" i="13"/>
  <c r="P2873" i="13" s="1"/>
  <c r="B2874" i="13"/>
  <c r="C2874" i="13"/>
  <c r="P2874" i="13" s="1"/>
  <c r="B2875" i="13"/>
  <c r="C2875" i="13"/>
  <c r="P2875" i="13" s="1"/>
  <c r="B2876" i="13"/>
  <c r="C2876" i="13"/>
  <c r="P2876" i="13" s="1"/>
  <c r="B2877" i="13"/>
  <c r="C2877" i="13"/>
  <c r="P2877" i="13" s="1"/>
  <c r="B2878" i="13"/>
  <c r="C2878" i="13"/>
  <c r="P2878" i="13" s="1"/>
  <c r="B2879" i="13"/>
  <c r="C2879" i="13"/>
  <c r="P2879" i="13" s="1"/>
  <c r="B2880" i="13"/>
  <c r="C2880" i="13"/>
  <c r="P2880" i="13" s="1"/>
  <c r="B2881" i="13"/>
  <c r="C2881" i="13"/>
  <c r="P2881" i="13" s="1"/>
  <c r="B2882" i="13"/>
  <c r="C2882" i="13"/>
  <c r="P2882" i="13" s="1"/>
  <c r="B2883" i="13"/>
  <c r="C2883" i="13"/>
  <c r="P2883" i="13" s="1"/>
  <c r="B2884" i="13"/>
  <c r="C2884" i="13"/>
  <c r="P2884" i="13" s="1"/>
  <c r="B2885" i="13"/>
  <c r="C2885" i="13"/>
  <c r="P2885" i="13" s="1"/>
  <c r="B2886" i="13"/>
  <c r="C2886" i="13"/>
  <c r="P2886" i="13" s="1"/>
  <c r="B2887" i="13"/>
  <c r="C2887" i="13"/>
  <c r="P2887" i="13" s="1"/>
  <c r="B2888" i="13"/>
  <c r="C2888" i="13"/>
  <c r="P2888" i="13" s="1"/>
  <c r="B2889" i="13"/>
  <c r="C2889" i="13"/>
  <c r="P2889" i="13" s="1"/>
  <c r="B2890" i="13"/>
  <c r="C2890" i="13"/>
  <c r="P2890" i="13" s="1"/>
  <c r="B2891" i="13"/>
  <c r="C2891" i="13"/>
  <c r="P2891" i="13" s="1"/>
  <c r="B2892" i="13"/>
  <c r="C2892" i="13"/>
  <c r="P2892" i="13" s="1"/>
  <c r="B2893" i="13"/>
  <c r="C2893" i="13"/>
  <c r="P2893" i="13" s="1"/>
  <c r="B2894" i="13"/>
  <c r="C2894" i="13"/>
  <c r="P2894" i="13" s="1"/>
  <c r="B2895" i="13"/>
  <c r="C2895" i="13"/>
  <c r="P2895" i="13" s="1"/>
  <c r="B2896" i="13"/>
  <c r="C2896" i="13"/>
  <c r="P2896" i="13" s="1"/>
  <c r="B2897" i="13"/>
  <c r="C2897" i="13"/>
  <c r="P2897" i="13" s="1"/>
  <c r="B2898" i="13"/>
  <c r="C2898" i="13"/>
  <c r="P2898" i="13" s="1"/>
  <c r="B2899" i="13"/>
  <c r="C2899" i="13"/>
  <c r="P2899" i="13" s="1"/>
  <c r="B2900" i="13"/>
  <c r="C2900" i="13"/>
  <c r="P2900" i="13" s="1"/>
  <c r="B2901" i="13"/>
  <c r="C2901" i="13"/>
  <c r="P2901" i="13" s="1"/>
  <c r="B2902" i="13"/>
  <c r="C2902" i="13"/>
  <c r="P2902" i="13" s="1"/>
  <c r="B2903" i="13"/>
  <c r="C2903" i="13"/>
  <c r="P2903" i="13" s="1"/>
  <c r="B2904" i="13"/>
  <c r="C2904" i="13"/>
  <c r="P2904" i="13" s="1"/>
  <c r="B2905" i="13"/>
  <c r="C2905" i="13"/>
  <c r="P2905" i="13" s="1"/>
  <c r="B2906" i="13"/>
  <c r="C2906" i="13"/>
  <c r="P2906" i="13" s="1"/>
  <c r="B2907" i="13"/>
  <c r="C2907" i="13"/>
  <c r="P2907" i="13" s="1"/>
  <c r="B2908" i="13"/>
  <c r="C2908" i="13"/>
  <c r="P2908" i="13" s="1"/>
  <c r="B2909" i="13"/>
  <c r="C2909" i="13"/>
  <c r="P2909" i="13" s="1"/>
  <c r="B2910" i="13"/>
  <c r="C2910" i="13"/>
  <c r="P2910" i="13" s="1"/>
  <c r="B2911" i="13"/>
  <c r="C2911" i="13"/>
  <c r="P2911" i="13" s="1"/>
  <c r="B2912" i="13"/>
  <c r="C2912" i="13"/>
  <c r="P2912" i="13" s="1"/>
  <c r="B2913" i="13"/>
  <c r="C2913" i="13"/>
  <c r="P2913" i="13" s="1"/>
  <c r="B2914" i="13"/>
  <c r="C2914" i="13"/>
  <c r="P2914" i="13" s="1"/>
  <c r="B2915" i="13"/>
  <c r="C2915" i="13"/>
  <c r="P2915" i="13" s="1"/>
  <c r="B2916" i="13"/>
  <c r="C2916" i="13"/>
  <c r="P2916" i="13" s="1"/>
  <c r="B2917" i="13"/>
  <c r="C2917" i="13"/>
  <c r="P2917" i="13" s="1"/>
  <c r="B2918" i="13"/>
  <c r="C2918" i="13"/>
  <c r="P2918" i="13" s="1"/>
  <c r="B2919" i="13"/>
  <c r="C2919" i="13"/>
  <c r="P2919" i="13" s="1"/>
  <c r="B2920" i="13"/>
  <c r="C2920" i="13"/>
  <c r="P2920" i="13" s="1"/>
  <c r="B2921" i="13"/>
  <c r="C2921" i="13"/>
  <c r="P2921" i="13" s="1"/>
  <c r="B2922" i="13"/>
  <c r="C2922" i="13"/>
  <c r="P2922" i="13" s="1"/>
  <c r="B2923" i="13"/>
  <c r="C2923" i="13"/>
  <c r="P2923" i="13" s="1"/>
  <c r="B2924" i="13"/>
  <c r="C2924" i="13"/>
  <c r="P2924" i="13" s="1"/>
  <c r="B2925" i="13"/>
  <c r="C2925" i="13"/>
  <c r="P2925" i="13" s="1"/>
  <c r="B2926" i="13"/>
  <c r="C2926" i="13"/>
  <c r="P2926" i="13" s="1"/>
  <c r="B2927" i="13"/>
  <c r="C2927" i="13"/>
  <c r="P2927" i="13" s="1"/>
  <c r="B2928" i="13"/>
  <c r="C2928" i="13"/>
  <c r="P2928" i="13" s="1"/>
  <c r="B2929" i="13"/>
  <c r="C2929" i="13"/>
  <c r="P2929" i="13" s="1"/>
  <c r="B2930" i="13"/>
  <c r="C2930" i="13"/>
  <c r="P2930" i="13" s="1"/>
  <c r="B2931" i="13"/>
  <c r="C2931" i="13"/>
  <c r="P2931" i="13" s="1"/>
  <c r="B2932" i="13"/>
  <c r="C2932" i="13"/>
  <c r="P2932" i="13" s="1"/>
  <c r="B2933" i="13"/>
  <c r="C2933" i="13"/>
  <c r="P2933" i="13" s="1"/>
  <c r="B2934" i="13"/>
  <c r="C2934" i="13"/>
  <c r="P2934" i="13" s="1"/>
  <c r="B2935" i="13"/>
  <c r="C2935" i="13"/>
  <c r="P2935" i="13" s="1"/>
  <c r="B2936" i="13"/>
  <c r="C2936" i="13"/>
  <c r="P2936" i="13" s="1"/>
  <c r="B2937" i="13"/>
  <c r="C2937" i="13"/>
  <c r="P2937" i="13" s="1"/>
  <c r="B2938" i="13"/>
  <c r="C2938" i="13"/>
  <c r="P2938" i="13" s="1"/>
  <c r="B2939" i="13"/>
  <c r="C2939" i="13"/>
  <c r="P2939" i="13" s="1"/>
  <c r="B2940" i="13"/>
  <c r="C2940" i="13"/>
  <c r="P2940" i="13" s="1"/>
  <c r="B2941" i="13"/>
  <c r="C2941" i="13"/>
  <c r="P2941" i="13" s="1"/>
  <c r="B2942" i="13"/>
  <c r="C2942" i="13"/>
  <c r="P2942" i="13" s="1"/>
  <c r="B2943" i="13"/>
  <c r="C2943" i="13"/>
  <c r="P2943" i="13" s="1"/>
  <c r="B2944" i="13"/>
  <c r="C2944" i="13"/>
  <c r="P2944" i="13" s="1"/>
  <c r="B2945" i="13"/>
  <c r="C2945" i="13"/>
  <c r="P2945" i="13" s="1"/>
  <c r="B2946" i="13"/>
  <c r="C2946" i="13"/>
  <c r="P2946" i="13" s="1"/>
  <c r="B2947" i="13"/>
  <c r="C2947" i="13"/>
  <c r="P2947" i="13" s="1"/>
  <c r="B2948" i="13"/>
  <c r="C2948" i="13"/>
  <c r="P2948" i="13" s="1"/>
  <c r="B2949" i="13"/>
  <c r="C2949" i="13"/>
  <c r="P2949" i="13" s="1"/>
  <c r="B2950" i="13"/>
  <c r="C2950" i="13"/>
  <c r="P2950" i="13" s="1"/>
  <c r="B2951" i="13"/>
  <c r="C2951" i="13"/>
  <c r="P2951" i="13" s="1"/>
  <c r="B2952" i="13"/>
  <c r="C2952" i="13"/>
  <c r="P2952" i="13" s="1"/>
  <c r="B2953" i="13"/>
  <c r="C2953" i="13"/>
  <c r="P2953" i="13" s="1"/>
  <c r="B2954" i="13"/>
  <c r="C2954" i="13"/>
  <c r="P2954" i="13" s="1"/>
  <c r="B2955" i="13"/>
  <c r="C2955" i="13"/>
  <c r="P2955" i="13" s="1"/>
  <c r="B2956" i="13"/>
  <c r="C2956" i="13"/>
  <c r="P2956" i="13" s="1"/>
  <c r="B2957" i="13"/>
  <c r="C2957" i="13"/>
  <c r="P2957" i="13" s="1"/>
  <c r="B2958" i="13"/>
  <c r="C2958" i="13"/>
  <c r="P2958" i="13" s="1"/>
  <c r="B2959" i="13"/>
  <c r="C2959" i="13"/>
  <c r="P2959" i="13" s="1"/>
  <c r="B2960" i="13"/>
  <c r="C2960" i="13"/>
  <c r="P2960" i="13" s="1"/>
  <c r="B2961" i="13"/>
  <c r="C2961" i="13"/>
  <c r="P2961" i="13" s="1"/>
  <c r="B2962" i="13"/>
  <c r="C2962" i="13"/>
  <c r="P2962" i="13" s="1"/>
  <c r="B2963" i="13"/>
  <c r="C2963" i="13"/>
  <c r="P2963" i="13" s="1"/>
  <c r="B2964" i="13"/>
  <c r="C2964" i="13"/>
  <c r="P2964" i="13" s="1"/>
  <c r="B2965" i="13"/>
  <c r="C2965" i="13"/>
  <c r="P2965" i="13" s="1"/>
  <c r="B2966" i="13"/>
  <c r="C2966" i="13"/>
  <c r="P2966" i="13" s="1"/>
  <c r="B2967" i="13"/>
  <c r="C2967" i="13"/>
  <c r="P2967" i="13" s="1"/>
  <c r="B2968" i="13"/>
  <c r="C2968" i="13"/>
  <c r="P2968" i="13" s="1"/>
  <c r="B2969" i="13"/>
  <c r="C2969" i="13"/>
  <c r="P2969" i="13" s="1"/>
  <c r="B2970" i="13"/>
  <c r="C2970" i="13"/>
  <c r="P2970" i="13" s="1"/>
  <c r="B2971" i="13"/>
  <c r="C2971" i="13"/>
  <c r="P2971" i="13" s="1"/>
  <c r="B2972" i="13"/>
  <c r="C2972" i="13"/>
  <c r="P2972" i="13" s="1"/>
  <c r="B2973" i="13"/>
  <c r="C2973" i="13"/>
  <c r="P2973" i="13" s="1"/>
  <c r="B2974" i="13"/>
  <c r="C2974" i="13"/>
  <c r="P2974" i="13" s="1"/>
  <c r="B2975" i="13"/>
  <c r="C2975" i="13"/>
  <c r="P2975" i="13" s="1"/>
  <c r="B2976" i="13"/>
  <c r="C2976" i="13"/>
  <c r="P2976" i="13" s="1"/>
  <c r="B2977" i="13"/>
  <c r="C2977" i="13"/>
  <c r="P2977" i="13" s="1"/>
  <c r="B2978" i="13"/>
  <c r="C2978" i="13"/>
  <c r="P2978" i="13" s="1"/>
  <c r="B2979" i="13"/>
  <c r="C2979" i="13"/>
  <c r="P2979" i="13" s="1"/>
  <c r="B2980" i="13"/>
  <c r="C2980" i="13"/>
  <c r="P2980" i="13" s="1"/>
  <c r="B2981" i="13"/>
  <c r="C2981" i="13"/>
  <c r="P2981" i="13" s="1"/>
  <c r="B2982" i="13"/>
  <c r="C2982" i="13"/>
  <c r="P2982" i="13" s="1"/>
  <c r="B2983" i="13"/>
  <c r="C2983" i="13"/>
  <c r="P2983" i="13" s="1"/>
  <c r="B2984" i="13"/>
  <c r="C2984" i="13"/>
  <c r="P2984" i="13" s="1"/>
  <c r="B2985" i="13"/>
  <c r="C2985" i="13"/>
  <c r="P2985" i="13" s="1"/>
  <c r="B2986" i="13"/>
  <c r="C2986" i="13"/>
  <c r="P2986" i="13" s="1"/>
  <c r="B2987" i="13"/>
  <c r="C2987" i="13"/>
  <c r="P2987" i="13" s="1"/>
  <c r="B2988" i="13"/>
  <c r="C2988" i="13"/>
  <c r="P2988" i="13" s="1"/>
  <c r="B2989" i="13"/>
  <c r="C2989" i="13"/>
  <c r="P2989" i="13" s="1"/>
  <c r="B2990" i="13"/>
  <c r="C2990" i="13"/>
  <c r="P2990" i="13" s="1"/>
  <c r="B2991" i="13"/>
  <c r="C2991" i="13"/>
  <c r="P2991" i="13" s="1"/>
  <c r="B2992" i="13"/>
  <c r="C2992" i="13"/>
  <c r="P2992" i="13" s="1"/>
  <c r="B2993" i="13"/>
  <c r="C2993" i="13"/>
  <c r="P2993" i="13" s="1"/>
  <c r="B2994" i="13"/>
  <c r="C2994" i="13"/>
  <c r="P2994" i="13" s="1"/>
  <c r="B2995" i="13"/>
  <c r="C2995" i="13"/>
  <c r="P2995" i="13" s="1"/>
  <c r="B2996" i="13"/>
  <c r="C2996" i="13"/>
  <c r="P2996" i="13" s="1"/>
  <c r="B2997" i="13"/>
  <c r="C2997" i="13"/>
  <c r="P2997" i="13" s="1"/>
  <c r="B2998" i="13"/>
  <c r="C2998" i="13"/>
  <c r="P2998" i="13" s="1"/>
  <c r="B2999" i="13"/>
  <c r="C2999" i="13"/>
  <c r="P2999" i="13" s="1"/>
  <c r="B3000" i="13"/>
  <c r="C3000" i="13"/>
  <c r="P3000" i="13" s="1"/>
  <c r="B3001" i="13"/>
  <c r="C3001" i="13"/>
  <c r="P3001" i="13" s="1"/>
  <c r="B3002" i="13"/>
  <c r="C3002" i="13"/>
  <c r="P3002" i="13" s="1"/>
  <c r="B3003" i="13"/>
  <c r="C3003" i="13"/>
  <c r="P3003" i="13" s="1"/>
  <c r="B3004" i="13"/>
  <c r="C3004" i="13"/>
  <c r="P3004" i="13" s="1"/>
  <c r="B3005" i="13"/>
  <c r="C3005" i="13"/>
  <c r="P3005" i="13" s="1"/>
  <c r="B3006" i="13"/>
  <c r="C3006" i="13"/>
  <c r="P3006" i="13" s="1"/>
  <c r="B3007" i="13"/>
  <c r="C3007" i="13"/>
  <c r="P3007" i="13" s="1"/>
  <c r="B3008" i="13"/>
  <c r="C3008" i="13"/>
  <c r="P3008" i="13" s="1"/>
  <c r="B3009" i="13"/>
  <c r="C3009" i="13"/>
  <c r="P3009" i="13" s="1"/>
  <c r="B3010" i="13"/>
  <c r="C3010" i="13"/>
  <c r="P3010" i="13" s="1"/>
  <c r="B3011" i="13"/>
  <c r="C3011" i="13"/>
  <c r="P3011" i="13" s="1"/>
  <c r="B3012" i="13"/>
  <c r="C3012" i="13"/>
  <c r="P3012" i="13" s="1"/>
  <c r="B3013" i="13"/>
  <c r="C3013" i="13"/>
  <c r="P3013" i="13" s="1"/>
  <c r="B3014" i="13"/>
  <c r="C3014" i="13"/>
  <c r="P3014" i="13" s="1"/>
  <c r="B3015" i="13"/>
  <c r="C3015" i="13"/>
  <c r="P3015" i="13" s="1"/>
  <c r="H6" i="15" s="1"/>
  <c r="B3016" i="13"/>
  <c r="C3016" i="13"/>
  <c r="P3016" i="13" s="1"/>
  <c r="B3017" i="13"/>
  <c r="C3017" i="13"/>
  <c r="P3017" i="13" s="1"/>
  <c r="B3018" i="13"/>
  <c r="C3018" i="13"/>
  <c r="P3018" i="13" s="1"/>
  <c r="B3019" i="13"/>
  <c r="C3019" i="13"/>
  <c r="P3019" i="13" s="1"/>
  <c r="B3020" i="13"/>
  <c r="C3020" i="13"/>
  <c r="P3020" i="13" s="1"/>
  <c r="B3021" i="13"/>
  <c r="C3021" i="13"/>
  <c r="P3021" i="13" s="1"/>
  <c r="B3022" i="13"/>
  <c r="C3022" i="13"/>
  <c r="P3022" i="13" s="1"/>
  <c r="B3023" i="13"/>
  <c r="C3023" i="13"/>
  <c r="P3023" i="13" s="1"/>
  <c r="B3024" i="13"/>
  <c r="C3024" i="13"/>
  <c r="P3024" i="13" s="1"/>
  <c r="B3025" i="13"/>
  <c r="C3025" i="13"/>
  <c r="P3025" i="13" s="1"/>
  <c r="B3026" i="13"/>
  <c r="C3026" i="13"/>
  <c r="P3026" i="13" s="1"/>
  <c r="B3027" i="13"/>
  <c r="C3027" i="13"/>
  <c r="P3027" i="13" s="1"/>
  <c r="B3028" i="13"/>
  <c r="C3028" i="13"/>
  <c r="P3028" i="13" s="1"/>
  <c r="B3029" i="13"/>
  <c r="C3029" i="13"/>
  <c r="P3029" i="13" s="1"/>
  <c r="B3030" i="13"/>
  <c r="C3030" i="13"/>
  <c r="P3030" i="13" s="1"/>
  <c r="B3031" i="13"/>
  <c r="C3031" i="13"/>
  <c r="P3031" i="13" s="1"/>
  <c r="B3032" i="13"/>
  <c r="C3032" i="13"/>
  <c r="P3032" i="13" s="1"/>
  <c r="B3033" i="13"/>
  <c r="C3033" i="13"/>
  <c r="P3033" i="13" s="1"/>
  <c r="B3034" i="13"/>
  <c r="C3034" i="13"/>
  <c r="P3034" i="13" s="1"/>
  <c r="B3035" i="13"/>
  <c r="C3035" i="13"/>
  <c r="P3035" i="13" s="1"/>
  <c r="B3036" i="13"/>
  <c r="C3036" i="13"/>
  <c r="P3036" i="13" s="1"/>
  <c r="B3037" i="13"/>
  <c r="C3037" i="13"/>
  <c r="P3037" i="13" s="1"/>
  <c r="B3038" i="13"/>
  <c r="C3038" i="13"/>
  <c r="P3038" i="13" s="1"/>
  <c r="B3039" i="13"/>
  <c r="C3039" i="13"/>
  <c r="P3039" i="13" s="1"/>
  <c r="B3040" i="13"/>
  <c r="C3040" i="13"/>
  <c r="P3040" i="13" s="1"/>
  <c r="B3041" i="13"/>
  <c r="C3041" i="13"/>
  <c r="P3041" i="13" s="1"/>
  <c r="B3042" i="13"/>
  <c r="C3042" i="13"/>
  <c r="P3042" i="13" s="1"/>
  <c r="B3043" i="13"/>
  <c r="C3043" i="13"/>
  <c r="P3043" i="13" s="1"/>
  <c r="B3044" i="13"/>
  <c r="C3044" i="13"/>
  <c r="P3044" i="13" s="1"/>
  <c r="B3045" i="13"/>
  <c r="C3045" i="13"/>
  <c r="P3045" i="13" s="1"/>
  <c r="B3046" i="13"/>
  <c r="C3046" i="13"/>
  <c r="P3046" i="13" s="1"/>
  <c r="B3047" i="13"/>
  <c r="C3047" i="13"/>
  <c r="P3047" i="13" s="1"/>
  <c r="B3048" i="13"/>
  <c r="C3048" i="13"/>
  <c r="P3048" i="13" s="1"/>
  <c r="B3049" i="13"/>
  <c r="C3049" i="13"/>
  <c r="P3049" i="13" s="1"/>
  <c r="B3050" i="13"/>
  <c r="C3050" i="13"/>
  <c r="P3050" i="13" s="1"/>
  <c r="B3051" i="13"/>
  <c r="C3051" i="13"/>
  <c r="P3051" i="13" s="1"/>
  <c r="B3052" i="13"/>
  <c r="C3052" i="13"/>
  <c r="P3052" i="13" s="1"/>
  <c r="B3053" i="13"/>
  <c r="C3053" i="13"/>
  <c r="P3053" i="13" s="1"/>
  <c r="B3054" i="13"/>
  <c r="C3054" i="13"/>
  <c r="P3054" i="13" s="1"/>
  <c r="B3055" i="13"/>
  <c r="C3055" i="13"/>
  <c r="P3055" i="13" s="1"/>
  <c r="B3056" i="13"/>
  <c r="C3056" i="13"/>
  <c r="P3056" i="13" s="1"/>
  <c r="B3057" i="13"/>
  <c r="C3057" i="13"/>
  <c r="P3057" i="13" s="1"/>
  <c r="B3058" i="13"/>
  <c r="C3058" i="13"/>
  <c r="P3058" i="13" s="1"/>
  <c r="B3059" i="13"/>
  <c r="C3059" i="13"/>
  <c r="P3059" i="13" s="1"/>
  <c r="B3060" i="13"/>
  <c r="C3060" i="13"/>
  <c r="P3060" i="13" s="1"/>
  <c r="B3061" i="13"/>
  <c r="C3061" i="13"/>
  <c r="P3061" i="13" s="1"/>
  <c r="B3062" i="13"/>
  <c r="C3062" i="13"/>
  <c r="P3062" i="13" s="1"/>
  <c r="B3063" i="13"/>
  <c r="C3063" i="13"/>
  <c r="P3063" i="13" s="1"/>
  <c r="H12" i="15" s="1"/>
  <c r="B3064" i="13"/>
  <c r="C3064" i="13"/>
  <c r="P3064" i="13" s="1"/>
  <c r="B3065" i="13"/>
  <c r="C3065" i="13"/>
  <c r="P3065" i="13" s="1"/>
  <c r="B3066" i="13"/>
  <c r="C3066" i="13"/>
  <c r="P3066" i="13" s="1"/>
  <c r="B3067" i="13"/>
  <c r="C3067" i="13"/>
  <c r="P3067" i="13" s="1"/>
  <c r="B3068" i="13"/>
  <c r="C3068" i="13"/>
  <c r="P3068" i="13" s="1"/>
  <c r="B3069" i="13"/>
  <c r="C3069" i="13"/>
  <c r="P3069" i="13" s="1"/>
  <c r="B3070" i="13"/>
  <c r="C3070" i="13"/>
  <c r="P3070" i="13" s="1"/>
  <c r="B3071" i="13"/>
  <c r="C3071" i="13"/>
  <c r="P3071" i="13" s="1"/>
  <c r="B3072" i="13"/>
  <c r="C3072" i="13"/>
  <c r="P3072" i="13" s="1"/>
  <c r="B3073" i="13"/>
  <c r="C3073" i="13"/>
  <c r="P3073" i="13" s="1"/>
  <c r="B3074" i="13"/>
  <c r="C3074" i="13"/>
  <c r="P3074" i="13" s="1"/>
  <c r="B3075" i="13"/>
  <c r="C3075" i="13"/>
  <c r="P3075" i="13" s="1"/>
  <c r="B3076" i="13"/>
  <c r="C3076" i="13"/>
  <c r="P3076" i="13" s="1"/>
  <c r="B3077" i="13"/>
  <c r="C3077" i="13"/>
  <c r="P3077" i="13" s="1"/>
  <c r="B3078" i="13"/>
  <c r="C3078" i="13"/>
  <c r="P3078" i="13" s="1"/>
  <c r="B3079" i="13"/>
  <c r="C3079" i="13"/>
  <c r="P3079" i="13" s="1"/>
  <c r="B3080" i="13"/>
  <c r="C3080" i="13"/>
  <c r="P3080" i="13" s="1"/>
  <c r="B3081" i="13"/>
  <c r="C3081" i="13"/>
  <c r="P3081" i="13" s="1"/>
  <c r="B3082" i="13"/>
  <c r="C3082" i="13"/>
  <c r="P3082" i="13" s="1"/>
  <c r="B3083" i="13"/>
  <c r="C3083" i="13"/>
  <c r="P3083" i="13" s="1"/>
  <c r="B3084" i="13"/>
  <c r="C3084" i="13"/>
  <c r="P3084" i="13" s="1"/>
  <c r="B3085" i="13"/>
  <c r="C3085" i="13"/>
  <c r="P3085" i="13" s="1"/>
  <c r="B3086" i="13"/>
  <c r="C3086" i="13"/>
  <c r="P3086" i="13" s="1"/>
  <c r="B3087" i="13"/>
  <c r="C3087" i="13"/>
  <c r="P3087" i="13" s="1"/>
  <c r="B3088" i="13"/>
  <c r="C3088" i="13"/>
  <c r="P3088" i="13" s="1"/>
  <c r="B3089" i="13"/>
  <c r="C3089" i="13"/>
  <c r="P3089" i="13" s="1"/>
  <c r="B3090" i="13"/>
  <c r="C3090" i="13"/>
  <c r="P3090" i="13" s="1"/>
  <c r="B3091" i="13"/>
  <c r="C3091" i="13"/>
  <c r="P3091" i="13" s="1"/>
  <c r="B3092" i="13"/>
  <c r="C3092" i="13"/>
  <c r="P3092" i="13" s="1"/>
  <c r="B3093" i="13"/>
  <c r="C3093" i="13"/>
  <c r="P3093" i="13" s="1"/>
  <c r="B3094" i="13"/>
  <c r="C3094" i="13"/>
  <c r="P3094" i="13" s="1"/>
  <c r="B3095" i="13"/>
  <c r="C3095" i="13"/>
  <c r="P3095" i="13" s="1"/>
  <c r="B3096" i="13"/>
  <c r="C3096" i="13"/>
  <c r="P3096" i="13" s="1"/>
  <c r="B3097" i="13"/>
  <c r="C3097" i="13"/>
  <c r="P3097" i="13" s="1"/>
  <c r="B3098" i="13"/>
  <c r="C3098" i="13"/>
  <c r="P3098" i="13" s="1"/>
  <c r="B3099" i="13"/>
  <c r="C3099" i="13"/>
  <c r="P3099" i="13" s="1"/>
  <c r="B3100" i="13"/>
  <c r="C3100" i="13"/>
  <c r="P3100" i="13" s="1"/>
  <c r="B3101" i="13"/>
  <c r="C3101" i="13"/>
  <c r="P3101" i="13" s="1"/>
  <c r="B3102" i="13"/>
  <c r="C3102" i="13"/>
  <c r="P3102" i="13" s="1"/>
  <c r="B3103" i="13"/>
  <c r="C3103" i="13"/>
  <c r="P3103" i="13" s="1"/>
  <c r="B3104" i="13"/>
  <c r="C3104" i="13"/>
  <c r="P3104" i="13" s="1"/>
  <c r="B3105" i="13"/>
  <c r="C3105" i="13"/>
  <c r="P3105" i="13" s="1"/>
  <c r="B3106" i="13"/>
  <c r="C3106" i="13"/>
  <c r="P3106" i="13" s="1"/>
  <c r="B3107" i="13"/>
  <c r="C3107" i="13"/>
  <c r="P3107" i="13" s="1"/>
  <c r="B3108" i="13"/>
  <c r="C3108" i="13"/>
  <c r="P3108" i="13" s="1"/>
  <c r="B3109" i="13"/>
  <c r="C3109" i="13"/>
  <c r="P3109" i="13" s="1"/>
  <c r="B3110" i="13"/>
  <c r="C3110" i="13"/>
  <c r="P3110" i="13" s="1"/>
  <c r="B3111" i="13"/>
  <c r="C3111" i="13"/>
  <c r="P3111" i="13" s="1"/>
  <c r="B3112" i="13"/>
  <c r="C3112" i="13"/>
  <c r="P3112" i="13" s="1"/>
  <c r="B3113" i="13"/>
  <c r="C3113" i="13"/>
  <c r="P3113" i="13" s="1"/>
  <c r="B3114" i="13"/>
  <c r="C3114" i="13"/>
  <c r="P3114" i="13" s="1"/>
  <c r="B3115" i="13"/>
  <c r="C3115" i="13"/>
  <c r="P3115" i="13" s="1"/>
  <c r="B3116" i="13"/>
  <c r="C3116" i="13"/>
  <c r="P3116" i="13" s="1"/>
  <c r="B3117" i="13"/>
  <c r="C3117" i="13"/>
  <c r="P3117" i="13" s="1"/>
  <c r="B3118" i="13"/>
  <c r="C3118" i="13"/>
  <c r="P3118" i="13" s="1"/>
  <c r="B3119" i="13"/>
  <c r="C3119" i="13"/>
  <c r="P3119" i="13" s="1"/>
  <c r="B3120" i="13"/>
  <c r="C3120" i="13"/>
  <c r="P3120" i="13" s="1"/>
  <c r="B3121" i="13"/>
  <c r="C3121" i="13"/>
  <c r="P3121" i="13" s="1"/>
  <c r="B3122" i="13"/>
  <c r="C3122" i="13"/>
  <c r="P3122" i="13" s="1"/>
  <c r="B3123" i="13"/>
  <c r="C3123" i="13"/>
  <c r="P3123" i="13" s="1"/>
  <c r="B3124" i="13"/>
  <c r="C3124" i="13"/>
  <c r="P3124" i="13" s="1"/>
  <c r="B3125" i="13"/>
  <c r="C3125" i="13"/>
  <c r="P3125" i="13" s="1"/>
  <c r="B3126" i="13"/>
  <c r="C3126" i="13"/>
  <c r="P3126" i="13" s="1"/>
  <c r="B3127" i="13"/>
  <c r="C3127" i="13"/>
  <c r="P3127" i="13" s="1"/>
  <c r="B3128" i="13"/>
  <c r="C3128" i="13"/>
  <c r="P3128" i="13" s="1"/>
  <c r="B3129" i="13"/>
  <c r="C3129" i="13"/>
  <c r="P3129" i="13" s="1"/>
  <c r="B3130" i="13"/>
  <c r="C3130" i="13"/>
  <c r="P3130" i="13" s="1"/>
  <c r="B3131" i="13"/>
  <c r="C3131" i="13"/>
  <c r="P3131" i="13" s="1"/>
  <c r="B3132" i="13"/>
  <c r="C3132" i="13"/>
  <c r="P3132" i="13" s="1"/>
  <c r="B3133" i="13"/>
  <c r="C3133" i="13"/>
  <c r="P3133" i="13" s="1"/>
  <c r="B3134" i="13"/>
  <c r="C3134" i="13"/>
  <c r="P3134" i="13" s="1"/>
  <c r="B3135" i="13"/>
  <c r="C3135" i="13"/>
  <c r="P3135" i="13" s="1"/>
  <c r="B3136" i="13"/>
  <c r="C3136" i="13"/>
  <c r="P3136" i="13" s="1"/>
  <c r="B3137" i="13"/>
  <c r="C3137" i="13"/>
  <c r="P3137" i="13" s="1"/>
  <c r="B3138" i="13"/>
  <c r="C3138" i="13"/>
  <c r="P3138" i="13" s="1"/>
  <c r="B3139" i="13"/>
  <c r="C3139" i="13"/>
  <c r="P3139" i="13" s="1"/>
  <c r="B3140" i="13"/>
  <c r="C3140" i="13"/>
  <c r="P3140" i="13" s="1"/>
  <c r="B3141" i="13"/>
  <c r="C3141" i="13"/>
  <c r="P3141" i="13" s="1"/>
  <c r="B3142" i="13"/>
  <c r="C3142" i="13"/>
  <c r="P3142" i="13" s="1"/>
  <c r="B3143" i="13"/>
  <c r="C3143" i="13"/>
  <c r="P3143" i="13" s="1"/>
  <c r="B3144" i="13"/>
  <c r="C3144" i="13"/>
  <c r="P3144" i="13" s="1"/>
  <c r="B3145" i="13"/>
  <c r="C3145" i="13"/>
  <c r="P3145" i="13" s="1"/>
  <c r="B3146" i="13"/>
  <c r="C3146" i="13"/>
  <c r="P3146" i="13" s="1"/>
  <c r="B3147" i="13"/>
  <c r="C3147" i="13"/>
  <c r="P3147" i="13" s="1"/>
  <c r="B3148" i="13"/>
  <c r="C3148" i="13"/>
  <c r="P3148" i="13" s="1"/>
  <c r="B3149" i="13"/>
  <c r="C3149" i="13"/>
  <c r="P3149" i="13" s="1"/>
  <c r="B3150" i="13"/>
  <c r="C3150" i="13"/>
  <c r="P3150" i="13" s="1"/>
  <c r="B3151" i="13"/>
  <c r="C3151" i="13"/>
  <c r="P3151" i="13" s="1"/>
  <c r="B3152" i="13"/>
  <c r="C3152" i="13"/>
  <c r="P3152" i="13" s="1"/>
  <c r="B3153" i="13"/>
  <c r="C3153" i="13"/>
  <c r="P3153" i="13" s="1"/>
  <c r="B3154" i="13"/>
  <c r="C3154" i="13"/>
  <c r="P3154" i="13" s="1"/>
  <c r="B3155" i="13"/>
  <c r="C3155" i="13"/>
  <c r="P3155" i="13" s="1"/>
  <c r="B3156" i="13"/>
  <c r="C3156" i="13"/>
  <c r="P3156" i="13" s="1"/>
  <c r="B3157" i="13"/>
  <c r="C3157" i="13"/>
  <c r="P3157" i="13" s="1"/>
  <c r="B3158" i="13"/>
  <c r="C3158" i="13"/>
  <c r="P3158" i="13" s="1"/>
  <c r="B3159" i="13"/>
  <c r="C3159" i="13"/>
  <c r="P3159" i="13" s="1"/>
  <c r="B3160" i="13"/>
  <c r="C3160" i="13"/>
  <c r="P3160" i="13" s="1"/>
  <c r="B3161" i="13"/>
  <c r="C3161" i="13"/>
  <c r="P3161" i="13" s="1"/>
  <c r="B3162" i="13"/>
  <c r="C3162" i="13"/>
  <c r="P3162" i="13" s="1"/>
  <c r="B3163" i="13"/>
  <c r="C3163" i="13"/>
  <c r="P3163" i="13" s="1"/>
  <c r="B3164" i="13"/>
  <c r="C3164" i="13"/>
  <c r="P3164" i="13" s="1"/>
  <c r="B3165" i="13"/>
  <c r="C3165" i="13"/>
  <c r="P3165" i="13" s="1"/>
  <c r="B3166" i="13"/>
  <c r="C3166" i="13"/>
  <c r="P3166" i="13" s="1"/>
  <c r="B3167" i="13"/>
  <c r="C3167" i="13"/>
  <c r="P3167" i="13" s="1"/>
  <c r="B3168" i="13"/>
  <c r="C3168" i="13"/>
  <c r="P3168" i="13" s="1"/>
  <c r="B3169" i="13"/>
  <c r="C3169" i="13"/>
  <c r="P3169" i="13" s="1"/>
  <c r="B3170" i="13"/>
  <c r="C3170" i="13"/>
  <c r="P3170" i="13" s="1"/>
  <c r="B3171" i="13"/>
  <c r="C3171" i="13"/>
  <c r="P3171" i="13" s="1"/>
  <c r="B3172" i="13"/>
  <c r="C3172" i="13"/>
  <c r="P3172" i="13" s="1"/>
  <c r="B3173" i="13"/>
  <c r="C3173" i="13"/>
  <c r="P3173" i="13" s="1"/>
  <c r="B3174" i="13"/>
  <c r="C3174" i="13"/>
  <c r="P3174" i="13" s="1"/>
  <c r="B3175" i="13"/>
  <c r="C3175" i="13"/>
  <c r="P3175" i="13" s="1"/>
  <c r="B3176" i="13"/>
  <c r="C3176" i="13"/>
  <c r="P3176" i="13" s="1"/>
  <c r="B3177" i="13"/>
  <c r="C3177" i="13"/>
  <c r="P3177" i="13" s="1"/>
  <c r="B3178" i="13"/>
  <c r="C3178" i="13"/>
  <c r="P3178" i="13" s="1"/>
  <c r="B3179" i="13"/>
  <c r="C3179" i="13"/>
  <c r="P3179" i="13" s="1"/>
  <c r="B3180" i="13"/>
  <c r="C3180" i="13"/>
  <c r="P3180" i="13" s="1"/>
  <c r="B3181" i="13"/>
  <c r="C3181" i="13"/>
  <c r="P3181" i="13" s="1"/>
  <c r="B3182" i="13"/>
  <c r="C3182" i="13"/>
  <c r="P3182" i="13" s="1"/>
  <c r="B3183" i="13"/>
  <c r="C3183" i="13"/>
  <c r="P3183" i="13" s="1"/>
  <c r="B3184" i="13"/>
  <c r="C3184" i="13"/>
  <c r="P3184" i="13" s="1"/>
  <c r="B3185" i="13"/>
  <c r="C3185" i="13"/>
  <c r="P3185" i="13" s="1"/>
  <c r="B3186" i="13"/>
  <c r="C3186" i="13"/>
  <c r="P3186" i="13" s="1"/>
  <c r="B3187" i="13"/>
  <c r="C3187" i="13"/>
  <c r="P3187" i="13" s="1"/>
  <c r="B3188" i="13"/>
  <c r="C3188" i="13"/>
  <c r="P3188" i="13" s="1"/>
  <c r="B3189" i="13"/>
  <c r="C3189" i="13"/>
  <c r="P3189" i="13" s="1"/>
  <c r="B3190" i="13"/>
  <c r="C3190" i="13"/>
  <c r="P3190" i="13" s="1"/>
  <c r="B3191" i="13"/>
  <c r="C3191" i="13"/>
  <c r="P3191" i="13" s="1"/>
  <c r="B3192" i="13"/>
  <c r="C3192" i="13"/>
  <c r="P3192" i="13" s="1"/>
  <c r="B3193" i="13"/>
  <c r="C3193" i="13"/>
  <c r="P3193" i="13" s="1"/>
  <c r="B3194" i="13"/>
  <c r="C3194" i="13"/>
  <c r="P3194" i="13" s="1"/>
  <c r="B3195" i="13"/>
  <c r="C3195" i="13"/>
  <c r="P3195" i="13" s="1"/>
  <c r="B3196" i="13"/>
  <c r="C3196" i="13"/>
  <c r="P3196" i="13" s="1"/>
  <c r="B3197" i="13"/>
  <c r="C3197" i="13"/>
  <c r="P3197" i="13" s="1"/>
  <c r="B3198" i="13"/>
  <c r="C3198" i="13"/>
  <c r="P3198" i="13" s="1"/>
  <c r="B3199" i="13"/>
  <c r="C3199" i="13"/>
  <c r="P3199" i="13" s="1"/>
  <c r="B3200" i="13"/>
  <c r="C3200" i="13"/>
  <c r="P3200" i="13" s="1"/>
  <c r="B3201" i="13"/>
  <c r="C3201" i="13"/>
  <c r="P3201" i="13" s="1"/>
  <c r="B3202" i="13"/>
  <c r="C3202" i="13"/>
  <c r="P3202" i="13" s="1"/>
  <c r="B3203" i="13"/>
  <c r="C3203" i="13"/>
  <c r="P3203" i="13" s="1"/>
  <c r="B3204" i="13"/>
  <c r="C3204" i="13"/>
  <c r="P3204" i="13" s="1"/>
  <c r="B3205" i="13"/>
  <c r="C3205" i="13"/>
  <c r="P3205" i="13" s="1"/>
  <c r="B3206" i="13"/>
  <c r="C3206" i="13"/>
  <c r="P3206" i="13" s="1"/>
  <c r="B3207" i="13"/>
  <c r="C3207" i="13"/>
  <c r="P3207" i="13" s="1"/>
  <c r="B3208" i="13"/>
  <c r="C3208" i="13"/>
  <c r="P3208" i="13" s="1"/>
  <c r="B3209" i="13"/>
  <c r="C3209" i="13"/>
  <c r="P3209" i="13" s="1"/>
  <c r="B3210" i="13"/>
  <c r="C3210" i="13"/>
  <c r="P3210" i="13" s="1"/>
  <c r="B3211" i="13"/>
  <c r="C3211" i="13"/>
  <c r="P3211" i="13" s="1"/>
  <c r="B3212" i="13"/>
  <c r="C3212" i="13"/>
  <c r="P3212" i="13" s="1"/>
  <c r="B3213" i="13"/>
  <c r="C3213" i="13"/>
  <c r="P3213" i="13" s="1"/>
  <c r="B3214" i="13"/>
  <c r="C3214" i="13"/>
  <c r="P3214" i="13" s="1"/>
  <c r="B3215" i="13"/>
  <c r="C3215" i="13"/>
  <c r="P3215" i="13" s="1"/>
  <c r="B3216" i="13"/>
  <c r="C3216" i="13"/>
  <c r="P3216" i="13" s="1"/>
  <c r="B3217" i="13"/>
  <c r="C3217" i="13"/>
  <c r="P3217" i="13" s="1"/>
  <c r="B3218" i="13"/>
  <c r="C3218" i="13"/>
  <c r="P3218" i="13" s="1"/>
  <c r="B3219" i="13"/>
  <c r="C3219" i="13"/>
  <c r="P3219" i="13" s="1"/>
  <c r="B3220" i="13"/>
  <c r="C3220" i="13"/>
  <c r="P3220" i="13" s="1"/>
  <c r="B3221" i="13"/>
  <c r="C3221" i="13"/>
  <c r="P3221" i="13" s="1"/>
  <c r="B3222" i="13"/>
  <c r="C3222" i="13"/>
  <c r="P3222" i="13" s="1"/>
  <c r="B3223" i="13"/>
  <c r="C3223" i="13"/>
  <c r="P3223" i="13" s="1"/>
  <c r="B3224" i="13"/>
  <c r="C3224" i="13"/>
  <c r="P3224" i="13" s="1"/>
  <c r="B3225" i="13"/>
  <c r="C3225" i="13"/>
  <c r="P3225" i="13" s="1"/>
  <c r="B3226" i="13"/>
  <c r="C3226" i="13"/>
  <c r="P3226" i="13" s="1"/>
  <c r="B3227" i="13"/>
  <c r="C3227" i="13"/>
  <c r="P3227" i="13" s="1"/>
  <c r="B3228" i="13"/>
  <c r="C3228" i="13"/>
  <c r="P3228" i="13" s="1"/>
  <c r="B3229" i="13"/>
  <c r="C3229" i="13"/>
  <c r="P3229" i="13" s="1"/>
  <c r="B3230" i="13"/>
  <c r="C3230" i="13"/>
  <c r="P3230" i="13" s="1"/>
  <c r="B3231" i="13"/>
  <c r="C3231" i="13"/>
  <c r="P3231" i="13" s="1"/>
  <c r="B3232" i="13"/>
  <c r="C3232" i="13"/>
  <c r="P3232" i="13" s="1"/>
  <c r="B3233" i="13"/>
  <c r="C3233" i="13"/>
  <c r="P3233" i="13" s="1"/>
  <c r="B3234" i="13"/>
  <c r="C3234" i="13"/>
  <c r="P3234" i="13" s="1"/>
  <c r="B3235" i="13"/>
  <c r="C3235" i="13"/>
  <c r="P3235" i="13" s="1"/>
  <c r="B3236" i="13"/>
  <c r="C3236" i="13"/>
  <c r="P3236" i="13" s="1"/>
  <c r="B3237" i="13"/>
  <c r="C3237" i="13"/>
  <c r="P3237" i="13" s="1"/>
  <c r="B3238" i="13"/>
  <c r="C3238" i="13"/>
  <c r="P3238" i="13" s="1"/>
  <c r="B3239" i="13"/>
  <c r="C3239" i="13"/>
  <c r="P3239" i="13" s="1"/>
  <c r="B3240" i="13"/>
  <c r="C3240" i="13"/>
  <c r="P3240" i="13" s="1"/>
  <c r="B3241" i="13"/>
  <c r="C3241" i="13"/>
  <c r="P3241" i="13" s="1"/>
  <c r="B3242" i="13"/>
  <c r="C3242" i="13"/>
  <c r="P3242" i="13" s="1"/>
  <c r="B3243" i="13"/>
  <c r="C3243" i="13"/>
  <c r="P3243" i="13" s="1"/>
  <c r="B3244" i="13"/>
  <c r="C3244" i="13"/>
  <c r="P3244" i="13" s="1"/>
  <c r="B3245" i="13"/>
  <c r="C3245" i="13"/>
  <c r="P3245" i="13" s="1"/>
  <c r="B3246" i="13"/>
  <c r="C3246" i="13"/>
  <c r="P3246" i="13" s="1"/>
  <c r="B3247" i="13"/>
  <c r="C3247" i="13"/>
  <c r="P3247" i="13" s="1"/>
  <c r="B3248" i="13"/>
  <c r="C3248" i="13"/>
  <c r="P3248" i="13" s="1"/>
  <c r="B3249" i="13"/>
  <c r="C3249" i="13"/>
  <c r="P3249" i="13" s="1"/>
  <c r="B3250" i="13"/>
  <c r="C3250" i="13"/>
  <c r="P3250" i="13" s="1"/>
  <c r="B3251" i="13"/>
  <c r="C3251" i="13"/>
  <c r="P3251" i="13" s="1"/>
  <c r="B3252" i="13"/>
  <c r="C3252" i="13"/>
  <c r="P3252" i="13" s="1"/>
  <c r="B3253" i="13"/>
  <c r="C3253" i="13"/>
  <c r="P3253" i="13" s="1"/>
  <c r="B3254" i="13"/>
  <c r="C3254" i="13"/>
  <c r="P3254" i="13" s="1"/>
  <c r="B3255" i="13"/>
  <c r="C3255" i="13"/>
  <c r="P3255" i="13" s="1"/>
  <c r="B3256" i="13"/>
  <c r="C3256" i="13"/>
  <c r="P3256" i="13" s="1"/>
  <c r="B3257" i="13"/>
  <c r="C3257" i="13"/>
  <c r="P3257" i="13" s="1"/>
  <c r="B3258" i="13"/>
  <c r="C3258" i="13"/>
  <c r="P3258" i="13" s="1"/>
  <c r="B3259" i="13"/>
  <c r="C3259" i="13"/>
  <c r="P3259" i="13" s="1"/>
  <c r="B3260" i="13"/>
  <c r="C3260" i="13"/>
  <c r="P3260" i="13" s="1"/>
  <c r="B3261" i="13"/>
  <c r="C3261" i="13"/>
  <c r="P3261" i="13" s="1"/>
  <c r="B3262" i="13"/>
  <c r="C3262" i="13"/>
  <c r="P3262" i="13" s="1"/>
  <c r="B3263" i="13"/>
  <c r="C3263" i="13"/>
  <c r="P3263" i="13" s="1"/>
  <c r="B3264" i="13"/>
  <c r="C3264" i="13"/>
  <c r="P3264" i="13" s="1"/>
  <c r="B3265" i="13"/>
  <c r="C3265" i="13"/>
  <c r="P3265" i="13" s="1"/>
  <c r="B3266" i="13"/>
  <c r="C3266" i="13"/>
  <c r="P3266" i="13" s="1"/>
  <c r="B3267" i="13"/>
  <c r="C3267" i="13"/>
  <c r="P3267" i="13" s="1"/>
  <c r="B3268" i="13"/>
  <c r="C3268" i="13"/>
  <c r="P3268" i="13" s="1"/>
  <c r="B3269" i="13"/>
  <c r="C3269" i="13"/>
  <c r="P3269" i="13" s="1"/>
  <c r="B3270" i="13"/>
  <c r="C3270" i="13"/>
  <c r="P3270" i="13" s="1"/>
  <c r="B3271" i="13"/>
  <c r="C3271" i="13"/>
  <c r="P3271" i="13" s="1"/>
  <c r="B3272" i="13"/>
  <c r="C3272" i="13"/>
  <c r="P3272" i="13" s="1"/>
  <c r="B3273" i="13"/>
  <c r="C3273" i="13"/>
  <c r="P3273" i="13" s="1"/>
  <c r="B3274" i="13"/>
  <c r="C3274" i="13"/>
  <c r="P3274" i="13" s="1"/>
  <c r="B3275" i="13"/>
  <c r="C3275" i="13"/>
  <c r="P3275" i="13" s="1"/>
  <c r="B3276" i="13"/>
  <c r="C3276" i="13"/>
  <c r="P3276" i="13" s="1"/>
  <c r="B3277" i="13"/>
  <c r="C3277" i="13"/>
  <c r="P3277" i="13" s="1"/>
  <c r="B3278" i="13"/>
  <c r="C3278" i="13"/>
  <c r="P3278" i="13" s="1"/>
  <c r="B3279" i="13"/>
  <c r="C3279" i="13"/>
  <c r="P3279" i="13" s="1"/>
  <c r="B3280" i="13"/>
  <c r="C3280" i="13"/>
  <c r="P3280" i="13" s="1"/>
  <c r="B3281" i="13"/>
  <c r="C3281" i="13"/>
  <c r="P3281" i="13" s="1"/>
  <c r="B3282" i="13"/>
  <c r="C3282" i="13"/>
  <c r="P3282" i="13" s="1"/>
  <c r="B3283" i="13"/>
  <c r="C3283" i="13"/>
  <c r="P3283" i="13" s="1"/>
  <c r="B3284" i="13"/>
  <c r="C3284" i="13"/>
  <c r="P3284" i="13" s="1"/>
  <c r="B3285" i="13"/>
  <c r="C3285" i="13"/>
  <c r="P3285" i="13" s="1"/>
  <c r="B3286" i="13"/>
  <c r="C3286" i="13"/>
  <c r="P3286" i="13" s="1"/>
  <c r="B3287" i="13"/>
  <c r="C3287" i="13"/>
  <c r="P3287" i="13" s="1"/>
  <c r="B3288" i="13"/>
  <c r="C3288" i="13"/>
  <c r="P3288" i="13" s="1"/>
  <c r="B3289" i="13"/>
  <c r="C3289" i="13"/>
  <c r="P3289" i="13" s="1"/>
  <c r="B3290" i="13"/>
  <c r="C3290" i="13"/>
  <c r="P3290" i="13" s="1"/>
  <c r="B3291" i="13"/>
  <c r="C3291" i="13"/>
  <c r="P3291" i="13" s="1"/>
  <c r="B3292" i="13"/>
  <c r="C3292" i="13"/>
  <c r="P3292" i="13" s="1"/>
  <c r="B3293" i="13"/>
  <c r="C3293" i="13"/>
  <c r="P3293" i="13" s="1"/>
  <c r="B3294" i="13"/>
  <c r="C3294" i="13"/>
  <c r="P3294" i="13" s="1"/>
  <c r="B3295" i="13"/>
  <c r="C3295" i="13"/>
  <c r="P3295" i="13" s="1"/>
  <c r="B3296" i="13"/>
  <c r="C3296" i="13"/>
  <c r="P3296" i="13" s="1"/>
  <c r="B3297" i="13"/>
  <c r="C3297" i="13"/>
  <c r="P3297" i="13" s="1"/>
  <c r="B3298" i="13"/>
  <c r="C3298" i="13"/>
  <c r="P3298" i="13" s="1"/>
  <c r="B3299" i="13"/>
  <c r="C3299" i="13"/>
  <c r="P3299" i="13" s="1"/>
  <c r="B3300" i="13"/>
  <c r="C3300" i="13"/>
  <c r="P3300" i="13" s="1"/>
  <c r="B3301" i="13"/>
  <c r="C3301" i="13"/>
  <c r="P3301" i="13" s="1"/>
  <c r="B3302" i="13"/>
  <c r="C3302" i="13"/>
  <c r="P3302" i="13" s="1"/>
  <c r="B3303" i="13"/>
  <c r="C3303" i="13"/>
  <c r="P3303" i="13" s="1"/>
  <c r="B3304" i="13"/>
  <c r="C3304" i="13"/>
  <c r="P3304" i="13" s="1"/>
  <c r="B3305" i="13"/>
  <c r="C3305" i="13"/>
  <c r="P3305" i="13" s="1"/>
  <c r="B3306" i="13"/>
  <c r="C3306" i="13"/>
  <c r="P3306" i="13" s="1"/>
  <c r="B3307" i="13"/>
  <c r="C3307" i="13"/>
  <c r="P3307" i="13" s="1"/>
  <c r="B3308" i="13"/>
  <c r="C3308" i="13"/>
  <c r="P3308" i="13" s="1"/>
  <c r="B3309" i="13"/>
  <c r="C3309" i="13"/>
  <c r="P3309" i="13" s="1"/>
  <c r="B3310" i="13"/>
  <c r="C3310" i="13"/>
  <c r="P3310" i="13" s="1"/>
  <c r="B3311" i="13"/>
  <c r="C3311" i="13"/>
  <c r="P3311" i="13" s="1"/>
  <c r="B3312" i="13"/>
  <c r="C3312" i="13"/>
  <c r="P3312" i="13" s="1"/>
  <c r="B3313" i="13"/>
  <c r="C3313" i="13"/>
  <c r="P3313" i="13" s="1"/>
  <c r="B3314" i="13"/>
  <c r="C3314" i="13"/>
  <c r="P3314" i="13" s="1"/>
  <c r="B3315" i="13"/>
  <c r="C3315" i="13"/>
  <c r="P3315" i="13" s="1"/>
  <c r="B3316" i="13"/>
  <c r="C3316" i="13"/>
  <c r="P3316" i="13" s="1"/>
  <c r="B3317" i="13"/>
  <c r="C3317" i="13"/>
  <c r="P3317" i="13" s="1"/>
  <c r="B3318" i="13"/>
  <c r="C3318" i="13"/>
  <c r="P3318" i="13" s="1"/>
  <c r="B3319" i="13"/>
  <c r="C3319" i="13"/>
  <c r="P3319" i="13" s="1"/>
  <c r="B3320" i="13"/>
  <c r="C3320" i="13"/>
  <c r="P3320" i="13" s="1"/>
  <c r="B3321" i="13"/>
  <c r="C3321" i="13"/>
  <c r="P3321" i="13" s="1"/>
  <c r="B3322" i="13"/>
  <c r="C3322" i="13"/>
  <c r="P3322" i="13" s="1"/>
  <c r="B3323" i="13"/>
  <c r="C3323" i="13"/>
  <c r="P3323" i="13" s="1"/>
  <c r="B3324" i="13"/>
  <c r="C3324" i="13"/>
  <c r="P3324" i="13" s="1"/>
  <c r="B3325" i="13"/>
  <c r="C3325" i="13"/>
  <c r="P3325" i="13" s="1"/>
  <c r="B3326" i="13"/>
  <c r="C3326" i="13"/>
  <c r="P3326" i="13" s="1"/>
  <c r="B3327" i="13"/>
  <c r="C3327" i="13"/>
  <c r="P3327" i="13" s="1"/>
  <c r="B3328" i="13"/>
  <c r="C3328" i="13"/>
  <c r="P3328" i="13" s="1"/>
  <c r="B3329" i="13"/>
  <c r="C3329" i="13"/>
  <c r="P3329" i="13" s="1"/>
  <c r="B3330" i="13"/>
  <c r="C3330" i="13"/>
  <c r="P3330" i="13" s="1"/>
  <c r="B3331" i="13"/>
  <c r="C3331" i="13"/>
  <c r="P3331" i="13" s="1"/>
  <c r="B3332" i="13"/>
  <c r="C3332" i="13"/>
  <c r="P3332" i="13" s="1"/>
  <c r="B3333" i="13"/>
  <c r="C3333" i="13"/>
  <c r="P3333" i="13" s="1"/>
  <c r="B3334" i="13"/>
  <c r="C3334" i="13"/>
  <c r="P3334" i="13" s="1"/>
  <c r="B3335" i="13"/>
  <c r="C3335" i="13"/>
  <c r="P3335" i="13" s="1"/>
  <c r="B3336" i="13"/>
  <c r="C3336" i="13"/>
  <c r="P3336" i="13" s="1"/>
  <c r="B3337" i="13"/>
  <c r="C3337" i="13"/>
  <c r="P3337" i="13" s="1"/>
  <c r="B3338" i="13"/>
  <c r="C3338" i="13"/>
  <c r="P3338" i="13" s="1"/>
  <c r="B3339" i="13"/>
  <c r="C3339" i="13"/>
  <c r="P3339" i="13" s="1"/>
  <c r="B3340" i="13"/>
  <c r="C3340" i="13"/>
  <c r="P3340" i="13" s="1"/>
  <c r="B3341" i="13"/>
  <c r="C3341" i="13"/>
  <c r="P3341" i="13" s="1"/>
  <c r="B3342" i="13"/>
  <c r="C3342" i="13"/>
  <c r="P3342" i="13" s="1"/>
  <c r="B3343" i="13"/>
  <c r="C3343" i="13"/>
  <c r="P3343" i="13" s="1"/>
  <c r="B3344" i="13"/>
  <c r="C3344" i="13"/>
  <c r="P3344" i="13" s="1"/>
  <c r="B3345" i="13"/>
  <c r="C3345" i="13"/>
  <c r="P3345" i="13" s="1"/>
  <c r="B3346" i="13"/>
  <c r="C3346" i="13"/>
  <c r="P3346" i="13" s="1"/>
  <c r="B3347" i="13"/>
  <c r="C3347" i="13"/>
  <c r="P3347" i="13" s="1"/>
  <c r="B3348" i="13"/>
  <c r="C3348" i="13"/>
  <c r="P3348" i="13" s="1"/>
  <c r="B3349" i="13"/>
  <c r="C3349" i="13"/>
  <c r="P3349" i="13" s="1"/>
  <c r="B3350" i="13"/>
  <c r="C3350" i="13"/>
  <c r="P3350" i="13" s="1"/>
  <c r="B3351" i="13"/>
  <c r="C3351" i="13"/>
  <c r="P3351" i="13" s="1"/>
  <c r="B3352" i="13"/>
  <c r="C3352" i="13"/>
  <c r="P3352" i="13" s="1"/>
  <c r="B3353" i="13"/>
  <c r="C3353" i="13"/>
  <c r="P3353" i="13" s="1"/>
  <c r="B3354" i="13"/>
  <c r="C3354" i="13"/>
  <c r="P3354" i="13" s="1"/>
  <c r="B3355" i="13"/>
  <c r="C3355" i="13"/>
  <c r="P3355" i="13" s="1"/>
  <c r="B3356" i="13"/>
  <c r="C3356" i="13"/>
  <c r="P3356" i="13" s="1"/>
  <c r="B3357" i="13"/>
  <c r="C3357" i="13"/>
  <c r="P3357" i="13" s="1"/>
  <c r="B3358" i="13"/>
  <c r="C3358" i="13"/>
  <c r="P3358" i="13" s="1"/>
  <c r="B3359" i="13"/>
  <c r="C3359" i="13"/>
  <c r="P3359" i="13" s="1"/>
  <c r="B3360" i="13"/>
  <c r="C3360" i="13"/>
  <c r="P3360" i="13" s="1"/>
  <c r="B3361" i="13"/>
  <c r="C3361" i="13"/>
  <c r="P3361" i="13" s="1"/>
  <c r="B3362" i="13"/>
  <c r="C3362" i="13"/>
  <c r="P3362" i="13" s="1"/>
  <c r="B3363" i="13"/>
  <c r="C3363" i="13"/>
  <c r="P3363" i="13" s="1"/>
  <c r="B3364" i="13"/>
  <c r="C3364" i="13"/>
  <c r="P3364" i="13" s="1"/>
  <c r="B3365" i="13"/>
  <c r="C3365" i="13"/>
  <c r="P3365" i="13" s="1"/>
  <c r="B3366" i="13"/>
  <c r="C3366" i="13"/>
  <c r="P3366" i="13" s="1"/>
  <c r="B3367" i="13"/>
  <c r="C3367" i="13"/>
  <c r="P3367" i="13" s="1"/>
  <c r="B3368" i="13"/>
  <c r="C3368" i="13"/>
  <c r="P3368" i="13" s="1"/>
  <c r="B3369" i="13"/>
  <c r="C3369" i="13"/>
  <c r="P3369" i="13" s="1"/>
  <c r="B3370" i="13"/>
  <c r="C3370" i="13"/>
  <c r="P3370" i="13" s="1"/>
  <c r="B3371" i="13"/>
  <c r="C3371" i="13"/>
  <c r="P3371" i="13" s="1"/>
  <c r="B3372" i="13"/>
  <c r="C3372" i="13"/>
  <c r="P3372" i="13" s="1"/>
  <c r="B3373" i="13"/>
  <c r="C3373" i="13"/>
  <c r="P3373" i="13" s="1"/>
  <c r="B3374" i="13"/>
  <c r="C3374" i="13"/>
  <c r="P3374" i="13" s="1"/>
  <c r="B3375" i="13"/>
  <c r="C3375" i="13"/>
  <c r="P3375" i="13" s="1"/>
  <c r="B3376" i="13"/>
  <c r="C3376" i="13"/>
  <c r="P3376" i="13" s="1"/>
  <c r="B3377" i="13"/>
  <c r="C3377" i="13"/>
  <c r="P3377" i="13" s="1"/>
  <c r="B3378" i="13"/>
  <c r="C3378" i="13"/>
  <c r="P3378" i="13" s="1"/>
  <c r="B3379" i="13"/>
  <c r="C3379" i="13"/>
  <c r="P3379" i="13" s="1"/>
  <c r="B3380" i="13"/>
  <c r="C3380" i="13"/>
  <c r="P3380" i="13" s="1"/>
  <c r="B3381" i="13"/>
  <c r="C3381" i="13"/>
  <c r="P3381" i="13" s="1"/>
  <c r="B3382" i="13"/>
  <c r="C3382" i="13"/>
  <c r="P3382" i="13" s="1"/>
  <c r="B3383" i="13"/>
  <c r="C3383" i="13"/>
  <c r="P3383" i="13" s="1"/>
  <c r="B3384" i="13"/>
  <c r="C3384" i="13"/>
  <c r="P3384" i="13" s="1"/>
  <c r="B3385" i="13"/>
  <c r="C3385" i="13"/>
  <c r="P3385" i="13" s="1"/>
  <c r="B3386" i="13"/>
  <c r="C3386" i="13"/>
  <c r="P3386" i="13" s="1"/>
  <c r="B3387" i="13"/>
  <c r="C3387" i="13"/>
  <c r="P3387" i="13" s="1"/>
  <c r="B3388" i="13"/>
  <c r="C3388" i="13"/>
  <c r="P3388" i="13" s="1"/>
  <c r="B3389" i="13"/>
  <c r="C3389" i="13"/>
  <c r="P3389" i="13" s="1"/>
  <c r="B3390" i="13"/>
  <c r="C3390" i="13"/>
  <c r="P3390" i="13" s="1"/>
  <c r="B3391" i="13"/>
  <c r="C3391" i="13"/>
  <c r="P3391" i="13" s="1"/>
  <c r="B3392" i="13"/>
  <c r="C3392" i="13"/>
  <c r="P3392" i="13" s="1"/>
  <c r="B3393" i="13"/>
  <c r="C3393" i="13"/>
  <c r="P3393" i="13" s="1"/>
  <c r="B3394" i="13"/>
  <c r="C3394" i="13"/>
  <c r="P3394" i="13" s="1"/>
  <c r="B3395" i="13"/>
  <c r="C3395" i="13"/>
  <c r="P3395" i="13" s="1"/>
  <c r="B3396" i="13"/>
  <c r="C3396" i="13"/>
  <c r="P3396" i="13" s="1"/>
  <c r="B3397" i="13"/>
  <c r="C3397" i="13"/>
  <c r="P3397" i="13" s="1"/>
  <c r="B3398" i="13"/>
  <c r="C3398" i="13"/>
  <c r="P3398" i="13" s="1"/>
  <c r="B3399" i="13"/>
  <c r="C3399" i="13"/>
  <c r="P3399" i="13" s="1"/>
  <c r="B3400" i="13"/>
  <c r="C3400" i="13"/>
  <c r="P3400" i="13" s="1"/>
  <c r="B3401" i="13"/>
  <c r="C3401" i="13"/>
  <c r="P3401" i="13" s="1"/>
  <c r="B3402" i="13"/>
  <c r="C3402" i="13"/>
  <c r="P3402" i="13" s="1"/>
  <c r="B3403" i="13"/>
  <c r="C3403" i="13"/>
  <c r="P3403" i="13" s="1"/>
  <c r="B3404" i="13"/>
  <c r="C3404" i="13"/>
  <c r="P3404" i="13" s="1"/>
  <c r="B3405" i="13"/>
  <c r="C3405" i="13"/>
  <c r="P3405" i="13" s="1"/>
  <c r="B3406" i="13"/>
  <c r="C3406" i="13"/>
  <c r="P3406" i="13" s="1"/>
  <c r="B3407" i="13"/>
  <c r="C3407" i="13"/>
  <c r="P3407" i="13" s="1"/>
  <c r="B3408" i="13"/>
  <c r="C3408" i="13"/>
  <c r="P3408" i="13" s="1"/>
  <c r="B3409" i="13"/>
  <c r="C3409" i="13"/>
  <c r="P3409" i="13" s="1"/>
  <c r="B3410" i="13"/>
  <c r="C3410" i="13"/>
  <c r="P3410" i="13" s="1"/>
  <c r="B3411" i="13"/>
  <c r="C3411" i="13"/>
  <c r="P3411" i="13" s="1"/>
  <c r="B3412" i="13"/>
  <c r="C3412" i="13"/>
  <c r="P3412" i="13" s="1"/>
  <c r="B3413" i="13"/>
  <c r="C3413" i="13"/>
  <c r="P3413" i="13" s="1"/>
  <c r="B3414" i="13"/>
  <c r="C3414" i="13"/>
  <c r="P3414" i="13" s="1"/>
  <c r="B3415" i="13"/>
  <c r="C3415" i="13"/>
  <c r="P3415" i="13" s="1"/>
  <c r="B3416" i="13"/>
  <c r="C3416" i="13"/>
  <c r="P3416" i="13" s="1"/>
  <c r="B3417" i="13"/>
  <c r="C3417" i="13"/>
  <c r="P3417" i="13" s="1"/>
  <c r="B3418" i="13"/>
  <c r="C3418" i="13"/>
  <c r="P3418" i="13" s="1"/>
  <c r="B3419" i="13"/>
  <c r="C3419" i="13"/>
  <c r="P3419" i="13" s="1"/>
  <c r="B3420" i="13"/>
  <c r="C3420" i="13"/>
  <c r="P3420" i="13" s="1"/>
  <c r="B3421" i="13"/>
  <c r="C3421" i="13"/>
  <c r="P3421" i="13" s="1"/>
  <c r="B3422" i="13"/>
  <c r="C3422" i="13"/>
  <c r="P3422" i="13" s="1"/>
  <c r="B3423" i="13"/>
  <c r="C3423" i="13"/>
  <c r="P3423" i="13" s="1"/>
  <c r="B3424" i="13"/>
  <c r="C3424" i="13"/>
  <c r="P3424" i="13" s="1"/>
  <c r="B3425" i="13"/>
  <c r="C3425" i="13"/>
  <c r="P3425" i="13" s="1"/>
  <c r="B3426" i="13"/>
  <c r="C3426" i="13"/>
  <c r="P3426" i="13" s="1"/>
  <c r="B3427" i="13"/>
  <c r="C3427" i="13"/>
  <c r="P3427" i="13" s="1"/>
  <c r="B3428" i="13"/>
  <c r="C3428" i="13"/>
  <c r="P3428" i="13" s="1"/>
  <c r="B3429" i="13"/>
  <c r="C3429" i="13"/>
  <c r="P3429" i="13" s="1"/>
  <c r="B3430" i="13"/>
  <c r="C3430" i="13"/>
  <c r="P3430" i="13" s="1"/>
  <c r="B3431" i="13"/>
  <c r="C3431" i="13"/>
  <c r="P3431" i="13" s="1"/>
  <c r="B3432" i="13"/>
  <c r="C3432" i="13"/>
  <c r="P3432" i="13" s="1"/>
  <c r="B3433" i="13"/>
  <c r="C3433" i="13"/>
  <c r="P3433" i="13" s="1"/>
  <c r="B3434" i="13"/>
  <c r="C3434" i="13"/>
  <c r="P3434" i="13" s="1"/>
  <c r="B3435" i="13"/>
  <c r="C3435" i="13"/>
  <c r="P3435" i="13" s="1"/>
  <c r="B3436" i="13"/>
  <c r="C3436" i="13"/>
  <c r="P3436" i="13" s="1"/>
  <c r="B3437" i="13"/>
  <c r="C3437" i="13"/>
  <c r="P3437" i="13" s="1"/>
  <c r="B3438" i="13"/>
  <c r="C3438" i="13"/>
  <c r="P3438" i="13" s="1"/>
  <c r="B3439" i="13"/>
  <c r="C3439" i="13"/>
  <c r="P3439" i="13" s="1"/>
  <c r="B3440" i="13"/>
  <c r="C3440" i="13"/>
  <c r="P3440" i="13" s="1"/>
  <c r="B3441" i="13"/>
  <c r="C3441" i="13"/>
  <c r="P3441" i="13" s="1"/>
  <c r="B3442" i="13"/>
  <c r="C3442" i="13"/>
  <c r="P3442" i="13" s="1"/>
  <c r="B3443" i="13"/>
  <c r="C3443" i="13"/>
  <c r="P3443" i="13" s="1"/>
  <c r="B3444" i="13"/>
  <c r="C3444" i="13"/>
  <c r="P3444" i="13" s="1"/>
  <c r="B3445" i="13"/>
  <c r="C3445" i="13"/>
  <c r="P3445" i="13" s="1"/>
  <c r="B3446" i="13"/>
  <c r="C3446" i="13"/>
  <c r="P3446" i="13" s="1"/>
  <c r="B3447" i="13"/>
  <c r="C3447" i="13"/>
  <c r="P3447" i="13" s="1"/>
  <c r="B3448" i="13"/>
  <c r="C3448" i="13"/>
  <c r="P3448" i="13" s="1"/>
  <c r="B3449" i="13"/>
  <c r="C3449" i="13"/>
  <c r="P3449" i="13" s="1"/>
  <c r="B3450" i="13"/>
  <c r="C3450" i="13"/>
  <c r="P3450" i="13" s="1"/>
  <c r="B3451" i="13"/>
  <c r="C3451" i="13"/>
  <c r="P3451" i="13" s="1"/>
  <c r="B3452" i="13"/>
  <c r="C3452" i="13"/>
  <c r="P3452" i="13" s="1"/>
  <c r="B3453" i="13"/>
  <c r="C3453" i="13"/>
  <c r="P3453" i="13" s="1"/>
  <c r="B3454" i="13"/>
  <c r="C3454" i="13"/>
  <c r="P3454" i="13" s="1"/>
  <c r="B3455" i="13"/>
  <c r="C3455" i="13"/>
  <c r="P3455" i="13" s="1"/>
  <c r="B3456" i="13"/>
  <c r="C3456" i="13"/>
  <c r="P3456" i="13" s="1"/>
  <c r="B3457" i="13"/>
  <c r="C3457" i="13"/>
  <c r="P3457" i="13" s="1"/>
  <c r="B3458" i="13"/>
  <c r="C3458" i="13"/>
  <c r="P3458" i="13" s="1"/>
  <c r="B3459" i="13"/>
  <c r="C3459" i="13"/>
  <c r="P3459" i="13" s="1"/>
  <c r="B3460" i="13"/>
  <c r="C3460" i="13"/>
  <c r="P3460" i="13" s="1"/>
  <c r="B3461" i="13"/>
  <c r="C3461" i="13"/>
  <c r="P3461" i="13" s="1"/>
  <c r="B3462" i="13"/>
  <c r="C3462" i="13"/>
  <c r="P3462" i="13" s="1"/>
  <c r="B3463" i="13"/>
  <c r="C3463" i="13"/>
  <c r="P3463" i="13" s="1"/>
  <c r="B3464" i="13"/>
  <c r="C3464" i="13"/>
  <c r="P3464" i="13" s="1"/>
  <c r="B3465" i="13"/>
  <c r="C3465" i="13"/>
  <c r="P3465" i="13" s="1"/>
  <c r="B3466" i="13"/>
  <c r="C3466" i="13"/>
  <c r="P3466" i="13" s="1"/>
  <c r="B3467" i="13"/>
  <c r="C3467" i="13"/>
  <c r="P3467" i="13" s="1"/>
  <c r="B3468" i="13"/>
  <c r="C3468" i="13"/>
  <c r="P3468" i="13" s="1"/>
  <c r="B3469" i="13"/>
  <c r="C3469" i="13"/>
  <c r="P3469" i="13" s="1"/>
  <c r="B3470" i="13"/>
  <c r="C3470" i="13"/>
  <c r="P3470" i="13" s="1"/>
  <c r="B3471" i="13"/>
  <c r="C3471" i="13"/>
  <c r="P3471" i="13" s="1"/>
  <c r="B3472" i="13"/>
  <c r="C3472" i="13"/>
  <c r="P3472" i="13" s="1"/>
  <c r="B3473" i="13"/>
  <c r="C3473" i="13"/>
  <c r="P3473" i="13" s="1"/>
  <c r="B3474" i="13"/>
  <c r="C3474" i="13"/>
  <c r="P3474" i="13" s="1"/>
  <c r="B3475" i="13"/>
  <c r="C3475" i="13"/>
  <c r="P3475" i="13" s="1"/>
  <c r="B3476" i="13"/>
  <c r="C3476" i="13"/>
  <c r="P3476" i="13" s="1"/>
  <c r="B3477" i="13"/>
  <c r="C3477" i="13"/>
  <c r="P3477" i="13" s="1"/>
  <c r="B3478" i="13"/>
  <c r="C3478" i="13"/>
  <c r="P3478" i="13" s="1"/>
  <c r="B3479" i="13"/>
  <c r="C3479" i="13"/>
  <c r="P3479" i="13" s="1"/>
  <c r="B3480" i="13"/>
  <c r="C3480" i="13"/>
  <c r="P3480" i="13" s="1"/>
  <c r="B3481" i="13"/>
  <c r="C3481" i="13"/>
  <c r="P3481" i="13" s="1"/>
  <c r="B3482" i="13"/>
  <c r="C3482" i="13"/>
  <c r="P3482" i="13" s="1"/>
  <c r="B3483" i="13"/>
  <c r="C3483" i="13"/>
  <c r="P3483" i="13" s="1"/>
  <c r="B3484" i="13"/>
  <c r="C3484" i="13"/>
  <c r="P3484" i="13" s="1"/>
  <c r="B3485" i="13"/>
  <c r="C3485" i="13"/>
  <c r="P3485" i="13" s="1"/>
  <c r="B3486" i="13"/>
  <c r="C3486" i="13"/>
  <c r="P3486" i="13" s="1"/>
  <c r="B3487" i="13"/>
  <c r="C3487" i="13"/>
  <c r="P3487" i="13" s="1"/>
  <c r="B3488" i="13"/>
  <c r="C3488" i="13"/>
  <c r="P3488" i="13" s="1"/>
  <c r="B3489" i="13"/>
  <c r="C3489" i="13"/>
  <c r="P3489" i="13" s="1"/>
  <c r="B3490" i="13"/>
  <c r="C3490" i="13"/>
  <c r="P3490" i="13" s="1"/>
  <c r="B3491" i="13"/>
  <c r="C3491" i="13"/>
  <c r="P3491" i="13" s="1"/>
  <c r="B3492" i="13"/>
  <c r="C3492" i="13"/>
  <c r="P3492" i="13" s="1"/>
  <c r="B3493" i="13"/>
  <c r="C3493" i="13"/>
  <c r="P3493" i="13" s="1"/>
  <c r="B3494" i="13"/>
  <c r="C3494" i="13"/>
  <c r="P3494" i="13" s="1"/>
  <c r="B3495" i="13"/>
  <c r="C3495" i="13"/>
  <c r="P3495" i="13" s="1"/>
  <c r="B3496" i="13"/>
  <c r="C3496" i="13"/>
  <c r="P3496" i="13" s="1"/>
  <c r="B3497" i="13"/>
  <c r="C3497" i="13"/>
  <c r="P3497" i="13" s="1"/>
  <c r="B3498" i="13"/>
  <c r="C3498" i="13"/>
  <c r="P3498" i="13" s="1"/>
  <c r="B3499" i="13"/>
  <c r="C3499" i="13"/>
  <c r="P3499" i="13" s="1"/>
  <c r="B3500" i="13"/>
  <c r="C3500" i="13"/>
  <c r="P3500" i="13" s="1"/>
  <c r="B3501" i="13"/>
  <c r="C3501" i="13"/>
  <c r="P3501" i="13" s="1"/>
  <c r="B3502" i="13"/>
  <c r="C3502" i="13"/>
  <c r="P3502" i="13" s="1"/>
  <c r="B3503" i="13"/>
  <c r="C3503" i="13"/>
  <c r="P3503" i="13" s="1"/>
  <c r="B3504" i="13"/>
  <c r="C3504" i="13"/>
  <c r="P3504" i="13" s="1"/>
  <c r="B3505" i="13"/>
  <c r="C3505" i="13"/>
  <c r="P3505" i="13" s="1"/>
  <c r="B3506" i="13"/>
  <c r="C3506" i="13"/>
  <c r="P3506" i="13" s="1"/>
  <c r="B3507" i="13"/>
  <c r="C3507" i="13"/>
  <c r="P3507" i="13" s="1"/>
  <c r="B3508" i="13"/>
  <c r="C3508" i="13"/>
  <c r="P3508" i="13" s="1"/>
  <c r="B3509" i="13"/>
  <c r="C3509" i="13"/>
  <c r="P3509" i="13" s="1"/>
  <c r="B3510" i="13"/>
  <c r="C3510" i="13"/>
  <c r="P3510" i="13" s="1"/>
  <c r="B3511" i="13"/>
  <c r="C3511" i="13"/>
  <c r="P3511" i="13" s="1"/>
  <c r="B3512" i="13"/>
  <c r="C3512" i="13"/>
  <c r="P3512" i="13" s="1"/>
  <c r="B3513" i="13"/>
  <c r="C3513" i="13"/>
  <c r="P3513" i="13" s="1"/>
  <c r="B3514" i="13"/>
  <c r="C3514" i="13"/>
  <c r="P3514" i="13" s="1"/>
  <c r="B3515" i="13"/>
  <c r="C3515" i="13"/>
  <c r="P3515" i="13" s="1"/>
  <c r="B3516" i="13"/>
  <c r="C3516" i="13"/>
  <c r="P3516" i="13" s="1"/>
  <c r="B3517" i="13"/>
  <c r="C3517" i="13"/>
  <c r="P3517" i="13" s="1"/>
  <c r="B3518" i="13"/>
  <c r="C3518" i="13"/>
  <c r="P3518" i="13" s="1"/>
  <c r="B3519" i="13"/>
  <c r="C3519" i="13"/>
  <c r="P3519" i="13" s="1"/>
  <c r="B3520" i="13"/>
  <c r="C3520" i="13"/>
  <c r="P3520" i="13" s="1"/>
  <c r="B3521" i="13"/>
  <c r="C3521" i="13"/>
  <c r="P3521" i="13" s="1"/>
  <c r="B3522" i="13"/>
  <c r="C3522" i="13"/>
  <c r="P3522" i="13" s="1"/>
  <c r="B3523" i="13"/>
  <c r="C3523" i="13"/>
  <c r="P3523" i="13" s="1"/>
  <c r="B3524" i="13"/>
  <c r="C3524" i="13"/>
  <c r="P3524" i="13" s="1"/>
  <c r="B3525" i="13"/>
  <c r="C3525" i="13"/>
  <c r="P3525" i="13" s="1"/>
  <c r="B3526" i="13"/>
  <c r="C3526" i="13"/>
  <c r="P3526" i="13" s="1"/>
  <c r="B3527" i="13"/>
  <c r="C3527" i="13"/>
  <c r="P3527" i="13" s="1"/>
  <c r="B3528" i="13"/>
  <c r="C3528" i="13"/>
  <c r="P3528" i="13" s="1"/>
  <c r="B3529" i="13"/>
  <c r="C3529" i="13"/>
  <c r="P3529" i="13" s="1"/>
  <c r="B3530" i="13"/>
  <c r="C3530" i="13"/>
  <c r="P3530" i="13" s="1"/>
  <c r="B3531" i="13"/>
  <c r="C3531" i="13"/>
  <c r="P3531" i="13" s="1"/>
  <c r="B3532" i="13"/>
  <c r="C3532" i="13"/>
  <c r="P3532" i="13" s="1"/>
  <c r="B3533" i="13"/>
  <c r="C3533" i="13"/>
  <c r="P3533" i="13" s="1"/>
  <c r="B3534" i="13"/>
  <c r="C3534" i="13"/>
  <c r="P3534" i="13" s="1"/>
  <c r="B3535" i="13"/>
  <c r="C3535" i="13"/>
  <c r="P3535" i="13" s="1"/>
  <c r="B3536" i="13"/>
  <c r="C3536" i="13"/>
  <c r="P3536" i="13" s="1"/>
  <c r="B3537" i="13"/>
  <c r="C3537" i="13"/>
  <c r="P3537" i="13" s="1"/>
  <c r="B3538" i="13"/>
  <c r="C3538" i="13"/>
  <c r="P3538" i="13" s="1"/>
  <c r="B3539" i="13"/>
  <c r="C3539" i="13"/>
  <c r="P3539" i="13" s="1"/>
  <c r="B3540" i="13"/>
  <c r="C3540" i="13"/>
  <c r="P3540" i="13" s="1"/>
  <c r="B3541" i="13"/>
  <c r="C3541" i="13"/>
  <c r="P3541" i="13" s="1"/>
  <c r="B3542" i="13"/>
  <c r="C3542" i="13"/>
  <c r="P3542" i="13" s="1"/>
  <c r="B3543" i="13"/>
  <c r="C3543" i="13"/>
  <c r="P3543" i="13" s="1"/>
  <c r="B3544" i="13"/>
  <c r="C3544" i="13"/>
  <c r="P3544" i="13" s="1"/>
  <c r="B3545" i="13"/>
  <c r="C3545" i="13"/>
  <c r="P3545" i="13" s="1"/>
  <c r="B3546" i="13"/>
  <c r="C3546" i="13"/>
  <c r="P3546" i="13" s="1"/>
  <c r="B3547" i="13"/>
  <c r="C3547" i="13"/>
  <c r="P3547" i="13" s="1"/>
  <c r="B3548" i="13"/>
  <c r="C3548" i="13"/>
  <c r="P3548" i="13" s="1"/>
  <c r="B3549" i="13"/>
  <c r="C3549" i="13"/>
  <c r="P3549" i="13" s="1"/>
  <c r="B3550" i="13"/>
  <c r="C3550" i="13"/>
  <c r="P3550" i="13" s="1"/>
  <c r="B3551" i="13"/>
  <c r="C3551" i="13"/>
  <c r="P3551" i="13" s="1"/>
  <c r="B3552" i="13"/>
  <c r="C3552" i="13"/>
  <c r="P3552" i="13" s="1"/>
  <c r="B3553" i="13"/>
  <c r="C3553" i="13"/>
  <c r="P3553" i="13" s="1"/>
  <c r="B3554" i="13"/>
  <c r="C3554" i="13"/>
  <c r="P3554" i="13" s="1"/>
  <c r="B3555" i="13"/>
  <c r="C3555" i="13"/>
  <c r="P3555" i="13" s="1"/>
  <c r="B3556" i="13"/>
  <c r="C3556" i="13"/>
  <c r="P3556" i="13" s="1"/>
  <c r="B3557" i="13"/>
  <c r="C3557" i="13"/>
  <c r="P3557" i="13" s="1"/>
  <c r="B3558" i="13"/>
  <c r="C3558" i="13"/>
  <c r="P3558" i="13" s="1"/>
  <c r="B3559" i="13"/>
  <c r="C3559" i="13"/>
  <c r="P3559" i="13" s="1"/>
  <c r="B3560" i="13"/>
  <c r="C3560" i="13"/>
  <c r="P3560" i="13" s="1"/>
  <c r="B3561" i="13"/>
  <c r="C3561" i="13"/>
  <c r="P3561" i="13" s="1"/>
  <c r="B3562" i="13"/>
  <c r="C3562" i="13"/>
  <c r="P3562" i="13" s="1"/>
  <c r="B3563" i="13"/>
  <c r="C3563" i="13"/>
  <c r="P3563" i="13" s="1"/>
  <c r="B3564" i="13"/>
  <c r="C3564" i="13"/>
  <c r="P3564" i="13" s="1"/>
  <c r="B3565" i="13"/>
  <c r="C3565" i="13"/>
  <c r="P3565" i="13" s="1"/>
  <c r="B3566" i="13"/>
  <c r="C3566" i="13"/>
  <c r="P3566" i="13" s="1"/>
  <c r="B3567" i="13"/>
  <c r="C3567" i="13"/>
  <c r="P3567" i="13" s="1"/>
  <c r="B3568" i="13"/>
  <c r="C3568" i="13"/>
  <c r="P3568" i="13" s="1"/>
  <c r="B3569" i="13"/>
  <c r="C3569" i="13"/>
  <c r="P3569" i="13" s="1"/>
  <c r="B3570" i="13"/>
  <c r="C3570" i="13"/>
  <c r="P3570" i="13" s="1"/>
  <c r="B3571" i="13"/>
  <c r="C3571" i="13"/>
  <c r="P3571" i="13" s="1"/>
  <c r="B3572" i="13"/>
  <c r="C3572" i="13"/>
  <c r="P3572" i="13" s="1"/>
  <c r="B3573" i="13"/>
  <c r="C3573" i="13"/>
  <c r="P3573" i="13" s="1"/>
  <c r="B3574" i="13"/>
  <c r="C3574" i="13"/>
  <c r="P3574" i="13" s="1"/>
  <c r="B3575" i="13"/>
  <c r="C3575" i="13"/>
  <c r="P3575" i="13" s="1"/>
  <c r="B3576" i="13"/>
  <c r="C3576" i="13"/>
  <c r="P3576" i="13" s="1"/>
  <c r="B3577" i="13"/>
  <c r="C3577" i="13"/>
  <c r="P3577" i="13" s="1"/>
  <c r="B3578" i="13"/>
  <c r="C3578" i="13"/>
  <c r="P3578" i="13" s="1"/>
  <c r="B3579" i="13"/>
  <c r="C3579" i="13"/>
  <c r="P3579" i="13" s="1"/>
  <c r="B3580" i="13"/>
  <c r="C3580" i="13"/>
  <c r="P3580" i="13" s="1"/>
  <c r="B3581" i="13"/>
  <c r="C3581" i="13"/>
  <c r="P3581" i="13" s="1"/>
  <c r="B3582" i="13"/>
  <c r="C3582" i="13"/>
  <c r="P3582" i="13" s="1"/>
  <c r="B3583" i="13"/>
  <c r="C3583" i="13"/>
  <c r="P3583" i="13" s="1"/>
  <c r="B3584" i="13"/>
  <c r="C3584" i="13"/>
  <c r="P3584" i="13" s="1"/>
  <c r="B3585" i="13"/>
  <c r="C3585" i="13"/>
  <c r="P3585" i="13" s="1"/>
  <c r="B3586" i="13"/>
  <c r="C3586" i="13"/>
  <c r="P3586" i="13" s="1"/>
  <c r="B3587" i="13"/>
  <c r="C3587" i="13"/>
  <c r="P3587" i="13" s="1"/>
  <c r="B3588" i="13"/>
  <c r="C3588" i="13"/>
  <c r="P3588" i="13" s="1"/>
  <c r="B3589" i="13"/>
  <c r="C3589" i="13"/>
  <c r="P3589" i="13" s="1"/>
  <c r="B3590" i="13"/>
  <c r="C3590" i="13"/>
  <c r="P3590" i="13" s="1"/>
  <c r="B3591" i="13"/>
  <c r="C3591" i="13"/>
  <c r="P3591" i="13" s="1"/>
  <c r="B3592" i="13"/>
  <c r="C3592" i="13"/>
  <c r="P3592" i="13" s="1"/>
  <c r="B3593" i="13"/>
  <c r="C3593" i="13"/>
  <c r="P3593" i="13" s="1"/>
  <c r="B3594" i="13"/>
  <c r="C3594" i="13"/>
  <c r="P3594" i="13" s="1"/>
  <c r="B3595" i="13"/>
  <c r="C3595" i="13"/>
  <c r="P3595" i="13" s="1"/>
  <c r="B3596" i="13"/>
  <c r="C3596" i="13"/>
  <c r="P3596" i="13" s="1"/>
  <c r="B3597" i="13"/>
  <c r="C3597" i="13"/>
  <c r="P3597" i="13" s="1"/>
  <c r="B3598" i="13"/>
  <c r="C3598" i="13"/>
  <c r="P3598" i="13" s="1"/>
  <c r="B3599" i="13"/>
  <c r="C3599" i="13"/>
  <c r="P3599" i="13" s="1"/>
  <c r="B3600" i="13"/>
  <c r="C3600" i="13"/>
  <c r="P3600" i="13" s="1"/>
  <c r="B3601" i="13"/>
  <c r="C3601" i="13"/>
  <c r="P3601" i="13" s="1"/>
  <c r="B3602" i="13"/>
  <c r="C3602" i="13"/>
  <c r="P3602" i="13" s="1"/>
  <c r="B3603" i="13"/>
  <c r="C3603" i="13"/>
  <c r="P3603" i="13" s="1"/>
  <c r="B3604" i="13"/>
  <c r="C3604" i="13"/>
  <c r="P3604" i="13" s="1"/>
  <c r="B3605" i="13"/>
  <c r="C3605" i="13"/>
  <c r="P3605" i="13" s="1"/>
  <c r="B3606" i="13"/>
  <c r="C3606" i="13"/>
  <c r="P3606" i="13" s="1"/>
  <c r="B3607" i="13"/>
  <c r="C3607" i="13"/>
  <c r="P3607" i="13" s="1"/>
  <c r="B3608" i="13"/>
  <c r="C3608" i="13"/>
  <c r="P3608" i="13" s="1"/>
  <c r="B3609" i="13"/>
  <c r="C3609" i="13"/>
  <c r="P3609" i="13" s="1"/>
  <c r="B3610" i="13"/>
  <c r="C3610" i="13"/>
  <c r="P3610" i="13" s="1"/>
  <c r="B3611" i="13"/>
  <c r="C3611" i="13"/>
  <c r="P3611" i="13" s="1"/>
  <c r="B3612" i="13"/>
  <c r="C3612" i="13"/>
  <c r="P3612" i="13" s="1"/>
  <c r="B3613" i="13"/>
  <c r="C3613" i="13"/>
  <c r="P3613" i="13" s="1"/>
  <c r="B3614" i="13"/>
  <c r="C3614" i="13"/>
  <c r="P3614" i="13" s="1"/>
  <c r="B3615" i="13"/>
  <c r="C3615" i="13"/>
  <c r="P3615" i="13" s="1"/>
  <c r="B3616" i="13"/>
  <c r="C3616" i="13"/>
  <c r="P3616" i="13" s="1"/>
  <c r="B3617" i="13"/>
  <c r="C3617" i="13"/>
  <c r="P3617" i="13" s="1"/>
  <c r="B3618" i="13"/>
  <c r="C3618" i="13"/>
  <c r="P3618" i="13" s="1"/>
  <c r="B3619" i="13"/>
  <c r="C3619" i="13"/>
  <c r="P3619" i="13" s="1"/>
  <c r="B3620" i="13"/>
  <c r="C3620" i="13"/>
  <c r="P3620" i="13" s="1"/>
  <c r="B3621" i="13"/>
  <c r="C3621" i="13"/>
  <c r="P3621" i="13" s="1"/>
  <c r="B3622" i="13"/>
  <c r="C3622" i="13"/>
  <c r="P3622" i="13" s="1"/>
  <c r="B3623" i="13"/>
  <c r="C3623" i="13"/>
  <c r="P3623" i="13" s="1"/>
  <c r="B3624" i="13"/>
  <c r="C3624" i="13"/>
  <c r="P3624" i="13" s="1"/>
  <c r="B3625" i="13"/>
  <c r="C3625" i="13"/>
  <c r="P3625" i="13" s="1"/>
  <c r="B3626" i="13"/>
  <c r="C3626" i="13"/>
  <c r="P3626" i="13" s="1"/>
  <c r="B3627" i="13"/>
  <c r="C3627" i="13"/>
  <c r="P3627" i="13" s="1"/>
  <c r="B3628" i="13"/>
  <c r="C3628" i="13"/>
  <c r="P3628" i="13" s="1"/>
  <c r="B3629" i="13"/>
  <c r="C3629" i="13"/>
  <c r="P3629" i="13" s="1"/>
  <c r="B3630" i="13"/>
  <c r="C3630" i="13"/>
  <c r="P3630" i="13" s="1"/>
  <c r="B3631" i="13"/>
  <c r="C3631" i="13"/>
  <c r="P3631" i="13" s="1"/>
  <c r="B3632" i="13"/>
  <c r="C3632" i="13"/>
  <c r="P3632" i="13" s="1"/>
  <c r="B3633" i="13"/>
  <c r="C3633" i="13"/>
  <c r="P3633" i="13" s="1"/>
  <c r="B3634" i="13"/>
  <c r="C3634" i="13"/>
  <c r="P3634" i="13" s="1"/>
  <c r="B3635" i="13"/>
  <c r="C3635" i="13"/>
  <c r="P3635" i="13" s="1"/>
  <c r="B3636" i="13"/>
  <c r="C3636" i="13"/>
  <c r="P3636" i="13" s="1"/>
  <c r="B3637" i="13"/>
  <c r="C3637" i="13"/>
  <c r="P3637" i="13" s="1"/>
  <c r="B3638" i="13"/>
  <c r="C3638" i="13"/>
  <c r="P3638" i="13" s="1"/>
  <c r="B3639" i="13"/>
  <c r="C3639" i="13"/>
  <c r="P3639" i="13" s="1"/>
  <c r="B3640" i="13"/>
  <c r="C3640" i="13"/>
  <c r="P3640" i="13" s="1"/>
  <c r="B3641" i="13"/>
  <c r="C3641" i="13"/>
  <c r="P3641" i="13" s="1"/>
  <c r="B3642" i="13"/>
  <c r="C3642" i="13"/>
  <c r="P3642" i="13" s="1"/>
  <c r="B3643" i="13"/>
  <c r="C3643" i="13"/>
  <c r="P3643" i="13" s="1"/>
  <c r="B3644" i="13"/>
  <c r="C3644" i="13"/>
  <c r="P3644" i="13" s="1"/>
  <c r="B3645" i="13"/>
  <c r="C3645" i="13"/>
  <c r="P3645" i="13" s="1"/>
  <c r="B3646" i="13"/>
  <c r="C3646" i="13"/>
  <c r="P3646" i="13" s="1"/>
  <c r="B3647" i="13"/>
  <c r="C3647" i="13"/>
  <c r="P3647" i="13" s="1"/>
  <c r="B3648" i="13"/>
  <c r="C3648" i="13"/>
  <c r="P3648" i="13" s="1"/>
  <c r="B3649" i="13"/>
  <c r="C3649" i="13"/>
  <c r="P3649" i="13" s="1"/>
  <c r="B3650" i="13"/>
  <c r="C3650" i="13"/>
  <c r="P3650" i="13" s="1"/>
  <c r="B3651" i="13"/>
  <c r="C3651" i="13"/>
  <c r="P3651" i="13" s="1"/>
  <c r="B3652" i="13"/>
  <c r="C3652" i="13"/>
  <c r="P3652" i="13" s="1"/>
  <c r="B3653" i="13"/>
  <c r="C3653" i="13"/>
  <c r="P3653" i="13" s="1"/>
  <c r="B3654" i="13"/>
  <c r="C3654" i="13"/>
  <c r="P3654" i="13" s="1"/>
  <c r="B3655" i="13"/>
  <c r="C3655" i="13"/>
  <c r="P3655" i="13" s="1"/>
  <c r="B3656" i="13"/>
  <c r="C3656" i="13"/>
  <c r="P3656" i="13" s="1"/>
  <c r="B3657" i="13"/>
  <c r="C3657" i="13"/>
  <c r="P3657" i="13" s="1"/>
  <c r="B3658" i="13"/>
  <c r="C3658" i="13"/>
  <c r="P3658" i="13" s="1"/>
  <c r="B3659" i="13"/>
  <c r="C3659" i="13"/>
  <c r="P3659" i="13" s="1"/>
  <c r="B3660" i="13"/>
  <c r="C3660" i="13"/>
  <c r="P3660" i="13" s="1"/>
  <c r="B3661" i="13"/>
  <c r="C3661" i="13"/>
  <c r="P3661" i="13" s="1"/>
  <c r="B3662" i="13"/>
  <c r="C3662" i="13"/>
  <c r="P3662" i="13" s="1"/>
  <c r="B3663" i="13"/>
  <c r="C3663" i="13"/>
  <c r="P3663" i="13" s="1"/>
  <c r="B3664" i="13"/>
  <c r="C3664" i="13"/>
  <c r="P3664" i="13" s="1"/>
  <c r="B3665" i="13"/>
  <c r="C3665" i="13"/>
  <c r="P3665" i="13" s="1"/>
  <c r="B3666" i="13"/>
  <c r="C3666" i="13"/>
  <c r="P3666" i="13" s="1"/>
  <c r="B3667" i="13"/>
  <c r="C3667" i="13"/>
  <c r="P3667" i="13" s="1"/>
  <c r="B3668" i="13"/>
  <c r="C3668" i="13"/>
  <c r="P3668" i="13" s="1"/>
  <c r="B3669" i="13"/>
  <c r="C3669" i="13"/>
  <c r="P3669" i="13" s="1"/>
  <c r="B3670" i="13"/>
  <c r="C3670" i="13"/>
  <c r="P3670" i="13" s="1"/>
  <c r="B3671" i="13"/>
  <c r="C3671" i="13"/>
  <c r="P3671" i="13" s="1"/>
  <c r="B3672" i="13"/>
  <c r="C3672" i="13"/>
  <c r="P3672" i="13" s="1"/>
  <c r="B3673" i="13"/>
  <c r="C3673" i="13"/>
  <c r="P3673" i="13" s="1"/>
  <c r="B3674" i="13"/>
  <c r="C3674" i="13"/>
  <c r="P3674" i="13" s="1"/>
  <c r="B3675" i="13"/>
  <c r="C3675" i="13"/>
  <c r="P3675" i="13" s="1"/>
  <c r="B3676" i="13"/>
  <c r="C3676" i="13"/>
  <c r="P3676" i="13" s="1"/>
  <c r="B3677" i="13"/>
  <c r="C3677" i="13"/>
  <c r="P3677" i="13" s="1"/>
  <c r="B3678" i="13"/>
  <c r="C3678" i="13"/>
  <c r="P3678" i="13" s="1"/>
  <c r="B3679" i="13"/>
  <c r="C3679" i="13"/>
  <c r="P3679" i="13" s="1"/>
  <c r="B3680" i="13"/>
  <c r="C3680" i="13"/>
  <c r="P3680" i="13" s="1"/>
  <c r="B3681" i="13"/>
  <c r="C3681" i="13"/>
  <c r="P3681" i="13" s="1"/>
  <c r="B3682" i="13"/>
  <c r="C3682" i="13"/>
  <c r="P3682" i="13" s="1"/>
  <c r="B3683" i="13"/>
  <c r="C3683" i="13"/>
  <c r="P3683" i="13" s="1"/>
  <c r="B3684" i="13"/>
  <c r="C3684" i="13"/>
  <c r="P3684" i="13" s="1"/>
  <c r="B3685" i="13"/>
  <c r="C3685" i="13"/>
  <c r="P3685" i="13" s="1"/>
  <c r="B3686" i="13"/>
  <c r="C3686" i="13"/>
  <c r="P3686" i="13" s="1"/>
  <c r="B3687" i="13"/>
  <c r="C3687" i="13"/>
  <c r="P3687" i="13" s="1"/>
  <c r="B3688" i="13"/>
  <c r="C3688" i="13"/>
  <c r="P3688" i="13" s="1"/>
  <c r="B3689" i="13"/>
  <c r="C3689" i="13"/>
  <c r="P3689" i="13" s="1"/>
  <c r="B3690" i="13"/>
  <c r="C3690" i="13"/>
  <c r="P3690" i="13" s="1"/>
  <c r="B3691" i="13"/>
  <c r="C3691" i="13"/>
  <c r="P3691" i="13" s="1"/>
  <c r="B3692" i="13"/>
  <c r="C3692" i="13"/>
  <c r="P3692" i="13" s="1"/>
  <c r="B3693" i="13"/>
  <c r="C3693" i="13"/>
  <c r="P3693" i="13" s="1"/>
  <c r="B3694" i="13"/>
  <c r="C3694" i="13"/>
  <c r="P3694" i="13" s="1"/>
  <c r="B3695" i="13"/>
  <c r="C3695" i="13"/>
  <c r="P3695" i="13" s="1"/>
  <c r="B3696" i="13"/>
  <c r="C3696" i="13"/>
  <c r="P3696" i="13" s="1"/>
  <c r="B3697" i="13"/>
  <c r="C3697" i="13"/>
  <c r="P3697" i="13" s="1"/>
  <c r="B3698" i="13"/>
  <c r="C3698" i="13"/>
  <c r="P3698" i="13" s="1"/>
  <c r="B3699" i="13"/>
  <c r="C3699" i="13"/>
  <c r="P3699" i="13" s="1"/>
  <c r="B3700" i="13"/>
  <c r="C3700" i="13"/>
  <c r="P3700" i="13" s="1"/>
  <c r="B3701" i="13"/>
  <c r="C3701" i="13"/>
  <c r="P3701" i="13" s="1"/>
  <c r="B3702" i="13"/>
  <c r="C3702" i="13"/>
  <c r="P3702" i="13" s="1"/>
  <c r="B3703" i="13"/>
  <c r="C3703" i="13"/>
  <c r="P3703" i="13" s="1"/>
  <c r="B3704" i="13"/>
  <c r="C3704" i="13"/>
  <c r="P3704" i="13" s="1"/>
  <c r="B3705" i="13"/>
  <c r="C3705" i="13"/>
  <c r="P3705" i="13" s="1"/>
  <c r="B3706" i="13"/>
  <c r="C3706" i="13"/>
  <c r="P3706" i="13" s="1"/>
  <c r="B3707" i="13"/>
  <c r="C3707" i="13"/>
  <c r="P3707" i="13" s="1"/>
  <c r="B3708" i="13"/>
  <c r="C3708" i="13"/>
  <c r="P3708" i="13" s="1"/>
  <c r="B3709" i="13"/>
  <c r="C3709" i="13"/>
  <c r="P3709" i="13" s="1"/>
  <c r="B3710" i="13"/>
  <c r="C3710" i="13"/>
  <c r="P3710" i="13" s="1"/>
  <c r="B3711" i="13"/>
  <c r="C3711" i="13"/>
  <c r="P3711" i="13" s="1"/>
  <c r="B3712" i="13"/>
  <c r="C3712" i="13"/>
  <c r="P3712" i="13" s="1"/>
  <c r="B3713" i="13"/>
  <c r="C3713" i="13"/>
  <c r="P3713" i="13" s="1"/>
  <c r="B3714" i="13"/>
  <c r="C3714" i="13"/>
  <c r="P3714" i="13" s="1"/>
  <c r="B3715" i="13"/>
  <c r="C3715" i="13"/>
  <c r="P3715" i="13" s="1"/>
  <c r="B3716" i="13"/>
  <c r="C3716" i="13"/>
  <c r="P3716" i="13" s="1"/>
  <c r="B3717" i="13"/>
  <c r="C3717" i="13"/>
  <c r="P3717" i="13" s="1"/>
  <c r="B3718" i="13"/>
  <c r="C3718" i="13"/>
  <c r="P3718" i="13" s="1"/>
  <c r="B3719" i="13"/>
  <c r="C3719" i="13"/>
  <c r="P3719" i="13" s="1"/>
  <c r="B3720" i="13"/>
  <c r="C3720" i="13"/>
  <c r="P3720" i="13" s="1"/>
  <c r="B3721" i="13"/>
  <c r="C3721" i="13"/>
  <c r="P3721" i="13" s="1"/>
  <c r="B3722" i="13"/>
  <c r="C3722" i="13"/>
  <c r="P3722" i="13" s="1"/>
  <c r="B3723" i="13"/>
  <c r="C3723" i="13"/>
  <c r="P3723" i="13" s="1"/>
  <c r="B3724" i="13"/>
  <c r="C3724" i="13"/>
  <c r="P3724" i="13" s="1"/>
  <c r="B3725" i="13"/>
  <c r="C3725" i="13"/>
  <c r="P3725" i="13" s="1"/>
  <c r="B3726" i="13"/>
  <c r="C3726" i="13"/>
  <c r="P3726" i="13" s="1"/>
  <c r="B3727" i="13"/>
  <c r="C3727" i="13"/>
  <c r="P3727" i="13" s="1"/>
  <c r="B3728" i="13"/>
  <c r="C3728" i="13"/>
  <c r="P3728" i="13" s="1"/>
  <c r="B3729" i="13"/>
  <c r="C3729" i="13"/>
  <c r="P3729" i="13" s="1"/>
  <c r="B3730" i="13"/>
  <c r="C3730" i="13"/>
  <c r="P3730" i="13" s="1"/>
  <c r="B3731" i="13"/>
  <c r="C3731" i="13"/>
  <c r="P3731" i="13" s="1"/>
  <c r="B3732" i="13"/>
  <c r="C3732" i="13"/>
  <c r="P3732" i="13" s="1"/>
  <c r="B3733" i="13"/>
  <c r="C3733" i="13"/>
  <c r="P3733" i="13" s="1"/>
  <c r="B3734" i="13"/>
  <c r="C3734" i="13"/>
  <c r="P3734" i="13" s="1"/>
  <c r="B3735" i="13"/>
  <c r="C3735" i="13"/>
  <c r="P3735" i="13" s="1"/>
  <c r="B3736" i="13"/>
  <c r="C3736" i="13"/>
  <c r="P3736" i="13" s="1"/>
  <c r="B3737" i="13"/>
  <c r="C3737" i="13"/>
  <c r="P3737" i="13" s="1"/>
  <c r="B3738" i="13"/>
  <c r="C3738" i="13"/>
  <c r="P3738" i="13" s="1"/>
  <c r="B3739" i="13"/>
  <c r="C3739" i="13"/>
  <c r="P3739" i="13" s="1"/>
  <c r="B3740" i="13"/>
  <c r="C3740" i="13"/>
  <c r="P3740" i="13" s="1"/>
  <c r="B3741" i="13"/>
  <c r="C3741" i="13"/>
  <c r="P3741" i="13" s="1"/>
  <c r="B3742" i="13"/>
  <c r="C3742" i="13"/>
  <c r="P3742" i="13" s="1"/>
  <c r="B3743" i="13"/>
  <c r="C3743" i="13"/>
  <c r="P3743" i="13" s="1"/>
  <c r="B3744" i="13"/>
  <c r="C3744" i="13"/>
  <c r="P3744" i="13" s="1"/>
  <c r="B3745" i="13"/>
  <c r="C3745" i="13"/>
  <c r="P3745" i="13" s="1"/>
  <c r="B3746" i="13"/>
  <c r="C3746" i="13"/>
  <c r="P3746" i="13" s="1"/>
  <c r="B3747" i="13"/>
  <c r="C3747" i="13"/>
  <c r="P3747" i="13" s="1"/>
  <c r="B3748" i="13"/>
  <c r="C3748" i="13"/>
  <c r="P3748" i="13" s="1"/>
  <c r="B3749" i="13"/>
  <c r="C3749" i="13"/>
  <c r="P3749" i="13" s="1"/>
  <c r="B3750" i="13"/>
  <c r="C3750" i="13"/>
  <c r="P3750" i="13" s="1"/>
  <c r="B3751" i="13"/>
  <c r="C3751" i="13"/>
  <c r="P3751" i="13" s="1"/>
  <c r="B3752" i="13"/>
  <c r="C3752" i="13"/>
  <c r="P3752" i="13" s="1"/>
  <c r="B3753" i="13"/>
  <c r="C3753" i="13"/>
  <c r="P3753" i="13" s="1"/>
  <c r="B3754" i="13"/>
  <c r="C3754" i="13"/>
  <c r="P3754" i="13" s="1"/>
  <c r="B3755" i="13"/>
  <c r="C3755" i="13"/>
  <c r="P3755" i="13" s="1"/>
  <c r="B3756" i="13"/>
  <c r="C3756" i="13"/>
  <c r="P3756" i="13" s="1"/>
  <c r="B3757" i="13"/>
  <c r="C3757" i="13"/>
  <c r="P3757" i="13" s="1"/>
  <c r="B3758" i="13"/>
  <c r="C3758" i="13"/>
  <c r="P3758" i="13" s="1"/>
  <c r="B3759" i="13"/>
  <c r="C3759" i="13"/>
  <c r="P3759" i="13" s="1"/>
  <c r="B3760" i="13"/>
  <c r="C3760" i="13"/>
  <c r="P3760" i="13" s="1"/>
  <c r="B3761" i="13"/>
  <c r="C3761" i="13"/>
  <c r="P3761" i="13" s="1"/>
  <c r="B3762" i="13"/>
  <c r="C3762" i="13"/>
  <c r="P3762" i="13" s="1"/>
  <c r="B3763" i="13"/>
  <c r="C3763" i="13"/>
  <c r="P3763" i="13" s="1"/>
  <c r="B3764" i="13"/>
  <c r="C3764" i="13"/>
  <c r="P3764" i="13" s="1"/>
  <c r="B3765" i="13"/>
  <c r="C3765" i="13"/>
  <c r="P3765" i="13" s="1"/>
  <c r="B3766" i="13"/>
  <c r="C3766" i="13"/>
  <c r="P3766" i="13" s="1"/>
  <c r="B3767" i="13"/>
  <c r="C3767" i="13"/>
  <c r="P3767" i="13" s="1"/>
  <c r="B3768" i="13"/>
  <c r="C3768" i="13"/>
  <c r="P3768" i="13" s="1"/>
  <c r="B3769" i="13"/>
  <c r="C3769" i="13"/>
  <c r="P3769" i="13" s="1"/>
  <c r="B3770" i="13"/>
  <c r="C3770" i="13"/>
  <c r="P3770" i="13" s="1"/>
  <c r="B3771" i="13"/>
  <c r="C3771" i="13"/>
  <c r="P3771" i="13" s="1"/>
  <c r="B3772" i="13"/>
  <c r="C3772" i="13"/>
  <c r="P3772" i="13" s="1"/>
  <c r="B3773" i="13"/>
  <c r="C3773" i="13"/>
  <c r="P3773" i="13" s="1"/>
  <c r="B3774" i="13"/>
  <c r="C3774" i="13"/>
  <c r="P3774" i="13" s="1"/>
  <c r="B3775" i="13"/>
  <c r="C3775" i="13"/>
  <c r="P3775" i="13" s="1"/>
  <c r="B3776" i="13"/>
  <c r="C3776" i="13"/>
  <c r="P3776" i="13" s="1"/>
  <c r="B3777" i="13"/>
  <c r="C3777" i="13"/>
  <c r="P3777" i="13" s="1"/>
  <c r="B3778" i="13"/>
  <c r="C3778" i="13"/>
  <c r="P3778" i="13" s="1"/>
  <c r="B3779" i="13"/>
  <c r="C3779" i="13"/>
  <c r="P3779" i="13" s="1"/>
  <c r="B3780" i="13"/>
  <c r="C3780" i="13"/>
  <c r="P3780" i="13" s="1"/>
  <c r="B3781" i="13"/>
  <c r="C3781" i="13"/>
  <c r="P3781" i="13" s="1"/>
  <c r="B3782" i="13"/>
  <c r="C3782" i="13"/>
  <c r="P3782" i="13" s="1"/>
  <c r="B3783" i="13"/>
  <c r="C3783" i="13"/>
  <c r="P3783" i="13" s="1"/>
  <c r="B3784" i="13"/>
  <c r="C3784" i="13"/>
  <c r="P3784" i="13" s="1"/>
  <c r="B3785" i="13"/>
  <c r="C3785" i="13"/>
  <c r="P3785" i="13" s="1"/>
  <c r="B3786" i="13"/>
  <c r="C3786" i="13"/>
  <c r="P3786" i="13" s="1"/>
  <c r="B3787" i="13"/>
  <c r="C3787" i="13"/>
  <c r="P3787" i="13" s="1"/>
  <c r="B3788" i="13"/>
  <c r="C3788" i="13"/>
  <c r="P3788" i="13" s="1"/>
  <c r="B3789" i="13"/>
  <c r="C3789" i="13"/>
  <c r="P3789" i="13" s="1"/>
  <c r="B3790" i="13"/>
  <c r="C3790" i="13"/>
  <c r="P3790" i="13" s="1"/>
  <c r="B3791" i="13"/>
  <c r="C3791" i="13"/>
  <c r="P3791" i="13" s="1"/>
  <c r="B3792" i="13"/>
  <c r="C3792" i="13"/>
  <c r="P3792" i="13" s="1"/>
  <c r="B3793" i="13"/>
  <c r="C3793" i="13"/>
  <c r="P3793" i="13" s="1"/>
  <c r="B3794" i="13"/>
  <c r="C3794" i="13"/>
  <c r="P3794" i="13" s="1"/>
  <c r="B3795" i="13"/>
  <c r="C3795" i="13"/>
  <c r="P3795" i="13" s="1"/>
  <c r="B3796" i="13"/>
  <c r="C3796" i="13"/>
  <c r="P3796" i="13" s="1"/>
  <c r="B3797" i="13"/>
  <c r="C3797" i="13"/>
  <c r="P3797" i="13" s="1"/>
  <c r="B3798" i="13"/>
  <c r="C3798" i="13"/>
  <c r="P3798" i="13" s="1"/>
  <c r="B3799" i="13"/>
  <c r="C3799" i="13"/>
  <c r="P3799" i="13" s="1"/>
  <c r="B3800" i="13"/>
  <c r="C3800" i="13"/>
  <c r="P3800" i="13" s="1"/>
  <c r="B3801" i="13"/>
  <c r="C3801" i="13"/>
  <c r="P3801" i="13" s="1"/>
  <c r="B3802" i="13"/>
  <c r="C3802" i="13"/>
  <c r="P3802" i="13" s="1"/>
  <c r="B3803" i="13"/>
  <c r="C3803" i="13"/>
  <c r="P3803" i="13" s="1"/>
  <c r="B3804" i="13"/>
  <c r="C3804" i="13"/>
  <c r="P3804" i="13" s="1"/>
  <c r="B3805" i="13"/>
  <c r="C3805" i="13"/>
  <c r="P3805" i="13" s="1"/>
  <c r="B3806" i="13"/>
  <c r="C3806" i="13"/>
  <c r="P3806" i="13" s="1"/>
  <c r="B3807" i="13"/>
  <c r="C3807" i="13"/>
  <c r="P3807" i="13" s="1"/>
  <c r="B3808" i="13"/>
  <c r="C3808" i="13"/>
  <c r="P3808" i="13" s="1"/>
  <c r="B3809" i="13"/>
  <c r="C3809" i="13"/>
  <c r="P3809" i="13" s="1"/>
  <c r="B3810" i="13"/>
  <c r="C3810" i="13"/>
  <c r="P3810" i="13" s="1"/>
  <c r="B3811" i="13"/>
  <c r="C3811" i="13"/>
  <c r="P3811" i="13" s="1"/>
  <c r="B3812" i="13"/>
  <c r="C3812" i="13"/>
  <c r="P3812" i="13" s="1"/>
  <c r="B3813" i="13"/>
  <c r="C3813" i="13"/>
  <c r="P3813" i="13" s="1"/>
  <c r="B3814" i="13"/>
  <c r="C3814" i="13"/>
  <c r="P3814" i="13" s="1"/>
  <c r="B3815" i="13"/>
  <c r="C3815" i="13"/>
  <c r="P3815" i="13" s="1"/>
  <c r="B3816" i="13"/>
  <c r="C3816" i="13"/>
  <c r="P3816" i="13" s="1"/>
  <c r="B3817" i="13"/>
  <c r="C3817" i="13"/>
  <c r="P3817" i="13" s="1"/>
  <c r="B3818" i="13"/>
  <c r="C3818" i="13"/>
  <c r="P3818" i="13" s="1"/>
  <c r="B3819" i="13"/>
  <c r="C3819" i="13"/>
  <c r="P3819" i="13" s="1"/>
  <c r="B3820" i="13"/>
  <c r="C3820" i="13"/>
  <c r="P3820" i="13" s="1"/>
  <c r="B3821" i="13"/>
  <c r="C3821" i="13"/>
  <c r="P3821" i="13" s="1"/>
  <c r="B3822" i="13"/>
  <c r="C3822" i="13"/>
  <c r="P3822" i="13" s="1"/>
  <c r="B3823" i="13"/>
  <c r="C3823" i="13"/>
  <c r="P3823" i="13" s="1"/>
  <c r="B3824" i="13"/>
  <c r="C3824" i="13"/>
  <c r="P3824" i="13" s="1"/>
  <c r="B3825" i="13"/>
  <c r="C3825" i="13"/>
  <c r="P3825" i="13" s="1"/>
  <c r="B3826" i="13"/>
  <c r="C3826" i="13"/>
  <c r="P3826" i="13" s="1"/>
  <c r="B3827" i="13"/>
  <c r="C3827" i="13"/>
  <c r="P3827" i="13" s="1"/>
  <c r="B3828" i="13"/>
  <c r="C3828" i="13"/>
  <c r="P3828" i="13" s="1"/>
  <c r="B3829" i="13"/>
  <c r="C3829" i="13"/>
  <c r="P3829" i="13" s="1"/>
  <c r="B3830" i="13"/>
  <c r="C3830" i="13"/>
  <c r="P3830" i="13" s="1"/>
  <c r="B3831" i="13"/>
  <c r="C3831" i="13"/>
  <c r="P3831" i="13" s="1"/>
  <c r="B3832" i="13"/>
  <c r="C3832" i="13"/>
  <c r="P3832" i="13" s="1"/>
  <c r="B3833" i="13"/>
  <c r="C3833" i="13"/>
  <c r="P3833" i="13" s="1"/>
  <c r="B3834" i="13"/>
  <c r="C3834" i="13"/>
  <c r="P3834" i="13" s="1"/>
  <c r="B3835" i="13"/>
  <c r="C3835" i="13"/>
  <c r="P3835" i="13" s="1"/>
  <c r="B3836" i="13"/>
  <c r="C3836" i="13"/>
  <c r="P3836" i="13" s="1"/>
  <c r="B3837" i="13"/>
  <c r="C3837" i="13"/>
  <c r="P3837" i="13" s="1"/>
  <c r="B3838" i="13"/>
  <c r="C3838" i="13"/>
  <c r="P3838" i="13" s="1"/>
  <c r="B3839" i="13"/>
  <c r="C3839" i="13"/>
  <c r="P3839" i="13" s="1"/>
  <c r="B3840" i="13"/>
  <c r="C3840" i="13"/>
  <c r="P3840" i="13" s="1"/>
  <c r="B3841" i="13"/>
  <c r="C3841" i="13"/>
  <c r="P3841" i="13" s="1"/>
  <c r="B3842" i="13"/>
  <c r="C3842" i="13"/>
  <c r="P3842" i="13" s="1"/>
  <c r="B3843" i="13"/>
  <c r="C3843" i="13"/>
  <c r="P3843" i="13" s="1"/>
  <c r="B3844" i="13"/>
  <c r="C3844" i="13"/>
  <c r="P3844" i="13" s="1"/>
  <c r="B3845" i="13"/>
  <c r="C3845" i="13"/>
  <c r="P3845" i="13" s="1"/>
  <c r="B3846" i="13"/>
  <c r="C3846" i="13"/>
  <c r="P3846" i="13" s="1"/>
  <c r="B3847" i="13"/>
  <c r="C3847" i="13"/>
  <c r="P3847" i="13" s="1"/>
  <c r="B3848" i="13"/>
  <c r="C3848" i="13"/>
  <c r="P3848" i="13" s="1"/>
  <c r="B3849" i="13"/>
  <c r="C3849" i="13"/>
  <c r="P3849" i="13" s="1"/>
  <c r="B3850" i="13"/>
  <c r="C3850" i="13"/>
  <c r="P3850" i="13" s="1"/>
  <c r="B3851" i="13"/>
  <c r="C3851" i="13"/>
  <c r="P3851" i="13" s="1"/>
  <c r="B3852" i="13"/>
  <c r="C3852" i="13"/>
  <c r="P3852" i="13" s="1"/>
  <c r="B3853" i="13"/>
  <c r="C3853" i="13"/>
  <c r="P3853" i="13" s="1"/>
  <c r="B3854" i="13"/>
  <c r="C3854" i="13"/>
  <c r="P3854" i="13" s="1"/>
  <c r="B3855" i="13"/>
  <c r="C3855" i="13"/>
  <c r="P3855" i="13" s="1"/>
  <c r="B3856" i="13"/>
  <c r="C3856" i="13"/>
  <c r="P3856" i="13" s="1"/>
  <c r="B3857" i="13"/>
  <c r="C3857" i="13"/>
  <c r="P3857" i="13" s="1"/>
  <c r="B3858" i="13"/>
  <c r="C3858" i="13"/>
  <c r="P3858" i="13" s="1"/>
  <c r="B3859" i="13"/>
  <c r="C3859" i="13"/>
  <c r="P3859" i="13" s="1"/>
  <c r="B3860" i="13"/>
  <c r="C3860" i="13"/>
  <c r="P3860" i="13" s="1"/>
  <c r="B3861" i="13"/>
  <c r="C3861" i="13"/>
  <c r="P3861" i="13" s="1"/>
  <c r="B3862" i="13"/>
  <c r="C3862" i="13"/>
  <c r="P3862" i="13" s="1"/>
  <c r="B3863" i="13"/>
  <c r="C3863" i="13"/>
  <c r="P3863" i="13" s="1"/>
  <c r="B3864" i="13"/>
  <c r="C3864" i="13"/>
  <c r="P3864" i="13" s="1"/>
  <c r="B3865" i="13"/>
  <c r="C3865" i="13"/>
  <c r="P3865" i="13" s="1"/>
  <c r="B3866" i="13"/>
  <c r="C3866" i="13"/>
  <c r="P3866" i="13" s="1"/>
  <c r="B3867" i="13"/>
  <c r="C3867" i="13"/>
  <c r="P3867" i="13" s="1"/>
  <c r="B3868" i="13"/>
  <c r="C3868" i="13"/>
  <c r="P3868" i="13" s="1"/>
  <c r="B3869" i="13"/>
  <c r="C3869" i="13"/>
  <c r="P3869" i="13" s="1"/>
  <c r="B3870" i="13"/>
  <c r="C3870" i="13"/>
  <c r="P3870" i="13" s="1"/>
  <c r="B3871" i="13"/>
  <c r="C3871" i="13"/>
  <c r="P3871" i="13" s="1"/>
  <c r="B3872" i="13"/>
  <c r="C3872" i="13"/>
  <c r="P3872" i="13" s="1"/>
  <c r="B3873" i="13"/>
  <c r="C3873" i="13"/>
  <c r="P3873" i="13" s="1"/>
  <c r="B3874" i="13"/>
  <c r="C3874" i="13"/>
  <c r="P3874" i="13" s="1"/>
  <c r="B3875" i="13"/>
  <c r="C3875" i="13"/>
  <c r="P3875" i="13" s="1"/>
  <c r="B3876" i="13"/>
  <c r="C3876" i="13"/>
  <c r="P3876" i="13" s="1"/>
  <c r="B3877" i="13"/>
  <c r="C3877" i="13"/>
  <c r="P3877" i="13" s="1"/>
  <c r="B3878" i="13"/>
  <c r="C3878" i="13"/>
  <c r="P3878" i="13" s="1"/>
  <c r="B3879" i="13"/>
  <c r="C3879" i="13"/>
  <c r="P3879" i="13" s="1"/>
  <c r="B3880" i="13"/>
  <c r="C3880" i="13"/>
  <c r="P3880" i="13" s="1"/>
  <c r="B3881" i="13"/>
  <c r="C3881" i="13"/>
  <c r="P3881" i="13" s="1"/>
  <c r="B3882" i="13"/>
  <c r="C3882" i="13"/>
  <c r="P3882" i="13" s="1"/>
  <c r="B3883" i="13"/>
  <c r="C3883" i="13"/>
  <c r="P3883" i="13" s="1"/>
  <c r="B3884" i="13"/>
  <c r="C3884" i="13"/>
  <c r="P3884" i="13" s="1"/>
  <c r="B3885" i="13"/>
  <c r="C3885" i="13"/>
  <c r="P3885" i="13" s="1"/>
  <c r="B3886" i="13"/>
  <c r="C3886" i="13"/>
  <c r="P3886" i="13" s="1"/>
  <c r="B3887" i="13"/>
  <c r="C3887" i="13"/>
  <c r="P3887" i="13" s="1"/>
  <c r="B3888" i="13"/>
  <c r="C3888" i="13"/>
  <c r="P3888" i="13" s="1"/>
  <c r="B3889" i="13"/>
  <c r="C3889" i="13"/>
  <c r="P3889" i="13" s="1"/>
  <c r="B3890" i="13"/>
  <c r="C3890" i="13"/>
  <c r="P3890" i="13" s="1"/>
  <c r="B3891" i="13"/>
  <c r="C3891" i="13"/>
  <c r="P3891" i="13" s="1"/>
  <c r="B3892" i="13"/>
  <c r="C3892" i="13"/>
  <c r="P3892" i="13" s="1"/>
  <c r="B3893" i="13"/>
  <c r="C3893" i="13"/>
  <c r="P3893" i="13" s="1"/>
  <c r="B3894" i="13"/>
  <c r="C3894" i="13"/>
  <c r="P3894" i="13" s="1"/>
  <c r="B3895" i="13"/>
  <c r="C3895" i="13"/>
  <c r="P3895" i="13" s="1"/>
  <c r="B3896" i="13"/>
  <c r="C3896" i="13"/>
  <c r="P3896" i="13" s="1"/>
  <c r="B3897" i="13"/>
  <c r="C3897" i="13"/>
  <c r="P3897" i="13" s="1"/>
  <c r="B3898" i="13"/>
  <c r="C3898" i="13"/>
  <c r="P3898" i="13" s="1"/>
  <c r="B3899" i="13"/>
  <c r="C3899" i="13"/>
  <c r="P3899" i="13" s="1"/>
  <c r="B3900" i="13"/>
  <c r="C3900" i="13"/>
  <c r="P3900" i="13" s="1"/>
  <c r="B3901" i="13"/>
  <c r="C3901" i="13"/>
  <c r="P3901" i="13" s="1"/>
  <c r="B3902" i="13"/>
  <c r="C3902" i="13"/>
  <c r="P3902" i="13" s="1"/>
  <c r="B3903" i="13"/>
  <c r="C3903" i="13"/>
  <c r="P3903" i="13" s="1"/>
  <c r="B3904" i="13"/>
  <c r="C3904" i="13"/>
  <c r="P3904" i="13" s="1"/>
  <c r="B3905" i="13"/>
  <c r="C3905" i="13"/>
  <c r="P3905" i="13" s="1"/>
  <c r="B3906" i="13"/>
  <c r="C3906" i="13"/>
  <c r="P3906" i="13" s="1"/>
  <c r="B3907" i="13"/>
  <c r="C3907" i="13"/>
  <c r="P3907" i="13" s="1"/>
  <c r="B3908" i="13"/>
  <c r="C3908" i="13"/>
  <c r="P3908" i="13" s="1"/>
  <c r="B3909" i="13"/>
  <c r="C3909" i="13"/>
  <c r="P3909" i="13" s="1"/>
  <c r="B3910" i="13"/>
  <c r="C3910" i="13"/>
  <c r="P3910" i="13" s="1"/>
  <c r="B3911" i="13"/>
  <c r="C3911" i="13"/>
  <c r="P3911" i="13" s="1"/>
  <c r="B3912" i="13"/>
  <c r="C3912" i="13"/>
  <c r="P3912" i="13" s="1"/>
  <c r="B3913" i="13"/>
  <c r="C3913" i="13"/>
  <c r="P3913" i="13" s="1"/>
  <c r="B3914" i="13"/>
  <c r="C3914" i="13"/>
  <c r="P3914" i="13" s="1"/>
  <c r="B3915" i="13"/>
  <c r="C3915" i="13"/>
  <c r="P3915" i="13" s="1"/>
  <c r="B3916" i="13"/>
  <c r="C3916" i="13"/>
  <c r="P3916" i="13" s="1"/>
  <c r="B3917" i="13"/>
  <c r="C3917" i="13"/>
  <c r="P3917" i="13" s="1"/>
  <c r="B3918" i="13"/>
  <c r="C3918" i="13"/>
  <c r="P3918" i="13" s="1"/>
  <c r="B3919" i="13"/>
  <c r="C3919" i="13"/>
  <c r="P3919" i="13" s="1"/>
  <c r="B3920" i="13"/>
  <c r="C3920" i="13"/>
  <c r="P3920" i="13" s="1"/>
  <c r="B3921" i="13"/>
  <c r="C3921" i="13"/>
  <c r="P3921" i="13" s="1"/>
  <c r="B3922" i="13"/>
  <c r="C3922" i="13"/>
  <c r="P3922" i="13" s="1"/>
  <c r="B3923" i="13"/>
  <c r="C3923" i="13"/>
  <c r="P3923" i="13" s="1"/>
  <c r="B3924" i="13"/>
  <c r="C3924" i="13"/>
  <c r="P3924" i="13" s="1"/>
  <c r="B3925" i="13"/>
  <c r="C3925" i="13"/>
  <c r="P3925" i="13" s="1"/>
  <c r="B3926" i="13"/>
  <c r="C3926" i="13"/>
  <c r="P3926" i="13" s="1"/>
  <c r="B3927" i="13"/>
  <c r="C3927" i="13"/>
  <c r="P3927" i="13" s="1"/>
  <c r="B3928" i="13"/>
  <c r="C3928" i="13"/>
  <c r="P3928" i="13" s="1"/>
  <c r="B3929" i="13"/>
  <c r="C3929" i="13"/>
  <c r="P3929" i="13" s="1"/>
  <c r="B3930" i="13"/>
  <c r="C3930" i="13"/>
  <c r="P3930" i="13" s="1"/>
  <c r="B3931" i="13"/>
  <c r="C3931" i="13"/>
  <c r="P3931" i="13" s="1"/>
  <c r="B3932" i="13"/>
  <c r="C3932" i="13"/>
  <c r="P3932" i="13" s="1"/>
  <c r="B3933" i="13"/>
  <c r="C3933" i="13"/>
  <c r="P3933" i="13" s="1"/>
  <c r="B3934" i="13"/>
  <c r="C3934" i="13"/>
  <c r="P3934" i="13" s="1"/>
  <c r="B3" i="13"/>
  <c r="C3" i="13"/>
  <c r="P3" i="13" s="1"/>
  <c r="B4" i="13"/>
  <c r="C4" i="13"/>
  <c r="P4" i="13" s="1"/>
  <c r="B5" i="13"/>
  <c r="C5" i="13"/>
  <c r="P5" i="13" s="1"/>
  <c r="B6" i="13"/>
  <c r="C6" i="13"/>
  <c r="P6" i="13" s="1"/>
  <c r="B7" i="13"/>
  <c r="C7" i="13"/>
  <c r="P7" i="13" s="1"/>
  <c r="B8" i="13"/>
  <c r="C8" i="13"/>
  <c r="P8" i="13" s="1"/>
  <c r="B9" i="13"/>
  <c r="C9" i="13"/>
  <c r="P9" i="13" s="1"/>
  <c r="B10" i="13"/>
  <c r="C10" i="13"/>
  <c r="P10" i="13" s="1"/>
  <c r="B11" i="13"/>
  <c r="C11" i="13"/>
  <c r="P11" i="13" s="1"/>
  <c r="B12" i="13"/>
  <c r="C12" i="13"/>
  <c r="P12" i="13" s="1"/>
  <c r="B13" i="13"/>
  <c r="C13" i="13"/>
  <c r="P13" i="13" s="1"/>
  <c r="B14" i="13"/>
  <c r="C14" i="13"/>
  <c r="P14" i="13" s="1"/>
  <c r="B15" i="13"/>
  <c r="C15" i="13"/>
  <c r="P15" i="13" s="1"/>
  <c r="B16" i="13"/>
  <c r="C16" i="13"/>
  <c r="P16" i="13" s="1"/>
  <c r="B17" i="13"/>
  <c r="C17" i="13"/>
  <c r="P17" i="13" s="1"/>
  <c r="B18" i="13"/>
  <c r="C18" i="13"/>
  <c r="P18" i="13" s="1"/>
  <c r="B19" i="13"/>
  <c r="C19" i="13"/>
  <c r="P19" i="13" s="1"/>
  <c r="B20" i="13"/>
  <c r="C20" i="13"/>
  <c r="P20" i="13" s="1"/>
  <c r="B21" i="13"/>
  <c r="C21" i="13"/>
  <c r="P21" i="13" s="1"/>
  <c r="B22" i="13"/>
  <c r="C22" i="13"/>
  <c r="P22" i="13" s="1"/>
  <c r="B23" i="13"/>
  <c r="C23" i="13"/>
  <c r="P23" i="13" s="1"/>
  <c r="B24" i="13"/>
  <c r="C24" i="13"/>
  <c r="P24" i="13" s="1"/>
  <c r="B25" i="13"/>
  <c r="C25" i="13"/>
  <c r="P25" i="13" s="1"/>
  <c r="B26" i="13"/>
  <c r="C26" i="13"/>
  <c r="P26" i="13" s="1"/>
  <c r="B2" i="13"/>
  <c r="C2" i="13"/>
  <c r="P2" i="13" s="1"/>
  <c r="K4" i="13"/>
  <c r="K3" i="13"/>
  <c r="K2" i="13"/>
  <c r="R24" i="13" l="1"/>
  <c r="S24" i="13"/>
  <c r="R20" i="13"/>
  <c r="S20" i="13"/>
  <c r="R16" i="13"/>
  <c r="S16" i="13"/>
  <c r="R12" i="13"/>
  <c r="S12" i="13"/>
  <c r="R8" i="13"/>
  <c r="S8" i="13"/>
  <c r="S4" i="13"/>
  <c r="R4" i="13"/>
  <c r="R3932" i="13"/>
  <c r="S3932" i="13"/>
  <c r="R3928" i="13"/>
  <c r="S3928" i="13"/>
  <c r="R3924" i="13"/>
  <c r="S3924" i="13"/>
  <c r="R3920" i="13"/>
  <c r="S3920" i="13"/>
  <c r="R3916" i="13"/>
  <c r="S3916" i="13"/>
  <c r="R3912" i="13"/>
  <c r="S3912" i="13"/>
  <c r="R3908" i="13"/>
  <c r="S3908" i="13"/>
  <c r="R3904" i="13"/>
  <c r="S3904" i="13"/>
  <c r="R3900" i="13"/>
  <c r="S3900" i="13"/>
  <c r="R3896" i="13"/>
  <c r="S3896" i="13"/>
  <c r="R3892" i="13"/>
  <c r="S3892" i="13"/>
  <c r="R3888" i="13"/>
  <c r="S3888" i="13"/>
  <c r="R3884" i="13"/>
  <c r="S3884" i="13"/>
  <c r="R3880" i="13"/>
  <c r="S3880" i="13"/>
  <c r="R3876" i="13"/>
  <c r="S3876" i="13"/>
  <c r="R3872" i="13"/>
  <c r="S3872" i="13"/>
  <c r="R3868" i="13"/>
  <c r="S3868" i="13"/>
  <c r="R3864" i="13"/>
  <c r="S3864" i="13"/>
  <c r="R3860" i="13"/>
  <c r="S3860" i="13"/>
  <c r="R3856" i="13"/>
  <c r="S3856" i="13"/>
  <c r="R3852" i="13"/>
  <c r="S3852" i="13"/>
  <c r="R3848" i="13"/>
  <c r="S3848" i="13"/>
  <c r="R3844" i="13"/>
  <c r="S3844" i="13"/>
  <c r="R3840" i="13"/>
  <c r="S3840" i="13"/>
  <c r="R3836" i="13"/>
  <c r="S3836" i="13"/>
  <c r="R3832" i="13"/>
  <c r="S3832" i="13"/>
  <c r="R3828" i="13"/>
  <c r="S3828" i="13"/>
  <c r="R3824" i="13"/>
  <c r="S3824" i="13"/>
  <c r="R3820" i="13"/>
  <c r="S3820" i="13"/>
  <c r="R3816" i="13"/>
  <c r="S3816" i="13"/>
  <c r="R3812" i="13"/>
  <c r="S3812" i="13"/>
  <c r="R3808" i="13"/>
  <c r="S3808" i="13"/>
  <c r="R3804" i="13"/>
  <c r="S3804" i="13"/>
  <c r="R3800" i="13"/>
  <c r="S3800" i="13"/>
  <c r="R3796" i="13"/>
  <c r="S3796" i="13"/>
  <c r="R3792" i="13"/>
  <c r="S3792" i="13"/>
  <c r="R3788" i="13"/>
  <c r="S3788" i="13"/>
  <c r="R3784" i="13"/>
  <c r="S3784" i="13"/>
  <c r="R3780" i="13"/>
  <c r="S3780" i="13"/>
  <c r="R3776" i="13"/>
  <c r="S3776" i="13"/>
  <c r="R3772" i="13"/>
  <c r="S3772" i="13"/>
  <c r="R3768" i="13"/>
  <c r="S3768" i="13"/>
  <c r="R3764" i="13"/>
  <c r="S3764" i="13"/>
  <c r="R3760" i="13"/>
  <c r="S3760" i="13"/>
  <c r="R3756" i="13"/>
  <c r="S3756" i="13"/>
  <c r="R3752" i="13"/>
  <c r="S3752" i="13"/>
  <c r="R3748" i="13"/>
  <c r="S3748" i="13"/>
  <c r="R3744" i="13"/>
  <c r="S3744" i="13"/>
  <c r="R3740" i="13"/>
  <c r="S3740" i="13"/>
  <c r="R3736" i="13"/>
  <c r="S3736" i="13"/>
  <c r="R3732" i="13"/>
  <c r="S3732" i="13"/>
  <c r="R3728" i="13"/>
  <c r="S3728" i="13"/>
  <c r="R3724" i="13"/>
  <c r="S3724" i="13"/>
  <c r="R3720" i="13"/>
  <c r="S3720" i="13"/>
  <c r="R3716" i="13"/>
  <c r="S3716" i="13"/>
  <c r="R3712" i="13"/>
  <c r="S3712" i="13"/>
  <c r="R3708" i="13"/>
  <c r="S3708" i="13"/>
  <c r="R3704" i="13"/>
  <c r="S3704" i="13"/>
  <c r="R3700" i="13"/>
  <c r="S3700" i="13"/>
  <c r="R3696" i="13"/>
  <c r="S3696" i="13"/>
  <c r="R3692" i="13"/>
  <c r="S3692" i="13"/>
  <c r="R3688" i="13"/>
  <c r="S3688" i="13"/>
  <c r="R3684" i="13"/>
  <c r="S3684" i="13"/>
  <c r="R3680" i="13"/>
  <c r="S3680" i="13"/>
  <c r="R3676" i="13"/>
  <c r="S3676" i="13"/>
  <c r="R3672" i="13"/>
  <c r="S3672" i="13"/>
  <c r="R3668" i="13"/>
  <c r="S3668" i="13"/>
  <c r="R3664" i="13"/>
  <c r="S3664" i="13"/>
  <c r="R3660" i="13"/>
  <c r="S3660" i="13"/>
  <c r="R3656" i="13"/>
  <c r="S3656" i="13"/>
  <c r="R3652" i="13"/>
  <c r="S3652" i="13"/>
  <c r="R3648" i="13"/>
  <c r="S3648" i="13"/>
  <c r="R3644" i="13"/>
  <c r="S3644" i="13"/>
  <c r="R3640" i="13"/>
  <c r="S3640" i="13"/>
  <c r="R3636" i="13"/>
  <c r="S3636" i="13"/>
  <c r="R3632" i="13"/>
  <c r="S3632" i="13"/>
  <c r="R3628" i="13"/>
  <c r="S3628" i="13"/>
  <c r="R3624" i="13"/>
  <c r="S3624" i="13"/>
  <c r="R3620" i="13"/>
  <c r="S3620" i="13"/>
  <c r="R3616" i="13"/>
  <c r="S3616" i="13"/>
  <c r="R3612" i="13"/>
  <c r="S3612" i="13"/>
  <c r="R3608" i="13"/>
  <c r="S3608" i="13"/>
  <c r="R3604" i="13"/>
  <c r="S3604" i="13"/>
  <c r="R3600" i="13"/>
  <c r="S3600" i="13"/>
  <c r="R3596" i="13"/>
  <c r="S3596" i="13"/>
  <c r="R3592" i="13"/>
  <c r="S3592" i="13"/>
  <c r="R3588" i="13"/>
  <c r="S3588" i="13"/>
  <c r="R3584" i="13"/>
  <c r="S3584" i="13"/>
  <c r="R3580" i="13"/>
  <c r="S3580" i="13"/>
  <c r="R3576" i="13"/>
  <c r="S3576" i="13"/>
  <c r="R3572" i="13"/>
  <c r="S3572" i="13"/>
  <c r="R3568" i="13"/>
  <c r="S3568" i="13"/>
  <c r="R3564" i="13"/>
  <c r="S3564" i="13"/>
  <c r="R3560" i="13"/>
  <c r="S3560" i="13"/>
  <c r="R3556" i="13"/>
  <c r="S3556" i="13"/>
  <c r="R3552" i="13"/>
  <c r="S3552" i="13"/>
  <c r="R3548" i="13"/>
  <c r="S3548" i="13"/>
  <c r="R3544" i="13"/>
  <c r="S3544" i="13"/>
  <c r="R3540" i="13"/>
  <c r="S3540" i="13"/>
  <c r="R3536" i="13"/>
  <c r="S3536" i="13"/>
  <c r="R3532" i="13"/>
  <c r="S3532" i="13"/>
  <c r="R3528" i="13"/>
  <c r="S3528" i="13"/>
  <c r="R3524" i="13"/>
  <c r="S3524" i="13"/>
  <c r="R3520" i="13"/>
  <c r="S3520" i="13"/>
  <c r="R3516" i="13"/>
  <c r="S3516" i="13"/>
  <c r="R3512" i="13"/>
  <c r="S3512" i="13"/>
  <c r="R3508" i="13"/>
  <c r="S3508" i="13"/>
  <c r="R3504" i="13"/>
  <c r="S3504" i="13"/>
  <c r="R3500" i="13"/>
  <c r="S3500" i="13"/>
  <c r="R3496" i="13"/>
  <c r="S3496" i="13"/>
  <c r="R3492" i="13"/>
  <c r="S3492" i="13"/>
  <c r="R3488" i="13"/>
  <c r="S3488" i="13"/>
  <c r="R3484" i="13"/>
  <c r="S3484" i="13"/>
  <c r="R3480" i="13"/>
  <c r="S3480" i="13"/>
  <c r="R3476" i="13"/>
  <c r="S3476" i="13"/>
  <c r="R3472" i="13"/>
  <c r="S3472" i="13"/>
  <c r="R3468" i="13"/>
  <c r="S3468" i="13"/>
  <c r="R3464" i="13"/>
  <c r="S3464" i="13"/>
  <c r="R3460" i="13"/>
  <c r="S3460" i="13"/>
  <c r="R3456" i="13"/>
  <c r="S3456" i="13"/>
  <c r="R3452" i="13"/>
  <c r="S3452" i="13"/>
  <c r="R3448" i="13"/>
  <c r="S3448" i="13"/>
  <c r="R3444" i="13"/>
  <c r="S3444" i="13"/>
  <c r="R3440" i="13"/>
  <c r="S3440" i="13"/>
  <c r="R3436" i="13"/>
  <c r="S3436" i="13"/>
  <c r="R3432" i="13"/>
  <c r="S3432" i="13"/>
  <c r="R3428" i="13"/>
  <c r="S3428" i="13"/>
  <c r="R3424" i="13"/>
  <c r="S3424" i="13"/>
  <c r="R3420" i="13"/>
  <c r="S3420" i="13"/>
  <c r="R3416" i="13"/>
  <c r="S3416" i="13"/>
  <c r="R3412" i="13"/>
  <c r="S3412" i="13"/>
  <c r="R3408" i="13"/>
  <c r="S3408" i="13"/>
  <c r="R3404" i="13"/>
  <c r="S3404" i="13"/>
  <c r="R3400" i="13"/>
  <c r="S3400" i="13"/>
  <c r="R3396" i="13"/>
  <c r="S3396" i="13"/>
  <c r="R3392" i="13"/>
  <c r="S3392" i="13"/>
  <c r="R3388" i="13"/>
  <c r="S3388" i="13"/>
  <c r="R3384" i="13"/>
  <c r="S3384" i="13"/>
  <c r="R3380" i="13"/>
  <c r="S3380" i="13"/>
  <c r="R3376" i="13"/>
  <c r="S3376" i="13"/>
  <c r="R3372" i="13"/>
  <c r="S3372" i="13"/>
  <c r="R3368" i="13"/>
  <c r="S3368" i="13"/>
  <c r="R3364" i="13"/>
  <c r="S3364" i="13"/>
  <c r="R3360" i="13"/>
  <c r="S3360" i="13"/>
  <c r="R3356" i="13"/>
  <c r="S3356" i="13"/>
  <c r="R3352" i="13"/>
  <c r="S3352" i="13"/>
  <c r="R3348" i="13"/>
  <c r="S3348" i="13"/>
  <c r="R3344" i="13"/>
  <c r="S3344" i="13"/>
  <c r="R3340" i="13"/>
  <c r="S3340" i="13"/>
  <c r="R3336" i="13"/>
  <c r="S3336" i="13"/>
  <c r="R3332" i="13"/>
  <c r="S3332" i="13"/>
  <c r="R3328" i="13"/>
  <c r="S3328" i="13"/>
  <c r="R3324" i="13"/>
  <c r="S3324" i="13"/>
  <c r="R3320" i="13"/>
  <c r="S3320" i="13"/>
  <c r="R3316" i="13"/>
  <c r="S3316" i="13"/>
  <c r="R3312" i="13"/>
  <c r="S3312" i="13"/>
  <c r="R3308" i="13"/>
  <c r="S3308" i="13"/>
  <c r="R3304" i="13"/>
  <c r="S3304" i="13"/>
  <c r="R3300" i="13"/>
  <c r="S3300" i="13"/>
  <c r="R3296" i="13"/>
  <c r="S3296" i="13"/>
  <c r="R3292" i="13"/>
  <c r="S3292" i="13"/>
  <c r="R3288" i="13"/>
  <c r="S3288" i="13"/>
  <c r="R3284" i="13"/>
  <c r="S3284" i="13"/>
  <c r="R3280" i="13"/>
  <c r="S3280" i="13"/>
  <c r="R3276" i="13"/>
  <c r="S3276" i="13"/>
  <c r="R3272" i="13"/>
  <c r="S3272" i="13"/>
  <c r="R3268" i="13"/>
  <c r="S3268" i="13"/>
  <c r="R3264" i="13"/>
  <c r="S3264" i="13"/>
  <c r="R3260" i="13"/>
  <c r="S3260" i="13"/>
  <c r="R3256" i="13"/>
  <c r="S3256" i="13"/>
  <c r="R3252" i="13"/>
  <c r="S3252" i="13"/>
  <c r="R3248" i="13"/>
  <c r="S3248" i="13"/>
  <c r="R3244" i="13"/>
  <c r="S3244" i="13"/>
  <c r="R3240" i="13"/>
  <c r="S3240" i="13"/>
  <c r="R3236" i="13"/>
  <c r="S3236" i="13"/>
  <c r="R3232" i="13"/>
  <c r="S3232" i="13"/>
  <c r="R3228" i="13"/>
  <c r="S3228" i="13"/>
  <c r="R3224" i="13"/>
  <c r="S3224" i="13"/>
  <c r="R3220" i="13"/>
  <c r="S3220" i="13"/>
  <c r="R3216" i="13"/>
  <c r="S3216" i="13"/>
  <c r="R3212" i="13"/>
  <c r="S3212" i="13"/>
  <c r="R3208" i="13"/>
  <c r="S3208" i="13"/>
  <c r="R3204" i="13"/>
  <c r="S3204" i="13"/>
  <c r="R3200" i="13"/>
  <c r="S3200" i="13"/>
  <c r="R3196" i="13"/>
  <c r="S3196" i="13"/>
  <c r="R3192" i="13"/>
  <c r="S3192" i="13"/>
  <c r="R3188" i="13"/>
  <c r="S3188" i="13"/>
  <c r="R3184" i="13"/>
  <c r="S3184" i="13"/>
  <c r="R3180" i="13"/>
  <c r="S3180" i="13"/>
  <c r="R3176" i="13"/>
  <c r="S3176" i="13"/>
  <c r="R3172" i="13"/>
  <c r="S3172" i="13"/>
  <c r="R3168" i="13"/>
  <c r="S3168" i="13"/>
  <c r="R3164" i="13"/>
  <c r="S3164" i="13"/>
  <c r="R3160" i="13"/>
  <c r="S3160" i="13"/>
  <c r="R3156" i="13"/>
  <c r="S3156" i="13"/>
  <c r="R3152" i="13"/>
  <c r="S3152" i="13"/>
  <c r="R3148" i="13"/>
  <c r="S3148" i="13"/>
  <c r="R3144" i="13"/>
  <c r="S3144" i="13"/>
  <c r="R3140" i="13"/>
  <c r="S3140" i="13"/>
  <c r="R3136" i="13"/>
  <c r="S3136" i="13"/>
  <c r="R3132" i="13"/>
  <c r="S3132" i="13"/>
  <c r="R3128" i="13"/>
  <c r="S3128" i="13"/>
  <c r="R3124" i="13"/>
  <c r="S3124" i="13"/>
  <c r="R3120" i="13"/>
  <c r="S3120" i="13"/>
  <c r="R3116" i="13"/>
  <c r="S3116" i="13"/>
  <c r="R3112" i="13"/>
  <c r="S3112" i="13"/>
  <c r="R3108" i="13"/>
  <c r="S3108" i="13"/>
  <c r="R3104" i="13"/>
  <c r="S3104" i="13"/>
  <c r="R3100" i="13"/>
  <c r="S3100" i="13"/>
  <c r="R3096" i="13"/>
  <c r="S3096" i="13"/>
  <c r="R3092" i="13"/>
  <c r="S3092" i="13"/>
  <c r="R3088" i="13"/>
  <c r="S3088" i="13"/>
  <c r="R3084" i="13"/>
  <c r="S3084" i="13"/>
  <c r="R3080" i="13"/>
  <c r="S3080" i="13"/>
  <c r="R3076" i="13"/>
  <c r="S3076" i="13"/>
  <c r="R3072" i="13"/>
  <c r="S3072" i="13"/>
  <c r="R3068" i="13"/>
  <c r="S3068" i="13"/>
  <c r="R3064" i="13"/>
  <c r="S3064" i="13"/>
  <c r="R3060" i="13"/>
  <c r="S3060" i="13"/>
  <c r="R3056" i="13"/>
  <c r="S3056" i="13"/>
  <c r="R3052" i="13"/>
  <c r="S3052" i="13"/>
  <c r="R3048" i="13"/>
  <c r="S3048" i="13"/>
  <c r="R3044" i="13"/>
  <c r="S3044" i="13"/>
  <c r="R3040" i="13"/>
  <c r="S3040" i="13"/>
  <c r="R3036" i="13"/>
  <c r="S3036" i="13"/>
  <c r="R3032" i="13"/>
  <c r="S3032" i="13"/>
  <c r="R3028" i="13"/>
  <c r="S3028" i="13"/>
  <c r="R3024" i="13"/>
  <c r="S3024" i="13"/>
  <c r="R3020" i="13"/>
  <c r="S3020" i="13"/>
  <c r="R3016" i="13"/>
  <c r="S3016" i="13"/>
  <c r="R3012" i="13"/>
  <c r="S3012" i="13"/>
  <c r="R3008" i="13"/>
  <c r="S3008" i="13"/>
  <c r="R3004" i="13"/>
  <c r="S3004" i="13"/>
  <c r="R3000" i="13"/>
  <c r="S3000" i="13"/>
  <c r="R2996" i="13"/>
  <c r="S2996" i="13"/>
  <c r="R2992" i="13"/>
  <c r="S2992" i="13"/>
  <c r="R2988" i="13"/>
  <c r="S2988" i="13"/>
  <c r="R2984" i="13"/>
  <c r="S2984" i="13"/>
  <c r="R2980" i="13"/>
  <c r="S2980" i="13"/>
  <c r="R2976" i="13"/>
  <c r="S2976" i="13"/>
  <c r="R2972" i="13"/>
  <c r="S2972" i="13"/>
  <c r="R2968" i="13"/>
  <c r="S2968" i="13"/>
  <c r="R2964" i="13"/>
  <c r="S2964" i="13"/>
  <c r="R2960" i="13"/>
  <c r="S2960" i="13"/>
  <c r="R2956" i="13"/>
  <c r="S2956" i="13"/>
  <c r="R2952" i="13"/>
  <c r="S2952" i="13"/>
  <c r="R2948" i="13"/>
  <c r="S2948" i="13"/>
  <c r="R2944" i="13"/>
  <c r="S2944" i="13"/>
  <c r="R2940" i="13"/>
  <c r="S2940" i="13"/>
  <c r="R2936" i="13"/>
  <c r="S2936" i="13"/>
  <c r="R2932" i="13"/>
  <c r="S2932" i="13"/>
  <c r="R2928" i="13"/>
  <c r="S2928" i="13"/>
  <c r="R2924" i="13"/>
  <c r="S2924" i="13"/>
  <c r="R2920" i="13"/>
  <c r="S2920" i="13"/>
  <c r="R2916" i="13"/>
  <c r="S2916" i="13"/>
  <c r="R2912" i="13"/>
  <c r="S2912" i="13"/>
  <c r="R2908" i="13"/>
  <c r="S2908" i="13"/>
  <c r="R2904" i="13"/>
  <c r="S2904" i="13"/>
  <c r="R2900" i="13"/>
  <c r="S2900" i="13"/>
  <c r="R2896" i="13"/>
  <c r="S2896" i="13"/>
  <c r="R2892" i="13"/>
  <c r="S2892" i="13"/>
  <c r="R2888" i="13"/>
  <c r="S2888" i="13"/>
  <c r="R2884" i="13"/>
  <c r="S2884" i="13"/>
  <c r="R2880" i="13"/>
  <c r="S2880" i="13"/>
  <c r="R2876" i="13"/>
  <c r="S2876" i="13"/>
  <c r="R2872" i="13"/>
  <c r="S2872" i="13"/>
  <c r="R2868" i="13"/>
  <c r="S2868" i="13"/>
  <c r="R2864" i="13"/>
  <c r="S2864" i="13"/>
  <c r="R2860" i="13"/>
  <c r="S2860" i="13"/>
  <c r="R2856" i="13"/>
  <c r="S2856" i="13"/>
  <c r="R2852" i="13"/>
  <c r="S2852" i="13"/>
  <c r="R2848" i="13"/>
  <c r="S2848" i="13"/>
  <c r="R2844" i="13"/>
  <c r="S2844" i="13"/>
  <c r="R2840" i="13"/>
  <c r="S2840" i="13"/>
  <c r="R2836" i="13"/>
  <c r="S2836" i="13"/>
  <c r="R2832" i="13"/>
  <c r="S2832" i="13"/>
  <c r="R2828" i="13"/>
  <c r="S2828" i="13"/>
  <c r="R2824" i="13"/>
  <c r="S2824" i="13"/>
  <c r="R2820" i="13"/>
  <c r="S2820" i="13"/>
  <c r="R2816" i="13"/>
  <c r="S2816" i="13"/>
  <c r="R2812" i="13"/>
  <c r="S2812" i="13"/>
  <c r="R2808" i="13"/>
  <c r="S2808" i="13"/>
  <c r="R2804" i="13"/>
  <c r="S2804" i="13"/>
  <c r="R2800" i="13"/>
  <c r="S2800" i="13"/>
  <c r="R2796" i="13"/>
  <c r="S2796" i="13"/>
  <c r="R2792" i="13"/>
  <c r="S2792" i="13"/>
  <c r="R2788" i="13"/>
  <c r="S2788" i="13"/>
  <c r="R2784" i="13"/>
  <c r="S2784" i="13"/>
  <c r="R2780" i="13"/>
  <c r="S2780" i="13"/>
  <c r="R2776" i="13"/>
  <c r="S2776" i="13"/>
  <c r="R2772" i="13"/>
  <c r="S2772" i="13"/>
  <c r="R2768" i="13"/>
  <c r="S2768" i="13"/>
  <c r="R2764" i="13"/>
  <c r="S2764" i="13"/>
  <c r="R2760" i="13"/>
  <c r="S2760" i="13"/>
  <c r="R2756" i="13"/>
  <c r="S2756" i="13"/>
  <c r="R2752" i="13"/>
  <c r="S2752" i="13"/>
  <c r="R2748" i="13"/>
  <c r="S2748" i="13"/>
  <c r="R2744" i="13"/>
  <c r="S2744" i="13"/>
  <c r="R2740" i="13"/>
  <c r="S2740" i="13"/>
  <c r="R2736" i="13"/>
  <c r="S2736" i="13"/>
  <c r="R2732" i="13"/>
  <c r="S2732" i="13"/>
  <c r="R2728" i="13"/>
  <c r="S2728" i="13"/>
  <c r="R2724" i="13"/>
  <c r="S2724" i="13"/>
  <c r="R2720" i="13"/>
  <c r="S2720" i="13"/>
  <c r="R2716" i="13"/>
  <c r="S2716" i="13"/>
  <c r="R2712" i="13"/>
  <c r="S2712" i="13"/>
  <c r="R2708" i="13"/>
  <c r="S2708" i="13"/>
  <c r="R2704" i="13"/>
  <c r="S2704" i="13"/>
  <c r="R2700" i="13"/>
  <c r="S2700" i="13"/>
  <c r="R2696" i="13"/>
  <c r="S2696" i="13"/>
  <c r="R2692" i="13"/>
  <c r="S2692" i="13"/>
  <c r="R2688" i="13"/>
  <c r="S2688" i="13"/>
  <c r="R2684" i="13"/>
  <c r="S2684" i="13"/>
  <c r="R2680" i="13"/>
  <c r="S2680" i="13"/>
  <c r="R2676" i="13"/>
  <c r="S2676" i="13"/>
  <c r="R2672" i="13"/>
  <c r="S2672" i="13"/>
  <c r="R2668" i="13"/>
  <c r="S2668" i="13"/>
  <c r="R2664" i="13"/>
  <c r="S2664" i="13"/>
  <c r="R2660" i="13"/>
  <c r="S2660" i="13"/>
  <c r="R2656" i="13"/>
  <c r="S2656" i="13"/>
  <c r="R2652" i="13"/>
  <c r="S2652" i="13"/>
  <c r="R2648" i="13"/>
  <c r="S2648" i="13"/>
  <c r="R2644" i="13"/>
  <c r="S2644" i="13"/>
  <c r="R2640" i="13"/>
  <c r="S2640" i="13"/>
  <c r="R2636" i="13"/>
  <c r="S2636" i="13"/>
  <c r="R2632" i="13"/>
  <c r="S2632" i="13"/>
  <c r="R2628" i="13"/>
  <c r="S2628" i="13"/>
  <c r="R2624" i="13"/>
  <c r="S2624" i="13"/>
  <c r="R2620" i="13"/>
  <c r="S2620" i="13"/>
  <c r="R2616" i="13"/>
  <c r="S2616" i="13"/>
  <c r="R2612" i="13"/>
  <c r="S2612" i="13"/>
  <c r="R2608" i="13"/>
  <c r="S2608" i="13"/>
  <c r="R2604" i="13"/>
  <c r="S2604" i="13"/>
  <c r="R2600" i="13"/>
  <c r="S2600" i="13"/>
  <c r="R2596" i="13"/>
  <c r="S2596" i="13"/>
  <c r="R2592" i="13"/>
  <c r="S2592" i="13"/>
  <c r="R2588" i="13"/>
  <c r="S2588" i="13"/>
  <c r="R2584" i="13"/>
  <c r="S2584" i="13"/>
  <c r="R2580" i="13"/>
  <c r="S2580" i="13"/>
  <c r="R2576" i="13"/>
  <c r="S2576" i="13"/>
  <c r="R2572" i="13"/>
  <c r="S2572" i="13"/>
  <c r="R2568" i="13"/>
  <c r="S2568" i="13"/>
  <c r="R2564" i="13"/>
  <c r="S2564" i="13"/>
  <c r="R2560" i="13"/>
  <c r="S2560" i="13"/>
  <c r="R2556" i="13"/>
  <c r="S2556" i="13"/>
  <c r="R2552" i="13"/>
  <c r="S2552" i="13"/>
  <c r="R2548" i="13"/>
  <c r="S2548" i="13"/>
  <c r="R2544" i="13"/>
  <c r="S2544" i="13"/>
  <c r="R2540" i="13"/>
  <c r="S2540" i="13"/>
  <c r="R2536" i="13"/>
  <c r="S2536" i="13"/>
  <c r="R2532" i="13"/>
  <c r="S2532" i="13"/>
  <c r="R2528" i="13"/>
  <c r="S2528" i="13"/>
  <c r="R2524" i="13"/>
  <c r="S2524" i="13"/>
  <c r="R2520" i="13"/>
  <c r="S2520" i="13"/>
  <c r="R2516" i="13"/>
  <c r="S2516" i="13"/>
  <c r="R2512" i="13"/>
  <c r="S2512" i="13"/>
  <c r="R2508" i="13"/>
  <c r="S2508" i="13"/>
  <c r="R2504" i="13"/>
  <c r="S2504" i="13"/>
  <c r="R2500" i="13"/>
  <c r="S2500" i="13"/>
  <c r="R2496" i="13"/>
  <c r="S2496" i="13"/>
  <c r="R2492" i="13"/>
  <c r="S2492" i="13"/>
  <c r="R2488" i="13"/>
  <c r="S2488" i="13"/>
  <c r="R2484" i="13"/>
  <c r="S2484" i="13"/>
  <c r="R2480" i="13"/>
  <c r="S2480" i="13"/>
  <c r="R2476" i="13"/>
  <c r="S2476" i="13"/>
  <c r="R2472" i="13"/>
  <c r="S2472" i="13"/>
  <c r="R2468" i="13"/>
  <c r="S2468" i="13"/>
  <c r="R2464" i="13"/>
  <c r="S2464" i="13"/>
  <c r="R2460" i="13"/>
  <c r="S2460" i="13"/>
  <c r="R2456" i="13"/>
  <c r="S2456" i="13"/>
  <c r="R2452" i="13"/>
  <c r="S2452" i="13"/>
  <c r="R2448" i="13"/>
  <c r="S2448" i="13"/>
  <c r="R2444" i="13"/>
  <c r="S2444" i="13"/>
  <c r="R2440" i="13"/>
  <c r="S2440" i="13"/>
  <c r="R2436" i="13"/>
  <c r="S2436" i="13"/>
  <c r="R2432" i="13"/>
  <c r="S2432" i="13"/>
  <c r="R2428" i="13"/>
  <c r="S2428" i="13"/>
  <c r="R2424" i="13"/>
  <c r="S2424" i="13"/>
  <c r="R2420" i="13"/>
  <c r="S2420" i="13"/>
  <c r="R2416" i="13"/>
  <c r="S2416" i="13"/>
  <c r="R2412" i="13"/>
  <c r="S2412" i="13"/>
  <c r="R2408" i="13"/>
  <c r="S2408" i="13"/>
  <c r="R2404" i="13"/>
  <c r="S2404" i="13"/>
  <c r="R2400" i="13"/>
  <c r="S2400" i="13"/>
  <c r="R2396" i="13"/>
  <c r="S2396" i="13"/>
  <c r="R2392" i="13"/>
  <c r="S2392" i="13"/>
  <c r="R2388" i="13"/>
  <c r="S2388" i="13"/>
  <c r="R2384" i="13"/>
  <c r="S2384" i="13"/>
  <c r="R2380" i="13"/>
  <c r="S2380" i="13"/>
  <c r="R2376" i="13"/>
  <c r="S2376" i="13"/>
  <c r="R2372" i="13"/>
  <c r="S2372" i="13"/>
  <c r="R2368" i="13"/>
  <c r="S2368" i="13"/>
  <c r="R2364" i="13"/>
  <c r="S2364" i="13"/>
  <c r="R2360" i="13"/>
  <c r="S2360" i="13"/>
  <c r="R2356" i="13"/>
  <c r="S2356" i="13"/>
  <c r="R2352" i="13"/>
  <c r="S2352" i="13"/>
  <c r="R2348" i="13"/>
  <c r="S2348" i="13"/>
  <c r="R2344" i="13"/>
  <c r="S2344" i="13"/>
  <c r="R2340" i="13"/>
  <c r="S2340" i="13"/>
  <c r="R2336" i="13"/>
  <c r="S2336" i="13"/>
  <c r="R2332" i="13"/>
  <c r="S2332" i="13"/>
  <c r="R2328" i="13"/>
  <c r="S2328" i="13"/>
  <c r="R2324" i="13"/>
  <c r="S2324" i="13"/>
  <c r="R2320" i="13"/>
  <c r="S2320" i="13"/>
  <c r="R2316" i="13"/>
  <c r="S2316" i="13"/>
  <c r="R2312" i="13"/>
  <c r="S2312" i="13"/>
  <c r="R2308" i="13"/>
  <c r="S2308" i="13"/>
  <c r="R2304" i="13"/>
  <c r="S2304" i="13"/>
  <c r="R2300" i="13"/>
  <c r="S2300" i="13"/>
  <c r="R2296" i="13"/>
  <c r="S2296" i="13"/>
  <c r="R2292" i="13"/>
  <c r="S2292" i="13"/>
  <c r="R2288" i="13"/>
  <c r="S2288" i="13"/>
  <c r="R2284" i="13"/>
  <c r="S2284" i="13"/>
  <c r="R2280" i="13"/>
  <c r="S2280" i="13"/>
  <c r="R2276" i="13"/>
  <c r="S2276" i="13"/>
  <c r="R2272" i="13"/>
  <c r="S2272" i="13"/>
  <c r="R2268" i="13"/>
  <c r="S2268" i="13"/>
  <c r="R2264" i="13"/>
  <c r="S2264" i="13"/>
  <c r="R2260" i="13"/>
  <c r="S2260" i="13"/>
  <c r="R2256" i="13"/>
  <c r="S2256" i="13"/>
  <c r="R2252" i="13"/>
  <c r="S2252" i="13"/>
  <c r="R2248" i="13"/>
  <c r="S2248" i="13"/>
  <c r="R2244" i="13"/>
  <c r="S2244" i="13"/>
  <c r="R2240" i="13"/>
  <c r="S2240" i="13"/>
  <c r="R2236" i="13"/>
  <c r="S2236" i="13"/>
  <c r="R2232" i="13"/>
  <c r="S2232" i="13"/>
  <c r="R2228" i="13"/>
  <c r="S2228" i="13"/>
  <c r="R2224" i="13"/>
  <c r="S2224" i="13"/>
  <c r="R2220" i="13"/>
  <c r="S2220" i="13"/>
  <c r="R2216" i="13"/>
  <c r="S2216" i="13"/>
  <c r="R2212" i="13"/>
  <c r="S2212" i="13"/>
  <c r="R2208" i="13"/>
  <c r="S2208" i="13"/>
  <c r="R2204" i="13"/>
  <c r="S2204" i="13"/>
  <c r="R2200" i="13"/>
  <c r="S2200" i="13"/>
  <c r="R2196" i="13"/>
  <c r="S2196" i="13"/>
  <c r="R2192" i="13"/>
  <c r="S2192" i="13"/>
  <c r="R2188" i="13"/>
  <c r="S2188" i="13"/>
  <c r="R2184" i="13"/>
  <c r="S2184" i="13"/>
  <c r="R2180" i="13"/>
  <c r="S2180" i="13"/>
  <c r="R2176" i="13"/>
  <c r="S2176" i="13"/>
  <c r="R2172" i="13"/>
  <c r="S2172" i="13"/>
  <c r="R2168" i="13"/>
  <c r="S2168" i="13"/>
  <c r="R2164" i="13"/>
  <c r="S2164" i="13"/>
  <c r="R2160" i="13"/>
  <c r="S2160" i="13"/>
  <c r="R2156" i="13"/>
  <c r="S2156" i="13"/>
  <c r="R2152" i="13"/>
  <c r="S2152" i="13"/>
  <c r="R2148" i="13"/>
  <c r="S2148" i="13"/>
  <c r="R2144" i="13"/>
  <c r="S2144" i="13"/>
  <c r="R2140" i="13"/>
  <c r="S2140" i="13"/>
  <c r="R2136" i="13"/>
  <c r="S2136" i="13"/>
  <c r="R2132" i="13"/>
  <c r="S2132" i="13"/>
  <c r="R2128" i="13"/>
  <c r="S2128" i="13"/>
  <c r="R2124" i="13"/>
  <c r="S2124" i="13"/>
  <c r="R2120" i="13"/>
  <c r="S2120" i="13"/>
  <c r="R2116" i="13"/>
  <c r="S2116" i="13"/>
  <c r="R2112" i="13"/>
  <c r="S2112" i="13"/>
  <c r="R2108" i="13"/>
  <c r="S2108" i="13"/>
  <c r="R2104" i="13"/>
  <c r="S2104" i="13"/>
  <c r="R2100" i="13"/>
  <c r="S2100" i="13"/>
  <c r="R2096" i="13"/>
  <c r="S2096" i="13"/>
  <c r="R2092" i="13"/>
  <c r="S2092" i="13"/>
  <c r="R2088" i="13"/>
  <c r="S2088" i="13"/>
  <c r="R2084" i="13"/>
  <c r="S2084" i="13"/>
  <c r="R2080" i="13"/>
  <c r="S2080" i="13"/>
  <c r="R2076" i="13"/>
  <c r="S2076" i="13"/>
  <c r="R2072" i="13"/>
  <c r="S2072" i="13"/>
  <c r="R2068" i="13"/>
  <c r="S2068" i="13"/>
  <c r="R2064" i="13"/>
  <c r="S2064" i="13"/>
  <c r="R2060" i="13"/>
  <c r="S2060" i="13"/>
  <c r="R2056" i="13"/>
  <c r="S2056" i="13"/>
  <c r="R2052" i="13"/>
  <c r="S2052" i="13"/>
  <c r="R2048" i="13"/>
  <c r="S2048" i="13"/>
  <c r="R2044" i="13"/>
  <c r="S2044" i="13"/>
  <c r="R2040" i="13"/>
  <c r="S2040" i="13"/>
  <c r="R2036" i="13"/>
  <c r="S2036" i="13"/>
  <c r="R2032" i="13"/>
  <c r="S2032" i="13"/>
  <c r="R2028" i="13"/>
  <c r="S2028" i="13"/>
  <c r="R2024" i="13"/>
  <c r="S2024" i="13"/>
  <c r="R2020" i="13"/>
  <c r="S2020" i="13"/>
  <c r="R2016" i="13"/>
  <c r="S2016" i="13"/>
  <c r="R2012" i="13"/>
  <c r="S2012" i="13"/>
  <c r="R2008" i="13"/>
  <c r="S2008" i="13"/>
  <c r="R2004" i="13"/>
  <c r="S2004" i="13"/>
  <c r="R2000" i="13"/>
  <c r="S2000" i="13"/>
  <c r="R1996" i="13"/>
  <c r="S1996" i="13"/>
  <c r="S2" i="13"/>
  <c r="R23" i="13"/>
  <c r="S23" i="13"/>
  <c r="R19" i="13"/>
  <c r="S19" i="13"/>
  <c r="R15" i="13"/>
  <c r="S15" i="13"/>
  <c r="R11" i="13"/>
  <c r="S11" i="13"/>
  <c r="R7" i="13"/>
  <c r="S7" i="13"/>
  <c r="S3" i="13"/>
  <c r="R3" i="13"/>
  <c r="R3931" i="13"/>
  <c r="S3931" i="13"/>
  <c r="R3927" i="13"/>
  <c r="S3927" i="13"/>
  <c r="R3923" i="13"/>
  <c r="S3923" i="13"/>
  <c r="R3919" i="13"/>
  <c r="S3919" i="13"/>
  <c r="R3915" i="13"/>
  <c r="S3915" i="13"/>
  <c r="R3911" i="13"/>
  <c r="S3911" i="13"/>
  <c r="R3907" i="13"/>
  <c r="S3907" i="13"/>
  <c r="R3903" i="13"/>
  <c r="S3903" i="13"/>
  <c r="R3899" i="13"/>
  <c r="S3899" i="13"/>
  <c r="R3895" i="13"/>
  <c r="S3895" i="13"/>
  <c r="R3891" i="13"/>
  <c r="S3891" i="13"/>
  <c r="R3887" i="13"/>
  <c r="S3887" i="13"/>
  <c r="R3883" i="13"/>
  <c r="S3883" i="13"/>
  <c r="R3879" i="13"/>
  <c r="S3879" i="13"/>
  <c r="R3875" i="13"/>
  <c r="S3875" i="13"/>
  <c r="R3871" i="13"/>
  <c r="S3871" i="13"/>
  <c r="R3867" i="13"/>
  <c r="S3867" i="13"/>
  <c r="R3863" i="13"/>
  <c r="S3863" i="13"/>
  <c r="R3859" i="13"/>
  <c r="S3859" i="13"/>
  <c r="R3855" i="13"/>
  <c r="S3855" i="13"/>
  <c r="R3851" i="13"/>
  <c r="S3851" i="13"/>
  <c r="R3847" i="13"/>
  <c r="S3847" i="13"/>
  <c r="R3843" i="13"/>
  <c r="S3843" i="13"/>
  <c r="R3839" i="13"/>
  <c r="S3839" i="13"/>
  <c r="R3835" i="13"/>
  <c r="S3835" i="13"/>
  <c r="R3831" i="13"/>
  <c r="S3831" i="13"/>
  <c r="R3827" i="13"/>
  <c r="S3827" i="13"/>
  <c r="R3823" i="13"/>
  <c r="S3823" i="13"/>
  <c r="R3819" i="13"/>
  <c r="S3819" i="13"/>
  <c r="R3815" i="13"/>
  <c r="S3815" i="13"/>
  <c r="R3811" i="13"/>
  <c r="S3811" i="13"/>
  <c r="R3807" i="13"/>
  <c r="S3807" i="13"/>
  <c r="R3803" i="13"/>
  <c r="S3803" i="13"/>
  <c r="R3799" i="13"/>
  <c r="S3799" i="13"/>
  <c r="R3795" i="13"/>
  <c r="S3795" i="13"/>
  <c r="R3791" i="13"/>
  <c r="S3791" i="13"/>
  <c r="R3787" i="13"/>
  <c r="S3787" i="13"/>
  <c r="R3783" i="13"/>
  <c r="S3783" i="13"/>
  <c r="R3779" i="13"/>
  <c r="S3779" i="13"/>
  <c r="R3775" i="13"/>
  <c r="S3775" i="13"/>
  <c r="R3771" i="13"/>
  <c r="S3771" i="13"/>
  <c r="R3767" i="13"/>
  <c r="S3767" i="13"/>
  <c r="R3763" i="13"/>
  <c r="S3763" i="13"/>
  <c r="R3759" i="13"/>
  <c r="S3759" i="13"/>
  <c r="R3755" i="13"/>
  <c r="S3755" i="13"/>
  <c r="R3751" i="13"/>
  <c r="S3751" i="13"/>
  <c r="R3747" i="13"/>
  <c r="S3747" i="13"/>
  <c r="R3743" i="13"/>
  <c r="S3743" i="13"/>
  <c r="R3739" i="13"/>
  <c r="S3739" i="13"/>
  <c r="R3735" i="13"/>
  <c r="S3735" i="13"/>
  <c r="R3731" i="13"/>
  <c r="S3731" i="13"/>
  <c r="R3727" i="13"/>
  <c r="S3727" i="13"/>
  <c r="R3723" i="13"/>
  <c r="S3723" i="13"/>
  <c r="R3719" i="13"/>
  <c r="S3719" i="13"/>
  <c r="R3715" i="13"/>
  <c r="S3715" i="13"/>
  <c r="R3711" i="13"/>
  <c r="S3711" i="13"/>
  <c r="R3707" i="13"/>
  <c r="S3707" i="13"/>
  <c r="R3703" i="13"/>
  <c r="S3703" i="13"/>
  <c r="R3699" i="13"/>
  <c r="S3699" i="13"/>
  <c r="R3695" i="13"/>
  <c r="S3695" i="13"/>
  <c r="R3691" i="13"/>
  <c r="S3691" i="13"/>
  <c r="R3687" i="13"/>
  <c r="S3687" i="13"/>
  <c r="R3683" i="13"/>
  <c r="S3683" i="13"/>
  <c r="R3679" i="13"/>
  <c r="S3679" i="13"/>
  <c r="R3675" i="13"/>
  <c r="S3675" i="13"/>
  <c r="R3671" i="13"/>
  <c r="S3671" i="13"/>
  <c r="R3667" i="13"/>
  <c r="S3667" i="13"/>
  <c r="R3663" i="13"/>
  <c r="S3663" i="13"/>
  <c r="R3659" i="13"/>
  <c r="S3659" i="13"/>
  <c r="R3655" i="13"/>
  <c r="S3655" i="13"/>
  <c r="R3651" i="13"/>
  <c r="S3651" i="13"/>
  <c r="R3647" i="13"/>
  <c r="S3647" i="13"/>
  <c r="R3643" i="13"/>
  <c r="S3643" i="13"/>
  <c r="R3639" i="13"/>
  <c r="S3639" i="13"/>
  <c r="R3635" i="13"/>
  <c r="S3635" i="13"/>
  <c r="R3631" i="13"/>
  <c r="S3631" i="13"/>
  <c r="R3627" i="13"/>
  <c r="S3627" i="13"/>
  <c r="R3623" i="13"/>
  <c r="S3623" i="13"/>
  <c r="R3619" i="13"/>
  <c r="S3619" i="13"/>
  <c r="R3615" i="13"/>
  <c r="S3615" i="13"/>
  <c r="R3611" i="13"/>
  <c r="S3611" i="13"/>
  <c r="R3607" i="13"/>
  <c r="S3607" i="13"/>
  <c r="R3603" i="13"/>
  <c r="S3603" i="13"/>
  <c r="R3599" i="13"/>
  <c r="S3599" i="13"/>
  <c r="R3595" i="13"/>
  <c r="S3595" i="13"/>
  <c r="R3591" i="13"/>
  <c r="S3591" i="13"/>
  <c r="R3587" i="13"/>
  <c r="S3587" i="13"/>
  <c r="R3583" i="13"/>
  <c r="S3583" i="13"/>
  <c r="R3579" i="13"/>
  <c r="S3579" i="13"/>
  <c r="R3575" i="13"/>
  <c r="S3575" i="13"/>
  <c r="R3571" i="13"/>
  <c r="S3571" i="13"/>
  <c r="R3567" i="13"/>
  <c r="S3567" i="13"/>
  <c r="R3563" i="13"/>
  <c r="S3563" i="13"/>
  <c r="R3559" i="13"/>
  <c r="S3559" i="13"/>
  <c r="R3555" i="13"/>
  <c r="S3555" i="13"/>
  <c r="R3551" i="13"/>
  <c r="S3551" i="13"/>
  <c r="R3547" i="13"/>
  <c r="S3547" i="13"/>
  <c r="R3543" i="13"/>
  <c r="S3543" i="13"/>
  <c r="R3539" i="13"/>
  <c r="S3539" i="13"/>
  <c r="R3535" i="13"/>
  <c r="S3535" i="13"/>
  <c r="R3531" i="13"/>
  <c r="S3531" i="13"/>
  <c r="R3527" i="13"/>
  <c r="S3527" i="13"/>
  <c r="R3523" i="13"/>
  <c r="S3523" i="13"/>
  <c r="R3519" i="13"/>
  <c r="S3519" i="13"/>
  <c r="R3515" i="13"/>
  <c r="S3515" i="13"/>
  <c r="R3511" i="13"/>
  <c r="S3511" i="13"/>
  <c r="R3507" i="13"/>
  <c r="S3507" i="13"/>
  <c r="R3503" i="13"/>
  <c r="S3503" i="13"/>
  <c r="R3499" i="13"/>
  <c r="S3499" i="13"/>
  <c r="R3495" i="13"/>
  <c r="S3495" i="13"/>
  <c r="R3491" i="13"/>
  <c r="S3491" i="13"/>
  <c r="R3487" i="13"/>
  <c r="S3487" i="13"/>
  <c r="R3483" i="13"/>
  <c r="S3483" i="13"/>
  <c r="R3479" i="13"/>
  <c r="S3479" i="13"/>
  <c r="R3475" i="13"/>
  <c r="S3475" i="13"/>
  <c r="R3471" i="13"/>
  <c r="S3471" i="13"/>
  <c r="R3467" i="13"/>
  <c r="S3467" i="13"/>
  <c r="R3463" i="13"/>
  <c r="S3463" i="13"/>
  <c r="R3459" i="13"/>
  <c r="S3459" i="13"/>
  <c r="R3455" i="13"/>
  <c r="S3455" i="13"/>
  <c r="R3451" i="13"/>
  <c r="S3451" i="13"/>
  <c r="R3447" i="13"/>
  <c r="S3447" i="13"/>
  <c r="R3443" i="13"/>
  <c r="S3443" i="13"/>
  <c r="R3439" i="13"/>
  <c r="S3439" i="13"/>
  <c r="R3435" i="13"/>
  <c r="S3435" i="13"/>
  <c r="R3431" i="13"/>
  <c r="S3431" i="13"/>
  <c r="R3427" i="13"/>
  <c r="S3427" i="13"/>
  <c r="R3423" i="13"/>
  <c r="S3423" i="13"/>
  <c r="R3419" i="13"/>
  <c r="S3419" i="13"/>
  <c r="R3415" i="13"/>
  <c r="S3415" i="13"/>
  <c r="R3411" i="13"/>
  <c r="S3411" i="13"/>
  <c r="R3407" i="13"/>
  <c r="S3407" i="13"/>
  <c r="R3403" i="13"/>
  <c r="S3403" i="13"/>
  <c r="R3399" i="13"/>
  <c r="S3399" i="13"/>
  <c r="R3395" i="13"/>
  <c r="S3395" i="13"/>
  <c r="R3391" i="13"/>
  <c r="S3391" i="13"/>
  <c r="R3387" i="13"/>
  <c r="S3387" i="13"/>
  <c r="R3383" i="13"/>
  <c r="S3383" i="13"/>
  <c r="R3379" i="13"/>
  <c r="S3379" i="13"/>
  <c r="R3375" i="13"/>
  <c r="S3375" i="13"/>
  <c r="R3371" i="13"/>
  <c r="S3371" i="13"/>
  <c r="R3367" i="13"/>
  <c r="S3367" i="13"/>
  <c r="R3363" i="13"/>
  <c r="S3363" i="13"/>
  <c r="R3359" i="13"/>
  <c r="S3359" i="13"/>
  <c r="R3355" i="13"/>
  <c r="S3355" i="13"/>
  <c r="R3351" i="13"/>
  <c r="S3351" i="13"/>
  <c r="R3347" i="13"/>
  <c r="S3347" i="13"/>
  <c r="R3343" i="13"/>
  <c r="S3343" i="13"/>
  <c r="R3339" i="13"/>
  <c r="S3339" i="13"/>
  <c r="R3335" i="13"/>
  <c r="S3335" i="13"/>
  <c r="R3331" i="13"/>
  <c r="S3331" i="13"/>
  <c r="R3327" i="13"/>
  <c r="S3327" i="13"/>
  <c r="R3323" i="13"/>
  <c r="S3323" i="13"/>
  <c r="R3319" i="13"/>
  <c r="S3319" i="13"/>
  <c r="R3315" i="13"/>
  <c r="S3315" i="13"/>
  <c r="R3311" i="13"/>
  <c r="S3311" i="13"/>
  <c r="R3307" i="13"/>
  <c r="S3307" i="13"/>
  <c r="R3303" i="13"/>
  <c r="S3303" i="13"/>
  <c r="R3299" i="13"/>
  <c r="S3299" i="13"/>
  <c r="R3295" i="13"/>
  <c r="S3295" i="13"/>
  <c r="R3291" i="13"/>
  <c r="S3291" i="13"/>
  <c r="R3287" i="13"/>
  <c r="S3287" i="13"/>
  <c r="R3283" i="13"/>
  <c r="S3283" i="13"/>
  <c r="R3279" i="13"/>
  <c r="S3279" i="13"/>
  <c r="R3275" i="13"/>
  <c r="S3275" i="13"/>
  <c r="R3271" i="13"/>
  <c r="S3271" i="13"/>
  <c r="R3267" i="13"/>
  <c r="S3267" i="13"/>
  <c r="R3263" i="13"/>
  <c r="S3263" i="13"/>
  <c r="R3259" i="13"/>
  <c r="S3259" i="13"/>
  <c r="R3255" i="13"/>
  <c r="S3255" i="13"/>
  <c r="R3251" i="13"/>
  <c r="S3251" i="13"/>
  <c r="R3247" i="13"/>
  <c r="S3247" i="13"/>
  <c r="R3243" i="13"/>
  <c r="S3243" i="13"/>
  <c r="R3239" i="13"/>
  <c r="S3239" i="13"/>
  <c r="R3235" i="13"/>
  <c r="S3235" i="13"/>
  <c r="R3231" i="13"/>
  <c r="S3231" i="13"/>
  <c r="R3227" i="13"/>
  <c r="S3227" i="13"/>
  <c r="R3223" i="13"/>
  <c r="S3223" i="13"/>
  <c r="R3219" i="13"/>
  <c r="S3219" i="13"/>
  <c r="R3215" i="13"/>
  <c r="S3215" i="13"/>
  <c r="R3211" i="13"/>
  <c r="S3211" i="13"/>
  <c r="R3207" i="13"/>
  <c r="S3207" i="13"/>
  <c r="R3203" i="13"/>
  <c r="S3203" i="13"/>
  <c r="R3199" i="13"/>
  <c r="S3199" i="13"/>
  <c r="R3195" i="13"/>
  <c r="S3195" i="13"/>
  <c r="R3191" i="13"/>
  <c r="S3191" i="13"/>
  <c r="R3187" i="13"/>
  <c r="S3187" i="13"/>
  <c r="R3183" i="13"/>
  <c r="S3183" i="13"/>
  <c r="R3179" i="13"/>
  <c r="S3179" i="13"/>
  <c r="R3175" i="13"/>
  <c r="S3175" i="13"/>
  <c r="R3171" i="13"/>
  <c r="S3171" i="13"/>
  <c r="R3167" i="13"/>
  <c r="S3167" i="13"/>
  <c r="R3163" i="13"/>
  <c r="S3163" i="13"/>
  <c r="R3159" i="13"/>
  <c r="S3159" i="13"/>
  <c r="R3155" i="13"/>
  <c r="S3155" i="13"/>
  <c r="R3151" i="13"/>
  <c r="S3151" i="13"/>
  <c r="R3147" i="13"/>
  <c r="S3147" i="13"/>
  <c r="R3143" i="13"/>
  <c r="S3143" i="13"/>
  <c r="R3139" i="13"/>
  <c r="S3139" i="13"/>
  <c r="R3135" i="13"/>
  <c r="S3135" i="13"/>
  <c r="R3131" i="13"/>
  <c r="S3131" i="13"/>
  <c r="R3127" i="13"/>
  <c r="S3127" i="13"/>
  <c r="R3123" i="13"/>
  <c r="S3123" i="13"/>
  <c r="R3119" i="13"/>
  <c r="S3119" i="13"/>
  <c r="R3115" i="13"/>
  <c r="S3115" i="13"/>
  <c r="R3111" i="13"/>
  <c r="S3111" i="13"/>
  <c r="R3107" i="13"/>
  <c r="S3107" i="13"/>
  <c r="R3103" i="13"/>
  <c r="S3103" i="13"/>
  <c r="R3099" i="13"/>
  <c r="S3099" i="13"/>
  <c r="R3095" i="13"/>
  <c r="S3095" i="13"/>
  <c r="R3091" i="13"/>
  <c r="S3091" i="13"/>
  <c r="R3087" i="13"/>
  <c r="S3087" i="13"/>
  <c r="R3083" i="13"/>
  <c r="S3083" i="13"/>
  <c r="R3079" i="13"/>
  <c r="S3079" i="13"/>
  <c r="R3075" i="13"/>
  <c r="S3075" i="13"/>
  <c r="R3071" i="13"/>
  <c r="S3071" i="13"/>
  <c r="R3067" i="13"/>
  <c r="S3067" i="13"/>
  <c r="R3063" i="13"/>
  <c r="S3063" i="13"/>
  <c r="R3059" i="13"/>
  <c r="S3059" i="13"/>
  <c r="R3055" i="13"/>
  <c r="S3055" i="13"/>
  <c r="R3051" i="13"/>
  <c r="S3051" i="13"/>
  <c r="R3047" i="13"/>
  <c r="S3047" i="13"/>
  <c r="R3043" i="13"/>
  <c r="S3043" i="13"/>
  <c r="R3039" i="13"/>
  <c r="S3039" i="13"/>
  <c r="R3035" i="13"/>
  <c r="S3035" i="13"/>
  <c r="R3031" i="13"/>
  <c r="S3031" i="13"/>
  <c r="R3027" i="13"/>
  <c r="S3027" i="13"/>
  <c r="R3023" i="13"/>
  <c r="S3023" i="13"/>
  <c r="R3019" i="13"/>
  <c r="S3019" i="13"/>
  <c r="R3015" i="13"/>
  <c r="S3015" i="13"/>
  <c r="R3011" i="13"/>
  <c r="S3011" i="13"/>
  <c r="R3007" i="13"/>
  <c r="S3007" i="13"/>
  <c r="R3003" i="13"/>
  <c r="S3003" i="13"/>
  <c r="R2999" i="13"/>
  <c r="S2999" i="13"/>
  <c r="R2995" i="13"/>
  <c r="S2995" i="13"/>
  <c r="R2991" i="13"/>
  <c r="S2991" i="13"/>
  <c r="R2987" i="13"/>
  <c r="S2987" i="13"/>
  <c r="R2983" i="13"/>
  <c r="S2983" i="13"/>
  <c r="R2979" i="13"/>
  <c r="S2979" i="13"/>
  <c r="R2975" i="13"/>
  <c r="S2975" i="13"/>
  <c r="R2971" i="13"/>
  <c r="S2971" i="13"/>
  <c r="R2967" i="13"/>
  <c r="S2967" i="13"/>
  <c r="R2963" i="13"/>
  <c r="S2963" i="13"/>
  <c r="R2959" i="13"/>
  <c r="S2959" i="13"/>
  <c r="R2955" i="13"/>
  <c r="S2955" i="13"/>
  <c r="R2951" i="13"/>
  <c r="S2951" i="13"/>
  <c r="R2947" i="13"/>
  <c r="S2947" i="13"/>
  <c r="R2943" i="13"/>
  <c r="S2943" i="13"/>
  <c r="R2939" i="13"/>
  <c r="S2939" i="13"/>
  <c r="R2935" i="13"/>
  <c r="S2935" i="13"/>
  <c r="R2931" i="13"/>
  <c r="S2931" i="13"/>
  <c r="R2927" i="13"/>
  <c r="S2927" i="13"/>
  <c r="R2923" i="13"/>
  <c r="S2923" i="13"/>
  <c r="R2919" i="13"/>
  <c r="S2919" i="13"/>
  <c r="R2915" i="13"/>
  <c r="S2915" i="13"/>
  <c r="R2911" i="13"/>
  <c r="S2911" i="13"/>
  <c r="R2907" i="13"/>
  <c r="S2907" i="13"/>
  <c r="R2903" i="13"/>
  <c r="S2903" i="13"/>
  <c r="R2899" i="13"/>
  <c r="S2899" i="13"/>
  <c r="R2895" i="13"/>
  <c r="S2895" i="13"/>
  <c r="R2891" i="13"/>
  <c r="S2891" i="13"/>
  <c r="R2887" i="13"/>
  <c r="S2887" i="13"/>
  <c r="R2883" i="13"/>
  <c r="S2883" i="13"/>
  <c r="R2879" i="13"/>
  <c r="S2879" i="13"/>
  <c r="R2875" i="13"/>
  <c r="S2875" i="13"/>
  <c r="R2871" i="13"/>
  <c r="S2871" i="13"/>
  <c r="R2867" i="13"/>
  <c r="S2867" i="13"/>
  <c r="R2863" i="13"/>
  <c r="S2863" i="13"/>
  <c r="R2859" i="13"/>
  <c r="S2859" i="13"/>
  <c r="R2855" i="13"/>
  <c r="S2855" i="13"/>
  <c r="R2851" i="13"/>
  <c r="S2851" i="13"/>
  <c r="R2847" i="13"/>
  <c r="S2847" i="13"/>
  <c r="R2843" i="13"/>
  <c r="S2843" i="13"/>
  <c r="R2839" i="13"/>
  <c r="S2839" i="13"/>
  <c r="R2835" i="13"/>
  <c r="S2835" i="13"/>
  <c r="R2831" i="13"/>
  <c r="S2831" i="13"/>
  <c r="R2827" i="13"/>
  <c r="S2827" i="13"/>
  <c r="R2823" i="13"/>
  <c r="S2823" i="13"/>
  <c r="R2819" i="13"/>
  <c r="S2819" i="13"/>
  <c r="R2815" i="13"/>
  <c r="S2815" i="13"/>
  <c r="R2811" i="13"/>
  <c r="S2811" i="13"/>
  <c r="R2807" i="13"/>
  <c r="S2807" i="13"/>
  <c r="R2803" i="13"/>
  <c r="S2803" i="13"/>
  <c r="R2799" i="13"/>
  <c r="S2799" i="13"/>
  <c r="R2795" i="13"/>
  <c r="S2795" i="13"/>
  <c r="R2791" i="13"/>
  <c r="S2791" i="13"/>
  <c r="R2787" i="13"/>
  <c r="S2787" i="13"/>
  <c r="R2783" i="13"/>
  <c r="S2783" i="13"/>
  <c r="R2779" i="13"/>
  <c r="S2779" i="13"/>
  <c r="R2775" i="13"/>
  <c r="S2775" i="13"/>
  <c r="R2771" i="13"/>
  <c r="S2771" i="13"/>
  <c r="R2767" i="13"/>
  <c r="S2767" i="13"/>
  <c r="R2763" i="13"/>
  <c r="S2763" i="13"/>
  <c r="R2759" i="13"/>
  <c r="S2759" i="13"/>
  <c r="R2755" i="13"/>
  <c r="S2755" i="13"/>
  <c r="R2751" i="13"/>
  <c r="S2751" i="13"/>
  <c r="R2747" i="13"/>
  <c r="S2747" i="13"/>
  <c r="R2743" i="13"/>
  <c r="S2743" i="13"/>
  <c r="R2739" i="13"/>
  <c r="S2739" i="13"/>
  <c r="R2735" i="13"/>
  <c r="S2735" i="13"/>
  <c r="R2731" i="13"/>
  <c r="S2731" i="13"/>
  <c r="R2727" i="13"/>
  <c r="S2727" i="13"/>
  <c r="R2723" i="13"/>
  <c r="S2723" i="13"/>
  <c r="R2719" i="13"/>
  <c r="S2719" i="13"/>
  <c r="R2715" i="13"/>
  <c r="S2715" i="13"/>
  <c r="R2711" i="13"/>
  <c r="S2711" i="13"/>
  <c r="R2707" i="13"/>
  <c r="S2707" i="13"/>
  <c r="R2703" i="13"/>
  <c r="S2703" i="13"/>
  <c r="R2699" i="13"/>
  <c r="S2699" i="13"/>
  <c r="R2695" i="13"/>
  <c r="S2695" i="13"/>
  <c r="R2691" i="13"/>
  <c r="S2691" i="13"/>
  <c r="R2687" i="13"/>
  <c r="S2687" i="13"/>
  <c r="R2683" i="13"/>
  <c r="S2683" i="13"/>
  <c r="R2679" i="13"/>
  <c r="S2679" i="13"/>
  <c r="R2675" i="13"/>
  <c r="S2675" i="13"/>
  <c r="R2671" i="13"/>
  <c r="S2671" i="13"/>
  <c r="R2667" i="13"/>
  <c r="S2667" i="13"/>
  <c r="R2663" i="13"/>
  <c r="S2663" i="13"/>
  <c r="R2659" i="13"/>
  <c r="S2659" i="13"/>
  <c r="R2655" i="13"/>
  <c r="S2655" i="13"/>
  <c r="R2651" i="13"/>
  <c r="S2651" i="13"/>
  <c r="R2647" i="13"/>
  <c r="S2647" i="13"/>
  <c r="R2643" i="13"/>
  <c r="S2643" i="13"/>
  <c r="R2639" i="13"/>
  <c r="S2639" i="13"/>
  <c r="R2635" i="13"/>
  <c r="S2635" i="13"/>
  <c r="R2631" i="13"/>
  <c r="S2631" i="13"/>
  <c r="R2627" i="13"/>
  <c r="S2627" i="13"/>
  <c r="R2623" i="13"/>
  <c r="S2623" i="13"/>
  <c r="R2619" i="13"/>
  <c r="S2619" i="13"/>
  <c r="R2615" i="13"/>
  <c r="S2615" i="13"/>
  <c r="R2611" i="13"/>
  <c r="S2611" i="13"/>
  <c r="R2607" i="13"/>
  <c r="S2607" i="13"/>
  <c r="R2603" i="13"/>
  <c r="S2603" i="13"/>
  <c r="R2599" i="13"/>
  <c r="S2599" i="13"/>
  <c r="R2595" i="13"/>
  <c r="S2595" i="13"/>
  <c r="R2591" i="13"/>
  <c r="S2591" i="13"/>
  <c r="R2587" i="13"/>
  <c r="S2587" i="13"/>
  <c r="R2583" i="13"/>
  <c r="S2583" i="13"/>
  <c r="R2579" i="13"/>
  <c r="S2579" i="13"/>
  <c r="R2575" i="13"/>
  <c r="S2575" i="13"/>
  <c r="R2571" i="13"/>
  <c r="S2571" i="13"/>
  <c r="R2567" i="13"/>
  <c r="S2567" i="13"/>
  <c r="R2563" i="13"/>
  <c r="S2563" i="13"/>
  <c r="R2559" i="13"/>
  <c r="S2559" i="13"/>
  <c r="R2555" i="13"/>
  <c r="S2555" i="13"/>
  <c r="R2551" i="13"/>
  <c r="S2551" i="13"/>
  <c r="R2547" i="13"/>
  <c r="S2547" i="13"/>
  <c r="R2543" i="13"/>
  <c r="S2543" i="13"/>
  <c r="R2539" i="13"/>
  <c r="S2539" i="13"/>
  <c r="R2535" i="13"/>
  <c r="S2535" i="13"/>
  <c r="R2531" i="13"/>
  <c r="S2531" i="13"/>
  <c r="R2527" i="13"/>
  <c r="S2527" i="13"/>
  <c r="R2523" i="13"/>
  <c r="S2523" i="13"/>
  <c r="R2519" i="13"/>
  <c r="S2519" i="13"/>
  <c r="R2515" i="13"/>
  <c r="S2515" i="13"/>
  <c r="R2511" i="13"/>
  <c r="S2511" i="13"/>
  <c r="R2507" i="13"/>
  <c r="S2507" i="13"/>
  <c r="R2503" i="13"/>
  <c r="S2503" i="13"/>
  <c r="R2499" i="13"/>
  <c r="S2499" i="13"/>
  <c r="R2495" i="13"/>
  <c r="S2495" i="13"/>
  <c r="R2491" i="13"/>
  <c r="S2491" i="13"/>
  <c r="R2487" i="13"/>
  <c r="S2487" i="13"/>
  <c r="R2483" i="13"/>
  <c r="S2483" i="13"/>
  <c r="R2479" i="13"/>
  <c r="S2479" i="13"/>
  <c r="R2475" i="13"/>
  <c r="S2475" i="13"/>
  <c r="R2471" i="13"/>
  <c r="S2471" i="13"/>
  <c r="R2467" i="13"/>
  <c r="S2467" i="13"/>
  <c r="R2463" i="13"/>
  <c r="S2463" i="13"/>
  <c r="R2459" i="13"/>
  <c r="S2459" i="13"/>
  <c r="R2455" i="13"/>
  <c r="S2455" i="13"/>
  <c r="R2451" i="13"/>
  <c r="S2451" i="13"/>
  <c r="R2447" i="13"/>
  <c r="S2447" i="13"/>
  <c r="R2443" i="13"/>
  <c r="S2443" i="13"/>
  <c r="R2439" i="13"/>
  <c r="S2439" i="13"/>
  <c r="R2435" i="13"/>
  <c r="S2435" i="13"/>
  <c r="R2431" i="13"/>
  <c r="S2431" i="13"/>
  <c r="R2427" i="13"/>
  <c r="S2427" i="13"/>
  <c r="R2423" i="13"/>
  <c r="S2423" i="13"/>
  <c r="R2419" i="13"/>
  <c r="S2419" i="13"/>
  <c r="R2415" i="13"/>
  <c r="S2415" i="13"/>
  <c r="R2411" i="13"/>
  <c r="S2411" i="13"/>
  <c r="R2407" i="13"/>
  <c r="S2407" i="13"/>
  <c r="R2403" i="13"/>
  <c r="S2403" i="13"/>
  <c r="R2399" i="13"/>
  <c r="S2399" i="13"/>
  <c r="R2395" i="13"/>
  <c r="S2395" i="13"/>
  <c r="R2391" i="13"/>
  <c r="S2391" i="13"/>
  <c r="R2387" i="13"/>
  <c r="S2387" i="13"/>
  <c r="R2383" i="13"/>
  <c r="S2383" i="13"/>
  <c r="R2379" i="13"/>
  <c r="S2379" i="13"/>
  <c r="R2375" i="13"/>
  <c r="S2375" i="13"/>
  <c r="R2371" i="13"/>
  <c r="S2371" i="13"/>
  <c r="R2367" i="13"/>
  <c r="S2367" i="13"/>
  <c r="R2363" i="13"/>
  <c r="S2363" i="13"/>
  <c r="R2359" i="13"/>
  <c r="S2359" i="13"/>
  <c r="R2355" i="13"/>
  <c r="S2355" i="13"/>
  <c r="R2351" i="13"/>
  <c r="S2351" i="13"/>
  <c r="R2347" i="13"/>
  <c r="S2347" i="13"/>
  <c r="R2343" i="13"/>
  <c r="S2343" i="13"/>
  <c r="R2339" i="13"/>
  <c r="S2339" i="13"/>
  <c r="R2335" i="13"/>
  <c r="S2335" i="13"/>
  <c r="R2331" i="13"/>
  <c r="S2331" i="13"/>
  <c r="R2327" i="13"/>
  <c r="S2327" i="13"/>
  <c r="R2323" i="13"/>
  <c r="S2323" i="13"/>
  <c r="R2319" i="13"/>
  <c r="S2319" i="13"/>
  <c r="R2315" i="13"/>
  <c r="S2315" i="13"/>
  <c r="R2311" i="13"/>
  <c r="S2311" i="13"/>
  <c r="R2307" i="13"/>
  <c r="S2307" i="13"/>
  <c r="R2303" i="13"/>
  <c r="S2303" i="13"/>
  <c r="R2299" i="13"/>
  <c r="S2299" i="13"/>
  <c r="R2295" i="13"/>
  <c r="S2295" i="13"/>
  <c r="R2291" i="13"/>
  <c r="S2291" i="13"/>
  <c r="R2287" i="13"/>
  <c r="S2287" i="13"/>
  <c r="R2283" i="13"/>
  <c r="S2283" i="13"/>
  <c r="R2279" i="13"/>
  <c r="S2279" i="13"/>
  <c r="R2275" i="13"/>
  <c r="S2275" i="13"/>
  <c r="R2271" i="13"/>
  <c r="S2271" i="13"/>
  <c r="R2267" i="13"/>
  <c r="S2267" i="13"/>
  <c r="R2263" i="13"/>
  <c r="S2263" i="13"/>
  <c r="R2259" i="13"/>
  <c r="S2259" i="13"/>
  <c r="R2255" i="13"/>
  <c r="S2255" i="13"/>
  <c r="R2251" i="13"/>
  <c r="S2251" i="13"/>
  <c r="R2247" i="13"/>
  <c r="S2247" i="13"/>
  <c r="R2243" i="13"/>
  <c r="S2243" i="13"/>
  <c r="R2239" i="13"/>
  <c r="S2239" i="13"/>
  <c r="R2235" i="13"/>
  <c r="S2235" i="13"/>
  <c r="R2231" i="13"/>
  <c r="S2231" i="13"/>
  <c r="R2227" i="13"/>
  <c r="S2227" i="13"/>
  <c r="R2223" i="13"/>
  <c r="S2223" i="13"/>
  <c r="R2219" i="13"/>
  <c r="S2219" i="13"/>
  <c r="R2215" i="13"/>
  <c r="S2215" i="13"/>
  <c r="R2211" i="13"/>
  <c r="S2211" i="13"/>
  <c r="R2207" i="13"/>
  <c r="S2207" i="13"/>
  <c r="R2203" i="13"/>
  <c r="S2203" i="13"/>
  <c r="R2199" i="13"/>
  <c r="S2199" i="13"/>
  <c r="R2195" i="13"/>
  <c r="S2195" i="13"/>
  <c r="R2191" i="13"/>
  <c r="S2191" i="13"/>
  <c r="R2187" i="13"/>
  <c r="S2187" i="13"/>
  <c r="R2183" i="13"/>
  <c r="S2183" i="13"/>
  <c r="R2179" i="13"/>
  <c r="S2179" i="13"/>
  <c r="R2175" i="13"/>
  <c r="S2175" i="13"/>
  <c r="R2171" i="13"/>
  <c r="S2171" i="13"/>
  <c r="R2167" i="13"/>
  <c r="S2167" i="13"/>
  <c r="R2163" i="13"/>
  <c r="S2163" i="13"/>
  <c r="R2159" i="13"/>
  <c r="S2159" i="13"/>
  <c r="R2155" i="13"/>
  <c r="S2155" i="13"/>
  <c r="R2151" i="13"/>
  <c r="S2151" i="13"/>
  <c r="R2147" i="13"/>
  <c r="S2147" i="13"/>
  <c r="R2143" i="13"/>
  <c r="S2143" i="13"/>
  <c r="R2139" i="13"/>
  <c r="S2139" i="13"/>
  <c r="S2135" i="13"/>
  <c r="R2135" i="13"/>
  <c r="R2131" i="13"/>
  <c r="S2131" i="13"/>
  <c r="R2127" i="13"/>
  <c r="S2127" i="13"/>
  <c r="R2123" i="13"/>
  <c r="S2123" i="13"/>
  <c r="R2119" i="13"/>
  <c r="S2119" i="13"/>
  <c r="R2115" i="13"/>
  <c r="S2115" i="13"/>
  <c r="R2111" i="13"/>
  <c r="S2111" i="13"/>
  <c r="R2107" i="13"/>
  <c r="S2107" i="13"/>
  <c r="R2103" i="13"/>
  <c r="S2103" i="13"/>
  <c r="R2099" i="13"/>
  <c r="S2099" i="13"/>
  <c r="R2095" i="13"/>
  <c r="S2095" i="13"/>
  <c r="R2091" i="13"/>
  <c r="S2091" i="13"/>
  <c r="R2087" i="13"/>
  <c r="S2087" i="13"/>
  <c r="R2083" i="13"/>
  <c r="S2083" i="13"/>
  <c r="R2079" i="13"/>
  <c r="S2079" i="13"/>
  <c r="R2075" i="13"/>
  <c r="S2075" i="13"/>
  <c r="R2071" i="13"/>
  <c r="S2071" i="13"/>
  <c r="R2067" i="13"/>
  <c r="S2067" i="13"/>
  <c r="R26" i="13"/>
  <c r="S26" i="13"/>
  <c r="R22" i="13"/>
  <c r="S22" i="13"/>
  <c r="R18" i="13"/>
  <c r="S18" i="13"/>
  <c r="R14" i="13"/>
  <c r="S14" i="13"/>
  <c r="R10" i="13"/>
  <c r="S10" i="13"/>
  <c r="R6" i="13"/>
  <c r="S6" i="13"/>
  <c r="R3934" i="13"/>
  <c r="S3934" i="13"/>
  <c r="R3930" i="13"/>
  <c r="S3930" i="13"/>
  <c r="R3926" i="13"/>
  <c r="S3926" i="13"/>
  <c r="R3922" i="13"/>
  <c r="S3922" i="13"/>
  <c r="R3918" i="13"/>
  <c r="S3918" i="13"/>
  <c r="R3914" i="13"/>
  <c r="S3914" i="13"/>
  <c r="R3910" i="13"/>
  <c r="S3910" i="13"/>
  <c r="R3906" i="13"/>
  <c r="S3906" i="13"/>
  <c r="R3902" i="13"/>
  <c r="S3902" i="13"/>
  <c r="R3898" i="13"/>
  <c r="S3898" i="13"/>
  <c r="R3894" i="13"/>
  <c r="S3894" i="13"/>
  <c r="R3890" i="13"/>
  <c r="S3890" i="13"/>
  <c r="R3886" i="13"/>
  <c r="S3886" i="13"/>
  <c r="R3882" i="13"/>
  <c r="S3882" i="13"/>
  <c r="R3878" i="13"/>
  <c r="S3878" i="13"/>
  <c r="R3874" i="13"/>
  <c r="S3874" i="13"/>
  <c r="R3870" i="13"/>
  <c r="S3870" i="13"/>
  <c r="R3866" i="13"/>
  <c r="S3866" i="13"/>
  <c r="R3862" i="13"/>
  <c r="S3862" i="13"/>
  <c r="R3858" i="13"/>
  <c r="S3858" i="13"/>
  <c r="R3854" i="13"/>
  <c r="S3854" i="13"/>
  <c r="R3850" i="13"/>
  <c r="S3850" i="13"/>
  <c r="R3846" i="13"/>
  <c r="S3846" i="13"/>
  <c r="R3842" i="13"/>
  <c r="S3842" i="13"/>
  <c r="R3838" i="13"/>
  <c r="S3838" i="13"/>
  <c r="R3834" i="13"/>
  <c r="S3834" i="13"/>
  <c r="R3830" i="13"/>
  <c r="S3830" i="13"/>
  <c r="R3826" i="13"/>
  <c r="S3826" i="13"/>
  <c r="R3822" i="13"/>
  <c r="S3822" i="13"/>
  <c r="R3818" i="13"/>
  <c r="S3818" i="13"/>
  <c r="R3814" i="13"/>
  <c r="S3814" i="13"/>
  <c r="R3810" i="13"/>
  <c r="S3810" i="13"/>
  <c r="R3806" i="13"/>
  <c r="S3806" i="13"/>
  <c r="R3802" i="13"/>
  <c r="S3802" i="13"/>
  <c r="R3798" i="13"/>
  <c r="S3798" i="13"/>
  <c r="R3794" i="13"/>
  <c r="S3794" i="13"/>
  <c r="R3790" i="13"/>
  <c r="S3790" i="13"/>
  <c r="R3786" i="13"/>
  <c r="S3786" i="13"/>
  <c r="R3782" i="13"/>
  <c r="S3782" i="13"/>
  <c r="R3778" i="13"/>
  <c r="S3778" i="13"/>
  <c r="R3774" i="13"/>
  <c r="S3774" i="13"/>
  <c r="R3770" i="13"/>
  <c r="S3770" i="13"/>
  <c r="R3766" i="13"/>
  <c r="S3766" i="13"/>
  <c r="R3762" i="13"/>
  <c r="S3762" i="13"/>
  <c r="R3758" i="13"/>
  <c r="S3758" i="13"/>
  <c r="R3754" i="13"/>
  <c r="S3754" i="13"/>
  <c r="R3750" i="13"/>
  <c r="S3750" i="13"/>
  <c r="R3746" i="13"/>
  <c r="S3746" i="13"/>
  <c r="R3742" i="13"/>
  <c r="S3742" i="13"/>
  <c r="R3738" i="13"/>
  <c r="S3738" i="13"/>
  <c r="R3734" i="13"/>
  <c r="S3734" i="13"/>
  <c r="R3730" i="13"/>
  <c r="S3730" i="13"/>
  <c r="R3726" i="13"/>
  <c r="S3726" i="13"/>
  <c r="R3722" i="13"/>
  <c r="S3722" i="13"/>
  <c r="R3718" i="13"/>
  <c r="S3718" i="13"/>
  <c r="R3714" i="13"/>
  <c r="S3714" i="13"/>
  <c r="R3710" i="13"/>
  <c r="S3710" i="13"/>
  <c r="R3706" i="13"/>
  <c r="S3706" i="13"/>
  <c r="R3702" i="13"/>
  <c r="S3702" i="13"/>
  <c r="R3698" i="13"/>
  <c r="S3698" i="13"/>
  <c r="R3694" i="13"/>
  <c r="S3694" i="13"/>
  <c r="R3690" i="13"/>
  <c r="S3690" i="13"/>
  <c r="R3686" i="13"/>
  <c r="S3686" i="13"/>
  <c r="R3682" i="13"/>
  <c r="S3682" i="13"/>
  <c r="R3678" i="13"/>
  <c r="S3678" i="13"/>
  <c r="R3674" i="13"/>
  <c r="S3674" i="13"/>
  <c r="R3670" i="13"/>
  <c r="S3670" i="13"/>
  <c r="R3666" i="13"/>
  <c r="S3666" i="13"/>
  <c r="R3662" i="13"/>
  <c r="S3662" i="13"/>
  <c r="R3658" i="13"/>
  <c r="S3658" i="13"/>
  <c r="R3654" i="13"/>
  <c r="S3654" i="13"/>
  <c r="R3650" i="13"/>
  <c r="S3650" i="13"/>
  <c r="R3646" i="13"/>
  <c r="S3646" i="13"/>
  <c r="R3642" i="13"/>
  <c r="S3642" i="13"/>
  <c r="R3638" i="13"/>
  <c r="S3638" i="13"/>
  <c r="R3634" i="13"/>
  <c r="S3634" i="13"/>
  <c r="R3630" i="13"/>
  <c r="S3630" i="13"/>
  <c r="R3626" i="13"/>
  <c r="S3626" i="13"/>
  <c r="R3622" i="13"/>
  <c r="S3622" i="13"/>
  <c r="R3618" i="13"/>
  <c r="S3618" i="13"/>
  <c r="R3614" i="13"/>
  <c r="S3614" i="13"/>
  <c r="R3610" i="13"/>
  <c r="S3610" i="13"/>
  <c r="R3606" i="13"/>
  <c r="S3606" i="13"/>
  <c r="R3602" i="13"/>
  <c r="S3602" i="13"/>
  <c r="R3598" i="13"/>
  <c r="S3598" i="13"/>
  <c r="R3594" i="13"/>
  <c r="S3594" i="13"/>
  <c r="R3590" i="13"/>
  <c r="S3590" i="13"/>
  <c r="R3586" i="13"/>
  <c r="S3586" i="13"/>
  <c r="R3582" i="13"/>
  <c r="S3582" i="13"/>
  <c r="R3578" i="13"/>
  <c r="S3578" i="13"/>
  <c r="R3574" i="13"/>
  <c r="S3574" i="13"/>
  <c r="R3570" i="13"/>
  <c r="S3570" i="13"/>
  <c r="R3566" i="13"/>
  <c r="S3566" i="13"/>
  <c r="R3562" i="13"/>
  <c r="S3562" i="13"/>
  <c r="R3558" i="13"/>
  <c r="S3558" i="13"/>
  <c r="R3554" i="13"/>
  <c r="S3554" i="13"/>
  <c r="R3550" i="13"/>
  <c r="S3550" i="13"/>
  <c r="R3546" i="13"/>
  <c r="S3546" i="13"/>
  <c r="R3542" i="13"/>
  <c r="S3542" i="13"/>
  <c r="R3538" i="13"/>
  <c r="S3538" i="13"/>
  <c r="R3534" i="13"/>
  <c r="S3534" i="13"/>
  <c r="R3530" i="13"/>
  <c r="S3530" i="13"/>
  <c r="R3526" i="13"/>
  <c r="S3526" i="13"/>
  <c r="R3522" i="13"/>
  <c r="S3522" i="13"/>
  <c r="R3518" i="13"/>
  <c r="S3518" i="13"/>
  <c r="R3514" i="13"/>
  <c r="S3514" i="13"/>
  <c r="R3510" i="13"/>
  <c r="S3510" i="13"/>
  <c r="R3506" i="13"/>
  <c r="S3506" i="13"/>
  <c r="R3502" i="13"/>
  <c r="S3502" i="13"/>
  <c r="R3498" i="13"/>
  <c r="S3498" i="13"/>
  <c r="R3494" i="13"/>
  <c r="S3494" i="13"/>
  <c r="R3490" i="13"/>
  <c r="S3490" i="13"/>
  <c r="R3486" i="13"/>
  <c r="S3486" i="13"/>
  <c r="R3482" i="13"/>
  <c r="S3482" i="13"/>
  <c r="R3478" i="13"/>
  <c r="S3478" i="13"/>
  <c r="R3474" i="13"/>
  <c r="S3474" i="13"/>
  <c r="R3470" i="13"/>
  <c r="S3470" i="13"/>
  <c r="R3466" i="13"/>
  <c r="S3466" i="13"/>
  <c r="R3462" i="13"/>
  <c r="S3462" i="13"/>
  <c r="R3458" i="13"/>
  <c r="S3458" i="13"/>
  <c r="R3454" i="13"/>
  <c r="S3454" i="13"/>
  <c r="R3450" i="13"/>
  <c r="S3450" i="13"/>
  <c r="R3446" i="13"/>
  <c r="S3446" i="13"/>
  <c r="R3442" i="13"/>
  <c r="S3442" i="13"/>
  <c r="R3438" i="13"/>
  <c r="S3438" i="13"/>
  <c r="R3434" i="13"/>
  <c r="S3434" i="13"/>
  <c r="R3430" i="13"/>
  <c r="S3430" i="13"/>
  <c r="R3426" i="13"/>
  <c r="S3426" i="13"/>
  <c r="R3422" i="13"/>
  <c r="S3422" i="13"/>
  <c r="R3418" i="13"/>
  <c r="S3418" i="13"/>
  <c r="R3414" i="13"/>
  <c r="S3414" i="13"/>
  <c r="R3410" i="13"/>
  <c r="S3410" i="13"/>
  <c r="R3406" i="13"/>
  <c r="S3406" i="13"/>
  <c r="R3402" i="13"/>
  <c r="S3402" i="13"/>
  <c r="R3398" i="13"/>
  <c r="S3398" i="13"/>
  <c r="R3394" i="13"/>
  <c r="S3394" i="13"/>
  <c r="R3390" i="13"/>
  <c r="S3390" i="13"/>
  <c r="R3386" i="13"/>
  <c r="S3386" i="13"/>
  <c r="R3382" i="13"/>
  <c r="S3382" i="13"/>
  <c r="R3378" i="13"/>
  <c r="S3378" i="13"/>
  <c r="R3374" i="13"/>
  <c r="S3374" i="13"/>
  <c r="R3370" i="13"/>
  <c r="S3370" i="13"/>
  <c r="R3366" i="13"/>
  <c r="S3366" i="13"/>
  <c r="R3362" i="13"/>
  <c r="S3362" i="13"/>
  <c r="R3358" i="13"/>
  <c r="S3358" i="13"/>
  <c r="R3354" i="13"/>
  <c r="S3354" i="13"/>
  <c r="R3350" i="13"/>
  <c r="S3350" i="13"/>
  <c r="R3346" i="13"/>
  <c r="S3346" i="13"/>
  <c r="R3342" i="13"/>
  <c r="S3342" i="13"/>
  <c r="R3338" i="13"/>
  <c r="S3338" i="13"/>
  <c r="R3334" i="13"/>
  <c r="S3334" i="13"/>
  <c r="R3330" i="13"/>
  <c r="S3330" i="13"/>
  <c r="R3326" i="13"/>
  <c r="S3326" i="13"/>
  <c r="R3322" i="13"/>
  <c r="S3322" i="13"/>
  <c r="R3318" i="13"/>
  <c r="S3318" i="13"/>
  <c r="R3314" i="13"/>
  <c r="S3314" i="13"/>
  <c r="R3310" i="13"/>
  <c r="S3310" i="13"/>
  <c r="R3306" i="13"/>
  <c r="S3306" i="13"/>
  <c r="R3302" i="13"/>
  <c r="S3302" i="13"/>
  <c r="R3298" i="13"/>
  <c r="S3298" i="13"/>
  <c r="R3294" i="13"/>
  <c r="S3294" i="13"/>
  <c r="R3290" i="13"/>
  <c r="S3290" i="13"/>
  <c r="R3286" i="13"/>
  <c r="S3286" i="13"/>
  <c r="R3282" i="13"/>
  <c r="S3282" i="13"/>
  <c r="R3278" i="13"/>
  <c r="S3278" i="13"/>
  <c r="R3274" i="13"/>
  <c r="S3274" i="13"/>
  <c r="R3270" i="13"/>
  <c r="S3270" i="13"/>
  <c r="R3266" i="13"/>
  <c r="S3266" i="13"/>
  <c r="R3262" i="13"/>
  <c r="S3262" i="13"/>
  <c r="R3258" i="13"/>
  <c r="S3258" i="13"/>
  <c r="R3254" i="13"/>
  <c r="S3254" i="13"/>
  <c r="R3250" i="13"/>
  <c r="S3250" i="13"/>
  <c r="R3246" i="13"/>
  <c r="S3246" i="13"/>
  <c r="R3242" i="13"/>
  <c r="S3242" i="13"/>
  <c r="R3238" i="13"/>
  <c r="S3238" i="13"/>
  <c r="R3234" i="13"/>
  <c r="S3234" i="13"/>
  <c r="R3230" i="13"/>
  <c r="S3230" i="13"/>
  <c r="R3226" i="13"/>
  <c r="S3226" i="13"/>
  <c r="R3222" i="13"/>
  <c r="S3222" i="13"/>
  <c r="R3218" i="13"/>
  <c r="S3218" i="13"/>
  <c r="R3214" i="13"/>
  <c r="S3214" i="13"/>
  <c r="R3210" i="13"/>
  <c r="S3210" i="13"/>
  <c r="R3206" i="13"/>
  <c r="S3206" i="13"/>
  <c r="R3202" i="13"/>
  <c r="S3202" i="13"/>
  <c r="R3198" i="13"/>
  <c r="S3198" i="13"/>
  <c r="R3194" i="13"/>
  <c r="S3194" i="13"/>
  <c r="R3190" i="13"/>
  <c r="S3190" i="13"/>
  <c r="R3186" i="13"/>
  <c r="S3186" i="13"/>
  <c r="R3182" i="13"/>
  <c r="S3182" i="13"/>
  <c r="R3178" i="13"/>
  <c r="S3178" i="13"/>
  <c r="R3174" i="13"/>
  <c r="S3174" i="13"/>
  <c r="R3170" i="13"/>
  <c r="S3170" i="13"/>
  <c r="R3166" i="13"/>
  <c r="S3166" i="13"/>
  <c r="R3162" i="13"/>
  <c r="S3162" i="13"/>
  <c r="R3158" i="13"/>
  <c r="S3158" i="13"/>
  <c r="R3154" i="13"/>
  <c r="S3154" i="13"/>
  <c r="R3150" i="13"/>
  <c r="S3150" i="13"/>
  <c r="R3146" i="13"/>
  <c r="S3146" i="13"/>
  <c r="R3142" i="13"/>
  <c r="S3142" i="13"/>
  <c r="R3138" i="13"/>
  <c r="S3138" i="13"/>
  <c r="R3134" i="13"/>
  <c r="S3134" i="13"/>
  <c r="R3130" i="13"/>
  <c r="S3130" i="13"/>
  <c r="R3126" i="13"/>
  <c r="S3126" i="13"/>
  <c r="R3122" i="13"/>
  <c r="S3122" i="13"/>
  <c r="R3118" i="13"/>
  <c r="S3118" i="13"/>
  <c r="R3114" i="13"/>
  <c r="S3114" i="13"/>
  <c r="R3110" i="13"/>
  <c r="S3110" i="13"/>
  <c r="R3106" i="13"/>
  <c r="S3106" i="13"/>
  <c r="R3102" i="13"/>
  <c r="S3102" i="13"/>
  <c r="R3098" i="13"/>
  <c r="S3098" i="13"/>
  <c r="R3094" i="13"/>
  <c r="S3094" i="13"/>
  <c r="R3090" i="13"/>
  <c r="S3090" i="13"/>
  <c r="R3086" i="13"/>
  <c r="S3086" i="13"/>
  <c r="R3082" i="13"/>
  <c r="S3082" i="13"/>
  <c r="R3078" i="13"/>
  <c r="S3078" i="13"/>
  <c r="R3074" i="13"/>
  <c r="S3074" i="13"/>
  <c r="R3070" i="13"/>
  <c r="S3070" i="13"/>
  <c r="R3066" i="13"/>
  <c r="S3066" i="13"/>
  <c r="R3062" i="13"/>
  <c r="S3062" i="13"/>
  <c r="R3058" i="13"/>
  <c r="S3058" i="13"/>
  <c r="R3054" i="13"/>
  <c r="S3054" i="13"/>
  <c r="R3050" i="13"/>
  <c r="S3050" i="13"/>
  <c r="R3046" i="13"/>
  <c r="S3046" i="13"/>
  <c r="R3042" i="13"/>
  <c r="S3042" i="13"/>
  <c r="R3038" i="13"/>
  <c r="S3038" i="13"/>
  <c r="R3034" i="13"/>
  <c r="S3034" i="13"/>
  <c r="R3030" i="13"/>
  <c r="S3030" i="13"/>
  <c r="R3026" i="13"/>
  <c r="S3026" i="13"/>
  <c r="R3022" i="13"/>
  <c r="S3022" i="13"/>
  <c r="R3018" i="13"/>
  <c r="S3018" i="13"/>
  <c r="R3014" i="13"/>
  <c r="S3014" i="13"/>
  <c r="R3010" i="13"/>
  <c r="S3010" i="13"/>
  <c r="R3006" i="13"/>
  <c r="S3006" i="13"/>
  <c r="R3002" i="13"/>
  <c r="S3002" i="13"/>
  <c r="R2998" i="13"/>
  <c r="S2998" i="13"/>
  <c r="R2994" i="13"/>
  <c r="S2994" i="13"/>
  <c r="R2990" i="13"/>
  <c r="S2990" i="13"/>
  <c r="R2986" i="13"/>
  <c r="S2986" i="13"/>
  <c r="R2982" i="13"/>
  <c r="S2982" i="13"/>
  <c r="R2978" i="13"/>
  <c r="S2978" i="13"/>
  <c r="R2974" i="13"/>
  <c r="S2974" i="13"/>
  <c r="R2970" i="13"/>
  <c r="S2970" i="13"/>
  <c r="R2966" i="13"/>
  <c r="S2966" i="13"/>
  <c r="R2962" i="13"/>
  <c r="S2962" i="13"/>
  <c r="R2958" i="13"/>
  <c r="S2958" i="13"/>
  <c r="R2954" i="13"/>
  <c r="S2954" i="13"/>
  <c r="R2950" i="13"/>
  <c r="S2950" i="13"/>
  <c r="R2946" i="13"/>
  <c r="S2946" i="13"/>
  <c r="R2942" i="13"/>
  <c r="S2942" i="13"/>
  <c r="R2938" i="13"/>
  <c r="S2938" i="13"/>
  <c r="R2934" i="13"/>
  <c r="S2934" i="13"/>
  <c r="R2930" i="13"/>
  <c r="S2930" i="13"/>
  <c r="R2926" i="13"/>
  <c r="S2926" i="13"/>
  <c r="R2922" i="13"/>
  <c r="S2922" i="13"/>
  <c r="R2918" i="13"/>
  <c r="S2918" i="13"/>
  <c r="R2914" i="13"/>
  <c r="S2914" i="13"/>
  <c r="R2910" i="13"/>
  <c r="S2910" i="13"/>
  <c r="R2906" i="13"/>
  <c r="S2906" i="13"/>
  <c r="R2902" i="13"/>
  <c r="S2902" i="13"/>
  <c r="R2898" i="13"/>
  <c r="S2898" i="13"/>
  <c r="R2894" i="13"/>
  <c r="S2894" i="13"/>
  <c r="R2890" i="13"/>
  <c r="S2890" i="13"/>
  <c r="R2886" i="13"/>
  <c r="S2886" i="13"/>
  <c r="R2882" i="13"/>
  <c r="S2882" i="13"/>
  <c r="R2878" i="13"/>
  <c r="S2878" i="13"/>
  <c r="R2874" i="13"/>
  <c r="S2874" i="13"/>
  <c r="R2870" i="13"/>
  <c r="S2870" i="13"/>
  <c r="R2866" i="13"/>
  <c r="S2866" i="13"/>
  <c r="R2862" i="13"/>
  <c r="S2862" i="13"/>
  <c r="R2858" i="13"/>
  <c r="S2858" i="13"/>
  <c r="R2854" i="13"/>
  <c r="S2854" i="13"/>
  <c r="R2850" i="13"/>
  <c r="S2850" i="13"/>
  <c r="R2846" i="13"/>
  <c r="S2846" i="13"/>
  <c r="R2842" i="13"/>
  <c r="S2842" i="13"/>
  <c r="R2838" i="13"/>
  <c r="S2838" i="13"/>
  <c r="R2834" i="13"/>
  <c r="S2834" i="13"/>
  <c r="R2830" i="13"/>
  <c r="S2830" i="13"/>
  <c r="R2826" i="13"/>
  <c r="S2826" i="13"/>
  <c r="R2822" i="13"/>
  <c r="S2822" i="13"/>
  <c r="R2818" i="13"/>
  <c r="S2818" i="13"/>
  <c r="R2814" i="13"/>
  <c r="S2814" i="13"/>
  <c r="R2810" i="13"/>
  <c r="S2810" i="13"/>
  <c r="R2806" i="13"/>
  <c r="S2806" i="13"/>
  <c r="R2802" i="13"/>
  <c r="S2802" i="13"/>
  <c r="R2798" i="13"/>
  <c r="S2798" i="13"/>
  <c r="R2794" i="13"/>
  <c r="S2794" i="13"/>
  <c r="R2790" i="13"/>
  <c r="S2790" i="13"/>
  <c r="R2786" i="13"/>
  <c r="S2786" i="13"/>
  <c r="R2782" i="13"/>
  <c r="S2782" i="13"/>
  <c r="R2778" i="13"/>
  <c r="S2778" i="13"/>
  <c r="R2774" i="13"/>
  <c r="S2774" i="13"/>
  <c r="R2770" i="13"/>
  <c r="S2770" i="13"/>
  <c r="R2766" i="13"/>
  <c r="S2766" i="13"/>
  <c r="R2762" i="13"/>
  <c r="S2762" i="13"/>
  <c r="R2758" i="13"/>
  <c r="S2758" i="13"/>
  <c r="R2754" i="13"/>
  <c r="S2754" i="13"/>
  <c r="R2750" i="13"/>
  <c r="S2750" i="13"/>
  <c r="R2746" i="13"/>
  <c r="S2746" i="13"/>
  <c r="R2742" i="13"/>
  <c r="S2742" i="13"/>
  <c r="R2738" i="13"/>
  <c r="S2738" i="13"/>
  <c r="R2734" i="13"/>
  <c r="S2734" i="13"/>
  <c r="R2730" i="13"/>
  <c r="S2730" i="13"/>
  <c r="R2726" i="13"/>
  <c r="S2726" i="13"/>
  <c r="R2722" i="13"/>
  <c r="S2722" i="13"/>
  <c r="R2718" i="13"/>
  <c r="S2718" i="13"/>
  <c r="R2714" i="13"/>
  <c r="S2714" i="13"/>
  <c r="R2710" i="13"/>
  <c r="S2710" i="13"/>
  <c r="R2706" i="13"/>
  <c r="S2706" i="13"/>
  <c r="R2702" i="13"/>
  <c r="S2702" i="13"/>
  <c r="R2698" i="13"/>
  <c r="S2698" i="13"/>
  <c r="R2694" i="13"/>
  <c r="S2694" i="13"/>
  <c r="R2690" i="13"/>
  <c r="S2690" i="13"/>
  <c r="R2686" i="13"/>
  <c r="S2686" i="13"/>
  <c r="R2682" i="13"/>
  <c r="S2682" i="13"/>
  <c r="R2678" i="13"/>
  <c r="S2678" i="13"/>
  <c r="R2674" i="13"/>
  <c r="S2674" i="13"/>
  <c r="R2670" i="13"/>
  <c r="S2670" i="13"/>
  <c r="R2666" i="13"/>
  <c r="S2666" i="13"/>
  <c r="R2662" i="13"/>
  <c r="S2662" i="13"/>
  <c r="R2658" i="13"/>
  <c r="S2658" i="13"/>
  <c r="R2654" i="13"/>
  <c r="S2654" i="13"/>
  <c r="R2650" i="13"/>
  <c r="S2650" i="13"/>
  <c r="R2646" i="13"/>
  <c r="S2646" i="13"/>
  <c r="R2642" i="13"/>
  <c r="S2642" i="13"/>
  <c r="R2638" i="13"/>
  <c r="S2638" i="13"/>
  <c r="R2634" i="13"/>
  <c r="S2634" i="13"/>
  <c r="R2630" i="13"/>
  <c r="S2630" i="13"/>
  <c r="R2626" i="13"/>
  <c r="S2626" i="13"/>
  <c r="R2622" i="13"/>
  <c r="S2622" i="13"/>
  <c r="R2618" i="13"/>
  <c r="S2618" i="13"/>
  <c r="R2614" i="13"/>
  <c r="S2614" i="13"/>
  <c r="R2610" i="13"/>
  <c r="S2610" i="13"/>
  <c r="R2606" i="13"/>
  <c r="S2606" i="13"/>
  <c r="R2602" i="13"/>
  <c r="S2602" i="13"/>
  <c r="R2598" i="13"/>
  <c r="S2598" i="13"/>
  <c r="R2594" i="13"/>
  <c r="S2594" i="13"/>
  <c r="R2590" i="13"/>
  <c r="S2590" i="13"/>
  <c r="R2586" i="13"/>
  <c r="S2586" i="13"/>
  <c r="R2582" i="13"/>
  <c r="S2582" i="13"/>
  <c r="R2578" i="13"/>
  <c r="S2578" i="13"/>
  <c r="R2574" i="13"/>
  <c r="S2574" i="13"/>
  <c r="R2570" i="13"/>
  <c r="S2570" i="13"/>
  <c r="R2566" i="13"/>
  <c r="S2566" i="13"/>
  <c r="R2562" i="13"/>
  <c r="S2562" i="13"/>
  <c r="R2558" i="13"/>
  <c r="S2558" i="13"/>
  <c r="R2554" i="13"/>
  <c r="S2554" i="13"/>
  <c r="R2550" i="13"/>
  <c r="S2550" i="13"/>
  <c r="R2546" i="13"/>
  <c r="S2546" i="13"/>
  <c r="R2542" i="13"/>
  <c r="S2542" i="13"/>
  <c r="R2538" i="13"/>
  <c r="S2538" i="13"/>
  <c r="R2534" i="13"/>
  <c r="S2534" i="13"/>
  <c r="R2530" i="13"/>
  <c r="S2530" i="13"/>
  <c r="R2526" i="13"/>
  <c r="S2526" i="13"/>
  <c r="R2522" i="13"/>
  <c r="S2522" i="13"/>
  <c r="R2518" i="13"/>
  <c r="S2518" i="13"/>
  <c r="R2514" i="13"/>
  <c r="S2514" i="13"/>
  <c r="R2510" i="13"/>
  <c r="S2510" i="13"/>
  <c r="R2506" i="13"/>
  <c r="S2506" i="13"/>
  <c r="R2502" i="13"/>
  <c r="S2502" i="13"/>
  <c r="R2498" i="13"/>
  <c r="S2498" i="13"/>
  <c r="R2494" i="13"/>
  <c r="S2494" i="13"/>
  <c r="R2490" i="13"/>
  <c r="S2490" i="13"/>
  <c r="R2486" i="13"/>
  <c r="S2486" i="13"/>
  <c r="R2482" i="13"/>
  <c r="S2482" i="13"/>
  <c r="R2478" i="13"/>
  <c r="S2478" i="13"/>
  <c r="R2474" i="13"/>
  <c r="S2474" i="13"/>
  <c r="R2470" i="13"/>
  <c r="S2470" i="13"/>
  <c r="R2466" i="13"/>
  <c r="S2466" i="13"/>
  <c r="R2462" i="13"/>
  <c r="S2462" i="13"/>
  <c r="R2458" i="13"/>
  <c r="S2458" i="13"/>
  <c r="R2454" i="13"/>
  <c r="S2454" i="13"/>
  <c r="R2450" i="13"/>
  <c r="S2450" i="13"/>
  <c r="R2446" i="13"/>
  <c r="S2446" i="13"/>
  <c r="R2442" i="13"/>
  <c r="S2442" i="13"/>
  <c r="R2438" i="13"/>
  <c r="S2438" i="13"/>
  <c r="R2434" i="13"/>
  <c r="S2434" i="13"/>
  <c r="R2430" i="13"/>
  <c r="S2430" i="13"/>
  <c r="R2426" i="13"/>
  <c r="S2426" i="13"/>
  <c r="R2422" i="13"/>
  <c r="S2422" i="13"/>
  <c r="R2418" i="13"/>
  <c r="S2418" i="13"/>
  <c r="R2414" i="13"/>
  <c r="S2414" i="13"/>
  <c r="R2410" i="13"/>
  <c r="S2410" i="13"/>
  <c r="R2406" i="13"/>
  <c r="S2406" i="13"/>
  <c r="R2402" i="13"/>
  <c r="S2402" i="13"/>
  <c r="R2398" i="13"/>
  <c r="S2398" i="13"/>
  <c r="R2394" i="13"/>
  <c r="S2394" i="13"/>
  <c r="R2390" i="13"/>
  <c r="S2390" i="13"/>
  <c r="R2386" i="13"/>
  <c r="S2386" i="13"/>
  <c r="R2382" i="13"/>
  <c r="S2382" i="13"/>
  <c r="R2378" i="13"/>
  <c r="S2378" i="13"/>
  <c r="R2374" i="13"/>
  <c r="S2374" i="13"/>
  <c r="R2370" i="13"/>
  <c r="S2370" i="13"/>
  <c r="R2366" i="13"/>
  <c r="S2366" i="13"/>
  <c r="R2362" i="13"/>
  <c r="S2362" i="13"/>
  <c r="R2358" i="13"/>
  <c r="S2358" i="13"/>
  <c r="R2354" i="13"/>
  <c r="S2354" i="13"/>
  <c r="R2350" i="13"/>
  <c r="S2350" i="13"/>
  <c r="R2346" i="13"/>
  <c r="S2346" i="13"/>
  <c r="R2342" i="13"/>
  <c r="S2342" i="13"/>
  <c r="R2338" i="13"/>
  <c r="S2338" i="13"/>
  <c r="R2334" i="13"/>
  <c r="S2334" i="13"/>
  <c r="R2330" i="13"/>
  <c r="S2330" i="13"/>
  <c r="R2326" i="13"/>
  <c r="S2326" i="13"/>
  <c r="R2322" i="13"/>
  <c r="S2322" i="13"/>
  <c r="R2318" i="13"/>
  <c r="S2318" i="13"/>
  <c r="R2314" i="13"/>
  <c r="S2314" i="13"/>
  <c r="R2310" i="13"/>
  <c r="S2310" i="13"/>
  <c r="R2306" i="13"/>
  <c r="S2306" i="13"/>
  <c r="R2302" i="13"/>
  <c r="S2302" i="13"/>
  <c r="R2298" i="13"/>
  <c r="S2298" i="13"/>
  <c r="R2294" i="13"/>
  <c r="S2294" i="13"/>
  <c r="R2290" i="13"/>
  <c r="S2290" i="13"/>
  <c r="R2286" i="13"/>
  <c r="S2286" i="13"/>
  <c r="R2282" i="13"/>
  <c r="S2282" i="13"/>
  <c r="R2278" i="13"/>
  <c r="S2278" i="13"/>
  <c r="R2274" i="13"/>
  <c r="S2274" i="13"/>
  <c r="R2270" i="13"/>
  <c r="S2270" i="13"/>
  <c r="R2266" i="13"/>
  <c r="S2266" i="13"/>
  <c r="R2262" i="13"/>
  <c r="S2262" i="13"/>
  <c r="R2258" i="13"/>
  <c r="S2258" i="13"/>
  <c r="R2254" i="13"/>
  <c r="S2254" i="13"/>
  <c r="R2250" i="13"/>
  <c r="S2250" i="13"/>
  <c r="R2246" i="13"/>
  <c r="S2246" i="13"/>
  <c r="R2242" i="13"/>
  <c r="S2242" i="13"/>
  <c r="R2238" i="13"/>
  <c r="S2238" i="13"/>
  <c r="R2234" i="13"/>
  <c r="S2234" i="13"/>
  <c r="R2230" i="13"/>
  <c r="S2230" i="13"/>
  <c r="R2226" i="13"/>
  <c r="S2226" i="13"/>
  <c r="R2222" i="13"/>
  <c r="S2222" i="13"/>
  <c r="R2218" i="13"/>
  <c r="S2218" i="13"/>
  <c r="R2214" i="13"/>
  <c r="S2214" i="13"/>
  <c r="R2210" i="13"/>
  <c r="S2210" i="13"/>
  <c r="R2206" i="13"/>
  <c r="S2206" i="13"/>
  <c r="R2202" i="13"/>
  <c r="S2202" i="13"/>
  <c r="R2198" i="13"/>
  <c r="S2198" i="13"/>
  <c r="R2194" i="13"/>
  <c r="S2194" i="13"/>
  <c r="R2190" i="13"/>
  <c r="S2190" i="13"/>
  <c r="R2186" i="13"/>
  <c r="S2186" i="13"/>
  <c r="R2182" i="13"/>
  <c r="S2182" i="13"/>
  <c r="R2178" i="13"/>
  <c r="S2178" i="13"/>
  <c r="R2174" i="13"/>
  <c r="S2174" i="13"/>
  <c r="R2170" i="13"/>
  <c r="S2170" i="13"/>
  <c r="R2166" i="13"/>
  <c r="S2166" i="13"/>
  <c r="R2162" i="13"/>
  <c r="S2162" i="13"/>
  <c r="R2158" i="13"/>
  <c r="S2158" i="13"/>
  <c r="R2154" i="13"/>
  <c r="S2154" i="13"/>
  <c r="R2150" i="13"/>
  <c r="S2150" i="13"/>
  <c r="R2146" i="13"/>
  <c r="S2146" i="13"/>
  <c r="R2142" i="13"/>
  <c r="S2142" i="13"/>
  <c r="R2138" i="13"/>
  <c r="S2138" i="13"/>
  <c r="R2134" i="13"/>
  <c r="S2134" i="13"/>
  <c r="R2130" i="13"/>
  <c r="S2130" i="13"/>
  <c r="R2126" i="13"/>
  <c r="S2126" i="13"/>
  <c r="R2122" i="13"/>
  <c r="S2122" i="13"/>
  <c r="R2118" i="13"/>
  <c r="S2118" i="13"/>
  <c r="R2114" i="13"/>
  <c r="S2114" i="13"/>
  <c r="R2110" i="13"/>
  <c r="S2110" i="13"/>
  <c r="R2106" i="13"/>
  <c r="S2106" i="13"/>
  <c r="R2102" i="13"/>
  <c r="S2102" i="13"/>
  <c r="R2098" i="13"/>
  <c r="S2098" i="13"/>
  <c r="R2094" i="13"/>
  <c r="S2094" i="13"/>
  <c r="R2090" i="13"/>
  <c r="S2090" i="13"/>
  <c r="R2086" i="13"/>
  <c r="S2086" i="13"/>
  <c r="R2082" i="13"/>
  <c r="S2082" i="13"/>
  <c r="R2078" i="13"/>
  <c r="S2078" i="13"/>
  <c r="R2074" i="13"/>
  <c r="S2074" i="13"/>
  <c r="R2070" i="13"/>
  <c r="S2070" i="13"/>
  <c r="R2066" i="13"/>
  <c r="S2066" i="13"/>
  <c r="R2062" i="13"/>
  <c r="S2062" i="13"/>
  <c r="R2058" i="13"/>
  <c r="S2058" i="13"/>
  <c r="R2054" i="13"/>
  <c r="S2054" i="13"/>
  <c r="R2050" i="13"/>
  <c r="S2050" i="13"/>
  <c r="R2046" i="13"/>
  <c r="S2046" i="13"/>
  <c r="R2042" i="13"/>
  <c r="S2042" i="13"/>
  <c r="R2038" i="13"/>
  <c r="S2038" i="13"/>
  <c r="R2034" i="13"/>
  <c r="S2034" i="13"/>
  <c r="R2030" i="13"/>
  <c r="S2030" i="13"/>
  <c r="R2026" i="13"/>
  <c r="S2026" i="13"/>
  <c r="R2022" i="13"/>
  <c r="S2022" i="13"/>
  <c r="R2018" i="13"/>
  <c r="S2018" i="13"/>
  <c r="R2014" i="13"/>
  <c r="S2014" i="13"/>
  <c r="R2010" i="13"/>
  <c r="S2010" i="13"/>
  <c r="R2006" i="13"/>
  <c r="S2006" i="13"/>
  <c r="R2002" i="13"/>
  <c r="S2002" i="13"/>
  <c r="R1998" i="13"/>
  <c r="S1998" i="13"/>
  <c r="R1994" i="13"/>
  <c r="S1994" i="13"/>
  <c r="R1990" i="13"/>
  <c r="S1990" i="13"/>
  <c r="R1986" i="13"/>
  <c r="S1986" i="13"/>
  <c r="R1982" i="13"/>
  <c r="S1982" i="13"/>
  <c r="R1978" i="13"/>
  <c r="S1978" i="13"/>
  <c r="R1974" i="13"/>
  <c r="S1974" i="13"/>
  <c r="R1970" i="13"/>
  <c r="S1970" i="13"/>
  <c r="R1966" i="13"/>
  <c r="S1966" i="13"/>
  <c r="R1962" i="13"/>
  <c r="S1962" i="13"/>
  <c r="R1958" i="13"/>
  <c r="S1958" i="13"/>
  <c r="R1954" i="13"/>
  <c r="S1954" i="13"/>
  <c r="R1950" i="13"/>
  <c r="S1950" i="13"/>
  <c r="R1946" i="13"/>
  <c r="S1946" i="13"/>
  <c r="R1942" i="13"/>
  <c r="S1942" i="13"/>
  <c r="R1938" i="13"/>
  <c r="S1938" i="13"/>
  <c r="R1934" i="13"/>
  <c r="S1934" i="13"/>
  <c r="R1930" i="13"/>
  <c r="S1930" i="13"/>
  <c r="R1926" i="13"/>
  <c r="S1926" i="13"/>
  <c r="R1922" i="13"/>
  <c r="S1922" i="13"/>
  <c r="R1918" i="13"/>
  <c r="S1918" i="13"/>
  <c r="R1914" i="13"/>
  <c r="S1914" i="13"/>
  <c r="R1910" i="13"/>
  <c r="S1910" i="13"/>
  <c r="R1906" i="13"/>
  <c r="S1906" i="13"/>
  <c r="R1902" i="13"/>
  <c r="S1902" i="13"/>
  <c r="R1898" i="13"/>
  <c r="S1898" i="13"/>
  <c r="R1894" i="13"/>
  <c r="S1894" i="13"/>
  <c r="R1890" i="13"/>
  <c r="S1890" i="13"/>
  <c r="R1886" i="13"/>
  <c r="S1886" i="13"/>
  <c r="R1882" i="13"/>
  <c r="S1882" i="13"/>
  <c r="R1878" i="13"/>
  <c r="S1878" i="13"/>
  <c r="R1874" i="13"/>
  <c r="S1874" i="13"/>
  <c r="R1870" i="13"/>
  <c r="S1870" i="13"/>
  <c r="R1866" i="13"/>
  <c r="S1866" i="13"/>
  <c r="R1862" i="13"/>
  <c r="S1862" i="13"/>
  <c r="R1858" i="13"/>
  <c r="S1858" i="13"/>
  <c r="R1854" i="13"/>
  <c r="S1854" i="13"/>
  <c r="R1850" i="13"/>
  <c r="S1850" i="13"/>
  <c r="R1846" i="13"/>
  <c r="S1846" i="13"/>
  <c r="R1842" i="13"/>
  <c r="S1842" i="13"/>
  <c r="R1838" i="13"/>
  <c r="S1838" i="13"/>
  <c r="R1834" i="13"/>
  <c r="S1834" i="13"/>
  <c r="R1830" i="13"/>
  <c r="S1830" i="13"/>
  <c r="R1826" i="13"/>
  <c r="S1826" i="13"/>
  <c r="R1822" i="13"/>
  <c r="S1822" i="13"/>
  <c r="R1818" i="13"/>
  <c r="S1818" i="13"/>
  <c r="R1814" i="13"/>
  <c r="S1814" i="13"/>
  <c r="R1810" i="13"/>
  <c r="S1810" i="13"/>
  <c r="R1806" i="13"/>
  <c r="S1806" i="13"/>
  <c r="R1802" i="13"/>
  <c r="S1802" i="13"/>
  <c r="R1798" i="13"/>
  <c r="S1798" i="13"/>
  <c r="R1794" i="13"/>
  <c r="S1794" i="13"/>
  <c r="R1790" i="13"/>
  <c r="S1790" i="13"/>
  <c r="R1786" i="13"/>
  <c r="S1786" i="13"/>
  <c r="R1782" i="13"/>
  <c r="S1782" i="13"/>
  <c r="R1778" i="13"/>
  <c r="S1778" i="13"/>
  <c r="R1774" i="13"/>
  <c r="S1774" i="13"/>
  <c r="R1770" i="13"/>
  <c r="S1770" i="13"/>
  <c r="R1766" i="13"/>
  <c r="S1766" i="13"/>
  <c r="R1762" i="13"/>
  <c r="S1762" i="13"/>
  <c r="R1758" i="13"/>
  <c r="S1758" i="13"/>
  <c r="R1754" i="13"/>
  <c r="S1754" i="13"/>
  <c r="R1750" i="13"/>
  <c r="S1750" i="13"/>
  <c r="R1746" i="13"/>
  <c r="S1746" i="13"/>
  <c r="R1742" i="13"/>
  <c r="S1742" i="13"/>
  <c r="R1738" i="13"/>
  <c r="S1738" i="13"/>
  <c r="R1734" i="13"/>
  <c r="S1734" i="13"/>
  <c r="R1730" i="13"/>
  <c r="S1730" i="13"/>
  <c r="R1726" i="13"/>
  <c r="S1726" i="13"/>
  <c r="R1722" i="13"/>
  <c r="S1722" i="13"/>
  <c r="R1718" i="13"/>
  <c r="S1718" i="13"/>
  <c r="R1714" i="13"/>
  <c r="S1714" i="13"/>
  <c r="R1710" i="13"/>
  <c r="S1710" i="13"/>
  <c r="R1706" i="13"/>
  <c r="S1706" i="13"/>
  <c r="R1702" i="13"/>
  <c r="S1702" i="13"/>
  <c r="R1698" i="13"/>
  <c r="S1698" i="13"/>
  <c r="R1694" i="13"/>
  <c r="S1694" i="13"/>
  <c r="R1690" i="13"/>
  <c r="S1690" i="13"/>
  <c r="R1686" i="13"/>
  <c r="S1686" i="13"/>
  <c r="R1682" i="13"/>
  <c r="S1682" i="13"/>
  <c r="R1678" i="13"/>
  <c r="S1678" i="13"/>
  <c r="R1674" i="13"/>
  <c r="S1674" i="13"/>
  <c r="R1670" i="13"/>
  <c r="S1670" i="13"/>
  <c r="R1666" i="13"/>
  <c r="S1666" i="13"/>
  <c r="R1662" i="13"/>
  <c r="S1662" i="13"/>
  <c r="R1658" i="13"/>
  <c r="S1658" i="13"/>
  <c r="R1654" i="13"/>
  <c r="S1654" i="13"/>
  <c r="R1650" i="13"/>
  <c r="S1650" i="13"/>
  <c r="R1646" i="13"/>
  <c r="S1646" i="13"/>
  <c r="R1642" i="13"/>
  <c r="S1642" i="13"/>
  <c r="R1638" i="13"/>
  <c r="S1638" i="13"/>
  <c r="R1634" i="13"/>
  <c r="S1634" i="13"/>
  <c r="R1630" i="13"/>
  <c r="S1630" i="13"/>
  <c r="R1626" i="13"/>
  <c r="S1626" i="13"/>
  <c r="R1622" i="13"/>
  <c r="S1622" i="13"/>
  <c r="R1618" i="13"/>
  <c r="S1618" i="13"/>
  <c r="R1614" i="13"/>
  <c r="S1614" i="13"/>
  <c r="R1610" i="13"/>
  <c r="S1610" i="13"/>
  <c r="R1606" i="13"/>
  <c r="S1606" i="13"/>
  <c r="R1602" i="13"/>
  <c r="S1602" i="13"/>
  <c r="R1598" i="13"/>
  <c r="S1598" i="13"/>
  <c r="R1594" i="13"/>
  <c r="S1594" i="13"/>
  <c r="R1590" i="13"/>
  <c r="S1590" i="13"/>
  <c r="R1586" i="13"/>
  <c r="S1586" i="13"/>
  <c r="R1582" i="13"/>
  <c r="S1582" i="13"/>
  <c r="R1578" i="13"/>
  <c r="S1578" i="13"/>
  <c r="R1574" i="13"/>
  <c r="S1574" i="13"/>
  <c r="R1570" i="13"/>
  <c r="S1570" i="13"/>
  <c r="H11" i="15"/>
  <c r="H10" i="15"/>
  <c r="H3" i="15"/>
  <c r="H2" i="15"/>
  <c r="H4" i="15"/>
  <c r="R25" i="13"/>
  <c r="S25" i="13"/>
  <c r="R21" i="13"/>
  <c r="S21" i="13"/>
  <c r="R17" i="13"/>
  <c r="S17" i="13"/>
  <c r="R13" i="13"/>
  <c r="S13" i="13"/>
  <c r="R9" i="13"/>
  <c r="S9" i="13"/>
  <c r="R5" i="13"/>
  <c r="S5" i="13"/>
  <c r="R3933" i="13"/>
  <c r="S3933" i="13"/>
  <c r="R3929" i="13"/>
  <c r="S3929" i="13"/>
  <c r="R3925" i="13"/>
  <c r="S3925" i="13"/>
  <c r="R3921" i="13"/>
  <c r="S3921" i="13"/>
  <c r="R3917" i="13"/>
  <c r="S3917" i="13"/>
  <c r="R3913" i="13"/>
  <c r="S3913" i="13"/>
  <c r="R3909" i="13"/>
  <c r="S3909" i="13"/>
  <c r="R3905" i="13"/>
  <c r="S3905" i="13"/>
  <c r="R3901" i="13"/>
  <c r="S3901" i="13"/>
  <c r="R3897" i="13"/>
  <c r="S3897" i="13"/>
  <c r="R3893" i="13"/>
  <c r="S3893" i="13"/>
  <c r="R3889" i="13"/>
  <c r="S3889" i="13"/>
  <c r="R3885" i="13"/>
  <c r="S3885" i="13"/>
  <c r="R3881" i="13"/>
  <c r="S3881" i="13"/>
  <c r="R3877" i="13"/>
  <c r="S3877" i="13"/>
  <c r="R3873" i="13"/>
  <c r="S3873" i="13"/>
  <c r="R3869" i="13"/>
  <c r="S3869" i="13"/>
  <c r="R3865" i="13"/>
  <c r="S3865" i="13"/>
  <c r="R3861" i="13"/>
  <c r="S3861" i="13"/>
  <c r="R3857" i="13"/>
  <c r="S3857" i="13"/>
  <c r="R3853" i="13"/>
  <c r="S3853" i="13"/>
  <c r="R3849" i="13"/>
  <c r="S3849" i="13"/>
  <c r="R3845" i="13"/>
  <c r="S3845" i="13"/>
  <c r="R3841" i="13"/>
  <c r="S3841" i="13"/>
  <c r="R3837" i="13"/>
  <c r="S3837" i="13"/>
  <c r="R3833" i="13"/>
  <c r="S3833" i="13"/>
  <c r="R3829" i="13"/>
  <c r="S3829" i="13"/>
  <c r="R3825" i="13"/>
  <c r="S3825" i="13"/>
  <c r="R3821" i="13"/>
  <c r="S3821" i="13"/>
  <c r="R3817" i="13"/>
  <c r="S3817" i="13"/>
  <c r="R3813" i="13"/>
  <c r="S3813" i="13"/>
  <c r="R3809" i="13"/>
  <c r="S3809" i="13"/>
  <c r="R3805" i="13"/>
  <c r="S3805" i="13"/>
  <c r="R3801" i="13"/>
  <c r="S3801" i="13"/>
  <c r="R3797" i="13"/>
  <c r="S3797" i="13"/>
  <c r="R3793" i="13"/>
  <c r="S3793" i="13"/>
  <c r="R3789" i="13"/>
  <c r="S3789" i="13"/>
  <c r="R3785" i="13"/>
  <c r="S3785" i="13"/>
  <c r="R3781" i="13"/>
  <c r="S3781" i="13"/>
  <c r="R3777" i="13"/>
  <c r="S3777" i="13"/>
  <c r="R3773" i="13"/>
  <c r="S3773" i="13"/>
  <c r="R3769" i="13"/>
  <c r="S3769" i="13"/>
  <c r="R3765" i="13"/>
  <c r="S3765" i="13"/>
  <c r="R3761" i="13"/>
  <c r="S3761" i="13"/>
  <c r="R3757" i="13"/>
  <c r="S3757" i="13"/>
  <c r="R3753" i="13"/>
  <c r="S3753" i="13"/>
  <c r="R3749" i="13"/>
  <c r="S3749" i="13"/>
  <c r="R3745" i="13"/>
  <c r="S3745" i="13"/>
  <c r="R3741" i="13"/>
  <c r="S3741" i="13"/>
  <c r="R3737" i="13"/>
  <c r="S3737" i="13"/>
  <c r="R3733" i="13"/>
  <c r="S3733" i="13"/>
  <c r="R3729" i="13"/>
  <c r="S3729" i="13"/>
  <c r="R3725" i="13"/>
  <c r="S3725" i="13"/>
  <c r="R3721" i="13"/>
  <c r="S3721" i="13"/>
  <c r="R3717" i="13"/>
  <c r="S3717" i="13"/>
  <c r="R3713" i="13"/>
  <c r="S3713" i="13"/>
  <c r="R3709" i="13"/>
  <c r="S3709" i="13"/>
  <c r="R3705" i="13"/>
  <c r="S3705" i="13"/>
  <c r="R3701" i="13"/>
  <c r="S3701" i="13"/>
  <c r="R3697" i="13"/>
  <c r="S3697" i="13"/>
  <c r="R3693" i="13"/>
  <c r="S3693" i="13"/>
  <c r="R3689" i="13"/>
  <c r="S3689" i="13"/>
  <c r="R3685" i="13"/>
  <c r="S3685" i="13"/>
  <c r="R3681" i="13"/>
  <c r="S3681" i="13"/>
  <c r="R3677" i="13"/>
  <c r="S3677" i="13"/>
  <c r="R3673" i="13"/>
  <c r="S3673" i="13"/>
  <c r="R3669" i="13"/>
  <c r="S3669" i="13"/>
  <c r="R3665" i="13"/>
  <c r="S3665" i="13"/>
  <c r="R3661" i="13"/>
  <c r="S3661" i="13"/>
  <c r="R3657" i="13"/>
  <c r="S3657" i="13"/>
  <c r="R3653" i="13"/>
  <c r="S3653" i="13"/>
  <c r="R3649" i="13"/>
  <c r="S3649" i="13"/>
  <c r="R3645" i="13"/>
  <c r="S3645" i="13"/>
  <c r="R3641" i="13"/>
  <c r="S3641" i="13"/>
  <c r="R3637" i="13"/>
  <c r="S3637" i="13"/>
  <c r="R3633" i="13"/>
  <c r="S3633" i="13"/>
  <c r="R3629" i="13"/>
  <c r="S3629" i="13"/>
  <c r="R3625" i="13"/>
  <c r="S3625" i="13"/>
  <c r="R3621" i="13"/>
  <c r="S3621" i="13"/>
  <c r="R3617" i="13"/>
  <c r="S3617" i="13"/>
  <c r="R3613" i="13"/>
  <c r="S3613" i="13"/>
  <c r="R3609" i="13"/>
  <c r="S3609" i="13"/>
  <c r="R3605" i="13"/>
  <c r="S3605" i="13"/>
  <c r="R3601" i="13"/>
  <c r="S3601" i="13"/>
  <c r="R3597" i="13"/>
  <c r="S3597" i="13"/>
  <c r="R3593" i="13"/>
  <c r="S3593" i="13"/>
  <c r="R3589" i="13"/>
  <c r="S3589" i="13"/>
  <c r="R3585" i="13"/>
  <c r="S3585" i="13"/>
  <c r="R3581" i="13"/>
  <c r="S3581" i="13"/>
  <c r="R3577" i="13"/>
  <c r="S3577" i="13"/>
  <c r="R3573" i="13"/>
  <c r="S3573" i="13"/>
  <c r="R3569" i="13"/>
  <c r="S3569" i="13"/>
  <c r="R3565" i="13"/>
  <c r="S3565" i="13"/>
  <c r="R3561" i="13"/>
  <c r="S3561" i="13"/>
  <c r="R3557" i="13"/>
  <c r="S3557" i="13"/>
  <c r="R3553" i="13"/>
  <c r="S3553" i="13"/>
  <c r="R3549" i="13"/>
  <c r="S3549" i="13"/>
  <c r="R3545" i="13"/>
  <c r="S3545" i="13"/>
  <c r="R3541" i="13"/>
  <c r="S3541" i="13"/>
  <c r="R3537" i="13"/>
  <c r="S3537" i="13"/>
  <c r="R3533" i="13"/>
  <c r="S3533" i="13"/>
  <c r="R3529" i="13"/>
  <c r="S3529" i="13"/>
  <c r="R3525" i="13"/>
  <c r="S3525" i="13"/>
  <c r="R3521" i="13"/>
  <c r="S3521" i="13"/>
  <c r="R3517" i="13"/>
  <c r="S3517" i="13"/>
  <c r="R3513" i="13"/>
  <c r="S3513" i="13"/>
  <c r="R3509" i="13"/>
  <c r="S3509" i="13"/>
  <c r="R3505" i="13"/>
  <c r="S3505" i="13"/>
  <c r="R3501" i="13"/>
  <c r="S3501" i="13"/>
  <c r="R3497" i="13"/>
  <c r="S3497" i="13"/>
  <c r="R3493" i="13"/>
  <c r="S3493" i="13"/>
  <c r="R3489" i="13"/>
  <c r="S3489" i="13"/>
  <c r="R3485" i="13"/>
  <c r="S3485" i="13"/>
  <c r="R3481" i="13"/>
  <c r="S3481" i="13"/>
  <c r="R3477" i="13"/>
  <c r="S3477" i="13"/>
  <c r="R3473" i="13"/>
  <c r="S3473" i="13"/>
  <c r="R3469" i="13"/>
  <c r="S3469" i="13"/>
  <c r="R3465" i="13"/>
  <c r="S3465" i="13"/>
  <c r="R3461" i="13"/>
  <c r="S3461" i="13"/>
  <c r="R3457" i="13"/>
  <c r="S3457" i="13"/>
  <c r="R3453" i="13"/>
  <c r="S3453" i="13"/>
  <c r="R3449" i="13"/>
  <c r="S3449" i="13"/>
  <c r="R3445" i="13"/>
  <c r="S3445" i="13"/>
  <c r="R3441" i="13"/>
  <c r="S3441" i="13"/>
  <c r="R3437" i="13"/>
  <c r="S3437" i="13"/>
  <c r="R3433" i="13"/>
  <c r="S3433" i="13"/>
  <c r="R3429" i="13"/>
  <c r="S3429" i="13"/>
  <c r="R3425" i="13"/>
  <c r="S3425" i="13"/>
  <c r="R3421" i="13"/>
  <c r="S3421" i="13"/>
  <c r="R3417" i="13"/>
  <c r="S3417" i="13"/>
  <c r="R3413" i="13"/>
  <c r="S3413" i="13"/>
  <c r="R3409" i="13"/>
  <c r="S3409" i="13"/>
  <c r="R3405" i="13"/>
  <c r="S3405" i="13"/>
  <c r="R3401" i="13"/>
  <c r="S3401" i="13"/>
  <c r="R3397" i="13"/>
  <c r="S3397" i="13"/>
  <c r="R3393" i="13"/>
  <c r="S3393" i="13"/>
  <c r="R3389" i="13"/>
  <c r="S3389" i="13"/>
  <c r="R3385" i="13"/>
  <c r="S3385" i="13"/>
  <c r="R3381" i="13"/>
  <c r="S3381" i="13"/>
  <c r="R3377" i="13"/>
  <c r="S3377" i="13"/>
  <c r="R3373" i="13"/>
  <c r="S3373" i="13"/>
  <c r="R3369" i="13"/>
  <c r="S3369" i="13"/>
  <c r="R3365" i="13"/>
  <c r="S3365" i="13"/>
  <c r="R3361" i="13"/>
  <c r="S3361" i="13"/>
  <c r="R3357" i="13"/>
  <c r="S3357" i="13"/>
  <c r="R3353" i="13"/>
  <c r="S3353" i="13"/>
  <c r="R3349" i="13"/>
  <c r="S3349" i="13"/>
  <c r="R3345" i="13"/>
  <c r="S3345" i="13"/>
  <c r="R3341" i="13"/>
  <c r="S3341" i="13"/>
  <c r="R3337" i="13"/>
  <c r="S3337" i="13"/>
  <c r="R3333" i="13"/>
  <c r="S3333" i="13"/>
  <c r="R3329" i="13"/>
  <c r="S3329" i="13"/>
  <c r="R3325" i="13"/>
  <c r="S3325" i="13"/>
  <c r="R3321" i="13"/>
  <c r="S3321" i="13"/>
  <c r="R3317" i="13"/>
  <c r="S3317" i="13"/>
  <c r="R3313" i="13"/>
  <c r="S3313" i="13"/>
  <c r="R3309" i="13"/>
  <c r="S3309" i="13"/>
  <c r="R3305" i="13"/>
  <c r="S3305" i="13"/>
  <c r="R3301" i="13"/>
  <c r="S3301" i="13"/>
  <c r="R3297" i="13"/>
  <c r="S3297" i="13"/>
  <c r="R3293" i="13"/>
  <c r="S3293" i="13"/>
  <c r="R3289" i="13"/>
  <c r="S3289" i="13"/>
  <c r="R3285" i="13"/>
  <c r="S3285" i="13"/>
  <c r="R3281" i="13"/>
  <c r="S3281" i="13"/>
  <c r="R3277" i="13"/>
  <c r="S3277" i="13"/>
  <c r="R3273" i="13"/>
  <c r="S3273" i="13"/>
  <c r="R3269" i="13"/>
  <c r="S3269" i="13"/>
  <c r="R3265" i="13"/>
  <c r="S3265" i="13"/>
  <c r="R3261" i="13"/>
  <c r="S3261" i="13"/>
  <c r="R3257" i="13"/>
  <c r="S3257" i="13"/>
  <c r="R3253" i="13"/>
  <c r="S3253" i="13"/>
  <c r="R3249" i="13"/>
  <c r="S3249" i="13"/>
  <c r="R3245" i="13"/>
  <c r="S3245" i="13"/>
  <c r="R3241" i="13"/>
  <c r="S3241" i="13"/>
  <c r="R3237" i="13"/>
  <c r="S3237" i="13"/>
  <c r="R3233" i="13"/>
  <c r="S3233" i="13"/>
  <c r="R3229" i="13"/>
  <c r="S3229" i="13"/>
  <c r="R3225" i="13"/>
  <c r="S3225" i="13"/>
  <c r="R3221" i="13"/>
  <c r="S3221" i="13"/>
  <c r="R3217" i="13"/>
  <c r="S3217" i="13"/>
  <c r="R3213" i="13"/>
  <c r="S3213" i="13"/>
  <c r="R3209" i="13"/>
  <c r="S3209" i="13"/>
  <c r="R3205" i="13"/>
  <c r="S3205" i="13"/>
  <c r="R3201" i="13"/>
  <c r="S3201" i="13"/>
  <c r="R3197" i="13"/>
  <c r="S3197" i="13"/>
  <c r="R3193" i="13"/>
  <c r="S3193" i="13"/>
  <c r="R3189" i="13"/>
  <c r="S3189" i="13"/>
  <c r="R3185" i="13"/>
  <c r="S3185" i="13"/>
  <c r="R3181" i="13"/>
  <c r="S3181" i="13"/>
  <c r="R3177" i="13"/>
  <c r="S3177" i="13"/>
  <c r="R3173" i="13"/>
  <c r="S3173" i="13"/>
  <c r="R3169" i="13"/>
  <c r="S3169" i="13"/>
  <c r="R3165" i="13"/>
  <c r="S3165" i="13"/>
  <c r="R3161" i="13"/>
  <c r="S3161" i="13"/>
  <c r="R3157" i="13"/>
  <c r="S3157" i="13"/>
  <c r="R3153" i="13"/>
  <c r="S3153" i="13"/>
  <c r="R3149" i="13"/>
  <c r="S3149" i="13"/>
  <c r="R3145" i="13"/>
  <c r="S3145" i="13"/>
  <c r="R3141" i="13"/>
  <c r="S3141" i="13"/>
  <c r="R3137" i="13"/>
  <c r="S3137" i="13"/>
  <c r="R3133" i="13"/>
  <c r="S3133" i="13"/>
  <c r="R3129" i="13"/>
  <c r="S3129" i="13"/>
  <c r="R3125" i="13"/>
  <c r="S3125" i="13"/>
  <c r="R3121" i="13"/>
  <c r="S3121" i="13"/>
  <c r="R3117" i="13"/>
  <c r="S3117" i="13"/>
  <c r="R3113" i="13"/>
  <c r="S3113" i="13"/>
  <c r="R3109" i="13"/>
  <c r="S3109" i="13"/>
  <c r="R3105" i="13"/>
  <c r="S3105" i="13"/>
  <c r="R3101" i="13"/>
  <c r="S3101" i="13"/>
  <c r="R3097" i="13"/>
  <c r="S3097" i="13"/>
  <c r="R3093" i="13"/>
  <c r="S3093" i="13"/>
  <c r="R3089" i="13"/>
  <c r="S3089" i="13"/>
  <c r="R3085" i="13"/>
  <c r="S3085" i="13"/>
  <c r="R3081" i="13"/>
  <c r="S3081" i="13"/>
  <c r="R3077" i="13"/>
  <c r="S3077" i="13"/>
  <c r="R3073" i="13"/>
  <c r="S3073" i="13"/>
  <c r="R3069" i="13"/>
  <c r="S3069" i="13"/>
  <c r="R3065" i="13"/>
  <c r="S3065" i="13"/>
  <c r="R3061" i="13"/>
  <c r="S3061" i="13"/>
  <c r="R3057" i="13"/>
  <c r="S3057" i="13"/>
  <c r="R3053" i="13"/>
  <c r="S3053" i="13"/>
  <c r="R3049" i="13"/>
  <c r="S3049" i="13"/>
  <c r="R3045" i="13"/>
  <c r="S3045" i="13"/>
  <c r="R3041" i="13"/>
  <c r="S3041" i="13"/>
  <c r="R3037" i="13"/>
  <c r="S3037" i="13"/>
  <c r="R3033" i="13"/>
  <c r="S3033" i="13"/>
  <c r="R3029" i="13"/>
  <c r="S3029" i="13"/>
  <c r="R3025" i="13"/>
  <c r="S3025" i="13"/>
  <c r="R3021" i="13"/>
  <c r="S3021" i="13"/>
  <c r="R3017" i="13"/>
  <c r="S3017" i="13"/>
  <c r="R3013" i="13"/>
  <c r="S3013" i="13"/>
  <c r="R3009" i="13"/>
  <c r="S3009" i="13"/>
  <c r="R3005" i="13"/>
  <c r="S3005" i="13"/>
  <c r="R3001" i="13"/>
  <c r="S3001" i="13"/>
  <c r="R2997" i="13"/>
  <c r="S2997" i="13"/>
  <c r="R2993" i="13"/>
  <c r="S2993" i="13"/>
  <c r="R2989" i="13"/>
  <c r="S2989" i="13"/>
  <c r="R2985" i="13"/>
  <c r="S2985" i="13"/>
  <c r="R2981" i="13"/>
  <c r="S2981" i="13"/>
  <c r="R2977" i="13"/>
  <c r="S2977" i="13"/>
  <c r="R2973" i="13"/>
  <c r="S2973" i="13"/>
  <c r="R2969" i="13"/>
  <c r="S2969" i="13"/>
  <c r="R2965" i="13"/>
  <c r="S2965" i="13"/>
  <c r="R2961" i="13"/>
  <c r="S2961" i="13"/>
  <c r="R2957" i="13"/>
  <c r="S2957" i="13"/>
  <c r="R2953" i="13"/>
  <c r="S2953" i="13"/>
  <c r="R2949" i="13"/>
  <c r="S2949" i="13"/>
  <c r="R2945" i="13"/>
  <c r="S2945" i="13"/>
  <c r="R2941" i="13"/>
  <c r="S2941" i="13"/>
  <c r="R2937" i="13"/>
  <c r="S2937" i="13"/>
  <c r="R2933" i="13"/>
  <c r="S2933" i="13"/>
  <c r="R2929" i="13"/>
  <c r="S2929" i="13"/>
  <c r="R2925" i="13"/>
  <c r="S2925" i="13"/>
  <c r="R2921" i="13"/>
  <c r="S2921" i="13"/>
  <c r="R2917" i="13"/>
  <c r="S2917" i="13"/>
  <c r="R2913" i="13"/>
  <c r="S2913" i="13"/>
  <c r="R2909" i="13"/>
  <c r="S2909" i="13"/>
  <c r="R2905" i="13"/>
  <c r="S2905" i="13"/>
  <c r="R2901" i="13"/>
  <c r="S2901" i="13"/>
  <c r="R2897" i="13"/>
  <c r="S2897" i="13"/>
  <c r="R2893" i="13"/>
  <c r="S2893" i="13"/>
  <c r="R2889" i="13"/>
  <c r="S2889" i="13"/>
  <c r="R2885" i="13"/>
  <c r="S2885" i="13"/>
  <c r="R2881" i="13"/>
  <c r="S2881" i="13"/>
  <c r="R2877" i="13"/>
  <c r="S2877" i="13"/>
  <c r="R2873" i="13"/>
  <c r="S2873" i="13"/>
  <c r="R2869" i="13"/>
  <c r="S2869" i="13"/>
  <c r="R2865" i="13"/>
  <c r="S2865" i="13"/>
  <c r="R2861" i="13"/>
  <c r="S2861" i="13"/>
  <c r="R2857" i="13"/>
  <c r="S2857" i="13"/>
  <c r="R2853" i="13"/>
  <c r="S2853" i="13"/>
  <c r="R2849" i="13"/>
  <c r="S2849" i="13"/>
  <c r="R2845" i="13"/>
  <c r="S2845" i="13"/>
  <c r="R2841" i="13"/>
  <c r="S2841" i="13"/>
  <c r="R2837" i="13"/>
  <c r="S2837" i="13"/>
  <c r="R2833" i="13"/>
  <c r="S2833" i="13"/>
  <c r="R2829" i="13"/>
  <c r="S2829" i="13"/>
  <c r="R2825" i="13"/>
  <c r="S2825" i="13"/>
  <c r="R2821" i="13"/>
  <c r="S2821" i="13"/>
  <c r="R2817" i="13"/>
  <c r="S2817" i="13"/>
  <c r="R2813" i="13"/>
  <c r="S2813" i="13"/>
  <c r="R2809" i="13"/>
  <c r="S2809" i="13"/>
  <c r="R2805" i="13"/>
  <c r="S2805" i="13"/>
  <c r="R2801" i="13"/>
  <c r="S2801" i="13"/>
  <c r="R2797" i="13"/>
  <c r="S2797" i="13"/>
  <c r="R2793" i="13"/>
  <c r="S2793" i="13"/>
  <c r="R2789" i="13"/>
  <c r="S2789" i="13"/>
  <c r="R2785" i="13"/>
  <c r="S2785" i="13"/>
  <c r="R2781" i="13"/>
  <c r="S2781" i="13"/>
  <c r="R2777" i="13"/>
  <c r="S2777" i="13"/>
  <c r="R2773" i="13"/>
  <c r="S2773" i="13"/>
  <c r="R2769" i="13"/>
  <c r="S2769" i="13"/>
  <c r="R2765" i="13"/>
  <c r="S2765" i="13"/>
  <c r="R2761" i="13"/>
  <c r="S2761" i="13"/>
  <c r="R2757" i="13"/>
  <c r="S2757" i="13"/>
  <c r="R2753" i="13"/>
  <c r="S2753" i="13"/>
  <c r="R2749" i="13"/>
  <c r="S2749" i="13"/>
  <c r="R2745" i="13"/>
  <c r="S2745" i="13"/>
  <c r="R2741" i="13"/>
  <c r="S2741" i="13"/>
  <c r="R2737" i="13"/>
  <c r="S2737" i="13"/>
  <c r="R2733" i="13"/>
  <c r="S2733" i="13"/>
  <c r="R2729" i="13"/>
  <c r="S2729" i="13"/>
  <c r="R2725" i="13"/>
  <c r="S2725" i="13"/>
  <c r="R2721" i="13"/>
  <c r="S2721" i="13"/>
  <c r="R2717" i="13"/>
  <c r="S2717" i="13"/>
  <c r="R2713" i="13"/>
  <c r="S2713" i="13"/>
  <c r="R2709" i="13"/>
  <c r="S2709" i="13"/>
  <c r="R2705" i="13"/>
  <c r="S2705" i="13"/>
  <c r="R2701" i="13"/>
  <c r="S2701" i="13"/>
  <c r="R2697" i="13"/>
  <c r="S2697" i="13"/>
  <c r="R2693" i="13"/>
  <c r="S2693" i="13"/>
  <c r="R2689" i="13"/>
  <c r="S2689" i="13"/>
  <c r="R2685" i="13"/>
  <c r="S2685" i="13"/>
  <c r="R2681" i="13"/>
  <c r="S2681" i="13"/>
  <c r="R2677" i="13"/>
  <c r="S2677" i="13"/>
  <c r="R2673" i="13"/>
  <c r="S2673" i="13"/>
  <c r="R2669" i="13"/>
  <c r="S2669" i="13"/>
  <c r="R2665" i="13"/>
  <c r="S2665" i="13"/>
  <c r="R2661" i="13"/>
  <c r="S2661" i="13"/>
  <c r="R2657" i="13"/>
  <c r="S2657" i="13"/>
  <c r="R2653" i="13"/>
  <c r="S2653" i="13"/>
  <c r="R2649" i="13"/>
  <c r="S2649" i="13"/>
  <c r="R2645" i="13"/>
  <c r="S2645" i="13"/>
  <c r="R2641" i="13"/>
  <c r="S2641" i="13"/>
  <c r="R2637" i="13"/>
  <c r="S2637" i="13"/>
  <c r="R2633" i="13"/>
  <c r="S2633" i="13"/>
  <c r="R2629" i="13"/>
  <c r="S2629" i="13"/>
  <c r="R2625" i="13"/>
  <c r="S2625" i="13"/>
  <c r="R2621" i="13"/>
  <c r="S2621" i="13"/>
  <c r="R2617" i="13"/>
  <c r="S2617" i="13"/>
  <c r="R2613" i="13"/>
  <c r="S2613" i="13"/>
  <c r="R2609" i="13"/>
  <c r="S2609" i="13"/>
  <c r="R2605" i="13"/>
  <c r="S2605" i="13"/>
  <c r="R2601" i="13"/>
  <c r="S2601" i="13"/>
  <c r="R2597" i="13"/>
  <c r="S2597" i="13"/>
  <c r="R2593" i="13"/>
  <c r="S2593" i="13"/>
  <c r="R2589" i="13"/>
  <c r="S2589" i="13"/>
  <c r="R2585" i="13"/>
  <c r="S2585" i="13"/>
  <c r="R2581" i="13"/>
  <c r="S2581" i="13"/>
  <c r="R2577" i="13"/>
  <c r="S2577" i="13"/>
  <c r="R2573" i="13"/>
  <c r="S2573" i="13"/>
  <c r="R2569" i="13"/>
  <c r="S2569" i="13"/>
  <c r="R2565" i="13"/>
  <c r="S2565" i="13"/>
  <c r="R2561" i="13"/>
  <c r="S2561" i="13"/>
  <c r="R2557" i="13"/>
  <c r="S2557" i="13"/>
  <c r="R2553" i="13"/>
  <c r="S2553" i="13"/>
  <c r="R2549" i="13"/>
  <c r="S2549" i="13"/>
  <c r="R2545" i="13"/>
  <c r="S2545" i="13"/>
  <c r="R2541" i="13"/>
  <c r="S2541" i="13"/>
  <c r="R2537" i="13"/>
  <c r="S2537" i="13"/>
  <c r="R2533" i="13"/>
  <c r="S2533" i="13"/>
  <c r="R2529" i="13"/>
  <c r="S2529" i="13"/>
  <c r="R2525" i="13"/>
  <c r="S2525" i="13"/>
  <c r="R2521" i="13"/>
  <c r="S2521" i="13"/>
  <c r="R2517" i="13"/>
  <c r="S2517" i="13"/>
  <c r="R2513" i="13"/>
  <c r="S2513" i="13"/>
  <c r="R2509" i="13"/>
  <c r="S2509" i="13"/>
  <c r="R2505" i="13"/>
  <c r="S2505" i="13"/>
  <c r="R2501" i="13"/>
  <c r="S2501" i="13"/>
  <c r="R2497" i="13"/>
  <c r="S2497" i="13"/>
  <c r="R2493" i="13"/>
  <c r="S2493" i="13"/>
  <c r="R2489" i="13"/>
  <c r="S2489" i="13"/>
  <c r="R2485" i="13"/>
  <c r="S2485" i="13"/>
  <c r="R2481" i="13"/>
  <c r="S2481" i="13"/>
  <c r="R2477" i="13"/>
  <c r="S2477" i="13"/>
  <c r="R2473" i="13"/>
  <c r="S2473" i="13"/>
  <c r="R2469" i="13"/>
  <c r="S2469" i="13"/>
  <c r="R2465" i="13"/>
  <c r="S2465" i="13"/>
  <c r="R2461" i="13"/>
  <c r="S2461" i="13"/>
  <c r="R2457" i="13"/>
  <c r="S2457" i="13"/>
  <c r="R2453" i="13"/>
  <c r="S2453" i="13"/>
  <c r="R2449" i="13"/>
  <c r="S2449" i="13"/>
  <c r="R2445" i="13"/>
  <c r="S2445" i="13"/>
  <c r="R2441" i="13"/>
  <c r="S2441" i="13"/>
  <c r="R2437" i="13"/>
  <c r="S2437" i="13"/>
  <c r="R2433" i="13"/>
  <c r="S2433" i="13"/>
  <c r="R2429" i="13"/>
  <c r="S2429" i="13"/>
  <c r="R2425" i="13"/>
  <c r="S2425" i="13"/>
  <c r="R2421" i="13"/>
  <c r="S2421" i="13"/>
  <c r="R2417" i="13"/>
  <c r="S2417" i="13"/>
  <c r="R2413" i="13"/>
  <c r="S2413" i="13"/>
  <c r="R2409" i="13"/>
  <c r="S2409" i="13"/>
  <c r="R2405" i="13"/>
  <c r="S2405" i="13"/>
  <c r="R2401" i="13"/>
  <c r="S2401" i="13"/>
  <c r="R2397" i="13"/>
  <c r="S2397" i="13"/>
  <c r="R2393" i="13"/>
  <c r="S2393" i="13"/>
  <c r="R2389" i="13"/>
  <c r="S2389" i="13"/>
  <c r="R2385" i="13"/>
  <c r="S2385" i="13"/>
  <c r="R2381" i="13"/>
  <c r="S2381" i="13"/>
  <c r="R2377" i="13"/>
  <c r="S2377" i="13"/>
  <c r="R2373" i="13"/>
  <c r="S2373" i="13"/>
  <c r="R2369" i="13"/>
  <c r="S2369" i="13"/>
  <c r="R2365" i="13"/>
  <c r="S2365" i="13"/>
  <c r="S2361" i="13"/>
  <c r="R2361" i="13"/>
  <c r="R2357" i="13"/>
  <c r="S2357" i="13"/>
  <c r="R2353" i="13"/>
  <c r="S2353" i="13"/>
  <c r="R2349" i="13"/>
  <c r="S2349" i="13"/>
  <c r="R2345" i="13"/>
  <c r="S2345" i="13"/>
  <c r="R2341" i="13"/>
  <c r="S2341" i="13"/>
  <c r="R2337" i="13"/>
  <c r="S2337" i="13"/>
  <c r="R2333" i="13"/>
  <c r="S2333" i="13"/>
  <c r="R2329" i="13"/>
  <c r="S2329" i="13"/>
  <c r="R2325" i="13"/>
  <c r="S2325" i="13"/>
  <c r="R2321" i="13"/>
  <c r="S2321" i="13"/>
  <c r="R2317" i="13"/>
  <c r="S2317" i="13"/>
  <c r="R2313" i="13"/>
  <c r="S2313" i="13"/>
  <c r="R2309" i="13"/>
  <c r="S2309" i="13"/>
  <c r="R2305" i="13"/>
  <c r="S2305" i="13"/>
  <c r="R2301" i="13"/>
  <c r="S2301" i="13"/>
  <c r="R2297" i="13"/>
  <c r="S2297" i="13"/>
  <c r="R2293" i="13"/>
  <c r="S2293" i="13"/>
  <c r="R2289" i="13"/>
  <c r="S2289" i="13"/>
  <c r="R2285" i="13"/>
  <c r="S2285" i="13"/>
  <c r="R2281" i="13"/>
  <c r="S2281" i="13"/>
  <c r="R2277" i="13"/>
  <c r="S2277" i="13"/>
  <c r="R2273" i="13"/>
  <c r="S2273" i="13"/>
  <c r="R2269" i="13"/>
  <c r="S2269" i="13"/>
  <c r="R2265" i="13"/>
  <c r="S2265" i="13"/>
  <c r="R2261" i="13"/>
  <c r="S2261" i="13"/>
  <c r="R2257" i="13"/>
  <c r="S2257" i="13"/>
  <c r="R2253" i="13"/>
  <c r="S2253" i="13"/>
  <c r="R2249" i="13"/>
  <c r="S2249" i="13"/>
  <c r="R2245" i="13"/>
  <c r="S2245" i="13"/>
  <c r="R2241" i="13"/>
  <c r="S2241" i="13"/>
  <c r="R2237" i="13"/>
  <c r="S2237" i="13"/>
  <c r="R2233" i="13"/>
  <c r="S2233" i="13"/>
  <c r="R2229" i="13"/>
  <c r="S2229" i="13"/>
  <c r="R2225" i="13"/>
  <c r="S2225" i="13"/>
  <c r="R2221" i="13"/>
  <c r="S2221" i="13"/>
  <c r="R2217" i="13"/>
  <c r="S2217" i="13"/>
  <c r="R2213" i="13"/>
  <c r="S2213" i="13"/>
  <c r="R2209" i="13"/>
  <c r="S2209" i="13"/>
  <c r="R2205" i="13"/>
  <c r="S2205" i="13"/>
  <c r="R2201" i="13"/>
  <c r="S2201" i="13"/>
  <c r="R2197" i="13"/>
  <c r="S2197" i="13"/>
  <c r="R2193" i="13"/>
  <c r="S2193" i="13"/>
  <c r="R2189" i="13"/>
  <c r="S2189" i="13"/>
  <c r="R2185" i="13"/>
  <c r="S2185" i="13"/>
  <c r="R2181" i="13"/>
  <c r="S2181" i="13"/>
  <c r="R2177" i="13"/>
  <c r="S2177" i="13"/>
  <c r="R2173" i="13"/>
  <c r="S2173" i="13"/>
  <c r="R2169" i="13"/>
  <c r="S2169" i="13"/>
  <c r="R2165" i="13"/>
  <c r="S2165" i="13"/>
  <c r="R2161" i="13"/>
  <c r="S2161" i="13"/>
  <c r="R2157" i="13"/>
  <c r="S2157" i="13"/>
  <c r="R2153" i="13"/>
  <c r="S2153" i="13"/>
  <c r="R2149" i="13"/>
  <c r="S2149" i="13"/>
  <c r="R2145" i="13"/>
  <c r="S2145" i="13"/>
  <c r="R2141" i="13"/>
  <c r="S2141" i="13"/>
  <c r="R2137" i="13"/>
  <c r="S2137" i="13"/>
  <c r="R2133" i="13"/>
  <c r="S2133" i="13"/>
  <c r="S2129" i="13"/>
  <c r="R2129" i="13"/>
  <c r="R2125" i="13"/>
  <c r="S2125" i="13"/>
  <c r="R2121" i="13"/>
  <c r="S2121" i="13"/>
  <c r="R2117" i="13"/>
  <c r="S2117" i="13"/>
  <c r="R2113" i="13"/>
  <c r="S2113" i="13"/>
  <c r="R2109" i="13"/>
  <c r="S2109" i="13"/>
  <c r="R2105" i="13"/>
  <c r="S2105" i="13"/>
  <c r="R2101" i="13"/>
  <c r="S2101" i="13"/>
  <c r="R2097" i="13"/>
  <c r="S2097" i="13"/>
  <c r="R2093" i="13"/>
  <c r="S2093" i="13"/>
  <c r="R2089" i="13"/>
  <c r="S2089" i="13"/>
  <c r="R2085" i="13"/>
  <c r="S2085" i="13"/>
  <c r="R2081" i="13"/>
  <c r="S2081" i="13"/>
  <c r="R2077" i="13"/>
  <c r="S2077" i="13"/>
  <c r="R2073" i="13"/>
  <c r="S2073" i="13"/>
  <c r="R2069" i="13"/>
  <c r="S2069" i="13"/>
  <c r="D26" i="12"/>
  <c r="H9" i="15"/>
  <c r="R1992" i="13"/>
  <c r="S1992" i="13"/>
  <c r="R1988" i="13"/>
  <c r="S1988" i="13"/>
  <c r="R1984" i="13"/>
  <c r="S1984" i="13"/>
  <c r="R1980" i="13"/>
  <c r="S1980" i="13"/>
  <c r="R1976" i="13"/>
  <c r="S1976" i="13"/>
  <c r="R1972" i="13"/>
  <c r="S1972" i="13"/>
  <c r="R1968" i="13"/>
  <c r="S1968" i="13"/>
  <c r="R1964" i="13"/>
  <c r="S1964" i="13"/>
  <c r="R1960" i="13"/>
  <c r="S1960" i="13"/>
  <c r="R1956" i="13"/>
  <c r="S1956" i="13"/>
  <c r="R1952" i="13"/>
  <c r="S1952" i="13"/>
  <c r="R1948" i="13"/>
  <c r="S1948" i="13"/>
  <c r="R1944" i="13"/>
  <c r="S1944" i="13"/>
  <c r="R1940" i="13"/>
  <c r="S1940" i="13"/>
  <c r="R1936" i="13"/>
  <c r="S1936" i="13"/>
  <c r="R1932" i="13"/>
  <c r="S1932" i="13"/>
  <c r="R1928" i="13"/>
  <c r="S1928" i="13"/>
  <c r="R1924" i="13"/>
  <c r="S1924" i="13"/>
  <c r="R1920" i="13"/>
  <c r="S1920" i="13"/>
  <c r="R1916" i="13"/>
  <c r="S1916" i="13"/>
  <c r="R1912" i="13"/>
  <c r="S1912" i="13"/>
  <c r="R1908" i="13"/>
  <c r="S1908" i="13"/>
  <c r="R1904" i="13"/>
  <c r="S1904" i="13"/>
  <c r="R1900" i="13"/>
  <c r="S1900" i="13"/>
  <c r="R1896" i="13"/>
  <c r="S1896" i="13"/>
  <c r="R1892" i="13"/>
  <c r="S1892" i="13"/>
  <c r="R1888" i="13"/>
  <c r="S1888" i="13"/>
  <c r="R1884" i="13"/>
  <c r="S1884" i="13"/>
  <c r="R1880" i="13"/>
  <c r="S1880" i="13"/>
  <c r="R1876" i="13"/>
  <c r="S1876" i="13"/>
  <c r="R1872" i="13"/>
  <c r="S1872" i="13"/>
  <c r="R1868" i="13"/>
  <c r="S1868" i="13"/>
  <c r="R1864" i="13"/>
  <c r="S1864" i="13"/>
  <c r="R1860" i="13"/>
  <c r="S1860" i="13"/>
  <c r="R1856" i="13"/>
  <c r="S1856" i="13"/>
  <c r="R1852" i="13"/>
  <c r="S1852" i="13"/>
  <c r="R1848" i="13"/>
  <c r="S1848" i="13"/>
  <c r="R1844" i="13"/>
  <c r="S1844" i="13"/>
  <c r="R1840" i="13"/>
  <c r="S1840" i="13"/>
  <c r="R1836" i="13"/>
  <c r="S1836" i="13"/>
  <c r="R1832" i="13"/>
  <c r="S1832" i="13"/>
  <c r="R1828" i="13"/>
  <c r="S1828" i="13"/>
  <c r="R1824" i="13"/>
  <c r="S1824" i="13"/>
  <c r="R1820" i="13"/>
  <c r="S1820" i="13"/>
  <c r="R1816" i="13"/>
  <c r="S1816" i="13"/>
  <c r="R1812" i="13"/>
  <c r="S1812" i="13"/>
  <c r="R1808" i="13"/>
  <c r="S1808" i="13"/>
  <c r="R1804" i="13"/>
  <c r="S1804" i="13"/>
  <c r="R1800" i="13"/>
  <c r="S1800" i="13"/>
  <c r="R1796" i="13"/>
  <c r="S1796" i="13"/>
  <c r="R1792" i="13"/>
  <c r="S1792" i="13"/>
  <c r="R1788" i="13"/>
  <c r="S1788" i="13"/>
  <c r="R1784" i="13"/>
  <c r="S1784" i="13"/>
  <c r="R1780" i="13"/>
  <c r="S1780" i="13"/>
  <c r="R1776" i="13"/>
  <c r="S1776" i="13"/>
  <c r="R1772" i="13"/>
  <c r="S1772" i="13"/>
  <c r="R1768" i="13"/>
  <c r="S1768" i="13"/>
  <c r="R1764" i="13"/>
  <c r="S1764" i="13"/>
  <c r="R1760" i="13"/>
  <c r="S1760" i="13"/>
  <c r="R1756" i="13"/>
  <c r="S1756" i="13"/>
  <c r="R1752" i="13"/>
  <c r="S1752" i="13"/>
  <c r="R1748" i="13"/>
  <c r="S1748" i="13"/>
  <c r="R1744" i="13"/>
  <c r="S1744" i="13"/>
  <c r="R1740" i="13"/>
  <c r="S1740" i="13"/>
  <c r="R1736" i="13"/>
  <c r="S1736" i="13"/>
  <c r="R1732" i="13"/>
  <c r="S1732" i="13"/>
  <c r="R1728" i="13"/>
  <c r="S1728" i="13"/>
  <c r="R1724" i="13"/>
  <c r="S1724" i="13"/>
  <c r="R1720" i="13"/>
  <c r="S1720" i="13"/>
  <c r="R1716" i="13"/>
  <c r="S1716" i="13"/>
  <c r="R1712" i="13"/>
  <c r="S1712" i="13"/>
  <c r="R1708" i="13"/>
  <c r="S1708" i="13"/>
  <c r="R1704" i="13"/>
  <c r="S1704" i="13"/>
  <c r="R1700" i="13"/>
  <c r="S1700" i="13"/>
  <c r="R1696" i="13"/>
  <c r="S1696" i="13"/>
  <c r="R1692" i="13"/>
  <c r="S1692" i="13"/>
  <c r="R1688" i="13"/>
  <c r="S1688" i="13"/>
  <c r="R1684" i="13"/>
  <c r="S1684" i="13"/>
  <c r="R1680" i="13"/>
  <c r="S1680" i="13"/>
  <c r="R1676" i="13"/>
  <c r="S1676" i="13"/>
  <c r="R1672" i="13"/>
  <c r="S1672" i="13"/>
  <c r="R1668" i="13"/>
  <c r="S1668" i="13"/>
  <c r="R1664" i="13"/>
  <c r="S1664" i="13"/>
  <c r="R1660" i="13"/>
  <c r="S1660" i="13"/>
  <c r="R1656" i="13"/>
  <c r="S1656" i="13"/>
  <c r="R1652" i="13"/>
  <c r="S1652" i="13"/>
  <c r="R1648" i="13"/>
  <c r="S1648" i="13"/>
  <c r="R1644" i="13"/>
  <c r="S1644" i="13"/>
  <c r="R1640" i="13"/>
  <c r="S1640" i="13"/>
  <c r="R1636" i="13"/>
  <c r="S1636" i="13"/>
  <c r="R1632" i="13"/>
  <c r="S1632" i="13"/>
  <c r="R1628" i="13"/>
  <c r="S1628" i="13"/>
  <c r="R1624" i="13"/>
  <c r="S1624" i="13"/>
  <c r="R1620" i="13"/>
  <c r="S1620" i="13"/>
  <c r="R1616" i="13"/>
  <c r="S1616" i="13"/>
  <c r="R1612" i="13"/>
  <c r="S1612" i="13"/>
  <c r="R1608" i="13"/>
  <c r="S1608" i="13"/>
  <c r="R1604" i="13"/>
  <c r="S1604" i="13"/>
  <c r="R1600" i="13"/>
  <c r="S1600" i="13"/>
  <c r="R1596" i="13"/>
  <c r="S1596" i="13"/>
  <c r="R1592" i="13"/>
  <c r="S1592" i="13"/>
  <c r="R1588" i="13"/>
  <c r="S1588" i="13"/>
  <c r="R1584" i="13"/>
  <c r="S1584" i="13"/>
  <c r="R1580" i="13"/>
  <c r="S1580" i="13"/>
  <c r="R1576" i="13"/>
  <c r="S1576" i="13"/>
  <c r="R1572" i="13"/>
  <c r="S1572" i="13"/>
  <c r="R1568" i="13"/>
  <c r="S1568" i="13"/>
  <c r="R1564" i="13"/>
  <c r="S1564" i="13"/>
  <c r="R1560" i="13"/>
  <c r="S1560" i="13"/>
  <c r="R1556" i="13"/>
  <c r="S1556" i="13"/>
  <c r="R1552" i="13"/>
  <c r="S1552" i="13"/>
  <c r="R1548" i="13"/>
  <c r="S1548" i="13"/>
  <c r="R1544" i="13"/>
  <c r="S1544" i="13"/>
  <c r="R1540" i="13"/>
  <c r="S1540" i="13"/>
  <c r="R1536" i="13"/>
  <c r="S1536" i="13"/>
  <c r="R1532" i="13"/>
  <c r="S1532" i="13"/>
  <c r="R1528" i="13"/>
  <c r="S1528" i="13"/>
  <c r="R1524" i="13"/>
  <c r="S1524" i="13"/>
  <c r="R1520" i="13"/>
  <c r="S1520" i="13"/>
  <c r="R1516" i="13"/>
  <c r="S1516" i="13"/>
  <c r="R1512" i="13"/>
  <c r="S1512" i="13"/>
  <c r="R1508" i="13"/>
  <c r="S1508" i="13"/>
  <c r="R1504" i="13"/>
  <c r="S1504" i="13"/>
  <c r="R1500" i="13"/>
  <c r="S1500" i="13"/>
  <c r="R1496" i="13"/>
  <c r="S1496" i="13"/>
  <c r="R1492" i="13"/>
  <c r="S1492" i="13"/>
  <c r="R1488" i="13"/>
  <c r="S1488" i="13"/>
  <c r="R1484" i="13"/>
  <c r="S1484" i="13"/>
  <c r="R1480" i="13"/>
  <c r="S1480" i="13"/>
  <c r="R1476" i="13"/>
  <c r="S1476" i="13"/>
  <c r="R1472" i="13"/>
  <c r="S1472" i="13"/>
  <c r="R1468" i="13"/>
  <c r="S1468" i="13"/>
  <c r="R1464" i="13"/>
  <c r="S1464" i="13"/>
  <c r="R1460" i="13"/>
  <c r="S1460" i="13"/>
  <c r="R1456" i="13"/>
  <c r="S1456" i="13"/>
  <c r="R1452" i="13"/>
  <c r="S1452" i="13"/>
  <c r="R1448" i="13"/>
  <c r="S1448" i="13"/>
  <c r="R1444" i="13"/>
  <c r="S1444" i="13"/>
  <c r="R1440" i="13"/>
  <c r="S1440" i="13"/>
  <c r="R1436" i="13"/>
  <c r="S1436" i="13"/>
  <c r="R1432" i="13"/>
  <c r="S1432" i="13"/>
  <c r="R1428" i="13"/>
  <c r="S1428" i="13"/>
  <c r="R1424" i="13"/>
  <c r="S1424" i="13"/>
  <c r="R1420" i="13"/>
  <c r="S1420" i="13"/>
  <c r="R1416" i="13"/>
  <c r="S1416" i="13"/>
  <c r="R1412" i="13"/>
  <c r="S1412" i="13"/>
  <c r="R1408" i="13"/>
  <c r="S1408" i="13"/>
  <c r="R1404" i="13"/>
  <c r="S1404" i="13"/>
  <c r="R1400" i="13"/>
  <c r="S1400" i="13"/>
  <c r="R1396" i="13"/>
  <c r="S1396" i="13"/>
  <c r="R1392" i="13"/>
  <c r="S1392" i="13"/>
  <c r="R1388" i="13"/>
  <c r="S1388" i="13"/>
  <c r="R1384" i="13"/>
  <c r="S1384" i="13"/>
  <c r="R1380" i="13"/>
  <c r="S1380" i="13"/>
  <c r="R1376" i="13"/>
  <c r="S1376" i="13"/>
  <c r="R1372" i="13"/>
  <c r="S1372" i="13"/>
  <c r="R1368" i="13"/>
  <c r="S1368" i="13"/>
  <c r="R1364" i="13"/>
  <c r="S1364" i="13"/>
  <c r="R1360" i="13"/>
  <c r="S1360" i="13"/>
  <c r="R1356" i="13"/>
  <c r="S1356" i="13"/>
  <c r="R1352" i="13"/>
  <c r="S1352" i="13"/>
  <c r="R1348" i="13"/>
  <c r="S1348" i="13"/>
  <c r="R1344" i="13"/>
  <c r="S1344" i="13"/>
  <c r="R1340" i="13"/>
  <c r="S1340" i="13"/>
  <c r="R1336" i="13"/>
  <c r="S1336" i="13"/>
  <c r="R1332" i="13"/>
  <c r="S1332" i="13"/>
  <c r="R1328" i="13"/>
  <c r="S1328" i="13"/>
  <c r="R1324" i="13"/>
  <c r="S1324" i="13"/>
  <c r="R1320" i="13"/>
  <c r="S1320" i="13"/>
  <c r="R1316" i="13"/>
  <c r="S1316" i="13"/>
  <c r="R1312" i="13"/>
  <c r="S1312" i="13"/>
  <c r="R1308" i="13"/>
  <c r="S1308" i="13"/>
  <c r="R1304" i="13"/>
  <c r="S1304" i="13"/>
  <c r="R1300" i="13"/>
  <c r="S1300" i="13"/>
  <c r="R1296" i="13"/>
  <c r="S1296" i="13"/>
  <c r="R1292" i="13"/>
  <c r="S1292" i="13"/>
  <c r="R1288" i="13"/>
  <c r="S1288" i="13"/>
  <c r="R1284" i="13"/>
  <c r="S1284" i="13"/>
  <c r="R1280" i="13"/>
  <c r="S1280" i="13"/>
  <c r="R1276" i="13"/>
  <c r="S1276" i="13"/>
  <c r="R1272" i="13"/>
  <c r="S1272" i="13"/>
  <c r="R1268" i="13"/>
  <c r="S1268" i="13"/>
  <c r="R1264" i="13"/>
  <c r="S1264" i="13"/>
  <c r="R1260" i="13"/>
  <c r="S1260" i="13"/>
  <c r="R1256" i="13"/>
  <c r="S1256" i="13"/>
  <c r="R1252" i="13"/>
  <c r="S1252" i="13"/>
  <c r="R1248" i="13"/>
  <c r="S1248" i="13"/>
  <c r="R1244" i="13"/>
  <c r="S1244" i="13"/>
  <c r="R1240" i="13"/>
  <c r="S1240" i="13"/>
  <c r="R1236" i="13"/>
  <c r="S1236" i="13"/>
  <c r="R1232" i="13"/>
  <c r="S1232" i="13"/>
  <c r="R1228" i="13"/>
  <c r="S1228" i="13"/>
  <c r="R1224" i="13"/>
  <c r="S1224" i="13"/>
  <c r="R1220" i="13"/>
  <c r="S1220" i="13"/>
  <c r="R1216" i="13"/>
  <c r="S1216" i="13"/>
  <c r="R1212" i="13"/>
  <c r="S1212" i="13"/>
  <c r="R1208" i="13"/>
  <c r="S1208" i="13"/>
  <c r="R1204" i="13"/>
  <c r="S1204" i="13"/>
  <c r="R1200" i="13"/>
  <c r="S1200" i="13"/>
  <c r="R1196" i="13"/>
  <c r="S1196" i="13"/>
  <c r="R1192" i="13"/>
  <c r="S1192" i="13"/>
  <c r="R1188" i="13"/>
  <c r="S1188" i="13"/>
  <c r="R1184" i="13"/>
  <c r="S1184" i="13"/>
  <c r="R1180" i="13"/>
  <c r="S1180" i="13"/>
  <c r="R1176" i="13"/>
  <c r="S1176" i="13"/>
  <c r="R1172" i="13"/>
  <c r="S1172" i="13"/>
  <c r="R1168" i="13"/>
  <c r="S1168" i="13"/>
  <c r="R1164" i="13"/>
  <c r="S1164" i="13"/>
  <c r="R1160" i="13"/>
  <c r="S1160" i="13"/>
  <c r="R1156" i="13"/>
  <c r="S1156" i="13"/>
  <c r="R1152" i="13"/>
  <c r="S1152" i="13"/>
  <c r="R1148" i="13"/>
  <c r="S1148" i="13"/>
  <c r="R1144" i="13"/>
  <c r="S1144" i="13"/>
  <c r="R1140" i="13"/>
  <c r="S1140" i="13"/>
  <c r="R1136" i="13"/>
  <c r="S1136" i="13"/>
  <c r="R1132" i="13"/>
  <c r="S1132" i="13"/>
  <c r="R1128" i="13"/>
  <c r="S1128" i="13"/>
  <c r="R1124" i="13"/>
  <c r="S1124" i="13"/>
  <c r="R1120" i="13"/>
  <c r="S1120" i="13"/>
  <c r="R1116" i="13"/>
  <c r="S1116" i="13"/>
  <c r="R1112" i="13"/>
  <c r="S1112" i="13"/>
  <c r="R1108" i="13"/>
  <c r="S1108" i="13"/>
  <c r="R1104" i="13"/>
  <c r="S1104" i="13"/>
  <c r="R1100" i="13"/>
  <c r="S1100" i="13"/>
  <c r="R1096" i="13"/>
  <c r="S1096" i="13"/>
  <c r="R1092" i="13"/>
  <c r="S1092" i="13"/>
  <c r="R1088" i="13"/>
  <c r="S1088" i="13"/>
  <c r="R1084" i="13"/>
  <c r="S1084" i="13"/>
  <c r="R1080" i="13"/>
  <c r="S1080" i="13"/>
  <c r="R1076" i="13"/>
  <c r="S1076" i="13"/>
  <c r="R1072" i="13"/>
  <c r="S1072" i="13"/>
  <c r="R1068" i="13"/>
  <c r="S1068" i="13"/>
  <c r="R1064" i="13"/>
  <c r="S1064" i="13"/>
  <c r="R1060" i="13"/>
  <c r="S1060" i="13"/>
  <c r="R1056" i="13"/>
  <c r="S1056" i="13"/>
  <c r="R1052" i="13"/>
  <c r="S1052" i="13"/>
  <c r="R1048" i="13"/>
  <c r="S1048" i="13"/>
  <c r="R1044" i="13"/>
  <c r="S1044" i="13"/>
  <c r="R1040" i="13"/>
  <c r="S1040" i="13"/>
  <c r="R1036" i="13"/>
  <c r="S1036" i="13"/>
  <c r="R1032" i="13"/>
  <c r="S1032" i="13"/>
  <c r="R1028" i="13"/>
  <c r="S1028" i="13"/>
  <c r="R1024" i="13"/>
  <c r="S1024" i="13"/>
  <c r="R1020" i="13"/>
  <c r="S1020" i="13"/>
  <c r="R1016" i="13"/>
  <c r="S1016" i="13"/>
  <c r="R1012" i="13"/>
  <c r="S1012" i="13"/>
  <c r="R1008" i="13"/>
  <c r="S1008" i="13"/>
  <c r="R1004" i="13"/>
  <c r="S1004" i="13"/>
  <c r="R1000" i="13"/>
  <c r="S1000" i="13"/>
  <c r="R996" i="13"/>
  <c r="S996" i="13"/>
  <c r="R992" i="13"/>
  <c r="S992" i="13"/>
  <c r="R988" i="13"/>
  <c r="S988" i="13"/>
  <c r="R984" i="13"/>
  <c r="S984" i="13"/>
  <c r="R980" i="13"/>
  <c r="S980" i="13"/>
  <c r="R976" i="13"/>
  <c r="S976" i="13"/>
  <c r="R972" i="13"/>
  <c r="S972" i="13"/>
  <c r="R968" i="13"/>
  <c r="S968" i="13"/>
  <c r="R964" i="13"/>
  <c r="S964" i="13"/>
  <c r="R960" i="13"/>
  <c r="S960" i="13"/>
  <c r="R956" i="13"/>
  <c r="S956" i="13"/>
  <c r="R952" i="13"/>
  <c r="S952" i="13"/>
  <c r="R948" i="13"/>
  <c r="S948" i="13"/>
  <c r="R944" i="13"/>
  <c r="S944" i="13"/>
  <c r="R940" i="13"/>
  <c r="S940" i="13"/>
  <c r="R936" i="13"/>
  <c r="S936" i="13"/>
  <c r="R932" i="13"/>
  <c r="S932" i="13"/>
  <c r="R928" i="13"/>
  <c r="S928" i="13"/>
  <c r="R924" i="13"/>
  <c r="S924" i="13"/>
  <c r="R920" i="13"/>
  <c r="S920" i="13"/>
  <c r="R916" i="13"/>
  <c r="S916" i="13"/>
  <c r="R912" i="13"/>
  <c r="S912" i="13"/>
  <c r="R908" i="13"/>
  <c r="S908" i="13"/>
  <c r="R904" i="13"/>
  <c r="S904" i="13"/>
  <c r="R900" i="13"/>
  <c r="S900" i="13"/>
  <c r="R896" i="13"/>
  <c r="S896" i="13"/>
  <c r="R892" i="13"/>
  <c r="S892" i="13"/>
  <c r="R888" i="13"/>
  <c r="S888" i="13"/>
  <c r="R884" i="13"/>
  <c r="S884" i="13"/>
  <c r="R880" i="13"/>
  <c r="S880" i="13"/>
  <c r="R876" i="13"/>
  <c r="S876" i="13"/>
  <c r="R872" i="13"/>
  <c r="S872" i="13"/>
  <c r="R868" i="13"/>
  <c r="S868" i="13"/>
  <c r="R864" i="13"/>
  <c r="S864" i="13"/>
  <c r="R860" i="13"/>
  <c r="S860" i="13"/>
  <c r="R856" i="13"/>
  <c r="S856" i="13"/>
  <c r="R852" i="13"/>
  <c r="S852" i="13"/>
  <c r="R848" i="13"/>
  <c r="S848" i="13"/>
  <c r="R844" i="13"/>
  <c r="S844" i="13"/>
  <c r="R840" i="13"/>
  <c r="S840" i="13"/>
  <c r="R836" i="13"/>
  <c r="S836" i="13"/>
  <c r="R832" i="13"/>
  <c r="S832" i="13"/>
  <c r="R828" i="13"/>
  <c r="S828" i="13"/>
  <c r="R824" i="13"/>
  <c r="S824" i="13"/>
  <c r="R820" i="13"/>
  <c r="S820" i="13"/>
  <c r="R816" i="13"/>
  <c r="S816" i="13"/>
  <c r="R812" i="13"/>
  <c r="S812" i="13"/>
  <c r="R808" i="13"/>
  <c r="S808" i="13"/>
  <c r="R804" i="13"/>
  <c r="S804" i="13"/>
  <c r="R800" i="13"/>
  <c r="S800" i="13"/>
  <c r="R796" i="13"/>
  <c r="S796" i="13"/>
  <c r="R792" i="13"/>
  <c r="S792" i="13"/>
  <c r="R788" i="13"/>
  <c r="S788" i="13"/>
  <c r="R784" i="13"/>
  <c r="S784" i="13"/>
  <c r="R780" i="13"/>
  <c r="S780" i="13"/>
  <c r="R776" i="13"/>
  <c r="S776" i="13"/>
  <c r="R772" i="13"/>
  <c r="S772" i="13"/>
  <c r="R768" i="13"/>
  <c r="S768" i="13"/>
  <c r="R764" i="13"/>
  <c r="S764" i="13"/>
  <c r="R760" i="13"/>
  <c r="S760" i="13"/>
  <c r="R756" i="13"/>
  <c r="S756" i="13"/>
  <c r="R752" i="13"/>
  <c r="S752" i="13"/>
  <c r="R748" i="13"/>
  <c r="S748" i="13"/>
  <c r="R744" i="13"/>
  <c r="S744" i="13"/>
  <c r="R740" i="13"/>
  <c r="S740" i="13"/>
  <c r="R736" i="13"/>
  <c r="S736" i="13"/>
  <c r="R732" i="13"/>
  <c r="S732" i="13"/>
  <c r="R728" i="13"/>
  <c r="S728" i="13"/>
  <c r="R724" i="13"/>
  <c r="S724" i="13"/>
  <c r="R720" i="13"/>
  <c r="S720" i="13"/>
  <c r="R716" i="13"/>
  <c r="S716" i="13"/>
  <c r="R712" i="13"/>
  <c r="S712" i="13"/>
  <c r="R708" i="13"/>
  <c r="S708" i="13"/>
  <c r="R704" i="13"/>
  <c r="S704" i="13"/>
  <c r="R700" i="13"/>
  <c r="S700" i="13"/>
  <c r="R696" i="13"/>
  <c r="S696" i="13"/>
  <c r="R692" i="13"/>
  <c r="S692" i="13"/>
  <c r="R688" i="13"/>
  <c r="S688" i="13"/>
  <c r="R684" i="13"/>
  <c r="S684" i="13"/>
  <c r="R680" i="13"/>
  <c r="S680" i="13"/>
  <c r="R676" i="13"/>
  <c r="S676" i="13"/>
  <c r="R672" i="13"/>
  <c r="S672" i="13"/>
  <c r="R668" i="13"/>
  <c r="S668" i="13"/>
  <c r="R664" i="13"/>
  <c r="S664" i="13"/>
  <c r="R660" i="13"/>
  <c r="S660" i="13"/>
  <c r="R656" i="13"/>
  <c r="S656" i="13"/>
  <c r="R652" i="13"/>
  <c r="S652" i="13"/>
  <c r="R648" i="13"/>
  <c r="S648" i="13"/>
  <c r="R644" i="13"/>
  <c r="S644" i="13"/>
  <c r="R640" i="13"/>
  <c r="S640" i="13"/>
  <c r="R636" i="13"/>
  <c r="S636" i="13"/>
  <c r="R632" i="13"/>
  <c r="S632" i="13"/>
  <c r="R628" i="13"/>
  <c r="S628" i="13"/>
  <c r="R624" i="13"/>
  <c r="S624" i="13"/>
  <c r="R620" i="13"/>
  <c r="S620" i="13"/>
  <c r="R616" i="13"/>
  <c r="S616" i="13"/>
  <c r="R612" i="13"/>
  <c r="S612" i="13"/>
  <c r="R608" i="13"/>
  <c r="S608" i="13"/>
  <c r="R604" i="13"/>
  <c r="S604" i="13"/>
  <c r="R600" i="13"/>
  <c r="S600" i="13"/>
  <c r="R596" i="13"/>
  <c r="S596" i="13"/>
  <c r="R592" i="13"/>
  <c r="S592" i="13"/>
  <c r="R588" i="13"/>
  <c r="S588" i="13"/>
  <c r="R584" i="13"/>
  <c r="S584" i="13"/>
  <c r="R580" i="13"/>
  <c r="S580" i="13"/>
  <c r="R576" i="13"/>
  <c r="S576" i="13"/>
  <c r="R572" i="13"/>
  <c r="S572" i="13"/>
  <c r="R568" i="13"/>
  <c r="S568" i="13"/>
  <c r="R564" i="13"/>
  <c r="S564" i="13"/>
  <c r="R560" i="13"/>
  <c r="S560" i="13"/>
  <c r="R556" i="13"/>
  <c r="S556" i="13"/>
  <c r="R552" i="13"/>
  <c r="S552" i="13"/>
  <c r="R548" i="13"/>
  <c r="S548" i="13"/>
  <c r="R544" i="13"/>
  <c r="S544" i="13"/>
  <c r="R540" i="13"/>
  <c r="S540" i="13"/>
  <c r="R536" i="13"/>
  <c r="S536" i="13"/>
  <c r="R532" i="13"/>
  <c r="S532" i="13"/>
  <c r="R528" i="13"/>
  <c r="S528" i="13"/>
  <c r="R524" i="13"/>
  <c r="S524" i="13"/>
  <c r="R520" i="13"/>
  <c r="S520" i="13"/>
  <c r="R516" i="13"/>
  <c r="S516" i="13"/>
  <c r="R512" i="13"/>
  <c r="S512" i="13"/>
  <c r="R508" i="13"/>
  <c r="S508" i="13"/>
  <c r="R504" i="13"/>
  <c r="S504" i="13"/>
  <c r="R500" i="13"/>
  <c r="S500" i="13"/>
  <c r="R496" i="13"/>
  <c r="S496" i="13"/>
  <c r="R492" i="13"/>
  <c r="S492" i="13"/>
  <c r="R488" i="13"/>
  <c r="S488" i="13"/>
  <c r="R484" i="13"/>
  <c r="S484" i="13"/>
  <c r="R480" i="13"/>
  <c r="S480" i="13"/>
  <c r="R476" i="13"/>
  <c r="S476" i="13"/>
  <c r="R472" i="13"/>
  <c r="S472" i="13"/>
  <c r="R468" i="13"/>
  <c r="S468" i="13"/>
  <c r="R464" i="13"/>
  <c r="S464" i="13"/>
  <c r="R460" i="13"/>
  <c r="S460" i="13"/>
  <c r="R456" i="13"/>
  <c r="S456" i="13"/>
  <c r="R452" i="13"/>
  <c r="S452" i="13"/>
  <c r="R448" i="13"/>
  <c r="S448" i="13"/>
  <c r="R444" i="13"/>
  <c r="S444" i="13"/>
  <c r="R440" i="13"/>
  <c r="S440" i="13"/>
  <c r="R436" i="13"/>
  <c r="S436" i="13"/>
  <c r="R432" i="13"/>
  <c r="S432" i="13"/>
  <c r="R428" i="13"/>
  <c r="S428" i="13"/>
  <c r="R424" i="13"/>
  <c r="S424" i="13"/>
  <c r="R420" i="13"/>
  <c r="S420" i="13"/>
  <c r="R416" i="13"/>
  <c r="S416" i="13"/>
  <c r="R412" i="13"/>
  <c r="S412" i="13"/>
  <c r="R408" i="13"/>
  <c r="S408" i="13"/>
  <c r="R404" i="13"/>
  <c r="S404" i="13"/>
  <c r="R400" i="13"/>
  <c r="S400" i="13"/>
  <c r="R396" i="13"/>
  <c r="S396" i="13"/>
  <c r="R392" i="13"/>
  <c r="S392" i="13"/>
  <c r="R388" i="13"/>
  <c r="S388" i="13"/>
  <c r="R384" i="13"/>
  <c r="S384" i="13"/>
  <c r="R380" i="13"/>
  <c r="S380" i="13"/>
  <c r="R376" i="13"/>
  <c r="S376" i="13"/>
  <c r="R372" i="13"/>
  <c r="S372" i="13"/>
  <c r="R368" i="13"/>
  <c r="S368" i="13"/>
  <c r="R364" i="13"/>
  <c r="S364" i="13"/>
  <c r="R360" i="13"/>
  <c r="S360" i="13"/>
  <c r="R356" i="13"/>
  <c r="S356" i="13"/>
  <c r="R352" i="13"/>
  <c r="S352" i="13"/>
  <c r="R348" i="13"/>
  <c r="S348" i="13"/>
  <c r="R344" i="13"/>
  <c r="S344" i="13"/>
  <c r="R340" i="13"/>
  <c r="S340" i="13"/>
  <c r="R336" i="13"/>
  <c r="S336" i="13"/>
  <c r="R332" i="13"/>
  <c r="S332" i="13"/>
  <c r="R328" i="13"/>
  <c r="S328" i="13"/>
  <c r="R324" i="13"/>
  <c r="S324" i="13"/>
  <c r="R320" i="13"/>
  <c r="S320" i="13"/>
  <c r="R316" i="13"/>
  <c r="S316" i="13"/>
  <c r="R312" i="13"/>
  <c r="S312" i="13"/>
  <c r="R308" i="13"/>
  <c r="S308" i="13"/>
  <c r="R304" i="13"/>
  <c r="S304" i="13"/>
  <c r="R300" i="13"/>
  <c r="S300" i="13"/>
  <c r="R296" i="13"/>
  <c r="S296" i="13"/>
  <c r="R292" i="13"/>
  <c r="S292" i="13"/>
  <c r="R288" i="13"/>
  <c r="S288" i="13"/>
  <c r="R284" i="13"/>
  <c r="S284" i="13"/>
  <c r="R280" i="13"/>
  <c r="S280" i="13"/>
  <c r="R276" i="13"/>
  <c r="S276" i="13"/>
  <c r="R272" i="13"/>
  <c r="S272" i="13"/>
  <c r="R268" i="13"/>
  <c r="S268" i="13"/>
  <c r="R264" i="13"/>
  <c r="S264" i="13"/>
  <c r="R260" i="13"/>
  <c r="S260" i="13"/>
  <c r="R256" i="13"/>
  <c r="S256" i="13"/>
  <c r="R252" i="13"/>
  <c r="S252" i="13"/>
  <c r="R248" i="13"/>
  <c r="S248" i="13"/>
  <c r="R244" i="13"/>
  <c r="S244" i="13"/>
  <c r="R240" i="13"/>
  <c r="S240" i="13"/>
  <c r="R236" i="13"/>
  <c r="S236" i="13"/>
  <c r="R232" i="13"/>
  <c r="S232" i="13"/>
  <c r="R228" i="13"/>
  <c r="S228" i="13"/>
  <c r="R224" i="13"/>
  <c r="S224" i="13"/>
  <c r="R220" i="13"/>
  <c r="S220" i="13"/>
  <c r="R216" i="13"/>
  <c r="S216" i="13"/>
  <c r="R212" i="13"/>
  <c r="S212" i="13"/>
  <c r="R208" i="13"/>
  <c r="S208" i="13"/>
  <c r="R204" i="13"/>
  <c r="S204" i="13"/>
  <c r="R200" i="13"/>
  <c r="S200" i="13"/>
  <c r="R196" i="13"/>
  <c r="S196" i="13"/>
  <c r="R192" i="13"/>
  <c r="S192" i="13"/>
  <c r="R188" i="13"/>
  <c r="S188" i="13"/>
  <c r="R184" i="13"/>
  <c r="S184" i="13"/>
  <c r="R180" i="13"/>
  <c r="S180" i="13"/>
  <c r="R176" i="13"/>
  <c r="S176" i="13"/>
  <c r="R172" i="13"/>
  <c r="S172" i="13"/>
  <c r="R168" i="13"/>
  <c r="S168" i="13"/>
  <c r="R164" i="13"/>
  <c r="S164" i="13"/>
  <c r="R160" i="13"/>
  <c r="S160" i="13"/>
  <c r="R156" i="13"/>
  <c r="S156" i="13"/>
  <c r="R152" i="13"/>
  <c r="S152" i="13"/>
  <c r="R148" i="13"/>
  <c r="S148" i="13"/>
  <c r="R144" i="13"/>
  <c r="S144" i="13"/>
  <c r="R140" i="13"/>
  <c r="S140" i="13"/>
  <c r="R136" i="13"/>
  <c r="S136" i="13"/>
  <c r="R132" i="13"/>
  <c r="S132" i="13"/>
  <c r="R128" i="13"/>
  <c r="S128" i="13"/>
  <c r="R124" i="13"/>
  <c r="S124" i="13"/>
  <c r="R120" i="13"/>
  <c r="S120" i="13"/>
  <c r="R116" i="13"/>
  <c r="S116" i="13"/>
  <c r="R112" i="13"/>
  <c r="S112" i="13"/>
  <c r="R108" i="13"/>
  <c r="S108" i="13"/>
  <c r="R104" i="13"/>
  <c r="S104" i="13"/>
  <c r="R100" i="13"/>
  <c r="S100" i="13"/>
  <c r="R96" i="13"/>
  <c r="S96" i="13"/>
  <c r="R92" i="13"/>
  <c r="S92" i="13"/>
  <c r="R88" i="13"/>
  <c r="S88" i="13"/>
  <c r="R84" i="13"/>
  <c r="S84" i="13"/>
  <c r="R80" i="13"/>
  <c r="S80" i="13"/>
  <c r="R76" i="13"/>
  <c r="S76" i="13"/>
  <c r="R72" i="13"/>
  <c r="S72" i="13"/>
  <c r="R68" i="13"/>
  <c r="S68" i="13"/>
  <c r="R64" i="13"/>
  <c r="S64" i="13"/>
  <c r="R60" i="13"/>
  <c r="S60" i="13"/>
  <c r="R56" i="13"/>
  <c r="S56" i="13"/>
  <c r="R52" i="13"/>
  <c r="S52" i="13"/>
  <c r="R48" i="13"/>
  <c r="S48" i="13"/>
  <c r="R44" i="13"/>
  <c r="S44" i="13"/>
  <c r="R40" i="13"/>
  <c r="S40" i="13"/>
  <c r="R36" i="13"/>
  <c r="S36" i="13"/>
  <c r="R32" i="13"/>
  <c r="S32" i="13"/>
  <c r="R28" i="13"/>
  <c r="S28" i="13"/>
  <c r="R2063" i="13"/>
  <c r="S2063" i="13"/>
  <c r="R2059" i="13"/>
  <c r="S2059" i="13"/>
  <c r="R2055" i="13"/>
  <c r="S2055" i="13"/>
  <c r="R2051" i="13"/>
  <c r="S2051" i="13"/>
  <c r="R2047" i="13"/>
  <c r="S2047" i="13"/>
  <c r="R2043" i="13"/>
  <c r="S2043" i="13"/>
  <c r="R2039" i="13"/>
  <c r="S2039" i="13"/>
  <c r="R2035" i="13"/>
  <c r="S2035" i="13"/>
  <c r="R2031" i="13"/>
  <c r="S2031" i="13"/>
  <c r="R2027" i="13"/>
  <c r="S2027" i="13"/>
  <c r="R2023" i="13"/>
  <c r="S2023" i="13"/>
  <c r="R2019" i="13"/>
  <c r="S2019" i="13"/>
  <c r="R2015" i="13"/>
  <c r="S2015" i="13"/>
  <c r="R2011" i="13"/>
  <c r="S2011" i="13"/>
  <c r="R2007" i="13"/>
  <c r="S2007" i="13"/>
  <c r="R2003" i="13"/>
  <c r="S2003" i="13"/>
  <c r="R1999" i="13"/>
  <c r="S1999" i="13"/>
  <c r="R1995" i="13"/>
  <c r="S1995" i="13"/>
  <c r="R1991" i="13"/>
  <c r="S1991" i="13"/>
  <c r="R1987" i="13"/>
  <c r="S1987" i="13"/>
  <c r="R1983" i="13"/>
  <c r="S1983" i="13"/>
  <c r="R1979" i="13"/>
  <c r="S1979" i="13"/>
  <c r="R1975" i="13"/>
  <c r="S1975" i="13"/>
  <c r="R1971" i="13"/>
  <c r="S1971" i="13"/>
  <c r="R1967" i="13"/>
  <c r="S1967" i="13"/>
  <c r="R1963" i="13"/>
  <c r="S1963" i="13"/>
  <c r="R1959" i="13"/>
  <c r="S1959" i="13"/>
  <c r="R1955" i="13"/>
  <c r="S1955" i="13"/>
  <c r="R1951" i="13"/>
  <c r="S1951" i="13"/>
  <c r="R1947" i="13"/>
  <c r="S1947" i="13"/>
  <c r="R1943" i="13"/>
  <c r="S1943" i="13"/>
  <c r="R1939" i="13"/>
  <c r="S1939" i="13"/>
  <c r="R1935" i="13"/>
  <c r="S1935" i="13"/>
  <c r="R1931" i="13"/>
  <c r="S1931" i="13"/>
  <c r="R1927" i="13"/>
  <c r="S1927" i="13"/>
  <c r="R1923" i="13"/>
  <c r="S1923" i="13"/>
  <c r="R1919" i="13"/>
  <c r="S1919" i="13"/>
  <c r="R1915" i="13"/>
  <c r="S1915" i="13"/>
  <c r="R1911" i="13"/>
  <c r="S1911" i="13"/>
  <c r="R1907" i="13"/>
  <c r="S1907" i="13"/>
  <c r="R1903" i="13"/>
  <c r="S1903" i="13"/>
  <c r="R1899" i="13"/>
  <c r="S1899" i="13"/>
  <c r="R1895" i="13"/>
  <c r="S1895" i="13"/>
  <c r="R1891" i="13"/>
  <c r="S1891" i="13"/>
  <c r="R1887" i="13"/>
  <c r="S1887" i="13"/>
  <c r="R1883" i="13"/>
  <c r="S1883" i="13"/>
  <c r="R1879" i="13"/>
  <c r="S1879" i="13"/>
  <c r="R1875" i="13"/>
  <c r="S1875" i="13"/>
  <c r="R1871" i="13"/>
  <c r="S1871" i="13"/>
  <c r="R1867" i="13"/>
  <c r="S1867" i="13"/>
  <c r="R1863" i="13"/>
  <c r="S1863" i="13"/>
  <c r="R1859" i="13"/>
  <c r="S1859" i="13"/>
  <c r="R1855" i="13"/>
  <c r="S1855" i="13"/>
  <c r="R1851" i="13"/>
  <c r="S1851" i="13"/>
  <c r="R1847" i="13"/>
  <c r="S1847" i="13"/>
  <c r="R1843" i="13"/>
  <c r="S1843" i="13"/>
  <c r="R1839" i="13"/>
  <c r="S1839" i="13"/>
  <c r="R1835" i="13"/>
  <c r="S1835" i="13"/>
  <c r="R1831" i="13"/>
  <c r="S1831" i="13"/>
  <c r="R1827" i="13"/>
  <c r="S1827" i="13"/>
  <c r="R1823" i="13"/>
  <c r="S1823" i="13"/>
  <c r="R1819" i="13"/>
  <c r="S1819" i="13"/>
  <c r="R1815" i="13"/>
  <c r="S1815" i="13"/>
  <c r="R1811" i="13"/>
  <c r="S1811" i="13"/>
  <c r="R1807" i="13"/>
  <c r="S1807" i="13"/>
  <c r="R1803" i="13"/>
  <c r="S1803" i="13"/>
  <c r="R1799" i="13"/>
  <c r="S1799" i="13"/>
  <c r="R1795" i="13"/>
  <c r="S1795" i="13"/>
  <c r="R1791" i="13"/>
  <c r="S1791" i="13"/>
  <c r="R1787" i="13"/>
  <c r="S1787" i="13"/>
  <c r="R1783" i="13"/>
  <c r="S1783" i="13"/>
  <c r="R1779" i="13"/>
  <c r="S1779" i="13"/>
  <c r="R1775" i="13"/>
  <c r="S1775" i="13"/>
  <c r="R1771" i="13"/>
  <c r="S1771" i="13"/>
  <c r="R1767" i="13"/>
  <c r="S1767" i="13"/>
  <c r="R1763" i="13"/>
  <c r="S1763" i="13"/>
  <c r="R1759" i="13"/>
  <c r="S1759" i="13"/>
  <c r="R1755" i="13"/>
  <c r="S1755" i="13"/>
  <c r="R1751" i="13"/>
  <c r="S1751" i="13"/>
  <c r="R1747" i="13"/>
  <c r="S1747" i="13"/>
  <c r="R1743" i="13"/>
  <c r="S1743" i="13"/>
  <c r="R1739" i="13"/>
  <c r="S1739" i="13"/>
  <c r="R1735" i="13"/>
  <c r="S1735" i="13"/>
  <c r="R1731" i="13"/>
  <c r="S1731" i="13"/>
  <c r="R1727" i="13"/>
  <c r="S1727" i="13"/>
  <c r="R1723" i="13"/>
  <c r="S1723" i="13"/>
  <c r="R1719" i="13"/>
  <c r="S1719" i="13"/>
  <c r="R1715" i="13"/>
  <c r="S1715" i="13"/>
  <c r="R1711" i="13"/>
  <c r="S1711" i="13"/>
  <c r="R1707" i="13"/>
  <c r="S1707" i="13"/>
  <c r="R1703" i="13"/>
  <c r="S1703" i="13"/>
  <c r="R1699" i="13"/>
  <c r="S1699" i="13"/>
  <c r="R1695" i="13"/>
  <c r="S1695" i="13"/>
  <c r="R1691" i="13"/>
  <c r="S1691" i="13"/>
  <c r="R1687" i="13"/>
  <c r="S1687" i="13"/>
  <c r="R1683" i="13"/>
  <c r="S1683" i="13"/>
  <c r="R1679" i="13"/>
  <c r="S1679" i="13"/>
  <c r="R1675" i="13"/>
  <c r="S1675" i="13"/>
  <c r="R1671" i="13"/>
  <c r="S1671" i="13"/>
  <c r="R1667" i="13"/>
  <c r="S1667" i="13"/>
  <c r="R1663" i="13"/>
  <c r="S1663" i="13"/>
  <c r="R1659" i="13"/>
  <c r="S1659" i="13"/>
  <c r="R1655" i="13"/>
  <c r="S1655" i="13"/>
  <c r="R1651" i="13"/>
  <c r="S1651" i="13"/>
  <c r="R1647" i="13"/>
  <c r="S1647" i="13"/>
  <c r="R1643" i="13"/>
  <c r="S1643" i="13"/>
  <c r="R1639" i="13"/>
  <c r="S1639" i="13"/>
  <c r="R1635" i="13"/>
  <c r="S1635" i="13"/>
  <c r="R1631" i="13"/>
  <c r="S1631" i="13"/>
  <c r="R1627" i="13"/>
  <c r="S1627" i="13"/>
  <c r="R1623" i="13"/>
  <c r="S1623" i="13"/>
  <c r="R1619" i="13"/>
  <c r="S1619" i="13"/>
  <c r="R1615" i="13"/>
  <c r="S1615" i="13"/>
  <c r="R1611" i="13"/>
  <c r="S1611" i="13"/>
  <c r="R1607" i="13"/>
  <c r="S1607" i="13"/>
  <c r="R1603" i="13"/>
  <c r="S1603" i="13"/>
  <c r="R1599" i="13"/>
  <c r="S1599" i="13"/>
  <c r="R1595" i="13"/>
  <c r="S1595" i="13"/>
  <c r="R1591" i="13"/>
  <c r="S1591" i="13"/>
  <c r="R1587" i="13"/>
  <c r="S1587" i="13"/>
  <c r="R1583" i="13"/>
  <c r="S1583" i="13"/>
  <c r="R1579" i="13"/>
  <c r="S1579" i="13"/>
  <c r="R1575" i="13"/>
  <c r="S1575" i="13"/>
  <c r="R1571" i="13"/>
  <c r="S1571" i="13"/>
  <c r="R1567" i="13"/>
  <c r="S1567" i="13"/>
  <c r="R1563" i="13"/>
  <c r="S1563" i="13"/>
  <c r="R1559" i="13"/>
  <c r="S1559" i="13"/>
  <c r="R1555" i="13"/>
  <c r="S1555" i="13"/>
  <c r="R1551" i="13"/>
  <c r="S1551" i="13"/>
  <c r="R1547" i="13"/>
  <c r="S1547" i="13"/>
  <c r="R1543" i="13"/>
  <c r="S1543" i="13"/>
  <c r="R1539" i="13"/>
  <c r="S1539" i="13"/>
  <c r="R1535" i="13"/>
  <c r="S1535" i="13"/>
  <c r="R1531" i="13"/>
  <c r="S1531" i="13"/>
  <c r="R1527" i="13"/>
  <c r="S1527" i="13"/>
  <c r="R1523" i="13"/>
  <c r="S1523" i="13"/>
  <c r="R1519" i="13"/>
  <c r="S1519" i="13"/>
  <c r="R1515" i="13"/>
  <c r="S1515" i="13"/>
  <c r="R1511" i="13"/>
  <c r="S1511" i="13"/>
  <c r="R1507" i="13"/>
  <c r="S1507" i="13"/>
  <c r="R1503" i="13"/>
  <c r="S1503" i="13"/>
  <c r="R1499" i="13"/>
  <c r="S1499" i="13"/>
  <c r="R1495" i="13"/>
  <c r="S1495" i="13"/>
  <c r="R1491" i="13"/>
  <c r="S1491" i="13"/>
  <c r="R1487" i="13"/>
  <c r="S1487" i="13"/>
  <c r="R1483" i="13"/>
  <c r="S1483" i="13"/>
  <c r="R1479" i="13"/>
  <c r="S1479" i="13"/>
  <c r="R1475" i="13"/>
  <c r="S1475" i="13"/>
  <c r="R1471" i="13"/>
  <c r="S1471" i="13"/>
  <c r="R1467" i="13"/>
  <c r="S1467" i="13"/>
  <c r="R1463" i="13"/>
  <c r="S1463" i="13"/>
  <c r="R1459" i="13"/>
  <c r="S1459" i="13"/>
  <c r="R1455" i="13"/>
  <c r="S1455" i="13"/>
  <c r="R1451" i="13"/>
  <c r="S1451" i="13"/>
  <c r="R1447" i="13"/>
  <c r="S1447" i="13"/>
  <c r="R1443" i="13"/>
  <c r="S1443" i="13"/>
  <c r="R1439" i="13"/>
  <c r="S1439" i="13"/>
  <c r="R1435" i="13"/>
  <c r="S1435" i="13"/>
  <c r="R1431" i="13"/>
  <c r="S1431" i="13"/>
  <c r="R1427" i="13"/>
  <c r="S1427" i="13"/>
  <c r="R1423" i="13"/>
  <c r="S1423" i="13"/>
  <c r="R1419" i="13"/>
  <c r="S1419" i="13"/>
  <c r="R1415" i="13"/>
  <c r="S1415" i="13"/>
  <c r="R1411" i="13"/>
  <c r="S1411" i="13"/>
  <c r="R1407" i="13"/>
  <c r="S1407" i="13"/>
  <c r="R1403" i="13"/>
  <c r="S1403" i="13"/>
  <c r="R1399" i="13"/>
  <c r="S1399" i="13"/>
  <c r="R1395" i="13"/>
  <c r="S1395" i="13"/>
  <c r="R1391" i="13"/>
  <c r="S1391" i="13"/>
  <c r="R1387" i="13"/>
  <c r="S1387" i="13"/>
  <c r="R1383" i="13"/>
  <c r="S1383" i="13"/>
  <c r="R1379" i="13"/>
  <c r="S1379" i="13"/>
  <c r="R1375" i="13"/>
  <c r="S1375" i="13"/>
  <c r="R1371" i="13"/>
  <c r="S1371" i="13"/>
  <c r="R1367" i="13"/>
  <c r="S1367" i="13"/>
  <c r="R1363" i="13"/>
  <c r="S1363" i="13"/>
  <c r="R1359" i="13"/>
  <c r="S1359" i="13"/>
  <c r="R1355" i="13"/>
  <c r="S1355" i="13"/>
  <c r="R1351" i="13"/>
  <c r="S1351" i="13"/>
  <c r="R1347" i="13"/>
  <c r="S1347" i="13"/>
  <c r="R1343" i="13"/>
  <c r="S1343" i="13"/>
  <c r="R1339" i="13"/>
  <c r="S1339" i="13"/>
  <c r="R1335" i="13"/>
  <c r="S1335" i="13"/>
  <c r="R1331" i="13"/>
  <c r="S1331" i="13"/>
  <c r="R1327" i="13"/>
  <c r="S1327" i="13"/>
  <c r="R1323" i="13"/>
  <c r="S1323" i="13"/>
  <c r="R1319" i="13"/>
  <c r="S1319" i="13"/>
  <c r="R1315" i="13"/>
  <c r="S1315" i="13"/>
  <c r="R1311" i="13"/>
  <c r="S1311" i="13"/>
  <c r="R1307" i="13"/>
  <c r="S1307" i="13"/>
  <c r="R1303" i="13"/>
  <c r="S1303" i="13"/>
  <c r="R1299" i="13"/>
  <c r="S1299" i="13"/>
  <c r="R1295" i="13"/>
  <c r="S1295" i="13"/>
  <c r="R1291" i="13"/>
  <c r="S1291" i="13"/>
  <c r="R1287" i="13"/>
  <c r="S1287" i="13"/>
  <c r="R1283" i="13"/>
  <c r="S1283" i="13"/>
  <c r="R1279" i="13"/>
  <c r="S1279" i="13"/>
  <c r="R1275" i="13"/>
  <c r="S1275" i="13"/>
  <c r="R1271" i="13"/>
  <c r="S1271" i="13"/>
  <c r="R1267" i="13"/>
  <c r="S1267" i="13"/>
  <c r="R1263" i="13"/>
  <c r="S1263" i="13"/>
  <c r="R1259" i="13"/>
  <c r="S1259" i="13"/>
  <c r="R1255" i="13"/>
  <c r="S1255" i="13"/>
  <c r="R1251" i="13"/>
  <c r="S1251" i="13"/>
  <c r="R1247" i="13"/>
  <c r="S1247" i="13"/>
  <c r="R1243" i="13"/>
  <c r="S1243" i="13"/>
  <c r="R1239" i="13"/>
  <c r="S1239" i="13"/>
  <c r="R1235" i="13"/>
  <c r="S1235" i="13"/>
  <c r="R1231" i="13"/>
  <c r="S1231" i="13"/>
  <c r="R1227" i="13"/>
  <c r="S1227" i="13"/>
  <c r="R1223" i="13"/>
  <c r="S1223" i="13"/>
  <c r="R1219" i="13"/>
  <c r="S1219" i="13"/>
  <c r="R1215" i="13"/>
  <c r="S1215" i="13"/>
  <c r="R1211" i="13"/>
  <c r="S1211" i="13"/>
  <c r="R1207" i="13"/>
  <c r="S1207" i="13"/>
  <c r="R1203" i="13"/>
  <c r="S1203" i="13"/>
  <c r="R1199" i="13"/>
  <c r="S1199" i="13"/>
  <c r="R1195" i="13"/>
  <c r="S1195" i="13"/>
  <c r="R1191" i="13"/>
  <c r="S1191" i="13"/>
  <c r="R1187" i="13"/>
  <c r="S1187" i="13"/>
  <c r="R1183" i="13"/>
  <c r="S1183" i="13"/>
  <c r="R1179" i="13"/>
  <c r="S1179" i="13"/>
  <c r="R1175" i="13"/>
  <c r="S1175" i="13"/>
  <c r="R1171" i="13"/>
  <c r="S1171" i="13"/>
  <c r="R1167" i="13"/>
  <c r="S1167" i="13"/>
  <c r="R1163" i="13"/>
  <c r="S1163" i="13"/>
  <c r="R1159" i="13"/>
  <c r="S1159" i="13"/>
  <c r="R1155" i="13"/>
  <c r="S1155" i="13"/>
  <c r="R1151" i="13"/>
  <c r="S1151" i="13"/>
  <c r="R1147" i="13"/>
  <c r="S1147" i="13"/>
  <c r="R1143" i="13"/>
  <c r="S1143" i="13"/>
  <c r="R1139" i="13"/>
  <c r="S1139" i="13"/>
  <c r="R1135" i="13"/>
  <c r="S1135" i="13"/>
  <c r="R1131" i="13"/>
  <c r="S1131" i="13"/>
  <c r="R1127" i="13"/>
  <c r="S1127" i="13"/>
  <c r="R1123" i="13"/>
  <c r="S1123" i="13"/>
  <c r="R1119" i="13"/>
  <c r="S1119" i="13"/>
  <c r="R1115" i="13"/>
  <c r="S1115" i="13"/>
  <c r="R1111" i="13"/>
  <c r="S1111" i="13"/>
  <c r="R1107" i="13"/>
  <c r="S1107" i="13"/>
  <c r="R1103" i="13"/>
  <c r="S1103" i="13"/>
  <c r="R1099" i="13"/>
  <c r="S1099" i="13"/>
  <c r="R1095" i="13"/>
  <c r="S1095" i="13"/>
  <c r="R1091" i="13"/>
  <c r="S1091" i="13"/>
  <c r="R1087" i="13"/>
  <c r="S1087" i="13"/>
  <c r="R1083" i="13"/>
  <c r="S1083" i="13"/>
  <c r="R1079" i="13"/>
  <c r="S1079" i="13"/>
  <c r="R1075" i="13"/>
  <c r="S1075" i="13"/>
  <c r="R1071" i="13"/>
  <c r="S1071" i="13"/>
  <c r="R1067" i="13"/>
  <c r="S1067" i="13"/>
  <c r="R1063" i="13"/>
  <c r="S1063" i="13"/>
  <c r="R1059" i="13"/>
  <c r="S1059" i="13"/>
  <c r="R1055" i="13"/>
  <c r="S1055" i="13"/>
  <c r="R1051" i="13"/>
  <c r="S1051" i="13"/>
  <c r="R1047" i="13"/>
  <c r="S1047" i="13"/>
  <c r="R1043" i="13"/>
  <c r="S1043" i="13"/>
  <c r="R1039" i="13"/>
  <c r="S1039" i="13"/>
  <c r="R1035" i="13"/>
  <c r="S1035" i="13"/>
  <c r="R1031" i="13"/>
  <c r="S1031" i="13"/>
  <c r="R1027" i="13"/>
  <c r="S1027" i="13"/>
  <c r="R1023" i="13"/>
  <c r="S1023" i="13"/>
  <c r="R1019" i="13"/>
  <c r="S1019" i="13"/>
  <c r="R1015" i="13"/>
  <c r="S1015" i="13"/>
  <c r="R1011" i="13"/>
  <c r="S1011" i="13"/>
  <c r="R1007" i="13"/>
  <c r="S1007" i="13"/>
  <c r="R1003" i="13"/>
  <c r="S1003" i="13"/>
  <c r="R999" i="13"/>
  <c r="S999" i="13"/>
  <c r="R995" i="13"/>
  <c r="S995" i="13"/>
  <c r="R991" i="13"/>
  <c r="S991" i="13"/>
  <c r="R987" i="13"/>
  <c r="S987" i="13"/>
  <c r="R983" i="13"/>
  <c r="S983" i="13"/>
  <c r="R979" i="13"/>
  <c r="S979" i="13"/>
  <c r="R975" i="13"/>
  <c r="S975" i="13"/>
  <c r="R971" i="13"/>
  <c r="S971" i="13"/>
  <c r="R967" i="13"/>
  <c r="S967" i="13"/>
  <c r="R963" i="13"/>
  <c r="S963" i="13"/>
  <c r="R959" i="13"/>
  <c r="S959" i="13"/>
  <c r="R955" i="13"/>
  <c r="S955" i="13"/>
  <c r="R951" i="13"/>
  <c r="S951" i="13"/>
  <c r="R947" i="13"/>
  <c r="S947" i="13"/>
  <c r="R943" i="13"/>
  <c r="S943" i="13"/>
  <c r="R939" i="13"/>
  <c r="S939" i="13"/>
  <c r="R935" i="13"/>
  <c r="S935" i="13"/>
  <c r="R931" i="13"/>
  <c r="S931" i="13"/>
  <c r="R927" i="13"/>
  <c r="S927" i="13"/>
  <c r="R923" i="13"/>
  <c r="S923" i="13"/>
  <c r="R919" i="13"/>
  <c r="S919" i="13"/>
  <c r="R915" i="13"/>
  <c r="S915" i="13"/>
  <c r="R911" i="13"/>
  <c r="S911" i="13"/>
  <c r="R907" i="13"/>
  <c r="S907" i="13"/>
  <c r="R903" i="13"/>
  <c r="S903" i="13"/>
  <c r="R899" i="13"/>
  <c r="S899" i="13"/>
  <c r="R895" i="13"/>
  <c r="S895" i="13"/>
  <c r="R891" i="13"/>
  <c r="S891" i="13"/>
  <c r="R887" i="13"/>
  <c r="S887" i="13"/>
  <c r="R883" i="13"/>
  <c r="S883" i="13"/>
  <c r="R879" i="13"/>
  <c r="S879" i="13"/>
  <c r="R875" i="13"/>
  <c r="S875" i="13"/>
  <c r="R871" i="13"/>
  <c r="S871" i="13"/>
  <c r="R867" i="13"/>
  <c r="S867" i="13"/>
  <c r="R863" i="13"/>
  <c r="S863" i="13"/>
  <c r="R859" i="13"/>
  <c r="S859" i="13"/>
  <c r="R855" i="13"/>
  <c r="S855" i="13"/>
  <c r="R851" i="13"/>
  <c r="S851" i="13"/>
  <c r="R847" i="13"/>
  <c r="S847" i="13"/>
  <c r="R843" i="13"/>
  <c r="S843" i="13"/>
  <c r="R839" i="13"/>
  <c r="S839" i="13"/>
  <c r="R835" i="13"/>
  <c r="S835" i="13"/>
  <c r="R831" i="13"/>
  <c r="S831" i="13"/>
  <c r="R827" i="13"/>
  <c r="S827" i="13"/>
  <c r="R823" i="13"/>
  <c r="S823" i="13"/>
  <c r="R819" i="13"/>
  <c r="S819" i="13"/>
  <c r="R815" i="13"/>
  <c r="S815" i="13"/>
  <c r="R811" i="13"/>
  <c r="S811" i="13"/>
  <c r="R807" i="13"/>
  <c r="S807" i="13"/>
  <c r="R803" i="13"/>
  <c r="S803" i="13"/>
  <c r="R799" i="13"/>
  <c r="S799" i="13"/>
  <c r="R795" i="13"/>
  <c r="S795" i="13"/>
  <c r="R791" i="13"/>
  <c r="S791" i="13"/>
  <c r="R787" i="13"/>
  <c r="S787" i="13"/>
  <c r="R783" i="13"/>
  <c r="S783" i="13"/>
  <c r="R779" i="13"/>
  <c r="S779" i="13"/>
  <c r="R775" i="13"/>
  <c r="S775" i="13"/>
  <c r="R771" i="13"/>
  <c r="S771" i="13"/>
  <c r="R767" i="13"/>
  <c r="S767" i="13"/>
  <c r="R763" i="13"/>
  <c r="S763" i="13"/>
  <c r="R759" i="13"/>
  <c r="S759" i="13"/>
  <c r="R755" i="13"/>
  <c r="S755" i="13"/>
  <c r="R751" i="13"/>
  <c r="S751" i="13"/>
  <c r="R747" i="13"/>
  <c r="S747" i="13"/>
  <c r="R743" i="13"/>
  <c r="S743" i="13"/>
  <c r="R739" i="13"/>
  <c r="S739" i="13"/>
  <c r="R735" i="13"/>
  <c r="S735" i="13"/>
  <c r="R731" i="13"/>
  <c r="S731" i="13"/>
  <c r="R727" i="13"/>
  <c r="S727" i="13"/>
  <c r="R723" i="13"/>
  <c r="S723" i="13"/>
  <c r="R719" i="13"/>
  <c r="S719" i="13"/>
  <c r="R715" i="13"/>
  <c r="S715" i="13"/>
  <c r="R711" i="13"/>
  <c r="S711" i="13"/>
  <c r="R707" i="13"/>
  <c r="S707" i="13"/>
  <c r="R703" i="13"/>
  <c r="S703" i="13"/>
  <c r="R699" i="13"/>
  <c r="S699" i="13"/>
  <c r="R695" i="13"/>
  <c r="S695" i="13"/>
  <c r="R691" i="13"/>
  <c r="S691" i="13"/>
  <c r="R687" i="13"/>
  <c r="S687" i="13"/>
  <c r="R683" i="13"/>
  <c r="S683" i="13"/>
  <c r="R679" i="13"/>
  <c r="S679" i="13"/>
  <c r="R675" i="13"/>
  <c r="S675" i="13"/>
  <c r="R671" i="13"/>
  <c r="S671" i="13"/>
  <c r="R667" i="13"/>
  <c r="S667" i="13"/>
  <c r="R663" i="13"/>
  <c r="S663" i="13"/>
  <c r="R659" i="13"/>
  <c r="S659" i="13"/>
  <c r="R655" i="13"/>
  <c r="S655" i="13"/>
  <c r="R651" i="13"/>
  <c r="S651" i="13"/>
  <c r="R647" i="13"/>
  <c r="S647" i="13"/>
  <c r="R643" i="13"/>
  <c r="S643" i="13"/>
  <c r="R639" i="13"/>
  <c r="S639" i="13"/>
  <c r="R635" i="13"/>
  <c r="S635" i="13"/>
  <c r="R631" i="13"/>
  <c r="S631" i="13"/>
  <c r="R627" i="13"/>
  <c r="S627" i="13"/>
  <c r="R623" i="13"/>
  <c r="S623" i="13"/>
  <c r="R619" i="13"/>
  <c r="S619" i="13"/>
  <c r="R615" i="13"/>
  <c r="S615" i="13"/>
  <c r="R611" i="13"/>
  <c r="S611" i="13"/>
  <c r="R607" i="13"/>
  <c r="S607" i="13"/>
  <c r="R603" i="13"/>
  <c r="S603" i="13"/>
  <c r="R599" i="13"/>
  <c r="S599" i="13"/>
  <c r="R595" i="13"/>
  <c r="S595" i="13"/>
  <c r="R591" i="13"/>
  <c r="S591" i="13"/>
  <c r="R587" i="13"/>
  <c r="S587" i="13"/>
  <c r="R583" i="13"/>
  <c r="S583" i="13"/>
  <c r="R579" i="13"/>
  <c r="S579" i="13"/>
  <c r="R575" i="13"/>
  <c r="S575" i="13"/>
  <c r="R571" i="13"/>
  <c r="S571" i="13"/>
  <c r="R567" i="13"/>
  <c r="S567" i="13"/>
  <c r="R563" i="13"/>
  <c r="S563" i="13"/>
  <c r="R559" i="13"/>
  <c r="S559" i="13"/>
  <c r="R555" i="13"/>
  <c r="S555" i="13"/>
  <c r="R551" i="13"/>
  <c r="S551" i="13"/>
  <c r="R547" i="13"/>
  <c r="S547" i="13"/>
  <c r="R543" i="13"/>
  <c r="S543" i="13"/>
  <c r="R539" i="13"/>
  <c r="S539" i="13"/>
  <c r="R535" i="13"/>
  <c r="S535" i="13"/>
  <c r="R531" i="13"/>
  <c r="S531" i="13"/>
  <c r="R527" i="13"/>
  <c r="S527" i="13"/>
  <c r="R523" i="13"/>
  <c r="S523" i="13"/>
  <c r="R519" i="13"/>
  <c r="S519" i="13"/>
  <c r="R515" i="13"/>
  <c r="S515" i="13"/>
  <c r="R511" i="13"/>
  <c r="S511" i="13"/>
  <c r="R507" i="13"/>
  <c r="S507" i="13"/>
  <c r="R503" i="13"/>
  <c r="S503" i="13"/>
  <c r="R499" i="13"/>
  <c r="S499" i="13"/>
  <c r="R495" i="13"/>
  <c r="S495" i="13"/>
  <c r="R491" i="13"/>
  <c r="S491" i="13"/>
  <c r="R487" i="13"/>
  <c r="S487" i="13"/>
  <c r="R483" i="13"/>
  <c r="S483" i="13"/>
  <c r="R479" i="13"/>
  <c r="S479" i="13"/>
  <c r="R475" i="13"/>
  <c r="S475" i="13"/>
  <c r="R471" i="13"/>
  <c r="S471" i="13"/>
  <c r="R467" i="13"/>
  <c r="S467" i="13"/>
  <c r="R463" i="13"/>
  <c r="S463" i="13"/>
  <c r="R459" i="13"/>
  <c r="S459" i="13"/>
  <c r="R455" i="13"/>
  <c r="S455" i="13"/>
  <c r="R451" i="13"/>
  <c r="S451" i="13"/>
  <c r="R447" i="13"/>
  <c r="S447" i="13"/>
  <c r="R443" i="13"/>
  <c r="S443" i="13"/>
  <c r="R439" i="13"/>
  <c r="S439" i="13"/>
  <c r="R435" i="13"/>
  <c r="S435" i="13"/>
  <c r="R431" i="13"/>
  <c r="S431" i="13"/>
  <c r="R427" i="13"/>
  <c r="S427" i="13"/>
  <c r="R423" i="13"/>
  <c r="S423" i="13"/>
  <c r="R419" i="13"/>
  <c r="S419" i="13"/>
  <c r="R415" i="13"/>
  <c r="S415" i="13"/>
  <c r="R411" i="13"/>
  <c r="S411" i="13"/>
  <c r="R407" i="13"/>
  <c r="S407" i="13"/>
  <c r="R403" i="13"/>
  <c r="S403" i="13"/>
  <c r="R399" i="13"/>
  <c r="S399" i="13"/>
  <c r="R395" i="13"/>
  <c r="S395" i="13"/>
  <c r="R391" i="13"/>
  <c r="S391" i="13"/>
  <c r="R387" i="13"/>
  <c r="S387" i="13"/>
  <c r="R383" i="13"/>
  <c r="S383" i="13"/>
  <c r="R379" i="13"/>
  <c r="S379" i="13"/>
  <c r="R375" i="13"/>
  <c r="S375" i="13"/>
  <c r="R371" i="13"/>
  <c r="S371" i="13"/>
  <c r="R367" i="13"/>
  <c r="S367" i="13"/>
  <c r="R363" i="13"/>
  <c r="S363" i="13"/>
  <c r="R359" i="13"/>
  <c r="S359" i="13"/>
  <c r="R355" i="13"/>
  <c r="S355" i="13"/>
  <c r="R351" i="13"/>
  <c r="S351" i="13"/>
  <c r="R347" i="13"/>
  <c r="S347" i="13"/>
  <c r="R343" i="13"/>
  <c r="S343" i="13"/>
  <c r="R339" i="13"/>
  <c r="S339" i="13"/>
  <c r="R335" i="13"/>
  <c r="S335" i="13"/>
  <c r="R331" i="13"/>
  <c r="S331" i="13"/>
  <c r="R327" i="13"/>
  <c r="S327" i="13"/>
  <c r="R323" i="13"/>
  <c r="S323" i="13"/>
  <c r="R319" i="13"/>
  <c r="S319" i="13"/>
  <c r="R315" i="13"/>
  <c r="S315" i="13"/>
  <c r="R311" i="13"/>
  <c r="S311" i="13"/>
  <c r="R307" i="13"/>
  <c r="S307" i="13"/>
  <c r="R303" i="13"/>
  <c r="S303" i="13"/>
  <c r="R299" i="13"/>
  <c r="S299" i="13"/>
  <c r="R295" i="13"/>
  <c r="S295" i="13"/>
  <c r="R291" i="13"/>
  <c r="S291" i="13"/>
  <c r="R287" i="13"/>
  <c r="S287" i="13"/>
  <c r="R283" i="13"/>
  <c r="S283" i="13"/>
  <c r="R279" i="13"/>
  <c r="S279" i="13"/>
  <c r="R275" i="13"/>
  <c r="S275" i="13"/>
  <c r="R271" i="13"/>
  <c r="S271" i="13"/>
  <c r="R267" i="13"/>
  <c r="S267" i="13"/>
  <c r="R263" i="13"/>
  <c r="S263" i="13"/>
  <c r="R259" i="13"/>
  <c r="S259" i="13"/>
  <c r="R255" i="13"/>
  <c r="S255" i="13"/>
  <c r="R251" i="13"/>
  <c r="S251" i="13"/>
  <c r="R247" i="13"/>
  <c r="S247" i="13"/>
  <c r="R243" i="13"/>
  <c r="S243" i="13"/>
  <c r="R239" i="13"/>
  <c r="S239" i="13"/>
  <c r="R235" i="13"/>
  <c r="S235" i="13"/>
  <c r="R231" i="13"/>
  <c r="S231" i="13"/>
  <c r="R227" i="13"/>
  <c r="S227" i="13"/>
  <c r="R223" i="13"/>
  <c r="S223" i="13"/>
  <c r="R219" i="13"/>
  <c r="S219" i="13"/>
  <c r="R215" i="13"/>
  <c r="S215" i="13"/>
  <c r="R211" i="13"/>
  <c r="S211" i="13"/>
  <c r="R207" i="13"/>
  <c r="S207" i="13"/>
  <c r="R203" i="13"/>
  <c r="S203" i="13"/>
  <c r="R199" i="13"/>
  <c r="S199" i="13"/>
  <c r="R195" i="13"/>
  <c r="S195" i="13"/>
  <c r="R191" i="13"/>
  <c r="S191" i="13"/>
  <c r="R187" i="13"/>
  <c r="S187" i="13"/>
  <c r="R183" i="13"/>
  <c r="S183" i="13"/>
  <c r="R179" i="13"/>
  <c r="S179" i="13"/>
  <c r="R175" i="13"/>
  <c r="S175" i="13"/>
  <c r="R171" i="13"/>
  <c r="S171" i="13"/>
  <c r="R167" i="13"/>
  <c r="S167" i="13"/>
  <c r="R163" i="13"/>
  <c r="S163" i="13"/>
  <c r="R159" i="13"/>
  <c r="S159" i="13"/>
  <c r="R155" i="13"/>
  <c r="S155" i="13"/>
  <c r="R151" i="13"/>
  <c r="S151" i="13"/>
  <c r="R147" i="13"/>
  <c r="S147" i="13"/>
  <c r="R143" i="13"/>
  <c r="S143" i="13"/>
  <c r="R139" i="13"/>
  <c r="S139" i="13"/>
  <c r="R135" i="13"/>
  <c r="S135" i="13"/>
  <c r="R131" i="13"/>
  <c r="S131" i="13"/>
  <c r="R127" i="13"/>
  <c r="S127" i="13"/>
  <c r="R123" i="13"/>
  <c r="S123" i="13"/>
  <c r="R119" i="13"/>
  <c r="S119" i="13"/>
  <c r="R115" i="13"/>
  <c r="S115" i="13"/>
  <c r="R111" i="13"/>
  <c r="S111" i="13"/>
  <c r="R107" i="13"/>
  <c r="S107" i="13"/>
  <c r="R103" i="13"/>
  <c r="S103" i="13"/>
  <c r="R99" i="13"/>
  <c r="S99" i="13"/>
  <c r="R95" i="13"/>
  <c r="S95" i="13"/>
  <c r="R91" i="13"/>
  <c r="S91" i="13"/>
  <c r="R87" i="13"/>
  <c r="S87" i="13"/>
  <c r="R83" i="13"/>
  <c r="S83" i="13"/>
  <c r="R79" i="13"/>
  <c r="S79" i="13"/>
  <c r="R75" i="13"/>
  <c r="S75" i="13"/>
  <c r="R71" i="13"/>
  <c r="S71" i="13"/>
  <c r="R67" i="13"/>
  <c r="S67" i="13"/>
  <c r="R63" i="13"/>
  <c r="S63" i="13"/>
  <c r="R59" i="13"/>
  <c r="S59" i="13"/>
  <c r="R55" i="13"/>
  <c r="S55" i="13"/>
  <c r="R51" i="13"/>
  <c r="S51" i="13"/>
  <c r="R47" i="13"/>
  <c r="S47" i="13"/>
  <c r="R43" i="13"/>
  <c r="S43" i="13"/>
  <c r="R39" i="13"/>
  <c r="S39" i="13"/>
  <c r="R35" i="13"/>
  <c r="S35" i="13"/>
  <c r="R31" i="13"/>
  <c r="S31" i="13"/>
  <c r="R27" i="13"/>
  <c r="S27" i="13"/>
  <c r="R1566" i="13"/>
  <c r="S1566" i="13"/>
  <c r="R1562" i="13"/>
  <c r="S1562" i="13"/>
  <c r="R1558" i="13"/>
  <c r="S1558" i="13"/>
  <c r="R1554" i="13"/>
  <c r="S1554" i="13"/>
  <c r="R1550" i="13"/>
  <c r="S1550" i="13"/>
  <c r="R1546" i="13"/>
  <c r="S1546" i="13"/>
  <c r="R1542" i="13"/>
  <c r="S1542" i="13"/>
  <c r="R1538" i="13"/>
  <c r="S1538" i="13"/>
  <c r="R1534" i="13"/>
  <c r="S1534" i="13"/>
  <c r="R1530" i="13"/>
  <c r="S1530" i="13"/>
  <c r="R1526" i="13"/>
  <c r="S1526" i="13"/>
  <c r="R1522" i="13"/>
  <c r="S1522" i="13"/>
  <c r="R1518" i="13"/>
  <c r="S1518" i="13"/>
  <c r="R1514" i="13"/>
  <c r="S1514" i="13"/>
  <c r="R1510" i="13"/>
  <c r="S1510" i="13"/>
  <c r="R1506" i="13"/>
  <c r="S1506" i="13"/>
  <c r="R1502" i="13"/>
  <c r="S1502" i="13"/>
  <c r="R1498" i="13"/>
  <c r="S1498" i="13"/>
  <c r="R1494" i="13"/>
  <c r="S1494" i="13"/>
  <c r="R1490" i="13"/>
  <c r="S1490" i="13"/>
  <c r="R1486" i="13"/>
  <c r="S1486" i="13"/>
  <c r="R1482" i="13"/>
  <c r="S1482" i="13"/>
  <c r="R1478" i="13"/>
  <c r="S1478" i="13"/>
  <c r="R1474" i="13"/>
  <c r="S1474" i="13"/>
  <c r="R1470" i="13"/>
  <c r="S1470" i="13"/>
  <c r="R1466" i="13"/>
  <c r="S1466" i="13"/>
  <c r="R1462" i="13"/>
  <c r="S1462" i="13"/>
  <c r="R1458" i="13"/>
  <c r="S1458" i="13"/>
  <c r="R1454" i="13"/>
  <c r="S1454" i="13"/>
  <c r="R1450" i="13"/>
  <c r="S1450" i="13"/>
  <c r="R1446" i="13"/>
  <c r="S1446" i="13"/>
  <c r="R1442" i="13"/>
  <c r="S1442" i="13"/>
  <c r="R1438" i="13"/>
  <c r="S1438" i="13"/>
  <c r="R1434" i="13"/>
  <c r="S1434" i="13"/>
  <c r="R1430" i="13"/>
  <c r="S1430" i="13"/>
  <c r="R1426" i="13"/>
  <c r="S1426" i="13"/>
  <c r="R1422" i="13"/>
  <c r="S1422" i="13"/>
  <c r="R1418" i="13"/>
  <c r="S1418" i="13"/>
  <c r="R1414" i="13"/>
  <c r="S1414" i="13"/>
  <c r="R1410" i="13"/>
  <c r="S1410" i="13"/>
  <c r="R1406" i="13"/>
  <c r="S1406" i="13"/>
  <c r="R1402" i="13"/>
  <c r="S1402" i="13"/>
  <c r="R1398" i="13"/>
  <c r="S1398" i="13"/>
  <c r="R1394" i="13"/>
  <c r="S1394" i="13"/>
  <c r="R1390" i="13"/>
  <c r="S1390" i="13"/>
  <c r="R1386" i="13"/>
  <c r="S1386" i="13"/>
  <c r="R1382" i="13"/>
  <c r="S1382" i="13"/>
  <c r="R1378" i="13"/>
  <c r="S1378" i="13"/>
  <c r="R1374" i="13"/>
  <c r="S1374" i="13"/>
  <c r="R1370" i="13"/>
  <c r="S1370" i="13"/>
  <c r="R1366" i="13"/>
  <c r="S1366" i="13"/>
  <c r="R1362" i="13"/>
  <c r="S1362" i="13"/>
  <c r="R1358" i="13"/>
  <c r="S1358" i="13"/>
  <c r="R1354" i="13"/>
  <c r="S1354" i="13"/>
  <c r="R1350" i="13"/>
  <c r="S1350" i="13"/>
  <c r="R1346" i="13"/>
  <c r="S1346" i="13"/>
  <c r="R1342" i="13"/>
  <c r="S1342" i="13"/>
  <c r="R1338" i="13"/>
  <c r="S1338" i="13"/>
  <c r="R1334" i="13"/>
  <c r="S1334" i="13"/>
  <c r="R1330" i="13"/>
  <c r="S1330" i="13"/>
  <c r="R1326" i="13"/>
  <c r="S1326" i="13"/>
  <c r="R1322" i="13"/>
  <c r="S1322" i="13"/>
  <c r="R1318" i="13"/>
  <c r="S1318" i="13"/>
  <c r="R1314" i="13"/>
  <c r="S1314" i="13"/>
  <c r="R1310" i="13"/>
  <c r="S1310" i="13"/>
  <c r="R1306" i="13"/>
  <c r="S1306" i="13"/>
  <c r="R1302" i="13"/>
  <c r="S1302" i="13"/>
  <c r="R1298" i="13"/>
  <c r="S1298" i="13"/>
  <c r="R1294" i="13"/>
  <c r="S1294" i="13"/>
  <c r="R1290" i="13"/>
  <c r="S1290" i="13"/>
  <c r="R1286" i="13"/>
  <c r="S1286" i="13"/>
  <c r="R1282" i="13"/>
  <c r="S1282" i="13"/>
  <c r="R1278" i="13"/>
  <c r="S1278" i="13"/>
  <c r="R1274" i="13"/>
  <c r="S1274" i="13"/>
  <c r="R1270" i="13"/>
  <c r="S1270" i="13"/>
  <c r="R1266" i="13"/>
  <c r="S1266" i="13"/>
  <c r="R1262" i="13"/>
  <c r="S1262" i="13"/>
  <c r="R1258" i="13"/>
  <c r="S1258" i="13"/>
  <c r="R1254" i="13"/>
  <c r="S1254" i="13"/>
  <c r="R1250" i="13"/>
  <c r="S1250" i="13"/>
  <c r="R1246" i="13"/>
  <c r="S1246" i="13"/>
  <c r="R1242" i="13"/>
  <c r="S1242" i="13"/>
  <c r="R1238" i="13"/>
  <c r="S1238" i="13"/>
  <c r="R1234" i="13"/>
  <c r="S1234" i="13"/>
  <c r="R1230" i="13"/>
  <c r="S1230" i="13"/>
  <c r="R1226" i="13"/>
  <c r="S1226" i="13"/>
  <c r="R1222" i="13"/>
  <c r="S1222" i="13"/>
  <c r="R1218" i="13"/>
  <c r="S1218" i="13"/>
  <c r="R1214" i="13"/>
  <c r="S1214" i="13"/>
  <c r="R1210" i="13"/>
  <c r="S1210" i="13"/>
  <c r="R1206" i="13"/>
  <c r="S1206" i="13"/>
  <c r="R1202" i="13"/>
  <c r="S1202" i="13"/>
  <c r="R1198" i="13"/>
  <c r="S1198" i="13"/>
  <c r="R1194" i="13"/>
  <c r="S1194" i="13"/>
  <c r="R1190" i="13"/>
  <c r="S1190" i="13"/>
  <c r="R1186" i="13"/>
  <c r="S1186" i="13"/>
  <c r="R1182" i="13"/>
  <c r="S1182" i="13"/>
  <c r="R1178" i="13"/>
  <c r="S1178" i="13"/>
  <c r="R1174" i="13"/>
  <c r="S1174" i="13"/>
  <c r="R1170" i="13"/>
  <c r="S1170" i="13"/>
  <c r="R1166" i="13"/>
  <c r="S1166" i="13"/>
  <c r="R1162" i="13"/>
  <c r="S1162" i="13"/>
  <c r="R1158" i="13"/>
  <c r="S1158" i="13"/>
  <c r="R1154" i="13"/>
  <c r="S1154" i="13"/>
  <c r="R1150" i="13"/>
  <c r="S1150" i="13"/>
  <c r="R1146" i="13"/>
  <c r="S1146" i="13"/>
  <c r="R1142" i="13"/>
  <c r="S1142" i="13"/>
  <c r="R1138" i="13"/>
  <c r="S1138" i="13"/>
  <c r="R1134" i="13"/>
  <c r="S1134" i="13"/>
  <c r="R1130" i="13"/>
  <c r="S1130" i="13"/>
  <c r="R1126" i="13"/>
  <c r="S1126" i="13"/>
  <c r="R1122" i="13"/>
  <c r="S1122" i="13"/>
  <c r="R1118" i="13"/>
  <c r="S1118" i="13"/>
  <c r="R1114" i="13"/>
  <c r="S1114" i="13"/>
  <c r="R1110" i="13"/>
  <c r="S1110" i="13"/>
  <c r="R1106" i="13"/>
  <c r="S1106" i="13"/>
  <c r="R1102" i="13"/>
  <c r="S1102" i="13"/>
  <c r="R1098" i="13"/>
  <c r="S1098" i="13"/>
  <c r="R1094" i="13"/>
  <c r="S1094" i="13"/>
  <c r="R1090" i="13"/>
  <c r="S1090" i="13"/>
  <c r="R1086" i="13"/>
  <c r="S1086" i="13"/>
  <c r="R1082" i="13"/>
  <c r="S1082" i="13"/>
  <c r="R1078" i="13"/>
  <c r="S1078" i="13"/>
  <c r="R1074" i="13"/>
  <c r="S1074" i="13"/>
  <c r="R1070" i="13"/>
  <c r="S1070" i="13"/>
  <c r="R1066" i="13"/>
  <c r="S1066" i="13"/>
  <c r="R1062" i="13"/>
  <c r="S1062" i="13"/>
  <c r="R1058" i="13"/>
  <c r="S1058" i="13"/>
  <c r="R1054" i="13"/>
  <c r="S1054" i="13"/>
  <c r="R1050" i="13"/>
  <c r="S1050" i="13"/>
  <c r="R1046" i="13"/>
  <c r="S1046" i="13"/>
  <c r="R1042" i="13"/>
  <c r="S1042" i="13"/>
  <c r="R1038" i="13"/>
  <c r="S1038" i="13"/>
  <c r="R1034" i="13"/>
  <c r="S1034" i="13"/>
  <c r="R1030" i="13"/>
  <c r="S1030" i="13"/>
  <c r="R1026" i="13"/>
  <c r="S1026" i="13"/>
  <c r="R1022" i="13"/>
  <c r="S1022" i="13"/>
  <c r="R1018" i="13"/>
  <c r="S1018" i="13"/>
  <c r="R1014" i="13"/>
  <c r="S1014" i="13"/>
  <c r="R1010" i="13"/>
  <c r="S1010" i="13"/>
  <c r="R1006" i="13"/>
  <c r="S1006" i="13"/>
  <c r="R1002" i="13"/>
  <c r="S1002" i="13"/>
  <c r="R998" i="13"/>
  <c r="S998" i="13"/>
  <c r="R994" i="13"/>
  <c r="S994" i="13"/>
  <c r="R990" i="13"/>
  <c r="S990" i="13"/>
  <c r="R986" i="13"/>
  <c r="S986" i="13"/>
  <c r="R982" i="13"/>
  <c r="S982" i="13"/>
  <c r="R978" i="13"/>
  <c r="S978" i="13"/>
  <c r="R974" i="13"/>
  <c r="S974" i="13"/>
  <c r="R970" i="13"/>
  <c r="S970" i="13"/>
  <c r="R966" i="13"/>
  <c r="S966" i="13"/>
  <c r="R962" i="13"/>
  <c r="S962" i="13"/>
  <c r="R958" i="13"/>
  <c r="S958" i="13"/>
  <c r="R954" i="13"/>
  <c r="S954" i="13"/>
  <c r="R950" i="13"/>
  <c r="S950" i="13"/>
  <c r="R946" i="13"/>
  <c r="S946" i="13"/>
  <c r="R942" i="13"/>
  <c r="S942" i="13"/>
  <c r="R938" i="13"/>
  <c r="S938" i="13"/>
  <c r="R934" i="13"/>
  <c r="S934" i="13"/>
  <c r="R930" i="13"/>
  <c r="S930" i="13"/>
  <c r="R926" i="13"/>
  <c r="S926" i="13"/>
  <c r="R922" i="13"/>
  <c r="S922" i="13"/>
  <c r="R918" i="13"/>
  <c r="S918" i="13"/>
  <c r="R914" i="13"/>
  <c r="S914" i="13"/>
  <c r="R910" i="13"/>
  <c r="S910" i="13"/>
  <c r="R906" i="13"/>
  <c r="S906" i="13"/>
  <c r="R902" i="13"/>
  <c r="S902" i="13"/>
  <c r="R898" i="13"/>
  <c r="S898" i="13"/>
  <c r="R894" i="13"/>
  <c r="S894" i="13"/>
  <c r="R890" i="13"/>
  <c r="S890" i="13"/>
  <c r="R886" i="13"/>
  <c r="S886" i="13"/>
  <c r="R882" i="13"/>
  <c r="S882" i="13"/>
  <c r="R878" i="13"/>
  <c r="S878" i="13"/>
  <c r="R874" i="13"/>
  <c r="S874" i="13"/>
  <c r="R870" i="13"/>
  <c r="S870" i="13"/>
  <c r="R866" i="13"/>
  <c r="S866" i="13"/>
  <c r="R862" i="13"/>
  <c r="S862" i="13"/>
  <c r="R858" i="13"/>
  <c r="S858" i="13"/>
  <c r="R854" i="13"/>
  <c r="S854" i="13"/>
  <c r="R850" i="13"/>
  <c r="S850" i="13"/>
  <c r="R846" i="13"/>
  <c r="S846" i="13"/>
  <c r="R842" i="13"/>
  <c r="S842" i="13"/>
  <c r="R838" i="13"/>
  <c r="S838" i="13"/>
  <c r="R834" i="13"/>
  <c r="S834" i="13"/>
  <c r="R830" i="13"/>
  <c r="S830" i="13"/>
  <c r="R826" i="13"/>
  <c r="S826" i="13"/>
  <c r="R822" i="13"/>
  <c r="S822" i="13"/>
  <c r="R818" i="13"/>
  <c r="S818" i="13"/>
  <c r="R814" i="13"/>
  <c r="S814" i="13"/>
  <c r="R810" i="13"/>
  <c r="S810" i="13"/>
  <c r="R806" i="13"/>
  <c r="S806" i="13"/>
  <c r="R802" i="13"/>
  <c r="S802" i="13"/>
  <c r="R798" i="13"/>
  <c r="S798" i="13"/>
  <c r="R794" i="13"/>
  <c r="S794" i="13"/>
  <c r="R790" i="13"/>
  <c r="S790" i="13"/>
  <c r="R786" i="13"/>
  <c r="S786" i="13"/>
  <c r="R782" i="13"/>
  <c r="S782" i="13"/>
  <c r="R778" i="13"/>
  <c r="S778" i="13"/>
  <c r="R774" i="13"/>
  <c r="S774" i="13"/>
  <c r="R770" i="13"/>
  <c r="S770" i="13"/>
  <c r="R766" i="13"/>
  <c r="S766" i="13"/>
  <c r="R762" i="13"/>
  <c r="S762" i="13"/>
  <c r="R758" i="13"/>
  <c r="S758" i="13"/>
  <c r="R754" i="13"/>
  <c r="S754" i="13"/>
  <c r="R750" i="13"/>
  <c r="S750" i="13"/>
  <c r="R746" i="13"/>
  <c r="S746" i="13"/>
  <c r="R742" i="13"/>
  <c r="S742" i="13"/>
  <c r="R738" i="13"/>
  <c r="S738" i="13"/>
  <c r="R734" i="13"/>
  <c r="S734" i="13"/>
  <c r="R730" i="13"/>
  <c r="S730" i="13"/>
  <c r="R726" i="13"/>
  <c r="S726" i="13"/>
  <c r="R722" i="13"/>
  <c r="S722" i="13"/>
  <c r="R718" i="13"/>
  <c r="S718" i="13"/>
  <c r="R714" i="13"/>
  <c r="S714" i="13"/>
  <c r="R710" i="13"/>
  <c r="S710" i="13"/>
  <c r="R706" i="13"/>
  <c r="S706" i="13"/>
  <c r="R702" i="13"/>
  <c r="S702" i="13"/>
  <c r="R698" i="13"/>
  <c r="S698" i="13"/>
  <c r="R694" i="13"/>
  <c r="S694" i="13"/>
  <c r="R690" i="13"/>
  <c r="S690" i="13"/>
  <c r="R686" i="13"/>
  <c r="S686" i="13"/>
  <c r="R682" i="13"/>
  <c r="S682" i="13"/>
  <c r="R678" i="13"/>
  <c r="S678" i="13"/>
  <c r="R674" i="13"/>
  <c r="S674" i="13"/>
  <c r="R670" i="13"/>
  <c r="S670" i="13"/>
  <c r="R666" i="13"/>
  <c r="S666" i="13"/>
  <c r="R662" i="13"/>
  <c r="S662" i="13"/>
  <c r="R658" i="13"/>
  <c r="S658" i="13"/>
  <c r="R654" i="13"/>
  <c r="S654" i="13"/>
  <c r="R650" i="13"/>
  <c r="S650" i="13"/>
  <c r="R646" i="13"/>
  <c r="S646" i="13"/>
  <c r="R642" i="13"/>
  <c r="S642" i="13"/>
  <c r="R638" i="13"/>
  <c r="S638" i="13"/>
  <c r="R634" i="13"/>
  <c r="S634" i="13"/>
  <c r="R630" i="13"/>
  <c r="S630" i="13"/>
  <c r="R626" i="13"/>
  <c r="S626" i="13"/>
  <c r="R622" i="13"/>
  <c r="S622" i="13"/>
  <c r="R618" i="13"/>
  <c r="S618" i="13"/>
  <c r="R614" i="13"/>
  <c r="S614" i="13"/>
  <c r="R610" i="13"/>
  <c r="S610" i="13"/>
  <c r="R606" i="13"/>
  <c r="S606" i="13"/>
  <c r="R602" i="13"/>
  <c r="S602" i="13"/>
  <c r="R598" i="13"/>
  <c r="S598" i="13"/>
  <c r="R594" i="13"/>
  <c r="S594" i="13"/>
  <c r="R590" i="13"/>
  <c r="S590" i="13"/>
  <c r="R586" i="13"/>
  <c r="S586" i="13"/>
  <c r="R582" i="13"/>
  <c r="S582" i="13"/>
  <c r="R578" i="13"/>
  <c r="S578" i="13"/>
  <c r="R574" i="13"/>
  <c r="S574" i="13"/>
  <c r="R570" i="13"/>
  <c r="S570" i="13"/>
  <c r="R566" i="13"/>
  <c r="S566" i="13"/>
  <c r="R562" i="13"/>
  <c r="S562" i="13"/>
  <c r="R558" i="13"/>
  <c r="S558" i="13"/>
  <c r="R554" i="13"/>
  <c r="S554" i="13"/>
  <c r="R550" i="13"/>
  <c r="S550" i="13"/>
  <c r="R546" i="13"/>
  <c r="S546" i="13"/>
  <c r="R542" i="13"/>
  <c r="S542" i="13"/>
  <c r="R538" i="13"/>
  <c r="S538" i="13"/>
  <c r="R534" i="13"/>
  <c r="S534" i="13"/>
  <c r="R530" i="13"/>
  <c r="S530" i="13"/>
  <c r="R526" i="13"/>
  <c r="S526" i="13"/>
  <c r="R522" i="13"/>
  <c r="S522" i="13"/>
  <c r="R518" i="13"/>
  <c r="S518" i="13"/>
  <c r="R514" i="13"/>
  <c r="S514" i="13"/>
  <c r="R510" i="13"/>
  <c r="S510" i="13"/>
  <c r="R506" i="13"/>
  <c r="S506" i="13"/>
  <c r="R502" i="13"/>
  <c r="S502" i="13"/>
  <c r="R498" i="13"/>
  <c r="S498" i="13"/>
  <c r="R494" i="13"/>
  <c r="S494" i="13"/>
  <c r="R490" i="13"/>
  <c r="S490" i="13"/>
  <c r="R486" i="13"/>
  <c r="S486" i="13"/>
  <c r="R482" i="13"/>
  <c r="S482" i="13"/>
  <c r="R478" i="13"/>
  <c r="S478" i="13"/>
  <c r="R474" i="13"/>
  <c r="S474" i="13"/>
  <c r="R470" i="13"/>
  <c r="S470" i="13"/>
  <c r="R466" i="13"/>
  <c r="S466" i="13"/>
  <c r="R462" i="13"/>
  <c r="S462" i="13"/>
  <c r="R458" i="13"/>
  <c r="S458" i="13"/>
  <c r="R454" i="13"/>
  <c r="S454" i="13"/>
  <c r="R450" i="13"/>
  <c r="S450" i="13"/>
  <c r="R446" i="13"/>
  <c r="S446" i="13"/>
  <c r="R442" i="13"/>
  <c r="S442" i="13"/>
  <c r="R438" i="13"/>
  <c r="S438" i="13"/>
  <c r="R434" i="13"/>
  <c r="S434" i="13"/>
  <c r="R430" i="13"/>
  <c r="S430" i="13"/>
  <c r="R426" i="13"/>
  <c r="S426" i="13"/>
  <c r="R422" i="13"/>
  <c r="S422" i="13"/>
  <c r="R418" i="13"/>
  <c r="S418" i="13"/>
  <c r="R414" i="13"/>
  <c r="S414" i="13"/>
  <c r="R410" i="13"/>
  <c r="S410" i="13"/>
  <c r="R406" i="13"/>
  <c r="S406" i="13"/>
  <c r="R402" i="13"/>
  <c r="S402" i="13"/>
  <c r="R398" i="13"/>
  <c r="S398" i="13"/>
  <c r="R394" i="13"/>
  <c r="S394" i="13"/>
  <c r="R390" i="13"/>
  <c r="S390" i="13"/>
  <c r="R386" i="13"/>
  <c r="S386" i="13"/>
  <c r="R382" i="13"/>
  <c r="S382" i="13"/>
  <c r="R378" i="13"/>
  <c r="S378" i="13"/>
  <c r="R374" i="13"/>
  <c r="S374" i="13"/>
  <c r="R370" i="13"/>
  <c r="S370" i="13"/>
  <c r="R366" i="13"/>
  <c r="S366" i="13"/>
  <c r="R362" i="13"/>
  <c r="S362" i="13"/>
  <c r="R358" i="13"/>
  <c r="S358" i="13"/>
  <c r="R354" i="13"/>
  <c r="S354" i="13"/>
  <c r="R350" i="13"/>
  <c r="S350" i="13"/>
  <c r="R346" i="13"/>
  <c r="S346" i="13"/>
  <c r="R342" i="13"/>
  <c r="S342" i="13"/>
  <c r="R338" i="13"/>
  <c r="S338" i="13"/>
  <c r="R334" i="13"/>
  <c r="S334" i="13"/>
  <c r="R330" i="13"/>
  <c r="S330" i="13"/>
  <c r="R326" i="13"/>
  <c r="S326" i="13"/>
  <c r="R322" i="13"/>
  <c r="S322" i="13"/>
  <c r="R318" i="13"/>
  <c r="S318" i="13"/>
  <c r="R314" i="13"/>
  <c r="S314" i="13"/>
  <c r="R310" i="13"/>
  <c r="S310" i="13"/>
  <c r="R306" i="13"/>
  <c r="S306" i="13"/>
  <c r="R302" i="13"/>
  <c r="S302" i="13"/>
  <c r="R298" i="13"/>
  <c r="S298" i="13"/>
  <c r="R294" i="13"/>
  <c r="S294" i="13"/>
  <c r="R290" i="13"/>
  <c r="S290" i="13"/>
  <c r="R286" i="13"/>
  <c r="S286" i="13"/>
  <c r="R282" i="13"/>
  <c r="S282" i="13"/>
  <c r="R278" i="13"/>
  <c r="S278" i="13"/>
  <c r="R274" i="13"/>
  <c r="S274" i="13"/>
  <c r="R270" i="13"/>
  <c r="S270" i="13"/>
  <c r="R266" i="13"/>
  <c r="S266" i="13"/>
  <c r="R262" i="13"/>
  <c r="S262" i="13"/>
  <c r="R258" i="13"/>
  <c r="S258" i="13"/>
  <c r="R254" i="13"/>
  <c r="S254" i="13"/>
  <c r="R250" i="13"/>
  <c r="S250" i="13"/>
  <c r="R246" i="13"/>
  <c r="S246" i="13"/>
  <c r="R242" i="13"/>
  <c r="S242" i="13"/>
  <c r="R238" i="13"/>
  <c r="S238" i="13"/>
  <c r="R234" i="13"/>
  <c r="S234" i="13"/>
  <c r="R230" i="13"/>
  <c r="S230" i="13"/>
  <c r="R226" i="13"/>
  <c r="S226" i="13"/>
  <c r="R222" i="13"/>
  <c r="S222" i="13"/>
  <c r="R218" i="13"/>
  <c r="S218" i="13"/>
  <c r="R214" i="13"/>
  <c r="S214" i="13"/>
  <c r="R210" i="13"/>
  <c r="S210" i="13"/>
  <c r="R206" i="13"/>
  <c r="S206" i="13"/>
  <c r="R202" i="13"/>
  <c r="S202" i="13"/>
  <c r="R198" i="13"/>
  <c r="S198" i="13"/>
  <c r="R194" i="13"/>
  <c r="S194" i="13"/>
  <c r="R190" i="13"/>
  <c r="S190" i="13"/>
  <c r="R186" i="13"/>
  <c r="S186" i="13"/>
  <c r="R182" i="13"/>
  <c r="S182" i="13"/>
  <c r="R178" i="13"/>
  <c r="S178" i="13"/>
  <c r="R174" i="13"/>
  <c r="S174" i="13"/>
  <c r="R170" i="13"/>
  <c r="S170" i="13"/>
  <c r="R166" i="13"/>
  <c r="S166" i="13"/>
  <c r="R162" i="13"/>
  <c r="S162" i="13"/>
  <c r="R158" i="13"/>
  <c r="S158" i="13"/>
  <c r="R154" i="13"/>
  <c r="S154" i="13"/>
  <c r="R150" i="13"/>
  <c r="S150" i="13"/>
  <c r="R146" i="13"/>
  <c r="S146" i="13"/>
  <c r="R142" i="13"/>
  <c r="S142" i="13"/>
  <c r="R138" i="13"/>
  <c r="S138" i="13"/>
  <c r="R134" i="13"/>
  <c r="S134" i="13"/>
  <c r="R130" i="13"/>
  <c r="S130" i="13"/>
  <c r="R126" i="13"/>
  <c r="S126" i="13"/>
  <c r="R122" i="13"/>
  <c r="S122" i="13"/>
  <c r="R118" i="13"/>
  <c r="S118" i="13"/>
  <c r="R114" i="13"/>
  <c r="S114" i="13"/>
  <c r="R110" i="13"/>
  <c r="S110" i="13"/>
  <c r="R106" i="13"/>
  <c r="S106" i="13"/>
  <c r="R102" i="13"/>
  <c r="S102" i="13"/>
  <c r="R98" i="13"/>
  <c r="S98" i="13"/>
  <c r="R94" i="13"/>
  <c r="S94" i="13"/>
  <c r="R90" i="13"/>
  <c r="S90" i="13"/>
  <c r="R86" i="13"/>
  <c r="S86" i="13"/>
  <c r="R82" i="13"/>
  <c r="S82" i="13"/>
  <c r="R78" i="13"/>
  <c r="S78" i="13"/>
  <c r="R74" i="13"/>
  <c r="S74" i="13"/>
  <c r="R70" i="13"/>
  <c r="S70" i="13"/>
  <c r="R66" i="13"/>
  <c r="S66" i="13"/>
  <c r="R62" i="13"/>
  <c r="S62" i="13"/>
  <c r="R58" i="13"/>
  <c r="S58" i="13"/>
  <c r="R54" i="13"/>
  <c r="S54" i="13"/>
  <c r="R50" i="13"/>
  <c r="S50" i="13"/>
  <c r="R46" i="13"/>
  <c r="S46" i="13"/>
  <c r="R42" i="13"/>
  <c r="S42" i="13"/>
  <c r="R38" i="13"/>
  <c r="S38" i="13"/>
  <c r="R34" i="13"/>
  <c r="S34" i="13"/>
  <c r="R30" i="13"/>
  <c r="S30" i="13"/>
  <c r="R2065" i="13"/>
  <c r="S2065" i="13"/>
  <c r="R2061" i="13"/>
  <c r="S2061" i="13"/>
  <c r="R2057" i="13"/>
  <c r="S2057" i="13"/>
  <c r="R2053" i="13"/>
  <c r="S2053" i="13"/>
  <c r="R2049" i="13"/>
  <c r="S2049" i="13"/>
  <c r="R2045" i="13"/>
  <c r="S2045" i="13"/>
  <c r="R2041" i="13"/>
  <c r="S2041" i="13"/>
  <c r="R2037" i="13"/>
  <c r="S2037" i="13"/>
  <c r="R2033" i="13"/>
  <c r="S2033" i="13"/>
  <c r="R2029" i="13"/>
  <c r="S2029" i="13"/>
  <c r="R2025" i="13"/>
  <c r="S2025" i="13"/>
  <c r="R2021" i="13"/>
  <c r="S2021" i="13"/>
  <c r="R2017" i="13"/>
  <c r="S2017" i="13"/>
  <c r="R2013" i="13"/>
  <c r="S2013" i="13"/>
  <c r="R2009" i="13"/>
  <c r="S2009" i="13"/>
  <c r="R2005" i="13"/>
  <c r="S2005" i="13"/>
  <c r="R2001" i="13"/>
  <c r="S2001" i="13"/>
  <c r="R1997" i="13"/>
  <c r="S1997" i="13"/>
  <c r="R1993" i="13"/>
  <c r="S1993" i="13"/>
  <c r="R1989" i="13"/>
  <c r="S1989" i="13"/>
  <c r="R1985" i="13"/>
  <c r="S1985" i="13"/>
  <c r="R1981" i="13"/>
  <c r="S1981" i="13"/>
  <c r="R1977" i="13"/>
  <c r="S1977" i="13"/>
  <c r="R1973" i="13"/>
  <c r="S1973" i="13"/>
  <c r="R1969" i="13"/>
  <c r="S1969" i="13"/>
  <c r="R1965" i="13"/>
  <c r="S1965" i="13"/>
  <c r="R1961" i="13"/>
  <c r="S1961" i="13"/>
  <c r="R1957" i="13"/>
  <c r="S1957" i="13"/>
  <c r="R1953" i="13"/>
  <c r="S1953" i="13"/>
  <c r="R1949" i="13"/>
  <c r="S1949" i="13"/>
  <c r="R1945" i="13"/>
  <c r="S1945" i="13"/>
  <c r="R1941" i="13"/>
  <c r="S1941" i="13"/>
  <c r="R1937" i="13"/>
  <c r="S1937" i="13"/>
  <c r="R1933" i="13"/>
  <c r="S1933" i="13"/>
  <c r="R1929" i="13"/>
  <c r="S1929" i="13"/>
  <c r="R1925" i="13"/>
  <c r="S1925" i="13"/>
  <c r="R1921" i="13"/>
  <c r="S1921" i="13"/>
  <c r="R1917" i="13"/>
  <c r="S1917" i="13"/>
  <c r="R1913" i="13"/>
  <c r="S1913" i="13"/>
  <c r="R1909" i="13"/>
  <c r="S1909" i="13"/>
  <c r="R1905" i="13"/>
  <c r="S1905" i="13"/>
  <c r="R1901" i="13"/>
  <c r="S1901" i="13"/>
  <c r="R1897" i="13"/>
  <c r="S1897" i="13"/>
  <c r="R1893" i="13"/>
  <c r="S1893" i="13"/>
  <c r="R1889" i="13"/>
  <c r="S1889" i="13"/>
  <c r="R1885" i="13"/>
  <c r="S1885" i="13"/>
  <c r="R1881" i="13"/>
  <c r="S1881" i="13"/>
  <c r="R1877" i="13"/>
  <c r="S1877" i="13"/>
  <c r="R1873" i="13"/>
  <c r="S1873" i="13"/>
  <c r="R1869" i="13"/>
  <c r="S1869" i="13"/>
  <c r="R1865" i="13"/>
  <c r="S1865" i="13"/>
  <c r="R1861" i="13"/>
  <c r="S1861" i="13"/>
  <c r="R1857" i="13"/>
  <c r="S1857" i="13"/>
  <c r="R1853" i="13"/>
  <c r="S1853" i="13"/>
  <c r="R1849" i="13"/>
  <c r="S1849" i="13"/>
  <c r="R1845" i="13"/>
  <c r="S1845" i="13"/>
  <c r="R1841" i="13"/>
  <c r="S1841" i="13"/>
  <c r="R1837" i="13"/>
  <c r="S1837" i="13"/>
  <c r="R1833" i="13"/>
  <c r="S1833" i="13"/>
  <c r="R1829" i="13"/>
  <c r="S1829" i="13"/>
  <c r="R1825" i="13"/>
  <c r="S1825" i="13"/>
  <c r="R1821" i="13"/>
  <c r="S1821" i="13"/>
  <c r="R1817" i="13"/>
  <c r="S1817" i="13"/>
  <c r="R1813" i="13"/>
  <c r="S1813" i="13"/>
  <c r="R1809" i="13"/>
  <c r="S1809" i="13"/>
  <c r="R1805" i="13"/>
  <c r="S1805" i="13"/>
  <c r="R1801" i="13"/>
  <c r="S1801" i="13"/>
  <c r="R1797" i="13"/>
  <c r="S1797" i="13"/>
  <c r="R1793" i="13"/>
  <c r="S1793" i="13"/>
  <c r="R1789" i="13"/>
  <c r="S1789" i="13"/>
  <c r="R1785" i="13"/>
  <c r="S1785" i="13"/>
  <c r="R1781" i="13"/>
  <c r="S1781" i="13"/>
  <c r="R1777" i="13"/>
  <c r="S1777" i="13"/>
  <c r="R1773" i="13"/>
  <c r="S1773" i="13"/>
  <c r="R1769" i="13"/>
  <c r="S1769" i="13"/>
  <c r="R1765" i="13"/>
  <c r="S1765" i="13"/>
  <c r="R1761" i="13"/>
  <c r="S1761" i="13"/>
  <c r="R1757" i="13"/>
  <c r="S1757" i="13"/>
  <c r="R1753" i="13"/>
  <c r="S1753" i="13"/>
  <c r="R1749" i="13"/>
  <c r="S1749" i="13"/>
  <c r="R1745" i="13"/>
  <c r="S1745" i="13"/>
  <c r="R1741" i="13"/>
  <c r="S1741" i="13"/>
  <c r="R1737" i="13"/>
  <c r="S1737" i="13"/>
  <c r="R1733" i="13"/>
  <c r="S1733" i="13"/>
  <c r="R1729" i="13"/>
  <c r="S1729" i="13"/>
  <c r="R1725" i="13"/>
  <c r="S1725" i="13"/>
  <c r="R1721" i="13"/>
  <c r="S1721" i="13"/>
  <c r="R1717" i="13"/>
  <c r="S1717" i="13"/>
  <c r="R1713" i="13"/>
  <c r="S1713" i="13"/>
  <c r="R1709" i="13"/>
  <c r="S1709" i="13"/>
  <c r="R1705" i="13"/>
  <c r="S1705" i="13"/>
  <c r="R1701" i="13"/>
  <c r="S1701" i="13"/>
  <c r="R1697" i="13"/>
  <c r="S1697" i="13"/>
  <c r="R1693" i="13"/>
  <c r="S1693" i="13"/>
  <c r="R1689" i="13"/>
  <c r="S1689" i="13"/>
  <c r="R1685" i="13"/>
  <c r="S1685" i="13"/>
  <c r="R1681" i="13"/>
  <c r="S1681" i="13"/>
  <c r="R1677" i="13"/>
  <c r="S1677" i="13"/>
  <c r="R1673" i="13"/>
  <c r="S1673" i="13"/>
  <c r="R1669" i="13"/>
  <c r="S1669" i="13"/>
  <c r="R1665" i="13"/>
  <c r="S1665" i="13"/>
  <c r="R1661" i="13"/>
  <c r="S1661" i="13"/>
  <c r="R1657" i="13"/>
  <c r="S1657" i="13"/>
  <c r="R1653" i="13"/>
  <c r="S1653" i="13"/>
  <c r="R1649" i="13"/>
  <c r="S1649" i="13"/>
  <c r="R1645" i="13"/>
  <c r="S1645" i="13"/>
  <c r="R1641" i="13"/>
  <c r="S1641" i="13"/>
  <c r="R1637" i="13"/>
  <c r="S1637" i="13"/>
  <c r="R1633" i="13"/>
  <c r="S1633" i="13"/>
  <c r="R1629" i="13"/>
  <c r="S1629" i="13"/>
  <c r="R1625" i="13"/>
  <c r="S1625" i="13"/>
  <c r="R1621" i="13"/>
  <c r="S1621" i="13"/>
  <c r="R1617" i="13"/>
  <c r="S1617" i="13"/>
  <c r="R1613" i="13"/>
  <c r="S1613" i="13"/>
  <c r="R1609" i="13"/>
  <c r="S1609" i="13"/>
  <c r="R1605" i="13"/>
  <c r="S1605" i="13"/>
  <c r="R1601" i="13"/>
  <c r="S1601" i="13"/>
  <c r="R1597" i="13"/>
  <c r="S1597" i="13"/>
  <c r="R1593" i="13"/>
  <c r="S1593" i="13"/>
  <c r="R1589" i="13"/>
  <c r="S1589" i="13"/>
  <c r="R1585" i="13"/>
  <c r="S1585" i="13"/>
  <c r="R1581" i="13"/>
  <c r="S1581" i="13"/>
  <c r="R1577" i="13"/>
  <c r="S1577" i="13"/>
  <c r="R1573" i="13"/>
  <c r="S1573" i="13"/>
  <c r="R1569" i="13"/>
  <c r="S1569" i="13"/>
  <c r="R1565" i="13"/>
  <c r="S1565" i="13"/>
  <c r="R1561" i="13"/>
  <c r="S1561" i="13"/>
  <c r="R1557" i="13"/>
  <c r="S1557" i="13"/>
  <c r="R1553" i="13"/>
  <c r="S1553" i="13"/>
  <c r="R1549" i="13"/>
  <c r="S1549" i="13"/>
  <c r="R1545" i="13"/>
  <c r="S1545" i="13"/>
  <c r="R1541" i="13"/>
  <c r="S1541" i="13"/>
  <c r="R1537" i="13"/>
  <c r="S1537" i="13"/>
  <c r="R1533" i="13"/>
  <c r="S1533" i="13"/>
  <c r="R1529" i="13"/>
  <c r="S1529" i="13"/>
  <c r="R1525" i="13"/>
  <c r="S1525" i="13"/>
  <c r="R1521" i="13"/>
  <c r="S1521" i="13"/>
  <c r="R1517" i="13"/>
  <c r="S1517" i="13"/>
  <c r="R1513" i="13"/>
  <c r="S1513" i="13"/>
  <c r="R1509" i="13"/>
  <c r="S1509" i="13"/>
  <c r="R1505" i="13"/>
  <c r="S1505" i="13"/>
  <c r="R1501" i="13"/>
  <c r="S1501" i="13"/>
  <c r="R1497" i="13"/>
  <c r="S1497" i="13"/>
  <c r="R1493" i="13"/>
  <c r="S1493" i="13"/>
  <c r="R1489" i="13"/>
  <c r="S1489" i="13"/>
  <c r="R1485" i="13"/>
  <c r="S1485" i="13"/>
  <c r="R1481" i="13"/>
  <c r="S1481" i="13"/>
  <c r="R1477" i="13"/>
  <c r="S1477" i="13"/>
  <c r="R1473" i="13"/>
  <c r="S1473" i="13"/>
  <c r="R1469" i="13"/>
  <c r="S1469" i="13"/>
  <c r="R1465" i="13"/>
  <c r="S1465" i="13"/>
  <c r="R1461" i="13"/>
  <c r="S1461" i="13"/>
  <c r="R1457" i="13"/>
  <c r="S1457" i="13"/>
  <c r="R1453" i="13"/>
  <c r="S1453" i="13"/>
  <c r="R1449" i="13"/>
  <c r="S1449" i="13"/>
  <c r="R1445" i="13"/>
  <c r="S1445" i="13"/>
  <c r="R1441" i="13"/>
  <c r="S1441" i="13"/>
  <c r="R1437" i="13"/>
  <c r="S1437" i="13"/>
  <c r="R1433" i="13"/>
  <c r="S1433" i="13"/>
  <c r="R1429" i="13"/>
  <c r="S1429" i="13"/>
  <c r="R1425" i="13"/>
  <c r="S1425" i="13"/>
  <c r="R1421" i="13"/>
  <c r="S1421" i="13"/>
  <c r="R1417" i="13"/>
  <c r="S1417" i="13"/>
  <c r="R1413" i="13"/>
  <c r="S1413" i="13"/>
  <c r="R1409" i="13"/>
  <c r="S1409" i="13"/>
  <c r="R1405" i="13"/>
  <c r="S1405" i="13"/>
  <c r="R1401" i="13"/>
  <c r="S1401" i="13"/>
  <c r="R1397" i="13"/>
  <c r="S1397" i="13"/>
  <c r="R1393" i="13"/>
  <c r="S1393" i="13"/>
  <c r="R1389" i="13"/>
  <c r="S1389" i="13"/>
  <c r="R1385" i="13"/>
  <c r="S1385" i="13"/>
  <c r="R1381" i="13"/>
  <c r="S1381" i="13"/>
  <c r="R1377" i="13"/>
  <c r="S1377" i="13"/>
  <c r="R1373" i="13"/>
  <c r="S1373" i="13"/>
  <c r="R1369" i="13"/>
  <c r="S1369" i="13"/>
  <c r="R1365" i="13"/>
  <c r="S1365" i="13"/>
  <c r="R1361" i="13"/>
  <c r="S1361" i="13"/>
  <c r="R1357" i="13"/>
  <c r="S1357" i="13"/>
  <c r="R1353" i="13"/>
  <c r="S1353" i="13"/>
  <c r="R1349" i="13"/>
  <c r="S1349" i="13"/>
  <c r="R1345" i="13"/>
  <c r="S1345" i="13"/>
  <c r="R1341" i="13"/>
  <c r="S1341" i="13"/>
  <c r="R1337" i="13"/>
  <c r="S1337" i="13"/>
  <c r="R1333" i="13"/>
  <c r="S1333" i="13"/>
  <c r="R1329" i="13"/>
  <c r="S1329" i="13"/>
  <c r="R1325" i="13"/>
  <c r="S1325" i="13"/>
  <c r="R1321" i="13"/>
  <c r="S1321" i="13"/>
  <c r="R1317" i="13"/>
  <c r="S1317" i="13"/>
  <c r="R1313" i="13"/>
  <c r="S1313" i="13"/>
  <c r="R1309" i="13"/>
  <c r="S1309" i="13"/>
  <c r="R1305" i="13"/>
  <c r="S1305" i="13"/>
  <c r="R1301" i="13"/>
  <c r="S1301" i="13"/>
  <c r="R1297" i="13"/>
  <c r="S1297" i="13"/>
  <c r="R1293" i="13"/>
  <c r="S1293" i="13"/>
  <c r="R1289" i="13"/>
  <c r="S1289" i="13"/>
  <c r="R1285" i="13"/>
  <c r="S1285" i="13"/>
  <c r="R1281" i="13"/>
  <c r="S1281" i="13"/>
  <c r="R1277" i="13"/>
  <c r="S1277" i="13"/>
  <c r="R1273" i="13"/>
  <c r="S1273" i="13"/>
  <c r="R1269" i="13"/>
  <c r="S1269" i="13"/>
  <c r="R1265" i="13"/>
  <c r="S1265" i="13"/>
  <c r="R1261" i="13"/>
  <c r="S1261" i="13"/>
  <c r="R1257" i="13"/>
  <c r="S1257" i="13"/>
  <c r="R1253" i="13"/>
  <c r="S1253" i="13"/>
  <c r="R1249" i="13"/>
  <c r="S1249" i="13"/>
  <c r="R1245" i="13"/>
  <c r="S1245" i="13"/>
  <c r="R1241" i="13"/>
  <c r="S1241" i="13"/>
  <c r="R1237" i="13"/>
  <c r="S1237" i="13"/>
  <c r="R1233" i="13"/>
  <c r="S1233" i="13"/>
  <c r="R1229" i="13"/>
  <c r="S1229" i="13"/>
  <c r="R1225" i="13"/>
  <c r="S1225" i="13"/>
  <c r="R1221" i="13"/>
  <c r="S1221" i="13"/>
  <c r="R1217" i="13"/>
  <c r="S1217" i="13"/>
  <c r="R1213" i="13"/>
  <c r="S1213" i="13"/>
  <c r="R1209" i="13"/>
  <c r="S1209" i="13"/>
  <c r="R1205" i="13"/>
  <c r="S1205" i="13"/>
  <c r="R1201" i="13"/>
  <c r="S1201" i="13"/>
  <c r="R1197" i="13"/>
  <c r="S1197" i="13"/>
  <c r="R1193" i="13"/>
  <c r="S1193" i="13"/>
  <c r="R1189" i="13"/>
  <c r="S1189" i="13"/>
  <c r="R1185" i="13"/>
  <c r="S1185" i="13"/>
  <c r="R1181" i="13"/>
  <c r="S1181" i="13"/>
  <c r="R1177" i="13"/>
  <c r="S1177" i="13"/>
  <c r="R1173" i="13"/>
  <c r="S1173" i="13"/>
  <c r="R1169" i="13"/>
  <c r="S1169" i="13"/>
  <c r="R1165" i="13"/>
  <c r="S1165" i="13"/>
  <c r="R1161" i="13"/>
  <c r="S1161" i="13"/>
  <c r="R1157" i="13"/>
  <c r="S1157" i="13"/>
  <c r="R1153" i="13"/>
  <c r="S1153" i="13"/>
  <c r="R1149" i="13"/>
  <c r="S1149" i="13"/>
  <c r="R1145" i="13"/>
  <c r="S1145" i="13"/>
  <c r="R1141" i="13"/>
  <c r="S1141" i="13"/>
  <c r="R1137" i="13"/>
  <c r="S1137" i="13"/>
  <c r="R1133" i="13"/>
  <c r="S1133" i="13"/>
  <c r="R1129" i="13"/>
  <c r="S1129" i="13"/>
  <c r="R1125" i="13"/>
  <c r="S1125" i="13"/>
  <c r="R1121" i="13"/>
  <c r="S1121" i="13"/>
  <c r="R1117" i="13"/>
  <c r="S1117" i="13"/>
  <c r="R1113" i="13"/>
  <c r="S1113" i="13"/>
  <c r="R1109" i="13"/>
  <c r="S1109" i="13"/>
  <c r="R1105" i="13"/>
  <c r="S1105" i="13"/>
  <c r="R1101" i="13"/>
  <c r="S1101" i="13"/>
  <c r="R1097" i="13"/>
  <c r="S1097" i="13"/>
  <c r="R1093" i="13"/>
  <c r="S1093" i="13"/>
  <c r="R1089" i="13"/>
  <c r="S1089" i="13"/>
  <c r="R1085" i="13"/>
  <c r="S1085" i="13"/>
  <c r="R1081" i="13"/>
  <c r="S1081" i="13"/>
  <c r="R1077" i="13"/>
  <c r="S1077" i="13"/>
  <c r="R1073" i="13"/>
  <c r="S1073" i="13"/>
  <c r="R1069" i="13"/>
  <c r="S1069" i="13"/>
  <c r="R1065" i="13"/>
  <c r="S1065" i="13"/>
  <c r="R1061" i="13"/>
  <c r="S1061" i="13"/>
  <c r="R1057" i="13"/>
  <c r="S1057" i="13"/>
  <c r="R1053" i="13"/>
  <c r="S1053" i="13"/>
  <c r="R1049" i="13"/>
  <c r="S1049" i="13"/>
  <c r="R1045" i="13"/>
  <c r="S1045" i="13"/>
  <c r="R1041" i="13"/>
  <c r="S1041" i="13"/>
  <c r="R1037" i="13"/>
  <c r="S1037" i="13"/>
  <c r="R1033" i="13"/>
  <c r="S1033" i="13"/>
  <c r="R1029" i="13"/>
  <c r="S1029" i="13"/>
  <c r="R1025" i="13"/>
  <c r="S1025" i="13"/>
  <c r="R1021" i="13"/>
  <c r="S1021" i="13"/>
  <c r="R1017" i="13"/>
  <c r="S1017" i="13"/>
  <c r="R1013" i="13"/>
  <c r="S1013" i="13"/>
  <c r="R1009" i="13"/>
  <c r="S1009" i="13"/>
  <c r="R1005" i="13"/>
  <c r="S1005" i="13"/>
  <c r="R1001" i="13"/>
  <c r="S1001" i="13"/>
  <c r="R997" i="13"/>
  <c r="S997" i="13"/>
  <c r="R993" i="13"/>
  <c r="S993" i="13"/>
  <c r="R989" i="13"/>
  <c r="S989" i="13"/>
  <c r="R985" i="13"/>
  <c r="S985" i="13"/>
  <c r="R981" i="13"/>
  <c r="S981" i="13"/>
  <c r="R977" i="13"/>
  <c r="S977" i="13"/>
  <c r="R973" i="13"/>
  <c r="S973" i="13"/>
  <c r="R969" i="13"/>
  <c r="S969" i="13"/>
  <c r="R965" i="13"/>
  <c r="S965" i="13"/>
  <c r="R961" i="13"/>
  <c r="S961" i="13"/>
  <c r="R957" i="13"/>
  <c r="S957" i="13"/>
  <c r="R953" i="13"/>
  <c r="S953" i="13"/>
  <c r="R949" i="13"/>
  <c r="S949" i="13"/>
  <c r="R945" i="13"/>
  <c r="S945" i="13"/>
  <c r="R941" i="13"/>
  <c r="S941" i="13"/>
  <c r="R937" i="13"/>
  <c r="S937" i="13"/>
  <c r="R933" i="13"/>
  <c r="S933" i="13"/>
  <c r="R929" i="13"/>
  <c r="S929" i="13"/>
  <c r="R925" i="13"/>
  <c r="S925" i="13"/>
  <c r="R921" i="13"/>
  <c r="S921" i="13"/>
  <c r="R917" i="13"/>
  <c r="S917" i="13"/>
  <c r="R913" i="13"/>
  <c r="S913" i="13"/>
  <c r="R909" i="13"/>
  <c r="S909" i="13"/>
  <c r="R905" i="13"/>
  <c r="S905" i="13"/>
  <c r="R901" i="13"/>
  <c r="S901" i="13"/>
  <c r="R897" i="13"/>
  <c r="S897" i="13"/>
  <c r="R893" i="13"/>
  <c r="S893" i="13"/>
  <c r="R889" i="13"/>
  <c r="S889" i="13"/>
  <c r="R885" i="13"/>
  <c r="S885" i="13"/>
  <c r="R881" i="13"/>
  <c r="S881" i="13"/>
  <c r="R877" i="13"/>
  <c r="S877" i="13"/>
  <c r="R873" i="13"/>
  <c r="S873" i="13"/>
  <c r="R869" i="13"/>
  <c r="S869" i="13"/>
  <c r="R865" i="13"/>
  <c r="S865" i="13"/>
  <c r="R861" i="13"/>
  <c r="S861" i="13"/>
  <c r="R857" i="13"/>
  <c r="S857" i="13"/>
  <c r="R853" i="13"/>
  <c r="S853" i="13"/>
  <c r="R849" i="13"/>
  <c r="S849" i="13"/>
  <c r="R845" i="13"/>
  <c r="S845" i="13"/>
  <c r="R841" i="13"/>
  <c r="S841" i="13"/>
  <c r="R837" i="13"/>
  <c r="S837" i="13"/>
  <c r="R833" i="13"/>
  <c r="S833" i="13"/>
  <c r="R829" i="13"/>
  <c r="S829" i="13"/>
  <c r="R825" i="13"/>
  <c r="S825" i="13"/>
  <c r="R821" i="13"/>
  <c r="S821" i="13"/>
  <c r="R817" i="13"/>
  <c r="S817" i="13"/>
  <c r="R813" i="13"/>
  <c r="S813" i="13"/>
  <c r="R809" i="13"/>
  <c r="S809" i="13"/>
  <c r="R805" i="13"/>
  <c r="S805" i="13"/>
  <c r="R801" i="13"/>
  <c r="S801" i="13"/>
  <c r="R797" i="13"/>
  <c r="S797" i="13"/>
  <c r="R793" i="13"/>
  <c r="S793" i="13"/>
  <c r="R789" i="13"/>
  <c r="S789" i="13"/>
  <c r="R785" i="13"/>
  <c r="S785" i="13"/>
  <c r="R781" i="13"/>
  <c r="S781" i="13"/>
  <c r="R777" i="13"/>
  <c r="S777" i="13"/>
  <c r="R773" i="13"/>
  <c r="S773" i="13"/>
  <c r="R769" i="13"/>
  <c r="S769" i="13"/>
  <c r="R765" i="13"/>
  <c r="S765" i="13"/>
  <c r="R761" i="13"/>
  <c r="S761" i="13"/>
  <c r="R757" i="13"/>
  <c r="S757" i="13"/>
  <c r="R753" i="13"/>
  <c r="S753" i="13"/>
  <c r="R749" i="13"/>
  <c r="S749" i="13"/>
  <c r="R745" i="13"/>
  <c r="S745" i="13"/>
  <c r="R741" i="13"/>
  <c r="S741" i="13"/>
  <c r="R737" i="13"/>
  <c r="S737" i="13"/>
  <c r="R733" i="13"/>
  <c r="S733" i="13"/>
  <c r="R729" i="13"/>
  <c r="S729" i="13"/>
  <c r="R725" i="13"/>
  <c r="S725" i="13"/>
  <c r="R721" i="13"/>
  <c r="S721" i="13"/>
  <c r="R717" i="13"/>
  <c r="S717" i="13"/>
  <c r="R713" i="13"/>
  <c r="S713" i="13"/>
  <c r="R709" i="13"/>
  <c r="S709" i="13"/>
  <c r="R705" i="13"/>
  <c r="S705" i="13"/>
  <c r="R701" i="13"/>
  <c r="S701" i="13"/>
  <c r="R697" i="13"/>
  <c r="S697" i="13"/>
  <c r="R693" i="13"/>
  <c r="S693" i="13"/>
  <c r="R689" i="13"/>
  <c r="S689" i="13"/>
  <c r="R685" i="13"/>
  <c r="S685" i="13"/>
  <c r="R681" i="13"/>
  <c r="S681" i="13"/>
  <c r="R677" i="13"/>
  <c r="S677" i="13"/>
  <c r="R673" i="13"/>
  <c r="S673" i="13"/>
  <c r="R669" i="13"/>
  <c r="S669" i="13"/>
  <c r="R665" i="13"/>
  <c r="S665" i="13"/>
  <c r="R661" i="13"/>
  <c r="S661" i="13"/>
  <c r="R657" i="13"/>
  <c r="S657" i="13"/>
  <c r="R653" i="13"/>
  <c r="S653" i="13"/>
  <c r="R649" i="13"/>
  <c r="S649" i="13"/>
  <c r="R645" i="13"/>
  <c r="S645" i="13"/>
  <c r="R641" i="13"/>
  <c r="S641" i="13"/>
  <c r="R637" i="13"/>
  <c r="S637" i="13"/>
  <c r="R633" i="13"/>
  <c r="S633" i="13"/>
  <c r="R629" i="13"/>
  <c r="S629" i="13"/>
  <c r="R625" i="13"/>
  <c r="S625" i="13"/>
  <c r="R621" i="13"/>
  <c r="S621" i="13"/>
  <c r="R617" i="13"/>
  <c r="S617" i="13"/>
  <c r="R613" i="13"/>
  <c r="S613" i="13"/>
  <c r="R609" i="13"/>
  <c r="S609" i="13"/>
  <c r="R605" i="13"/>
  <c r="S605" i="13"/>
  <c r="R601" i="13"/>
  <c r="S601" i="13"/>
  <c r="R597" i="13"/>
  <c r="S597" i="13"/>
  <c r="R593" i="13"/>
  <c r="S593" i="13"/>
  <c r="R589" i="13"/>
  <c r="S589" i="13"/>
  <c r="R585" i="13"/>
  <c r="S585" i="13"/>
  <c r="R581" i="13"/>
  <c r="S581" i="13"/>
  <c r="R577" i="13"/>
  <c r="S577" i="13"/>
  <c r="R573" i="13"/>
  <c r="S573" i="13"/>
  <c r="R569" i="13"/>
  <c r="S569" i="13"/>
  <c r="R565" i="13"/>
  <c r="S565" i="13"/>
  <c r="R561" i="13"/>
  <c r="S561" i="13"/>
  <c r="R557" i="13"/>
  <c r="S557" i="13"/>
  <c r="R553" i="13"/>
  <c r="S553" i="13"/>
  <c r="R549" i="13"/>
  <c r="S549" i="13"/>
  <c r="R545" i="13"/>
  <c r="S545" i="13"/>
  <c r="R541" i="13"/>
  <c r="S541" i="13"/>
  <c r="R537" i="13"/>
  <c r="S537" i="13"/>
  <c r="R533" i="13"/>
  <c r="S533" i="13"/>
  <c r="R529" i="13"/>
  <c r="S529" i="13"/>
  <c r="R525" i="13"/>
  <c r="S525" i="13"/>
  <c r="R521" i="13"/>
  <c r="S521" i="13"/>
  <c r="R517" i="13"/>
  <c r="S517" i="13"/>
  <c r="R513" i="13"/>
  <c r="S513" i="13"/>
  <c r="R509" i="13"/>
  <c r="S509" i="13"/>
  <c r="R505" i="13"/>
  <c r="S505" i="13"/>
  <c r="R501" i="13"/>
  <c r="S501" i="13"/>
  <c r="R497" i="13"/>
  <c r="S497" i="13"/>
  <c r="R493" i="13"/>
  <c r="S493" i="13"/>
  <c r="R489" i="13"/>
  <c r="S489" i="13"/>
  <c r="R485" i="13"/>
  <c r="S485" i="13"/>
  <c r="R481" i="13"/>
  <c r="S481" i="13"/>
  <c r="R477" i="13"/>
  <c r="S477" i="13"/>
  <c r="R473" i="13"/>
  <c r="S473" i="13"/>
  <c r="R469" i="13"/>
  <c r="S469" i="13"/>
  <c r="R465" i="13"/>
  <c r="S465" i="13"/>
  <c r="R461" i="13"/>
  <c r="S461" i="13"/>
  <c r="R457" i="13"/>
  <c r="S457" i="13"/>
  <c r="R453" i="13"/>
  <c r="S453" i="13"/>
  <c r="R449" i="13"/>
  <c r="S449" i="13"/>
  <c r="R445" i="13"/>
  <c r="S445" i="13"/>
  <c r="R441" i="13"/>
  <c r="S441" i="13"/>
  <c r="R437" i="13"/>
  <c r="S437" i="13"/>
  <c r="R433" i="13"/>
  <c r="S433" i="13"/>
  <c r="R429" i="13"/>
  <c r="S429" i="13"/>
  <c r="R425" i="13"/>
  <c r="S425" i="13"/>
  <c r="R421" i="13"/>
  <c r="S421" i="13"/>
  <c r="R417" i="13"/>
  <c r="S417" i="13"/>
  <c r="R413" i="13"/>
  <c r="S413" i="13"/>
  <c r="R409" i="13"/>
  <c r="S409" i="13"/>
  <c r="R405" i="13"/>
  <c r="S405" i="13"/>
  <c r="R401" i="13"/>
  <c r="S401" i="13"/>
  <c r="R397" i="13"/>
  <c r="S397" i="13"/>
  <c r="R393" i="13"/>
  <c r="S393" i="13"/>
  <c r="R389" i="13"/>
  <c r="S389" i="13"/>
  <c r="R385" i="13"/>
  <c r="S385" i="13"/>
  <c r="R381" i="13"/>
  <c r="S381" i="13"/>
  <c r="R377" i="13"/>
  <c r="S377" i="13"/>
  <c r="R373" i="13"/>
  <c r="S373" i="13"/>
  <c r="R369" i="13"/>
  <c r="S369" i="13"/>
  <c r="R365" i="13"/>
  <c r="S365" i="13"/>
  <c r="R361" i="13"/>
  <c r="S361" i="13"/>
  <c r="R357" i="13"/>
  <c r="S357" i="13"/>
  <c r="R353" i="13"/>
  <c r="S353" i="13"/>
  <c r="R349" i="13"/>
  <c r="S349" i="13"/>
  <c r="R345" i="13"/>
  <c r="S345" i="13"/>
  <c r="R341" i="13"/>
  <c r="S341" i="13"/>
  <c r="R337" i="13"/>
  <c r="S337" i="13"/>
  <c r="R333" i="13"/>
  <c r="S333" i="13"/>
  <c r="R329" i="13"/>
  <c r="S329" i="13"/>
  <c r="R325" i="13"/>
  <c r="S325" i="13"/>
  <c r="R321" i="13"/>
  <c r="S321" i="13"/>
  <c r="R317" i="13"/>
  <c r="S317" i="13"/>
  <c r="R313" i="13"/>
  <c r="S313" i="13"/>
  <c r="R309" i="13"/>
  <c r="S309" i="13"/>
  <c r="R305" i="13"/>
  <c r="S305" i="13"/>
  <c r="R301" i="13"/>
  <c r="S301" i="13"/>
  <c r="R297" i="13"/>
  <c r="S297" i="13"/>
  <c r="R293" i="13"/>
  <c r="S293" i="13"/>
  <c r="R289" i="13"/>
  <c r="S289" i="13"/>
  <c r="R285" i="13"/>
  <c r="S285" i="13"/>
  <c r="R281" i="13"/>
  <c r="S281" i="13"/>
  <c r="R277" i="13"/>
  <c r="S277" i="13"/>
  <c r="R273" i="13"/>
  <c r="S273" i="13"/>
  <c r="R269" i="13"/>
  <c r="S269" i="13"/>
  <c r="R265" i="13"/>
  <c r="S265" i="13"/>
  <c r="R261" i="13"/>
  <c r="S261" i="13"/>
  <c r="R257" i="13"/>
  <c r="S257" i="13"/>
  <c r="R253" i="13"/>
  <c r="S253" i="13"/>
  <c r="R249" i="13"/>
  <c r="S249" i="13"/>
  <c r="R245" i="13"/>
  <c r="S245" i="13"/>
  <c r="R241" i="13"/>
  <c r="S241" i="13"/>
  <c r="R237" i="13"/>
  <c r="S237" i="13"/>
  <c r="R233" i="13"/>
  <c r="S233" i="13"/>
  <c r="R229" i="13"/>
  <c r="S229" i="13"/>
  <c r="R225" i="13"/>
  <c r="S225" i="13"/>
  <c r="R221" i="13"/>
  <c r="S221" i="13"/>
  <c r="R217" i="13"/>
  <c r="S217" i="13"/>
  <c r="R213" i="13"/>
  <c r="S213" i="13"/>
  <c r="R209" i="13"/>
  <c r="S209" i="13"/>
  <c r="R205" i="13"/>
  <c r="S205" i="13"/>
  <c r="R201" i="13"/>
  <c r="S201" i="13"/>
  <c r="R197" i="13"/>
  <c r="S197" i="13"/>
  <c r="R193" i="13"/>
  <c r="S193" i="13"/>
  <c r="R189" i="13"/>
  <c r="S189" i="13"/>
  <c r="R185" i="13"/>
  <c r="S185" i="13"/>
  <c r="R181" i="13"/>
  <c r="S181" i="13"/>
  <c r="R177" i="13"/>
  <c r="S177" i="13"/>
  <c r="R173" i="13"/>
  <c r="S173" i="13"/>
  <c r="R169" i="13"/>
  <c r="S169" i="13"/>
  <c r="R165" i="13"/>
  <c r="S165" i="13"/>
  <c r="R161" i="13"/>
  <c r="S161" i="13"/>
  <c r="R157" i="13"/>
  <c r="S157" i="13"/>
  <c r="R153" i="13"/>
  <c r="S153" i="13"/>
  <c r="R149" i="13"/>
  <c r="S149" i="13"/>
  <c r="R145" i="13"/>
  <c r="S145" i="13"/>
  <c r="R141" i="13"/>
  <c r="S141" i="13"/>
  <c r="R137" i="13"/>
  <c r="S137" i="13"/>
  <c r="R133" i="13"/>
  <c r="S133" i="13"/>
  <c r="R129" i="13"/>
  <c r="S129" i="13"/>
  <c r="R125" i="13"/>
  <c r="S125" i="13"/>
  <c r="R121" i="13"/>
  <c r="S121" i="13"/>
  <c r="R117" i="13"/>
  <c r="S117" i="13"/>
  <c r="R113" i="13"/>
  <c r="S113" i="13"/>
  <c r="R109" i="13"/>
  <c r="S109" i="13"/>
  <c r="R105" i="13"/>
  <c r="S105" i="13"/>
  <c r="R101" i="13"/>
  <c r="S101" i="13"/>
  <c r="R97" i="13"/>
  <c r="S97" i="13"/>
  <c r="R93" i="13"/>
  <c r="S93" i="13"/>
  <c r="R89" i="13"/>
  <c r="S89" i="13"/>
  <c r="R85" i="13"/>
  <c r="S85" i="13"/>
  <c r="R81" i="13"/>
  <c r="S81" i="13"/>
  <c r="R77" i="13"/>
  <c r="S77" i="13"/>
  <c r="R73" i="13"/>
  <c r="S73" i="13"/>
  <c r="R69" i="13"/>
  <c r="S69" i="13"/>
  <c r="R65" i="13"/>
  <c r="S65" i="13"/>
  <c r="R61" i="13"/>
  <c r="S61" i="13"/>
  <c r="R57" i="13"/>
  <c r="S57" i="13"/>
  <c r="R53" i="13"/>
  <c r="S53" i="13"/>
  <c r="R49" i="13"/>
  <c r="S49" i="13"/>
  <c r="R45" i="13"/>
  <c r="S45" i="13"/>
  <c r="R41" i="13"/>
  <c r="S41" i="13"/>
  <c r="R37" i="13"/>
  <c r="S37" i="13"/>
  <c r="R33" i="13"/>
  <c r="S33" i="13"/>
  <c r="R29" i="13"/>
  <c r="S29" i="13"/>
  <c r="O2" i="14"/>
  <c r="P2" i="14" s="1"/>
  <c r="Q2" i="14" s="1"/>
  <c r="R2" i="14" s="1"/>
  <c r="U20" i="12"/>
  <c r="I36" i="12" s="1"/>
  <c r="U21" i="12"/>
  <c r="I37" i="12" s="1"/>
  <c r="U17" i="12"/>
  <c r="I33" i="12" s="1"/>
  <c r="U16" i="12"/>
  <c r="I32" i="12" s="1"/>
  <c r="U18" i="12"/>
  <c r="I34" i="12" s="1"/>
  <c r="U15" i="12"/>
  <c r="I31" i="12" s="1"/>
  <c r="O26" i="13"/>
  <c r="O22" i="13"/>
  <c r="O18" i="13"/>
  <c r="O14" i="13"/>
  <c r="O10" i="13"/>
  <c r="O6" i="13"/>
  <c r="O3934" i="13"/>
  <c r="O3930" i="13"/>
  <c r="O3926" i="13"/>
  <c r="O3922" i="13"/>
  <c r="O3918" i="13"/>
  <c r="O3912" i="13"/>
  <c r="O3908" i="13"/>
  <c r="O3904" i="13"/>
  <c r="O3900" i="13"/>
  <c r="O3896" i="13"/>
  <c r="O3892" i="13"/>
  <c r="O3888" i="13"/>
  <c r="O3884" i="13"/>
  <c r="O3880" i="13"/>
  <c r="O3876" i="13"/>
  <c r="O3872" i="13"/>
  <c r="O3868" i="13"/>
  <c r="O3864" i="13"/>
  <c r="O3860" i="13"/>
  <c r="O3854" i="13"/>
  <c r="O3850" i="13"/>
  <c r="O3846" i="13"/>
  <c r="O3842" i="13"/>
  <c r="O3838" i="13"/>
  <c r="O3834" i="13"/>
  <c r="O3830" i="13"/>
  <c r="O3826" i="13"/>
  <c r="O3822" i="13"/>
  <c r="O3818" i="13"/>
  <c r="O3812" i="13"/>
  <c r="O3808" i="13"/>
  <c r="O3806" i="13"/>
  <c r="O3802" i="13"/>
  <c r="O3798" i="13"/>
  <c r="O3794" i="13"/>
  <c r="O3790" i="13"/>
  <c r="O3786" i="13"/>
  <c r="O3780" i="13"/>
  <c r="O3776" i="13"/>
  <c r="O3774" i="13"/>
  <c r="O3770" i="13"/>
  <c r="O3766" i="13"/>
  <c r="O3762" i="13"/>
  <c r="O3758" i="13"/>
  <c r="O3754" i="13"/>
  <c r="O3750" i="13"/>
  <c r="O3746" i="13"/>
  <c r="O3742" i="13"/>
  <c r="O3738" i="13"/>
  <c r="O3734" i="13"/>
  <c r="O3730" i="13"/>
  <c r="O3726" i="13"/>
  <c r="O3722" i="13"/>
  <c r="O3718" i="13"/>
  <c r="O3714" i="13"/>
  <c r="O3710" i="13"/>
  <c r="O3706" i="13"/>
  <c r="O3702" i="13"/>
  <c r="O3698" i="13"/>
  <c r="O3692" i="13"/>
  <c r="O3688" i="13"/>
  <c r="O3684" i="13"/>
  <c r="O3680" i="13"/>
  <c r="O3676" i="13"/>
  <c r="O3672" i="13"/>
  <c r="O3668" i="13"/>
  <c r="O3664" i="13"/>
  <c r="O3660" i="13"/>
  <c r="O3656" i="13"/>
  <c r="O3652" i="13"/>
  <c r="O3648" i="13"/>
  <c r="O3644" i="13"/>
  <c r="O3640" i="13"/>
  <c r="O3636" i="13"/>
  <c r="O3632" i="13"/>
  <c r="O3628" i="13"/>
  <c r="O3622" i="13"/>
  <c r="O3618" i="13"/>
  <c r="O3614" i="13"/>
  <c r="O3610" i="13"/>
  <c r="O3606" i="13"/>
  <c r="O3602" i="13"/>
  <c r="O3598" i="13"/>
  <c r="O3594" i="13"/>
  <c r="O3590" i="13"/>
  <c r="O3586" i="13"/>
  <c r="O3582" i="13"/>
  <c r="O3578" i="13"/>
  <c r="O3574" i="13"/>
  <c r="O3570" i="13"/>
  <c r="O3566" i="13"/>
  <c r="O3562" i="13"/>
  <c r="O3558" i="13"/>
  <c r="O3554" i="13"/>
  <c r="O3550" i="13"/>
  <c r="O3546" i="13"/>
  <c r="O3542" i="13"/>
  <c r="O3538" i="13"/>
  <c r="O3534" i="13"/>
  <c r="O3530" i="13"/>
  <c r="O3526" i="13"/>
  <c r="O3522" i="13"/>
  <c r="O3518" i="13"/>
  <c r="O3514" i="13"/>
  <c r="O3510" i="13"/>
  <c r="O3506" i="13"/>
  <c r="O3502" i="13"/>
  <c r="O3498" i="13"/>
  <c r="O3492" i="13"/>
  <c r="O3488" i="13"/>
  <c r="O3484" i="13"/>
  <c r="O3480" i="13"/>
  <c r="O3476" i="13"/>
  <c r="O3472" i="13"/>
  <c r="O3468" i="13"/>
  <c r="O3464" i="13"/>
  <c r="O3460" i="13"/>
  <c r="O3456" i="13"/>
  <c r="O3452" i="13"/>
  <c r="O3448" i="13"/>
  <c r="O3444" i="13"/>
  <c r="O3440" i="13"/>
  <c r="O3436" i="13"/>
  <c r="O3432" i="13"/>
  <c r="O3428" i="13"/>
  <c r="O3424" i="13"/>
  <c r="O3420" i="13"/>
  <c r="O3416" i="13"/>
  <c r="O3412" i="13"/>
  <c r="O3408" i="13"/>
  <c r="O3404" i="13"/>
  <c r="O3400" i="13"/>
  <c r="O3396" i="13"/>
  <c r="O3392" i="13"/>
  <c r="O3388" i="13"/>
  <c r="O3384" i="13"/>
  <c r="O3378" i="13"/>
  <c r="O3374" i="13"/>
  <c r="O3370" i="13"/>
  <c r="O3366" i="13"/>
  <c r="O3362" i="13"/>
  <c r="O3356" i="13"/>
  <c r="O3352" i="13"/>
  <c r="O3348" i="13"/>
  <c r="O3344" i="13"/>
  <c r="O3340" i="13"/>
  <c r="O3336" i="13"/>
  <c r="O3332" i="13"/>
  <c r="O3328" i="13"/>
  <c r="O3324" i="13"/>
  <c r="O3320" i="13"/>
  <c r="O3318" i="13"/>
  <c r="O3314" i="13"/>
  <c r="O3310" i="13"/>
  <c r="O3306" i="13"/>
  <c r="O3302" i="13"/>
  <c r="O3298" i="13"/>
  <c r="O3294" i="13"/>
  <c r="O3290" i="13"/>
  <c r="O3286" i="13"/>
  <c r="O3282" i="13"/>
  <c r="O3278" i="13"/>
  <c r="O3274" i="13"/>
  <c r="O3270" i="13"/>
  <c r="O3268" i="13"/>
  <c r="O3264" i="13"/>
  <c r="O3260" i="13"/>
  <c r="O3256" i="13"/>
  <c r="O3252" i="13"/>
  <c r="O3248" i="13"/>
  <c r="O3244" i="13"/>
  <c r="O3240" i="13"/>
  <c r="O3236" i="13"/>
  <c r="O3232" i="13"/>
  <c r="O3228" i="13"/>
  <c r="O3224" i="13"/>
  <c r="O3220" i="13"/>
  <c r="O3216" i="13"/>
  <c r="O3212" i="13"/>
  <c r="O3208" i="13"/>
  <c r="O3204" i="13"/>
  <c r="O3198" i="13"/>
  <c r="O3194" i="13"/>
  <c r="O3190" i="13"/>
  <c r="O3186" i="13"/>
  <c r="O3182" i="13"/>
  <c r="O3178" i="13"/>
  <c r="O3174" i="13"/>
  <c r="O3170" i="13"/>
  <c r="O3166" i="13"/>
  <c r="O3162" i="13"/>
  <c r="O3158" i="13"/>
  <c r="O3154" i="13"/>
  <c r="O3150" i="13"/>
  <c r="O3146" i="13"/>
  <c r="O3142" i="13"/>
  <c r="O3138" i="13"/>
  <c r="O3134" i="13"/>
  <c r="O3130" i="13"/>
  <c r="O3126" i="13"/>
  <c r="O3122" i="13"/>
  <c r="O3118" i="13"/>
  <c r="O3114" i="13"/>
  <c r="O3110" i="13"/>
  <c r="O3106" i="13"/>
  <c r="O3102" i="13"/>
  <c r="O3098" i="13"/>
  <c r="O3094" i="13"/>
  <c r="O3090" i="13"/>
  <c r="O3086" i="13"/>
  <c r="O3082" i="13"/>
  <c r="O3078" i="13"/>
  <c r="O3074" i="13"/>
  <c r="O3070" i="13"/>
  <c r="O3066" i="13"/>
  <c r="O3062" i="13"/>
  <c r="O3058" i="13"/>
  <c r="O3054" i="13"/>
  <c r="O3050" i="13"/>
  <c r="O3046" i="13"/>
  <c r="O3042" i="13"/>
  <c r="O3038" i="13"/>
  <c r="O3034" i="13"/>
  <c r="O3030" i="13"/>
  <c r="O3026" i="13"/>
  <c r="O3022" i="13"/>
  <c r="O3018" i="13"/>
  <c r="O3014" i="13"/>
  <c r="O3012" i="13"/>
  <c r="O3010" i="13"/>
  <c r="O3008" i="13"/>
  <c r="O3002" i="13"/>
  <c r="O2998" i="13"/>
  <c r="O2994" i="13"/>
  <c r="O2990" i="13"/>
  <c r="O2986" i="13"/>
  <c r="O2982" i="13"/>
  <c r="O2978" i="13"/>
  <c r="O2974" i="13"/>
  <c r="O2970" i="13"/>
  <c r="O2966" i="13"/>
  <c r="O2962" i="13"/>
  <c r="O2958" i="13"/>
  <c r="O2954" i="13"/>
  <c r="O2950" i="13"/>
  <c r="O2946" i="13"/>
  <c r="O2942" i="13"/>
  <c r="O2938" i="13"/>
  <c r="O2934" i="13"/>
  <c r="O2930" i="13"/>
  <c r="O2926" i="13"/>
  <c r="O2922" i="13"/>
  <c r="O2918" i="13"/>
  <c r="O2914" i="13"/>
  <c r="O2910" i="13"/>
  <c r="O2906" i="13"/>
  <c r="O2902" i="13"/>
  <c r="O2898" i="13"/>
  <c r="O2894" i="13"/>
  <c r="O2890" i="13"/>
  <c r="O2886" i="13"/>
  <c r="O2882" i="13"/>
  <c r="O2878" i="13"/>
  <c r="O2874" i="13"/>
  <c r="O2870" i="13"/>
  <c r="O2866" i="13"/>
  <c r="O2864" i="13"/>
  <c r="O2860" i="13"/>
  <c r="O2856" i="13"/>
  <c r="O2852" i="13"/>
  <c r="O2848" i="13"/>
  <c r="O2844" i="13"/>
  <c r="O2842" i="13"/>
  <c r="O2838" i="13"/>
  <c r="O2834" i="13"/>
  <c r="O2828" i="13"/>
  <c r="O2824" i="13"/>
  <c r="O2820" i="13"/>
  <c r="O2816" i="13"/>
  <c r="O2812" i="13"/>
  <c r="O2808" i="13"/>
  <c r="O2804" i="13"/>
  <c r="O2800" i="13"/>
  <c r="O2796" i="13"/>
  <c r="O2792" i="13"/>
  <c r="O2788" i="13"/>
  <c r="O2784" i="13"/>
  <c r="O2780" i="13"/>
  <c r="O2776" i="13"/>
  <c r="O2772" i="13"/>
  <c r="O2768" i="13"/>
  <c r="O2764" i="13"/>
  <c r="O2760" i="13"/>
  <c r="O2756" i="13"/>
  <c r="O2752" i="13"/>
  <c r="O2748" i="13"/>
  <c r="O2744" i="13"/>
  <c r="O2740" i="13"/>
  <c r="O2736" i="13"/>
  <c r="O2732" i="13"/>
  <c r="O2728" i="13"/>
  <c r="O2724" i="13"/>
  <c r="O2720" i="13"/>
  <c r="O2716" i="13"/>
  <c r="O2712" i="13"/>
  <c r="O2708" i="13"/>
  <c r="O2704" i="13"/>
  <c r="O2700" i="13"/>
  <c r="O2696" i="13"/>
  <c r="O2692" i="13"/>
  <c r="O2688" i="13"/>
  <c r="O2684" i="13"/>
  <c r="O2678" i="13"/>
  <c r="O2674" i="13"/>
  <c r="O2670" i="13"/>
  <c r="O2666" i="13"/>
  <c r="O2660" i="13"/>
  <c r="O2656" i="13"/>
  <c r="O2652" i="13"/>
  <c r="O2648" i="13"/>
  <c r="O2644" i="13"/>
  <c r="O2640" i="13"/>
  <c r="O2636" i="13"/>
  <c r="O2632" i="13"/>
  <c r="O2628" i="13"/>
  <c r="O2624" i="13"/>
  <c r="O2620" i="13"/>
  <c r="O2616" i="13"/>
  <c r="O2612" i="13"/>
  <c r="O2608" i="13"/>
  <c r="O2604" i="13"/>
  <c r="O2600" i="13"/>
  <c r="O2596" i="13"/>
  <c r="O2592" i="13"/>
  <c r="O2588" i="13"/>
  <c r="O2584" i="13"/>
  <c r="O2578" i="13"/>
  <c r="O2574" i="13"/>
  <c r="O2570" i="13"/>
  <c r="O2566" i="13"/>
  <c r="O2562" i="13"/>
  <c r="O2558" i="13"/>
  <c r="O2554" i="13"/>
  <c r="O2550" i="13"/>
  <c r="O2546" i="13"/>
  <c r="O2542" i="13"/>
  <c r="O2538" i="13"/>
  <c r="O2534" i="13"/>
  <c r="O2530" i="13"/>
  <c r="O2526" i="13"/>
  <c r="O2522" i="13"/>
  <c r="O2518" i="13"/>
  <c r="O2514" i="13"/>
  <c r="O2510" i="13"/>
  <c r="O2506" i="13"/>
  <c r="O2502" i="13"/>
  <c r="O2498" i="13"/>
  <c r="O2494" i="13"/>
  <c r="O2490" i="13"/>
  <c r="O2486" i="13"/>
  <c r="O2482" i="13"/>
  <c r="O2478" i="13"/>
  <c r="O2474" i="13"/>
  <c r="O2470" i="13"/>
  <c r="O2466" i="13"/>
  <c r="O2462" i="13"/>
  <c r="O2458" i="13"/>
  <c r="O2454" i="13"/>
  <c r="O2450" i="13"/>
  <c r="O2446" i="13"/>
  <c r="O2442" i="13"/>
  <c r="O2438" i="13"/>
  <c r="O2434" i="13"/>
  <c r="O2430" i="13"/>
  <c r="O2426" i="13"/>
  <c r="O2422" i="13"/>
  <c r="O2418" i="13"/>
  <c r="O2414" i="13"/>
  <c r="O2410" i="13"/>
  <c r="O2406" i="13"/>
  <c r="O2400" i="13"/>
  <c r="O2398" i="13"/>
  <c r="O2394" i="13"/>
  <c r="O2390" i="13"/>
  <c r="O2386" i="13"/>
  <c r="O2382" i="13"/>
  <c r="O2378" i="13"/>
  <c r="O2374" i="13"/>
  <c r="O2370" i="13"/>
  <c r="O2366" i="13"/>
  <c r="O2362" i="13"/>
  <c r="O2358" i="13"/>
  <c r="O2354" i="13"/>
  <c r="O2350" i="13"/>
  <c r="O2346" i="13"/>
  <c r="O2342" i="13"/>
  <c r="O2338" i="13"/>
  <c r="O2334" i="13"/>
  <c r="O2330" i="13"/>
  <c r="O2326" i="13"/>
  <c r="O2322" i="13"/>
  <c r="O2318" i="13"/>
  <c r="O2314" i="13"/>
  <c r="O2310" i="13"/>
  <c r="O2306" i="13"/>
  <c r="O2302" i="13"/>
  <c r="O2298" i="13"/>
  <c r="O2294" i="13"/>
  <c r="O2290" i="13"/>
  <c r="O2286" i="13"/>
  <c r="O2282" i="13"/>
  <c r="O2278" i="13"/>
  <c r="O2274" i="13"/>
  <c r="O2268" i="13"/>
  <c r="O2264" i="13"/>
  <c r="O2262" i="13"/>
  <c r="O2258" i="13"/>
  <c r="O2254" i="13"/>
  <c r="O2250" i="13"/>
  <c r="O2246" i="13"/>
  <c r="O2242" i="13"/>
  <c r="O2238" i="13"/>
  <c r="O2234" i="13"/>
  <c r="O2230" i="13"/>
  <c r="O2226" i="13"/>
  <c r="O2222" i="13"/>
  <c r="O2218" i="13"/>
  <c r="O2214" i="13"/>
  <c r="O2210" i="13"/>
  <c r="O2206" i="13"/>
  <c r="O2202" i="13"/>
  <c r="O2198" i="13"/>
  <c r="O2192" i="13"/>
  <c r="O2188" i="13"/>
  <c r="O2184" i="13"/>
  <c r="O2180" i="13"/>
  <c r="O2176" i="13"/>
  <c r="O2172" i="13"/>
  <c r="O2168" i="13"/>
  <c r="O2164" i="13"/>
  <c r="O2160" i="13"/>
  <c r="O2156" i="13"/>
  <c r="O2152" i="13"/>
  <c r="O2148" i="13"/>
  <c r="O2144" i="13"/>
  <c r="O2140" i="13"/>
  <c r="O2136" i="13"/>
  <c r="O2132" i="13"/>
  <c r="O2128" i="13"/>
  <c r="O2124" i="13"/>
  <c r="O2120" i="13"/>
  <c r="O2116" i="13"/>
  <c r="O2112" i="13"/>
  <c r="O2108" i="13"/>
  <c r="O2104" i="13"/>
  <c r="O2100" i="13"/>
  <c r="O2096" i="13"/>
  <c r="O2092" i="13"/>
  <c r="O2088" i="13"/>
  <c r="O2084" i="13"/>
  <c r="O2080" i="13"/>
  <c r="O2076" i="13"/>
  <c r="O2072" i="13"/>
  <c r="O2068" i="13"/>
  <c r="O2064" i="13"/>
  <c r="O2060" i="13"/>
  <c r="O2056" i="13"/>
  <c r="O2052" i="13"/>
  <c r="O2048" i="13"/>
  <c r="O2044" i="13"/>
  <c r="O2040" i="13"/>
  <c r="O2036" i="13"/>
  <c r="O2032" i="13"/>
  <c r="O2028" i="13"/>
  <c r="O2024" i="13"/>
  <c r="O2020" i="13"/>
  <c r="O2016" i="13"/>
  <c r="O2012" i="13"/>
  <c r="O2008" i="13"/>
  <c r="O2006" i="13"/>
  <c r="O2002" i="13"/>
  <c r="O1998" i="13"/>
  <c r="O1994" i="13"/>
  <c r="O1990" i="13"/>
  <c r="O1986" i="13"/>
  <c r="O1982" i="13"/>
  <c r="G5" i="15" s="1"/>
  <c r="O1978" i="13"/>
  <c r="O1974" i="13"/>
  <c r="O1970" i="13"/>
  <c r="O1966" i="13"/>
  <c r="O1962" i="13"/>
  <c r="O1958" i="13"/>
  <c r="O1954" i="13"/>
  <c r="O1948" i="13"/>
  <c r="O1944" i="13"/>
  <c r="O1940" i="13"/>
  <c r="O1936" i="13"/>
  <c r="O1932" i="13"/>
  <c r="O1928" i="13"/>
  <c r="O1924" i="13"/>
  <c r="O1920" i="13"/>
  <c r="O1916" i="13"/>
  <c r="O1912" i="13"/>
  <c r="O1908" i="13"/>
  <c r="O1904" i="13"/>
  <c r="O1900" i="13"/>
  <c r="O1896" i="13"/>
  <c r="O1892" i="13"/>
  <c r="O1888" i="13"/>
  <c r="O1886" i="13"/>
  <c r="O1882" i="13"/>
  <c r="O1878" i="13"/>
  <c r="O1874" i="13"/>
  <c r="O1870" i="13"/>
  <c r="O1866" i="13"/>
  <c r="O1862" i="13"/>
  <c r="O1858" i="13"/>
  <c r="O1852" i="13"/>
  <c r="O1848" i="13"/>
  <c r="O1844" i="13"/>
  <c r="O1840" i="13"/>
  <c r="O1836" i="13"/>
  <c r="O1832" i="13"/>
  <c r="O1828" i="13"/>
  <c r="O1824" i="13"/>
  <c r="O1820" i="13"/>
  <c r="O1816" i="13"/>
  <c r="O1812" i="13"/>
  <c r="O1808" i="13"/>
  <c r="O1804" i="13"/>
  <c r="O1800" i="13"/>
  <c r="O1796" i="13"/>
  <c r="O1792" i="13"/>
  <c r="O1788" i="13"/>
  <c r="O1784" i="13"/>
  <c r="O1780" i="13"/>
  <c r="O1776" i="13"/>
  <c r="O1772" i="13"/>
  <c r="O1768" i="13"/>
  <c r="O1764" i="13"/>
  <c r="O1760" i="13"/>
  <c r="O1756" i="13"/>
  <c r="O1752" i="13"/>
  <c r="O1748" i="13"/>
  <c r="O1744" i="13"/>
  <c r="O1740" i="13"/>
  <c r="O1736" i="13"/>
  <c r="O1732" i="13"/>
  <c r="O1728" i="13"/>
  <c r="O1724" i="13"/>
  <c r="O1720" i="13"/>
  <c r="O1716" i="13"/>
  <c r="O1712" i="13"/>
  <c r="O1708" i="13"/>
  <c r="O1704" i="13"/>
  <c r="O1700" i="13"/>
  <c r="O1696" i="13"/>
  <c r="O1692" i="13"/>
  <c r="O1688" i="13"/>
  <c r="O1684" i="13"/>
  <c r="O1680" i="13"/>
  <c r="O1676" i="13"/>
  <c r="O1672" i="13"/>
  <c r="O1668" i="13"/>
  <c r="O1664" i="13"/>
  <c r="O1660" i="13"/>
  <c r="O1656" i="13"/>
  <c r="O1652" i="13"/>
  <c r="O1648" i="13"/>
  <c r="O1644" i="13"/>
  <c r="O1640" i="13"/>
  <c r="O1636" i="13"/>
  <c r="O1632" i="13"/>
  <c r="O1628" i="13"/>
  <c r="O1624" i="13"/>
  <c r="O1620" i="13"/>
  <c r="O1616" i="13"/>
  <c r="O1612" i="13"/>
  <c r="O1608" i="13"/>
  <c r="O1604" i="13"/>
  <c r="O1600" i="13"/>
  <c r="O1596" i="13"/>
  <c r="O1592" i="13"/>
  <c r="O1588" i="13"/>
  <c r="O1584" i="13"/>
  <c r="O1580" i="13"/>
  <c r="O1576" i="13"/>
  <c r="O1572" i="13"/>
  <c r="O1568" i="13"/>
  <c r="O1564" i="13"/>
  <c r="O1560" i="13"/>
  <c r="O1556" i="13"/>
  <c r="O1552" i="13"/>
  <c r="O1548" i="13"/>
  <c r="O1544" i="13"/>
  <c r="O1540" i="13"/>
  <c r="O1536" i="13"/>
  <c r="O1532" i="13"/>
  <c r="O1528" i="13"/>
  <c r="O1524" i="13"/>
  <c r="O1520" i="13"/>
  <c r="O1516" i="13"/>
  <c r="O1512" i="13"/>
  <c r="O1508" i="13"/>
  <c r="O1504" i="13"/>
  <c r="O1502" i="13"/>
  <c r="O1498" i="13"/>
  <c r="O1494" i="13"/>
  <c r="O1490" i="13"/>
  <c r="O1486" i="13"/>
  <c r="O1482" i="13"/>
  <c r="O1478" i="13"/>
  <c r="O1474" i="13"/>
  <c r="O1456" i="13"/>
  <c r="O1212" i="13"/>
  <c r="O24" i="13"/>
  <c r="O20" i="13"/>
  <c r="O16" i="13"/>
  <c r="O12" i="13"/>
  <c r="O8" i="13"/>
  <c r="O4" i="13"/>
  <c r="O3932" i="13"/>
  <c r="O3928" i="13"/>
  <c r="O3924" i="13"/>
  <c r="O3920" i="13"/>
  <c r="O3916" i="13"/>
  <c r="O3914" i="13"/>
  <c r="O3910" i="13"/>
  <c r="O3906" i="13"/>
  <c r="O3902" i="13"/>
  <c r="O3898" i="13"/>
  <c r="O3894" i="13"/>
  <c r="O3890" i="13"/>
  <c r="O3886" i="13"/>
  <c r="O3882" i="13"/>
  <c r="O3878" i="13"/>
  <c r="O3874" i="13"/>
  <c r="O3870" i="13"/>
  <c r="O3866" i="13"/>
  <c r="O3862" i="13"/>
  <c r="O3858" i="13"/>
  <c r="O3856" i="13"/>
  <c r="O3852" i="13"/>
  <c r="O3848" i="13"/>
  <c r="O3844" i="13"/>
  <c r="O3840" i="13"/>
  <c r="O3836" i="13"/>
  <c r="O3832" i="13"/>
  <c r="O3828" i="13"/>
  <c r="O3824" i="13"/>
  <c r="O3820" i="13"/>
  <c r="O3816" i="13"/>
  <c r="O3814" i="13"/>
  <c r="O3810" i="13"/>
  <c r="O3804" i="13"/>
  <c r="O3800" i="13"/>
  <c r="O3796" i="13"/>
  <c r="O3792" i="13"/>
  <c r="O3788" i="13"/>
  <c r="O3784" i="13"/>
  <c r="O3782" i="13"/>
  <c r="O3778" i="13"/>
  <c r="O3772" i="13"/>
  <c r="O3768" i="13"/>
  <c r="O3764" i="13"/>
  <c r="O3760" i="13"/>
  <c r="O3756" i="13"/>
  <c r="O3752" i="13"/>
  <c r="O3748" i="13"/>
  <c r="O3744" i="13"/>
  <c r="O3740" i="13"/>
  <c r="O3736" i="13"/>
  <c r="O3732" i="13"/>
  <c r="O3728" i="13"/>
  <c r="O3724" i="13"/>
  <c r="O3720" i="13"/>
  <c r="O3716" i="13"/>
  <c r="O3712" i="13"/>
  <c r="O3708" i="13"/>
  <c r="O3704" i="13"/>
  <c r="O3700" i="13"/>
  <c r="O3696" i="13"/>
  <c r="O3694" i="13"/>
  <c r="O3690" i="13"/>
  <c r="O3686" i="13"/>
  <c r="O3682" i="13"/>
  <c r="O3678" i="13"/>
  <c r="O3674" i="13"/>
  <c r="O3670" i="13"/>
  <c r="O3666" i="13"/>
  <c r="O3662" i="13"/>
  <c r="O3658" i="13"/>
  <c r="O3654" i="13"/>
  <c r="O3650" i="13"/>
  <c r="O3646" i="13"/>
  <c r="O3642" i="13"/>
  <c r="O3638" i="13"/>
  <c r="O3634" i="13"/>
  <c r="O3630" i="13"/>
  <c r="O3626" i="13"/>
  <c r="O3624" i="13"/>
  <c r="O3620" i="13"/>
  <c r="O3616" i="13"/>
  <c r="O3612" i="13"/>
  <c r="O3608" i="13"/>
  <c r="O3604" i="13"/>
  <c r="O3600" i="13"/>
  <c r="O3596" i="13"/>
  <c r="O3592" i="13"/>
  <c r="O3588" i="13"/>
  <c r="O3584" i="13"/>
  <c r="O3580" i="13"/>
  <c r="O3576" i="13"/>
  <c r="O3572" i="13"/>
  <c r="O3568" i="13"/>
  <c r="O3564" i="13"/>
  <c r="O3560" i="13"/>
  <c r="O3556" i="13"/>
  <c r="O3552" i="13"/>
  <c r="O3548" i="13"/>
  <c r="O3544" i="13"/>
  <c r="O3540" i="13"/>
  <c r="O3536" i="13"/>
  <c r="O3532" i="13"/>
  <c r="O3528" i="13"/>
  <c r="O3524" i="13"/>
  <c r="O3520" i="13"/>
  <c r="O3516" i="13"/>
  <c r="O3512" i="13"/>
  <c r="O3508" i="13"/>
  <c r="O3504" i="13"/>
  <c r="O3500" i="13"/>
  <c r="O3496" i="13"/>
  <c r="O3494" i="13"/>
  <c r="O3490" i="13"/>
  <c r="O3486" i="13"/>
  <c r="O3482" i="13"/>
  <c r="O3478" i="13"/>
  <c r="O3474" i="13"/>
  <c r="O3470" i="13"/>
  <c r="O3466" i="13"/>
  <c r="O3462" i="13"/>
  <c r="O3458" i="13"/>
  <c r="O3454" i="13"/>
  <c r="O3450" i="13"/>
  <c r="O3446" i="13"/>
  <c r="O3442" i="13"/>
  <c r="O3438" i="13"/>
  <c r="O3434" i="13"/>
  <c r="O3430" i="13"/>
  <c r="O3426" i="13"/>
  <c r="O3422" i="13"/>
  <c r="O3418" i="13"/>
  <c r="O3414" i="13"/>
  <c r="O3410" i="13"/>
  <c r="O3406" i="13"/>
  <c r="O3402" i="13"/>
  <c r="O3398" i="13"/>
  <c r="O3394" i="13"/>
  <c r="O3390" i="13"/>
  <c r="O3386" i="13"/>
  <c r="O3382" i="13"/>
  <c r="O3380" i="13"/>
  <c r="O3376" i="13"/>
  <c r="O3372" i="13"/>
  <c r="O3368" i="13"/>
  <c r="O3364" i="13"/>
  <c r="O3360" i="13"/>
  <c r="O3358" i="13"/>
  <c r="O3354" i="13"/>
  <c r="O3350" i="13"/>
  <c r="O3346" i="13"/>
  <c r="O3342" i="13"/>
  <c r="O3338" i="13"/>
  <c r="O3334" i="13"/>
  <c r="O3330" i="13"/>
  <c r="O3326" i="13"/>
  <c r="O3322" i="13"/>
  <c r="O3316" i="13"/>
  <c r="O3312" i="13"/>
  <c r="O3308" i="13"/>
  <c r="O3304" i="13"/>
  <c r="O3300" i="13"/>
  <c r="O3296" i="13"/>
  <c r="O3292" i="13"/>
  <c r="O3288" i="13"/>
  <c r="O3284" i="13"/>
  <c r="O3280" i="13"/>
  <c r="O3276" i="13"/>
  <c r="O3272" i="13"/>
  <c r="O3266" i="13"/>
  <c r="O3262" i="13"/>
  <c r="O3258" i="13"/>
  <c r="O3254" i="13"/>
  <c r="O3250" i="13"/>
  <c r="O3246" i="13"/>
  <c r="O3242" i="13"/>
  <c r="O3238" i="13"/>
  <c r="O3234" i="13"/>
  <c r="O3230" i="13"/>
  <c r="O3226" i="13"/>
  <c r="O3222" i="13"/>
  <c r="O3218" i="13"/>
  <c r="O3214" i="13"/>
  <c r="O3210" i="13"/>
  <c r="O3206" i="13"/>
  <c r="O3202" i="13"/>
  <c r="O3200" i="13"/>
  <c r="O3196" i="13"/>
  <c r="O3192" i="13"/>
  <c r="O3188" i="13"/>
  <c r="O3184" i="13"/>
  <c r="O3180" i="13"/>
  <c r="O3176" i="13"/>
  <c r="O3172" i="13"/>
  <c r="O3168" i="13"/>
  <c r="O3164" i="13"/>
  <c r="O3160" i="13"/>
  <c r="O3156" i="13"/>
  <c r="O3152" i="13"/>
  <c r="O3148" i="13"/>
  <c r="O3144" i="13"/>
  <c r="O3140" i="13"/>
  <c r="O3136" i="13"/>
  <c r="O3132" i="13"/>
  <c r="O3128" i="13"/>
  <c r="O3124" i="13"/>
  <c r="O3120" i="13"/>
  <c r="O3116" i="13"/>
  <c r="O3112" i="13"/>
  <c r="O3108" i="13"/>
  <c r="O3104" i="13"/>
  <c r="O3100" i="13"/>
  <c r="O3096" i="13"/>
  <c r="O3092" i="13"/>
  <c r="O3088" i="13"/>
  <c r="O3084" i="13"/>
  <c r="O3080" i="13"/>
  <c r="O3076" i="13"/>
  <c r="O3072" i="13"/>
  <c r="O3068" i="13"/>
  <c r="O3064" i="13"/>
  <c r="O3060" i="13"/>
  <c r="O3056" i="13"/>
  <c r="O3052" i="13"/>
  <c r="O3048" i="13"/>
  <c r="O3044" i="13"/>
  <c r="O3040" i="13"/>
  <c r="O3036" i="13"/>
  <c r="O3032" i="13"/>
  <c r="O3028" i="13"/>
  <c r="O3024" i="13"/>
  <c r="O3020" i="13"/>
  <c r="O3016" i="13"/>
  <c r="O3006" i="13"/>
  <c r="O3004" i="13"/>
  <c r="O3000" i="13"/>
  <c r="O2996" i="13"/>
  <c r="O2992" i="13"/>
  <c r="O2988" i="13"/>
  <c r="O2984" i="13"/>
  <c r="O2980" i="13"/>
  <c r="O2976" i="13"/>
  <c r="O2972" i="13"/>
  <c r="O2968" i="13"/>
  <c r="O2964" i="13"/>
  <c r="O2960" i="13"/>
  <c r="O2956" i="13"/>
  <c r="O2952" i="13"/>
  <c r="O2948" i="13"/>
  <c r="O2944" i="13"/>
  <c r="O2940" i="13"/>
  <c r="O2936" i="13"/>
  <c r="O2932" i="13"/>
  <c r="O2928" i="13"/>
  <c r="O2924" i="13"/>
  <c r="O2920" i="13"/>
  <c r="O2916" i="13"/>
  <c r="O2912" i="13"/>
  <c r="O2908" i="13"/>
  <c r="O2904" i="13"/>
  <c r="O2900" i="13"/>
  <c r="O2896" i="13"/>
  <c r="O2892" i="13"/>
  <c r="O2888" i="13"/>
  <c r="O2884" i="13"/>
  <c r="O2880" i="13"/>
  <c r="O2876" i="13"/>
  <c r="O2872" i="13"/>
  <c r="O2868" i="13"/>
  <c r="O2862" i="13"/>
  <c r="O2858" i="13"/>
  <c r="O2854" i="13"/>
  <c r="O2850" i="13"/>
  <c r="O2846" i="13"/>
  <c r="O2840" i="13"/>
  <c r="O2836" i="13"/>
  <c r="O2832" i="13"/>
  <c r="O2830" i="13"/>
  <c r="O2826" i="13"/>
  <c r="O2822" i="13"/>
  <c r="O2818" i="13"/>
  <c r="O2814" i="13"/>
  <c r="O2810" i="13"/>
  <c r="O2806" i="13"/>
  <c r="O2802" i="13"/>
  <c r="O2798" i="13"/>
  <c r="O2794" i="13"/>
  <c r="O2790" i="13"/>
  <c r="O2786" i="13"/>
  <c r="O2782" i="13"/>
  <c r="O2778" i="13"/>
  <c r="O2774" i="13"/>
  <c r="O2770" i="13"/>
  <c r="O2766" i="13"/>
  <c r="O2762" i="13"/>
  <c r="O2758" i="13"/>
  <c r="O2754" i="13"/>
  <c r="O2750" i="13"/>
  <c r="O2746" i="13"/>
  <c r="O2742" i="13"/>
  <c r="O2738" i="13"/>
  <c r="O2734" i="13"/>
  <c r="O2730" i="13"/>
  <c r="O2726" i="13"/>
  <c r="O2722" i="13"/>
  <c r="O2718" i="13"/>
  <c r="O2714" i="13"/>
  <c r="O2710" i="13"/>
  <c r="O2706" i="13"/>
  <c r="O2702" i="13"/>
  <c r="O2698" i="13"/>
  <c r="O2694" i="13"/>
  <c r="O2690" i="13"/>
  <c r="O2686" i="13"/>
  <c r="O2682" i="13"/>
  <c r="O2680" i="13"/>
  <c r="O2676" i="13"/>
  <c r="O2672" i="13"/>
  <c r="O2668" i="13"/>
  <c r="O2664" i="13"/>
  <c r="O2662" i="13"/>
  <c r="O2658" i="13"/>
  <c r="O2654" i="13"/>
  <c r="O2650" i="13"/>
  <c r="O2646" i="13"/>
  <c r="O2642" i="13"/>
  <c r="O2638" i="13"/>
  <c r="O2634" i="13"/>
  <c r="O2630" i="13"/>
  <c r="O2626" i="13"/>
  <c r="O2622" i="13"/>
  <c r="O2618" i="13"/>
  <c r="O2614" i="13"/>
  <c r="O2610" i="13"/>
  <c r="O2606" i="13"/>
  <c r="O2602" i="13"/>
  <c r="O2598" i="13"/>
  <c r="O2594" i="13"/>
  <c r="O2590" i="13"/>
  <c r="O2586" i="13"/>
  <c r="O2582" i="13"/>
  <c r="O2580" i="13"/>
  <c r="O2576" i="13"/>
  <c r="O2572" i="13"/>
  <c r="O2568" i="13"/>
  <c r="O2564" i="13"/>
  <c r="O2560" i="13"/>
  <c r="O2556" i="13"/>
  <c r="O2552" i="13"/>
  <c r="O2548" i="13"/>
  <c r="O2544" i="13"/>
  <c r="O2540" i="13"/>
  <c r="O2536" i="13"/>
  <c r="O2532" i="13"/>
  <c r="O2528" i="13"/>
  <c r="O2524" i="13"/>
  <c r="O2520" i="13"/>
  <c r="O2516" i="13"/>
  <c r="O2512" i="13"/>
  <c r="O2508" i="13"/>
  <c r="O2504" i="13"/>
  <c r="O2500" i="13"/>
  <c r="O2496" i="13"/>
  <c r="O2492" i="13"/>
  <c r="O2488" i="13"/>
  <c r="O2484" i="13"/>
  <c r="O2480" i="13"/>
  <c r="O2476" i="13"/>
  <c r="O2472" i="13"/>
  <c r="O2468" i="13"/>
  <c r="O2464" i="13"/>
  <c r="O2460" i="13"/>
  <c r="O2456" i="13"/>
  <c r="O2452" i="13"/>
  <c r="O2448" i="13"/>
  <c r="O2444" i="13"/>
  <c r="O2440" i="13"/>
  <c r="O2436" i="13"/>
  <c r="O2432" i="13"/>
  <c r="O2428" i="13"/>
  <c r="O2424" i="13"/>
  <c r="O2420" i="13"/>
  <c r="O2416" i="13"/>
  <c r="O2412" i="13"/>
  <c r="O2408" i="13"/>
  <c r="O2404" i="13"/>
  <c r="O2402" i="13"/>
  <c r="O2396" i="13"/>
  <c r="O2392" i="13"/>
  <c r="O2388" i="13"/>
  <c r="O2384" i="13"/>
  <c r="O2380" i="13"/>
  <c r="O2376" i="13"/>
  <c r="O2372" i="13"/>
  <c r="O2368" i="13"/>
  <c r="O2364" i="13"/>
  <c r="O2360" i="13"/>
  <c r="O2356" i="13"/>
  <c r="O2352" i="13"/>
  <c r="O2348" i="13"/>
  <c r="O2344" i="13"/>
  <c r="O2340" i="13"/>
  <c r="O2336" i="13"/>
  <c r="O2332" i="13"/>
  <c r="O2328" i="13"/>
  <c r="O2324" i="13"/>
  <c r="O2320" i="13"/>
  <c r="O2316" i="13"/>
  <c r="O2312" i="13"/>
  <c r="O2308" i="13"/>
  <c r="O2304" i="13"/>
  <c r="O2300" i="13"/>
  <c r="O2296" i="13"/>
  <c r="O2292" i="13"/>
  <c r="O2288" i="13"/>
  <c r="O2284" i="13"/>
  <c r="O2280" i="13"/>
  <c r="O2276" i="13"/>
  <c r="O2272" i="13"/>
  <c r="O2270" i="13"/>
  <c r="O2266" i="13"/>
  <c r="O2260" i="13"/>
  <c r="O2256" i="13"/>
  <c r="O2252" i="13"/>
  <c r="O2248" i="13"/>
  <c r="O2244" i="13"/>
  <c r="O2240" i="13"/>
  <c r="O2236" i="13"/>
  <c r="O2232" i="13"/>
  <c r="O2228" i="13"/>
  <c r="O2224" i="13"/>
  <c r="O2220" i="13"/>
  <c r="O2216" i="13"/>
  <c r="O2212" i="13"/>
  <c r="O2208" i="13"/>
  <c r="O2204" i="13"/>
  <c r="O2200" i="13"/>
  <c r="O2196" i="13"/>
  <c r="O2194" i="13"/>
  <c r="O2190" i="13"/>
  <c r="O2186" i="13"/>
  <c r="O2182" i="13"/>
  <c r="O2178" i="13"/>
  <c r="O2174" i="13"/>
  <c r="O2170" i="13"/>
  <c r="O2166" i="13"/>
  <c r="O2162" i="13"/>
  <c r="O2158" i="13"/>
  <c r="O2154" i="13"/>
  <c r="O2150" i="13"/>
  <c r="O2146" i="13"/>
  <c r="O2142" i="13"/>
  <c r="O2138" i="13"/>
  <c r="O2134" i="13"/>
  <c r="O2130" i="13"/>
  <c r="O2126" i="13"/>
  <c r="O2122" i="13"/>
  <c r="O2118" i="13"/>
  <c r="O2114" i="13"/>
  <c r="O2110" i="13"/>
  <c r="O2106" i="13"/>
  <c r="O2102" i="13"/>
  <c r="O2098" i="13"/>
  <c r="O2094" i="13"/>
  <c r="O2090" i="13"/>
  <c r="O2086" i="13"/>
  <c r="O2082" i="13"/>
  <c r="O2078" i="13"/>
  <c r="O2074" i="13"/>
  <c r="O2070" i="13"/>
  <c r="O2066" i="13"/>
  <c r="O2062" i="13"/>
  <c r="O2058" i="13"/>
  <c r="O2054" i="13"/>
  <c r="O2050" i="13"/>
  <c r="O2046" i="13"/>
  <c r="O2042" i="13"/>
  <c r="O2038" i="13"/>
  <c r="O2034" i="13"/>
  <c r="O2030" i="13"/>
  <c r="O2026" i="13"/>
  <c r="O2022" i="13"/>
  <c r="O2018" i="13"/>
  <c r="O2014" i="13"/>
  <c r="O2010" i="13"/>
  <c r="O2004" i="13"/>
  <c r="O2000" i="13"/>
  <c r="O1996" i="13"/>
  <c r="O1992" i="13"/>
  <c r="O1988" i="13"/>
  <c r="O1984" i="13"/>
  <c r="O1980" i="13"/>
  <c r="O1976" i="13"/>
  <c r="O1972" i="13"/>
  <c r="O1968" i="13"/>
  <c r="O1964" i="13"/>
  <c r="O1960" i="13"/>
  <c r="O1956" i="13"/>
  <c r="O1952" i="13"/>
  <c r="O1950" i="13"/>
  <c r="O1946" i="13"/>
  <c r="O1942" i="13"/>
  <c r="O1938" i="13"/>
  <c r="O1934" i="13"/>
  <c r="O1930" i="13"/>
  <c r="O1926" i="13"/>
  <c r="O1922" i="13"/>
  <c r="O1918" i="13"/>
  <c r="O1914" i="13"/>
  <c r="O1910" i="13"/>
  <c r="O1906" i="13"/>
  <c r="O1902" i="13"/>
  <c r="O1898" i="13"/>
  <c r="O1894" i="13"/>
  <c r="O1890" i="13"/>
  <c r="O1884" i="13"/>
  <c r="O1880" i="13"/>
  <c r="O1876" i="13"/>
  <c r="O1872" i="13"/>
  <c r="O1868" i="13"/>
  <c r="O1864" i="13"/>
  <c r="O1860" i="13"/>
  <c r="O1856" i="13"/>
  <c r="O1854" i="13"/>
  <c r="O1850" i="13"/>
  <c r="O1846" i="13"/>
  <c r="O1842" i="13"/>
  <c r="O1838" i="13"/>
  <c r="O1834" i="13"/>
  <c r="O1830" i="13"/>
  <c r="O1826" i="13"/>
  <c r="O1822" i="13"/>
  <c r="O1818" i="13"/>
  <c r="O1814" i="13"/>
  <c r="O1810" i="13"/>
  <c r="O1806" i="13"/>
  <c r="O1802" i="13"/>
  <c r="O1798" i="13"/>
  <c r="O1794" i="13"/>
  <c r="O1790" i="13"/>
  <c r="O1786" i="13"/>
  <c r="O1782" i="13"/>
  <c r="O1778" i="13"/>
  <c r="O1774" i="13"/>
  <c r="O1770" i="13"/>
  <c r="O1766" i="13"/>
  <c r="O1762" i="13"/>
  <c r="O1758" i="13"/>
  <c r="O1754" i="13"/>
  <c r="O1750" i="13"/>
  <c r="O1746" i="13"/>
  <c r="O1742" i="13"/>
  <c r="O1738" i="13"/>
  <c r="O1734" i="13"/>
  <c r="O1730" i="13"/>
  <c r="O1726" i="13"/>
  <c r="O1722" i="13"/>
  <c r="O1718" i="13"/>
  <c r="O1714" i="13"/>
  <c r="O1710" i="13"/>
  <c r="O1706" i="13"/>
  <c r="O1702" i="13"/>
  <c r="O1698" i="13"/>
  <c r="O1694" i="13"/>
  <c r="O1690" i="13"/>
  <c r="O1686" i="13"/>
  <c r="O1682" i="13"/>
  <c r="O1678" i="13"/>
  <c r="O1674" i="13"/>
  <c r="O1670" i="13"/>
  <c r="O1666" i="13"/>
  <c r="O1662" i="13"/>
  <c r="O1658" i="13"/>
  <c r="O1654" i="13"/>
  <c r="O1650" i="13"/>
  <c r="O1646" i="13"/>
  <c r="O1642" i="13"/>
  <c r="O1638" i="13"/>
  <c r="O1634" i="13"/>
  <c r="O1630" i="13"/>
  <c r="O1626" i="13"/>
  <c r="O1622" i="13"/>
  <c r="O1618" i="13"/>
  <c r="O1614" i="13"/>
  <c r="O1610" i="13"/>
  <c r="O1606" i="13"/>
  <c r="O1602" i="13"/>
  <c r="O1598" i="13"/>
  <c r="O1594" i="13"/>
  <c r="O1590" i="13"/>
  <c r="O1586" i="13"/>
  <c r="O1582" i="13"/>
  <c r="O1578" i="13"/>
  <c r="O1574" i="13"/>
  <c r="O1570" i="13"/>
  <c r="O1566" i="13"/>
  <c r="O1562" i="13"/>
  <c r="O1558" i="13"/>
  <c r="O1554" i="13"/>
  <c r="O1550" i="13"/>
  <c r="O1546" i="13"/>
  <c r="O1542" i="13"/>
  <c r="O1538" i="13"/>
  <c r="O1534" i="13"/>
  <c r="O1530" i="13"/>
  <c r="O1526" i="13"/>
  <c r="O1522" i="13"/>
  <c r="O1518" i="13"/>
  <c r="O1514" i="13"/>
  <c r="O1510" i="13"/>
  <c r="O1506" i="13"/>
  <c r="O1500" i="13"/>
  <c r="O1496" i="13"/>
  <c r="O1492" i="13"/>
  <c r="O1488" i="13"/>
  <c r="O1484" i="13"/>
  <c r="O1480" i="13"/>
  <c r="O1476" i="13"/>
  <c r="O1472" i="13"/>
  <c r="O1470" i="13"/>
  <c r="O1468" i="13"/>
  <c r="O1466" i="13"/>
  <c r="O1464" i="13"/>
  <c r="O1462" i="13"/>
  <c r="O1460" i="13"/>
  <c r="O1458" i="13"/>
  <c r="O1454" i="13"/>
  <c r="O1452" i="13"/>
  <c r="O1450" i="13"/>
  <c r="O1448" i="13"/>
  <c r="O1446" i="13"/>
  <c r="O1444" i="13"/>
  <c r="O1442" i="13"/>
  <c r="O1440" i="13"/>
  <c r="O1438" i="13"/>
  <c r="O1436" i="13"/>
  <c r="O1434" i="13"/>
  <c r="O1432" i="13"/>
  <c r="O1430" i="13"/>
  <c r="O1428" i="13"/>
  <c r="O1426" i="13"/>
  <c r="O1424" i="13"/>
  <c r="O1422" i="13"/>
  <c r="O1420" i="13"/>
  <c r="O1418" i="13"/>
  <c r="O1416" i="13"/>
  <c r="O1414" i="13"/>
  <c r="O1412" i="13"/>
  <c r="O1410" i="13"/>
  <c r="O1408" i="13"/>
  <c r="O1406" i="13"/>
  <c r="O1404" i="13"/>
  <c r="O1402" i="13"/>
  <c r="O1400" i="13"/>
  <c r="O1398" i="13"/>
  <c r="O1396" i="13"/>
  <c r="O1394" i="13"/>
  <c r="O1392" i="13"/>
  <c r="O1390" i="13"/>
  <c r="O1388" i="13"/>
  <c r="O1386" i="13"/>
  <c r="O1384" i="13"/>
  <c r="O1382" i="13"/>
  <c r="O1380" i="13"/>
  <c r="O1378" i="13"/>
  <c r="O1376" i="13"/>
  <c r="O1374" i="13"/>
  <c r="O1372" i="13"/>
  <c r="O1370" i="13"/>
  <c r="O1368" i="13"/>
  <c r="O1366" i="13"/>
  <c r="O1364" i="13"/>
  <c r="O1362" i="13"/>
  <c r="O1360" i="13"/>
  <c r="O1358" i="13"/>
  <c r="O1356" i="13"/>
  <c r="O1354" i="13"/>
  <c r="O1352" i="13"/>
  <c r="O1350" i="13"/>
  <c r="O1348" i="13"/>
  <c r="O1346" i="13"/>
  <c r="O1344" i="13"/>
  <c r="O1342" i="13"/>
  <c r="O1340" i="13"/>
  <c r="O1338" i="13"/>
  <c r="O1336" i="13"/>
  <c r="O1334" i="13"/>
  <c r="O1332" i="13"/>
  <c r="O1330" i="13"/>
  <c r="O1328" i="13"/>
  <c r="O1326" i="13"/>
  <c r="O1324" i="13"/>
  <c r="O1322" i="13"/>
  <c r="O1320" i="13"/>
  <c r="O1318" i="13"/>
  <c r="O1316" i="13"/>
  <c r="O1314" i="13"/>
  <c r="O1312" i="13"/>
  <c r="O1310" i="13"/>
  <c r="O1308" i="13"/>
  <c r="O1306" i="13"/>
  <c r="O1304" i="13"/>
  <c r="O1302" i="13"/>
  <c r="O1300" i="13"/>
  <c r="O1298" i="13"/>
  <c r="O1296" i="13"/>
  <c r="O1294" i="13"/>
  <c r="O1292" i="13"/>
  <c r="O1290" i="13"/>
  <c r="O1288" i="13"/>
  <c r="O1286" i="13"/>
  <c r="O1284" i="13"/>
  <c r="O1282" i="13"/>
  <c r="O1280" i="13"/>
  <c r="O1278" i="13"/>
  <c r="O1276" i="13"/>
  <c r="O1274" i="13"/>
  <c r="O1272" i="13"/>
  <c r="O1270" i="13"/>
  <c r="O1268" i="13"/>
  <c r="O1266" i="13"/>
  <c r="O1264" i="13"/>
  <c r="O1262" i="13"/>
  <c r="O1260" i="13"/>
  <c r="O1258" i="13"/>
  <c r="O1256" i="13"/>
  <c r="O1254" i="13"/>
  <c r="O1252" i="13"/>
  <c r="O1250" i="13"/>
  <c r="O1248" i="13"/>
  <c r="O1246" i="13"/>
  <c r="O1244" i="13"/>
  <c r="O1242" i="13"/>
  <c r="O1240" i="13"/>
  <c r="O1238" i="13"/>
  <c r="O1236" i="13"/>
  <c r="O1234" i="13"/>
  <c r="O1232" i="13"/>
  <c r="O1230" i="13"/>
  <c r="O1228" i="13"/>
  <c r="O1226" i="13"/>
  <c r="O1224" i="13"/>
  <c r="O1222" i="13"/>
  <c r="O1220" i="13"/>
  <c r="O1218" i="13"/>
  <c r="O1216" i="13"/>
  <c r="O1214" i="13"/>
  <c r="O1210" i="13"/>
  <c r="O1208" i="13"/>
  <c r="O1206" i="13"/>
  <c r="O1204" i="13"/>
  <c r="O1202" i="13"/>
  <c r="O1200" i="13"/>
  <c r="O1198" i="13"/>
  <c r="O1196" i="13"/>
  <c r="O1194" i="13"/>
  <c r="O1192" i="13"/>
  <c r="O1190" i="13"/>
  <c r="O1188" i="13"/>
  <c r="O1186" i="13"/>
  <c r="O1184" i="13"/>
  <c r="O1182" i="13"/>
  <c r="O1180" i="13"/>
  <c r="O1178" i="13"/>
  <c r="O1176" i="13"/>
  <c r="O1174" i="13"/>
  <c r="O1172" i="13"/>
  <c r="O1170" i="13"/>
  <c r="O1168" i="13"/>
  <c r="O1166" i="13"/>
  <c r="O1164" i="13"/>
  <c r="O1162" i="13"/>
  <c r="O1160" i="13"/>
  <c r="O1158" i="13"/>
  <c r="O1156" i="13"/>
  <c r="O1154" i="13"/>
  <c r="O1152" i="13"/>
  <c r="O1150" i="13"/>
  <c r="O1148" i="13"/>
  <c r="O1146" i="13"/>
  <c r="O1144" i="13"/>
  <c r="O1142" i="13"/>
  <c r="O1140" i="13"/>
  <c r="O1138" i="13"/>
  <c r="O1136" i="13"/>
  <c r="O1134" i="13"/>
  <c r="O1132" i="13"/>
  <c r="O1130" i="13"/>
  <c r="O1128" i="13"/>
  <c r="O1126" i="13"/>
  <c r="O1124" i="13"/>
  <c r="O1122" i="13"/>
  <c r="O1120" i="13"/>
  <c r="O1118" i="13"/>
  <c r="O1116" i="13"/>
  <c r="O1114" i="13"/>
  <c r="O1112" i="13"/>
  <c r="O1110" i="13"/>
  <c r="O1108" i="13"/>
  <c r="O1106" i="13"/>
  <c r="O1104" i="13"/>
  <c r="O1102" i="13"/>
  <c r="O1100" i="13"/>
  <c r="O1098" i="13"/>
  <c r="O1096" i="13"/>
  <c r="O1094" i="13"/>
  <c r="O1092" i="13"/>
  <c r="O1090" i="13"/>
  <c r="O1088" i="13"/>
  <c r="O1086" i="13"/>
  <c r="O1084" i="13"/>
  <c r="O1082" i="13"/>
  <c r="O1080" i="13"/>
  <c r="O1078" i="13"/>
  <c r="O1076" i="13"/>
  <c r="O1074" i="13"/>
  <c r="O1072" i="13"/>
  <c r="O1070" i="13"/>
  <c r="O1068" i="13"/>
  <c r="O1066" i="13"/>
  <c r="O1064" i="13"/>
  <c r="O1062" i="13"/>
  <c r="O1060" i="13"/>
  <c r="O1058" i="13"/>
  <c r="O1056" i="13"/>
  <c r="O1054" i="13"/>
  <c r="O1052" i="13"/>
  <c r="O1050" i="13"/>
  <c r="O1048" i="13"/>
  <c r="O1046" i="13"/>
  <c r="O1044" i="13"/>
  <c r="O1042" i="13"/>
  <c r="O1040" i="13"/>
  <c r="O1038" i="13"/>
  <c r="O1036" i="13"/>
  <c r="O1034" i="13"/>
  <c r="O1032" i="13"/>
  <c r="O1030" i="13"/>
  <c r="O1028" i="13"/>
  <c r="O1026" i="13"/>
  <c r="O1024" i="13"/>
  <c r="O1022" i="13"/>
  <c r="O1020" i="13"/>
  <c r="O1018" i="13"/>
  <c r="O1016" i="13"/>
  <c r="O1014" i="13"/>
  <c r="O1012" i="13"/>
  <c r="O1010" i="13"/>
  <c r="O1008" i="13"/>
  <c r="O1006" i="13"/>
  <c r="O1004" i="13"/>
  <c r="O1002" i="13"/>
  <c r="O1000" i="13"/>
  <c r="O998" i="13"/>
  <c r="O996" i="13"/>
  <c r="O994" i="13"/>
  <c r="O992" i="13"/>
  <c r="O990" i="13"/>
  <c r="O988" i="13"/>
  <c r="O986" i="13"/>
  <c r="O984" i="13"/>
  <c r="O982" i="13"/>
  <c r="O980" i="13"/>
  <c r="O978" i="13"/>
  <c r="O976" i="13"/>
  <c r="O974" i="13"/>
  <c r="O972" i="13"/>
  <c r="O970" i="13"/>
  <c r="O968" i="13"/>
  <c r="O966" i="13"/>
  <c r="O964" i="13"/>
  <c r="O962" i="13"/>
  <c r="O960" i="13"/>
  <c r="O958" i="13"/>
  <c r="O956" i="13"/>
  <c r="O954" i="13"/>
  <c r="O952" i="13"/>
  <c r="O950" i="13"/>
  <c r="O948" i="13"/>
  <c r="O946" i="13"/>
  <c r="O944" i="13"/>
  <c r="O942" i="13"/>
  <c r="O940" i="13"/>
  <c r="O938" i="13"/>
  <c r="O936" i="13"/>
  <c r="O934" i="13"/>
  <c r="O932" i="13"/>
  <c r="O930" i="13"/>
  <c r="O928" i="13"/>
  <c r="O926" i="13"/>
  <c r="O924" i="13"/>
  <c r="O922" i="13"/>
  <c r="O920" i="13"/>
  <c r="O918" i="13"/>
  <c r="O916" i="13"/>
  <c r="O914" i="13"/>
  <c r="O912" i="13"/>
  <c r="O910" i="13"/>
  <c r="O908" i="13"/>
  <c r="O906" i="13"/>
  <c r="O904" i="13"/>
  <c r="O902" i="13"/>
  <c r="O900" i="13"/>
  <c r="O898" i="13"/>
  <c r="O896" i="13"/>
  <c r="O894" i="13"/>
  <c r="O892" i="13"/>
  <c r="O890" i="13"/>
  <c r="O888" i="13"/>
  <c r="O886" i="13"/>
  <c r="O884" i="13"/>
  <c r="O882" i="13"/>
  <c r="O880" i="13"/>
  <c r="O878" i="13"/>
  <c r="O876" i="13"/>
  <c r="O874" i="13"/>
  <c r="O872" i="13"/>
  <c r="O870" i="13"/>
  <c r="O868" i="13"/>
  <c r="O866" i="13"/>
  <c r="O864" i="13"/>
  <c r="O862" i="13"/>
  <c r="O860" i="13"/>
  <c r="O858" i="13"/>
  <c r="O856" i="13"/>
  <c r="O854" i="13"/>
  <c r="O852" i="13"/>
  <c r="O850" i="13"/>
  <c r="O848" i="13"/>
  <c r="O846" i="13"/>
  <c r="O844" i="13"/>
  <c r="O842" i="13"/>
  <c r="O840" i="13"/>
  <c r="O838" i="13"/>
  <c r="O836" i="13"/>
  <c r="O834" i="13"/>
  <c r="O832" i="13"/>
  <c r="O830" i="13"/>
  <c r="O828" i="13"/>
  <c r="O826" i="13"/>
  <c r="O824" i="13"/>
  <c r="O822" i="13"/>
  <c r="O820" i="13"/>
  <c r="O818" i="13"/>
  <c r="O816" i="13"/>
  <c r="O814" i="13"/>
  <c r="O812" i="13"/>
  <c r="O810" i="13"/>
  <c r="O808" i="13"/>
  <c r="O806" i="13"/>
  <c r="O804" i="13"/>
  <c r="O802" i="13"/>
  <c r="O800" i="13"/>
  <c r="O798" i="13"/>
  <c r="O796" i="13"/>
  <c r="O794" i="13"/>
  <c r="O792" i="13"/>
  <c r="O790" i="13"/>
  <c r="O788" i="13"/>
  <c r="O786" i="13"/>
  <c r="O784" i="13"/>
  <c r="O782" i="13"/>
  <c r="O780" i="13"/>
  <c r="O778" i="13"/>
  <c r="O776" i="13"/>
  <c r="O774" i="13"/>
  <c r="O772" i="13"/>
  <c r="O770" i="13"/>
  <c r="O768" i="13"/>
  <c r="O766" i="13"/>
  <c r="O764" i="13"/>
  <c r="O762" i="13"/>
  <c r="O760" i="13"/>
  <c r="O758" i="13"/>
  <c r="O756" i="13"/>
  <c r="O754" i="13"/>
  <c r="O752" i="13"/>
  <c r="O750" i="13"/>
  <c r="O748" i="13"/>
  <c r="O746" i="13"/>
  <c r="O744" i="13"/>
  <c r="O742" i="13"/>
  <c r="O740" i="13"/>
  <c r="O738" i="13"/>
  <c r="O736" i="13"/>
  <c r="O734" i="13"/>
  <c r="O732" i="13"/>
  <c r="O730" i="13"/>
  <c r="O728" i="13"/>
  <c r="O726" i="13"/>
  <c r="O724" i="13"/>
  <c r="O722" i="13"/>
  <c r="O720" i="13"/>
  <c r="O718" i="13"/>
  <c r="O716" i="13"/>
  <c r="O714" i="13"/>
  <c r="O712" i="13"/>
  <c r="O710" i="13"/>
  <c r="O708" i="13"/>
  <c r="O706" i="13"/>
  <c r="O704" i="13"/>
  <c r="O702" i="13"/>
  <c r="O700" i="13"/>
  <c r="O698" i="13"/>
  <c r="O696" i="13"/>
  <c r="O694" i="13"/>
  <c r="O692" i="13"/>
  <c r="O690" i="13"/>
  <c r="O688" i="13"/>
  <c r="O686" i="13"/>
  <c r="O684" i="13"/>
  <c r="O682" i="13"/>
  <c r="O680" i="13"/>
  <c r="O678" i="13"/>
  <c r="O676" i="13"/>
  <c r="O674" i="13"/>
  <c r="O672" i="13"/>
  <c r="O670" i="13"/>
  <c r="O668" i="13"/>
  <c r="O666" i="13"/>
  <c r="O664" i="13"/>
  <c r="O662" i="13"/>
  <c r="O660" i="13"/>
  <c r="O658" i="13"/>
  <c r="O656" i="13"/>
  <c r="O654" i="13"/>
  <c r="O652" i="13"/>
  <c r="O650" i="13"/>
  <c r="O648" i="13"/>
  <c r="O646" i="13"/>
  <c r="O644" i="13"/>
  <c r="O642" i="13"/>
  <c r="O640" i="13"/>
  <c r="O638" i="13"/>
  <c r="O636" i="13"/>
  <c r="O634" i="13"/>
  <c r="O632" i="13"/>
  <c r="O630" i="13"/>
  <c r="O628" i="13"/>
  <c r="O626" i="13"/>
  <c r="O624" i="13"/>
  <c r="O622" i="13"/>
  <c r="O620" i="13"/>
  <c r="O618" i="13"/>
  <c r="O616" i="13"/>
  <c r="O614" i="13"/>
  <c r="O612" i="13"/>
  <c r="O610" i="13"/>
  <c r="O608" i="13"/>
  <c r="O606" i="13"/>
  <c r="O604" i="13"/>
  <c r="O602" i="13"/>
  <c r="O600" i="13"/>
  <c r="O598" i="13"/>
  <c r="O596" i="13"/>
  <c r="O594" i="13"/>
  <c r="O592" i="13"/>
  <c r="O590" i="13"/>
  <c r="O588" i="13"/>
  <c r="O586" i="13"/>
  <c r="O584" i="13"/>
  <c r="O582" i="13"/>
  <c r="O580" i="13"/>
  <c r="O578" i="13"/>
  <c r="O576" i="13"/>
  <c r="O574" i="13"/>
  <c r="O572" i="13"/>
  <c r="O570" i="13"/>
  <c r="O568" i="13"/>
  <c r="O566" i="13"/>
  <c r="O564" i="13"/>
  <c r="O562" i="13"/>
  <c r="O560" i="13"/>
  <c r="O558" i="13"/>
  <c r="O556" i="13"/>
  <c r="O554" i="13"/>
  <c r="O552" i="13"/>
  <c r="O550" i="13"/>
  <c r="O548" i="13"/>
  <c r="O546" i="13"/>
  <c r="O544" i="13"/>
  <c r="O542" i="13"/>
  <c r="O540" i="13"/>
  <c r="O538" i="13"/>
  <c r="O536" i="13"/>
  <c r="O534" i="13"/>
  <c r="O532" i="13"/>
  <c r="O530" i="13"/>
  <c r="O528" i="13"/>
  <c r="O526" i="13"/>
  <c r="O524" i="13"/>
  <c r="O522" i="13"/>
  <c r="O520" i="13"/>
  <c r="O518" i="13"/>
  <c r="O516" i="13"/>
  <c r="O514" i="13"/>
  <c r="O512" i="13"/>
  <c r="O510" i="13"/>
  <c r="O508" i="13"/>
  <c r="O506" i="13"/>
  <c r="O504" i="13"/>
  <c r="O502" i="13"/>
  <c r="O500" i="13"/>
  <c r="O498" i="13"/>
  <c r="O496" i="13"/>
  <c r="O494" i="13"/>
  <c r="O492" i="13"/>
  <c r="O490" i="13"/>
  <c r="O488" i="13"/>
  <c r="O486" i="13"/>
  <c r="O484" i="13"/>
  <c r="O482" i="13"/>
  <c r="O480" i="13"/>
  <c r="O478" i="13"/>
  <c r="O476" i="13"/>
  <c r="O474" i="13"/>
  <c r="O472" i="13"/>
  <c r="O470" i="13"/>
  <c r="O468" i="13"/>
  <c r="O466" i="13"/>
  <c r="O464" i="13"/>
  <c r="O462" i="13"/>
  <c r="O460" i="13"/>
  <c r="O458" i="13"/>
  <c r="O456" i="13"/>
  <c r="O454" i="13"/>
  <c r="O452" i="13"/>
  <c r="O450" i="13"/>
  <c r="O448" i="13"/>
  <c r="O446" i="13"/>
  <c r="O444" i="13"/>
  <c r="O442" i="13"/>
  <c r="O440" i="13"/>
  <c r="O438" i="13"/>
  <c r="O436" i="13"/>
  <c r="O434" i="13"/>
  <c r="O432" i="13"/>
  <c r="O430" i="13"/>
  <c r="O428" i="13"/>
  <c r="O426" i="13"/>
  <c r="O424" i="13"/>
  <c r="O422" i="13"/>
  <c r="O420" i="13"/>
  <c r="O418" i="13"/>
  <c r="O416" i="13"/>
  <c r="O414" i="13"/>
  <c r="O412" i="13"/>
  <c r="O410" i="13"/>
  <c r="O408" i="13"/>
  <c r="O406" i="13"/>
  <c r="O404" i="13"/>
  <c r="O402" i="13"/>
  <c r="O400" i="13"/>
  <c r="O398" i="13"/>
  <c r="O396" i="13"/>
  <c r="O394" i="13"/>
  <c r="O392" i="13"/>
  <c r="O390" i="13"/>
  <c r="O388" i="13"/>
  <c r="O386" i="13"/>
  <c r="O384" i="13"/>
  <c r="O382" i="13"/>
  <c r="O380" i="13"/>
  <c r="O378" i="13"/>
  <c r="O376" i="13"/>
  <c r="O374" i="13"/>
  <c r="O372" i="13"/>
  <c r="O370" i="13"/>
  <c r="O368" i="13"/>
  <c r="O366" i="13"/>
  <c r="O364" i="13"/>
  <c r="O362" i="13"/>
  <c r="O360" i="13"/>
  <c r="O358" i="13"/>
  <c r="O356" i="13"/>
  <c r="O354" i="13"/>
  <c r="O352" i="13"/>
  <c r="O350" i="13"/>
  <c r="O348" i="13"/>
  <c r="O346" i="13"/>
  <c r="O344" i="13"/>
  <c r="O342" i="13"/>
  <c r="O340" i="13"/>
  <c r="O338" i="13"/>
  <c r="O336" i="13"/>
  <c r="O334" i="13"/>
  <c r="O332" i="13"/>
  <c r="O330" i="13"/>
  <c r="O328" i="13"/>
  <c r="O326" i="13"/>
  <c r="O324" i="13"/>
  <c r="O322" i="13"/>
  <c r="O320" i="13"/>
  <c r="O318" i="13"/>
  <c r="O316" i="13"/>
  <c r="O314" i="13"/>
  <c r="O312" i="13"/>
  <c r="O310" i="13"/>
  <c r="O308" i="13"/>
  <c r="O306" i="13"/>
  <c r="O304" i="13"/>
  <c r="O302" i="13"/>
  <c r="O300" i="13"/>
  <c r="O298" i="13"/>
  <c r="O296" i="13"/>
  <c r="O294" i="13"/>
  <c r="O292" i="13"/>
  <c r="O290" i="13"/>
  <c r="O288" i="13"/>
  <c r="O286" i="13"/>
  <c r="O284" i="13"/>
  <c r="O282" i="13"/>
  <c r="O280" i="13"/>
  <c r="O278" i="13"/>
  <c r="O276" i="13"/>
  <c r="O274" i="13"/>
  <c r="O272" i="13"/>
  <c r="O270" i="13"/>
  <c r="O268" i="13"/>
  <c r="O266" i="13"/>
  <c r="O264" i="13"/>
  <c r="O262" i="13"/>
  <c r="O260" i="13"/>
  <c r="O258" i="13"/>
  <c r="O256" i="13"/>
  <c r="O254" i="13"/>
  <c r="O252" i="13"/>
  <c r="O250" i="13"/>
  <c r="O248" i="13"/>
  <c r="O246" i="13"/>
  <c r="O244" i="13"/>
  <c r="O242" i="13"/>
  <c r="O240" i="13"/>
  <c r="O238" i="13"/>
  <c r="O236" i="13"/>
  <c r="O234" i="13"/>
  <c r="O232" i="13"/>
  <c r="O230" i="13"/>
  <c r="O228" i="13"/>
  <c r="O226" i="13"/>
  <c r="O224" i="13"/>
  <c r="O222" i="13"/>
  <c r="O220" i="13"/>
  <c r="O218" i="13"/>
  <c r="O216" i="13"/>
  <c r="O214" i="13"/>
  <c r="O212" i="13"/>
  <c r="O210" i="13"/>
  <c r="O208" i="13"/>
  <c r="O206" i="13"/>
  <c r="O204" i="13"/>
  <c r="O202" i="13"/>
  <c r="O200" i="13"/>
  <c r="O198" i="13"/>
  <c r="O196" i="13"/>
  <c r="O194" i="13"/>
  <c r="O192" i="13"/>
  <c r="O190" i="13"/>
  <c r="O188" i="13"/>
  <c r="O186" i="13"/>
  <c r="O184" i="13"/>
  <c r="O182" i="13"/>
  <c r="O180" i="13"/>
  <c r="O178" i="13"/>
  <c r="O176" i="13"/>
  <c r="O174" i="13"/>
  <c r="O172" i="13"/>
  <c r="O170" i="13"/>
  <c r="O168" i="13"/>
  <c r="O166" i="13"/>
  <c r="O164" i="13"/>
  <c r="O162" i="13"/>
  <c r="O160" i="13"/>
  <c r="O158" i="13"/>
  <c r="O156" i="13"/>
  <c r="O154" i="13"/>
  <c r="O152" i="13"/>
  <c r="O150" i="13"/>
  <c r="O148" i="13"/>
  <c r="O146" i="13"/>
  <c r="O144" i="13"/>
  <c r="O142" i="13"/>
  <c r="O140" i="13"/>
  <c r="O138" i="13"/>
  <c r="O136" i="13"/>
  <c r="O134" i="13"/>
  <c r="O132" i="13"/>
  <c r="O130" i="13"/>
  <c r="O128" i="13"/>
  <c r="O126" i="13"/>
  <c r="O124" i="13"/>
  <c r="O122" i="13"/>
  <c r="O120" i="13"/>
  <c r="O118" i="13"/>
  <c r="O116" i="13"/>
  <c r="O114" i="13"/>
  <c r="O112" i="13"/>
  <c r="O110" i="13"/>
  <c r="O108" i="13"/>
  <c r="O106" i="13"/>
  <c r="O104" i="13"/>
  <c r="O102" i="13"/>
  <c r="O100" i="13"/>
  <c r="O98" i="13"/>
  <c r="O96" i="13"/>
  <c r="O94" i="13"/>
  <c r="O92" i="13"/>
  <c r="O90" i="13"/>
  <c r="O88" i="13"/>
  <c r="O86" i="13"/>
  <c r="O84" i="13"/>
  <c r="O82" i="13"/>
  <c r="O80" i="13"/>
  <c r="O78" i="13"/>
  <c r="O76" i="13"/>
  <c r="O74" i="13"/>
  <c r="O72" i="13"/>
  <c r="O70" i="13"/>
  <c r="O68" i="13"/>
  <c r="O66" i="13"/>
  <c r="O64" i="13"/>
  <c r="O62" i="13"/>
  <c r="O60" i="13"/>
  <c r="O58" i="13"/>
  <c r="O56" i="13"/>
  <c r="O54" i="13"/>
  <c r="O52" i="13"/>
  <c r="O50" i="13"/>
  <c r="O48" i="13"/>
  <c r="O46" i="13"/>
  <c r="O44" i="13"/>
  <c r="O42" i="13"/>
  <c r="O40" i="13"/>
  <c r="O38" i="13"/>
  <c r="O36" i="13"/>
  <c r="O34" i="13"/>
  <c r="O32" i="13"/>
  <c r="O30" i="13"/>
  <c r="O28" i="13"/>
  <c r="O2" i="13"/>
  <c r="O25" i="13"/>
  <c r="O23" i="13"/>
  <c r="O21" i="13"/>
  <c r="O19" i="13"/>
  <c r="O17" i="13"/>
  <c r="O15" i="13"/>
  <c r="O13" i="13"/>
  <c r="O11" i="13"/>
  <c r="O9" i="13"/>
  <c r="O7" i="13"/>
  <c r="O5" i="13"/>
  <c r="O3" i="13"/>
  <c r="O3933" i="13"/>
  <c r="O3931" i="13"/>
  <c r="O3929" i="13"/>
  <c r="O3927" i="13"/>
  <c r="O3925" i="13"/>
  <c r="O3923" i="13"/>
  <c r="O3921" i="13"/>
  <c r="O3919" i="13"/>
  <c r="O3917" i="13"/>
  <c r="O3915" i="13"/>
  <c r="O3913" i="13"/>
  <c r="O3911" i="13"/>
  <c r="O3909" i="13"/>
  <c r="O3907" i="13"/>
  <c r="O3905" i="13"/>
  <c r="O3903" i="13"/>
  <c r="O3901" i="13"/>
  <c r="O3899" i="13"/>
  <c r="O3897" i="13"/>
  <c r="O3895" i="13"/>
  <c r="O3893" i="13"/>
  <c r="O3891" i="13"/>
  <c r="O3889" i="13"/>
  <c r="O3887" i="13"/>
  <c r="O3885" i="13"/>
  <c r="O3883" i="13"/>
  <c r="O3881" i="13"/>
  <c r="O3879" i="13"/>
  <c r="O3877" i="13"/>
  <c r="O3875" i="13"/>
  <c r="O3873" i="13"/>
  <c r="O3871" i="13"/>
  <c r="O3869" i="13"/>
  <c r="O3867" i="13"/>
  <c r="O3865" i="13"/>
  <c r="O3863" i="13"/>
  <c r="O3861" i="13"/>
  <c r="O3859" i="13"/>
  <c r="O3857" i="13"/>
  <c r="O3855" i="13"/>
  <c r="O3853" i="13"/>
  <c r="O3851" i="13"/>
  <c r="O3849" i="13"/>
  <c r="O3847" i="13"/>
  <c r="O3845" i="13"/>
  <c r="O3843" i="13"/>
  <c r="O3841" i="13"/>
  <c r="O3839" i="13"/>
  <c r="O3837" i="13"/>
  <c r="O3835" i="13"/>
  <c r="O3833" i="13"/>
  <c r="O3831" i="13"/>
  <c r="O3829" i="13"/>
  <c r="O3827" i="13"/>
  <c r="O3825" i="13"/>
  <c r="O3823" i="13"/>
  <c r="O3821" i="13"/>
  <c r="O3819" i="13"/>
  <c r="O3817" i="13"/>
  <c r="O3815" i="13"/>
  <c r="O3813" i="13"/>
  <c r="O3811" i="13"/>
  <c r="O3809" i="13"/>
  <c r="O3807" i="13"/>
  <c r="O3805" i="13"/>
  <c r="O3803" i="13"/>
  <c r="O3801" i="13"/>
  <c r="O3799" i="13"/>
  <c r="O3797" i="13"/>
  <c r="O3795" i="13"/>
  <c r="O3793" i="13"/>
  <c r="O3791" i="13"/>
  <c r="O3789" i="13"/>
  <c r="O3787" i="13"/>
  <c r="O3785" i="13"/>
  <c r="O3783" i="13"/>
  <c r="O3781" i="13"/>
  <c r="O3779" i="13"/>
  <c r="O3777" i="13"/>
  <c r="O3775" i="13"/>
  <c r="O3773" i="13"/>
  <c r="O3771" i="13"/>
  <c r="O3769" i="13"/>
  <c r="O3767" i="13"/>
  <c r="O3765" i="13"/>
  <c r="O3763" i="13"/>
  <c r="O3761" i="13"/>
  <c r="O3759" i="13"/>
  <c r="O3757" i="13"/>
  <c r="O3755" i="13"/>
  <c r="O3753" i="13"/>
  <c r="O3751" i="13"/>
  <c r="O3749" i="13"/>
  <c r="O3747" i="13"/>
  <c r="O3745" i="13"/>
  <c r="O3743" i="13"/>
  <c r="O3741" i="13"/>
  <c r="O3739" i="13"/>
  <c r="O3737" i="13"/>
  <c r="O3735" i="13"/>
  <c r="O3733" i="13"/>
  <c r="O3731" i="13"/>
  <c r="O3729" i="13"/>
  <c r="O3727" i="13"/>
  <c r="O3725" i="13"/>
  <c r="O3723" i="13"/>
  <c r="O3721" i="13"/>
  <c r="O3719" i="13"/>
  <c r="O3717" i="13"/>
  <c r="O3715" i="13"/>
  <c r="O3713" i="13"/>
  <c r="O3711" i="13"/>
  <c r="O3709" i="13"/>
  <c r="O3707" i="13"/>
  <c r="O3705" i="13"/>
  <c r="O3703" i="13"/>
  <c r="O3701" i="13"/>
  <c r="O3699" i="13"/>
  <c r="O3697" i="13"/>
  <c r="O3695" i="13"/>
  <c r="O3693" i="13"/>
  <c r="O3691" i="13"/>
  <c r="O3689" i="13"/>
  <c r="O3687" i="13"/>
  <c r="O3685" i="13"/>
  <c r="O3683" i="13"/>
  <c r="O3681" i="13"/>
  <c r="O3679" i="13"/>
  <c r="O3677" i="13"/>
  <c r="O3675" i="13"/>
  <c r="O3673" i="13"/>
  <c r="O3671" i="13"/>
  <c r="O3669" i="13"/>
  <c r="O3667" i="13"/>
  <c r="O3665" i="13"/>
  <c r="O3663" i="13"/>
  <c r="O3661" i="13"/>
  <c r="O3659" i="13"/>
  <c r="O3657" i="13"/>
  <c r="O3655" i="13"/>
  <c r="O3653" i="13"/>
  <c r="O3651" i="13"/>
  <c r="O3649" i="13"/>
  <c r="O3647" i="13"/>
  <c r="O3645" i="13"/>
  <c r="O3643" i="13"/>
  <c r="O3641" i="13"/>
  <c r="O3639" i="13"/>
  <c r="O3637" i="13"/>
  <c r="O3635" i="13"/>
  <c r="O3633" i="13"/>
  <c r="O3631" i="13"/>
  <c r="O3629" i="13"/>
  <c r="O3627" i="13"/>
  <c r="O3625" i="13"/>
  <c r="O3623" i="13"/>
  <c r="O3621" i="13"/>
  <c r="O3619" i="13"/>
  <c r="O3617" i="13"/>
  <c r="O3615" i="13"/>
  <c r="O3613" i="13"/>
  <c r="O3611" i="13"/>
  <c r="O3609" i="13"/>
  <c r="O3607" i="13"/>
  <c r="O3605" i="13"/>
  <c r="O3603" i="13"/>
  <c r="O3601" i="13"/>
  <c r="O3599" i="13"/>
  <c r="O3597" i="13"/>
  <c r="O3595" i="13"/>
  <c r="O3593" i="13"/>
  <c r="O3591" i="13"/>
  <c r="O3589" i="13"/>
  <c r="O3587" i="13"/>
  <c r="O3585" i="13"/>
  <c r="O3583" i="13"/>
  <c r="O3581" i="13"/>
  <c r="O3579" i="13"/>
  <c r="O3577" i="13"/>
  <c r="O3575" i="13"/>
  <c r="O3573" i="13"/>
  <c r="O3571" i="13"/>
  <c r="O3569" i="13"/>
  <c r="O3567" i="13"/>
  <c r="O3565" i="13"/>
  <c r="O3563" i="13"/>
  <c r="O3561" i="13"/>
  <c r="O3559" i="13"/>
  <c r="O3557" i="13"/>
  <c r="O3555" i="13"/>
  <c r="O3553" i="13"/>
  <c r="O3551" i="13"/>
  <c r="O3549" i="13"/>
  <c r="O3547" i="13"/>
  <c r="O3545" i="13"/>
  <c r="O3543" i="13"/>
  <c r="O3541" i="13"/>
  <c r="O3539" i="13"/>
  <c r="O3537" i="13"/>
  <c r="O3535" i="13"/>
  <c r="O3533" i="13"/>
  <c r="O3531" i="13"/>
  <c r="O3529" i="13"/>
  <c r="O3527" i="13"/>
  <c r="O3525" i="13"/>
  <c r="O3523" i="13"/>
  <c r="O3521" i="13"/>
  <c r="O3519" i="13"/>
  <c r="O3517" i="13"/>
  <c r="O3515" i="13"/>
  <c r="O3513" i="13"/>
  <c r="O3511" i="13"/>
  <c r="O3509" i="13"/>
  <c r="O3507" i="13"/>
  <c r="O3505" i="13"/>
  <c r="O3503" i="13"/>
  <c r="O3501" i="13"/>
  <c r="O3499" i="13"/>
  <c r="O3497" i="13"/>
  <c r="O3495" i="13"/>
  <c r="O3493" i="13"/>
  <c r="O3491" i="13"/>
  <c r="O3489" i="13"/>
  <c r="O3487" i="13"/>
  <c r="O3485" i="13"/>
  <c r="O3483" i="13"/>
  <c r="O3481" i="13"/>
  <c r="O3479" i="13"/>
  <c r="O3477" i="13"/>
  <c r="O3475" i="13"/>
  <c r="O3473" i="13"/>
  <c r="O3471" i="13"/>
  <c r="O3469" i="13"/>
  <c r="O3467" i="13"/>
  <c r="O3465" i="13"/>
  <c r="O3463" i="13"/>
  <c r="O3461" i="13"/>
  <c r="O3459" i="13"/>
  <c r="O3457" i="13"/>
  <c r="O3455" i="13"/>
  <c r="O3453" i="13"/>
  <c r="O3451" i="13"/>
  <c r="O3449" i="13"/>
  <c r="O3447" i="13"/>
  <c r="O3445" i="13"/>
  <c r="O3443" i="13"/>
  <c r="O3441" i="13"/>
  <c r="O3439" i="13"/>
  <c r="O3437" i="13"/>
  <c r="O3435" i="13"/>
  <c r="O3433" i="13"/>
  <c r="O3431" i="13"/>
  <c r="O3429" i="13"/>
  <c r="O3427" i="13"/>
  <c r="O3425" i="13"/>
  <c r="O3423" i="13"/>
  <c r="O3421" i="13"/>
  <c r="O3419" i="13"/>
  <c r="O3417" i="13"/>
  <c r="O3415" i="13"/>
  <c r="O3413" i="13"/>
  <c r="O3411" i="13"/>
  <c r="O3409" i="13"/>
  <c r="O3407" i="13"/>
  <c r="O3405" i="13"/>
  <c r="O3403" i="13"/>
  <c r="O3401" i="13"/>
  <c r="O3399" i="13"/>
  <c r="O3397" i="13"/>
  <c r="O3395" i="13"/>
  <c r="O3393" i="13"/>
  <c r="O3391" i="13"/>
  <c r="O3389" i="13"/>
  <c r="O3387" i="13"/>
  <c r="O3385" i="13"/>
  <c r="O3383" i="13"/>
  <c r="O3381" i="13"/>
  <c r="O3379" i="13"/>
  <c r="O3377" i="13"/>
  <c r="O3375" i="13"/>
  <c r="O3373" i="13"/>
  <c r="O3371" i="13"/>
  <c r="O3369" i="13"/>
  <c r="O3367" i="13"/>
  <c r="O3365" i="13"/>
  <c r="O3363" i="13"/>
  <c r="O3361" i="13"/>
  <c r="O3359" i="13"/>
  <c r="O3357" i="13"/>
  <c r="O3355" i="13"/>
  <c r="O3353" i="13"/>
  <c r="O3351" i="13"/>
  <c r="O3349" i="13"/>
  <c r="O3347" i="13"/>
  <c r="O3345" i="13"/>
  <c r="O3343" i="13"/>
  <c r="O3341" i="13"/>
  <c r="O3339" i="13"/>
  <c r="O3337" i="13"/>
  <c r="O3335" i="13"/>
  <c r="O3333" i="13"/>
  <c r="O3331" i="13"/>
  <c r="O3329" i="13"/>
  <c r="O3327" i="13"/>
  <c r="O3325" i="13"/>
  <c r="O3323" i="13"/>
  <c r="O3321" i="13"/>
  <c r="O3319" i="13"/>
  <c r="O3317" i="13"/>
  <c r="O3315" i="13"/>
  <c r="O3313" i="13"/>
  <c r="O3311" i="13"/>
  <c r="O3309" i="13"/>
  <c r="O3307" i="13"/>
  <c r="O3305" i="13"/>
  <c r="O3303" i="13"/>
  <c r="O3301" i="13"/>
  <c r="O3299" i="13"/>
  <c r="O3297" i="13"/>
  <c r="O3295" i="13"/>
  <c r="O3293" i="13"/>
  <c r="O3291" i="13"/>
  <c r="O3289" i="13"/>
  <c r="O3287" i="13"/>
  <c r="O3285" i="13"/>
  <c r="O3283" i="13"/>
  <c r="O3281" i="13"/>
  <c r="O3279" i="13"/>
  <c r="O3277" i="13"/>
  <c r="O3275" i="13"/>
  <c r="O3273" i="13"/>
  <c r="O3271" i="13"/>
  <c r="O3269" i="13"/>
  <c r="O3267" i="13"/>
  <c r="O3265" i="13"/>
  <c r="O3263" i="13"/>
  <c r="O3261" i="13"/>
  <c r="O3259" i="13"/>
  <c r="O3257" i="13"/>
  <c r="O3255" i="13"/>
  <c r="O3253" i="13"/>
  <c r="O3251" i="13"/>
  <c r="O3249" i="13"/>
  <c r="O3247" i="13"/>
  <c r="O3245" i="13"/>
  <c r="O3243" i="13"/>
  <c r="O3241" i="13"/>
  <c r="O3239" i="13"/>
  <c r="O3237" i="13"/>
  <c r="O3235" i="13"/>
  <c r="O3233" i="13"/>
  <c r="O3231" i="13"/>
  <c r="O3229" i="13"/>
  <c r="O3227" i="13"/>
  <c r="O3225" i="13"/>
  <c r="O3223" i="13"/>
  <c r="O3221" i="13"/>
  <c r="O3219" i="13"/>
  <c r="O3217" i="13"/>
  <c r="O3215" i="13"/>
  <c r="O3213" i="13"/>
  <c r="O3211" i="13"/>
  <c r="O3209" i="13"/>
  <c r="O3207" i="13"/>
  <c r="O3205" i="13"/>
  <c r="O3203" i="13"/>
  <c r="O3201" i="13"/>
  <c r="O3199" i="13"/>
  <c r="O3197" i="13"/>
  <c r="O3195" i="13"/>
  <c r="O3193" i="13"/>
  <c r="O3191" i="13"/>
  <c r="O3189" i="13"/>
  <c r="O3187" i="13"/>
  <c r="O3185" i="13"/>
  <c r="O3183" i="13"/>
  <c r="O3181" i="13"/>
  <c r="O3179" i="13"/>
  <c r="O3177" i="13"/>
  <c r="O3175" i="13"/>
  <c r="O3173" i="13"/>
  <c r="O3171" i="13"/>
  <c r="O3169" i="13"/>
  <c r="O3167" i="13"/>
  <c r="O3165" i="13"/>
  <c r="O3163" i="13"/>
  <c r="O3161" i="13"/>
  <c r="O3159" i="13"/>
  <c r="O3157" i="13"/>
  <c r="O3155" i="13"/>
  <c r="O3153" i="13"/>
  <c r="O3151" i="13"/>
  <c r="O3149" i="13"/>
  <c r="O3147" i="13"/>
  <c r="O3145" i="13"/>
  <c r="O3143" i="13"/>
  <c r="O3141" i="13"/>
  <c r="O3139" i="13"/>
  <c r="O3137" i="13"/>
  <c r="O3135" i="13"/>
  <c r="O3133" i="13"/>
  <c r="O3131" i="13"/>
  <c r="O3129" i="13"/>
  <c r="O3127" i="13"/>
  <c r="O3125" i="13"/>
  <c r="O3123" i="13"/>
  <c r="O3121" i="13"/>
  <c r="O3119" i="13"/>
  <c r="O3117" i="13"/>
  <c r="O3115" i="13"/>
  <c r="O3113" i="13"/>
  <c r="O3111" i="13"/>
  <c r="O3109" i="13"/>
  <c r="O3107" i="13"/>
  <c r="O3105" i="13"/>
  <c r="O3103" i="13"/>
  <c r="O3101" i="13"/>
  <c r="O3099" i="13"/>
  <c r="O3097" i="13"/>
  <c r="O3095" i="13"/>
  <c r="O3093" i="13"/>
  <c r="O3091" i="13"/>
  <c r="O3089" i="13"/>
  <c r="O3087" i="13"/>
  <c r="O3085" i="13"/>
  <c r="O3083" i="13"/>
  <c r="O3081" i="13"/>
  <c r="O3079" i="13"/>
  <c r="O3077" i="13"/>
  <c r="O3075" i="13"/>
  <c r="O3073" i="13"/>
  <c r="O3071" i="13"/>
  <c r="O3069" i="13"/>
  <c r="O3067" i="13"/>
  <c r="O3065" i="13"/>
  <c r="O3063" i="13"/>
  <c r="G12" i="15" s="1"/>
  <c r="O3061" i="13"/>
  <c r="O3059" i="13"/>
  <c r="O3057" i="13"/>
  <c r="O3055" i="13"/>
  <c r="O3053" i="13"/>
  <c r="O3051" i="13"/>
  <c r="O3049" i="13"/>
  <c r="O3047" i="13"/>
  <c r="O3045" i="13"/>
  <c r="O3043" i="13"/>
  <c r="O3041" i="13"/>
  <c r="O3039" i="13"/>
  <c r="O3037" i="13"/>
  <c r="O3035" i="13"/>
  <c r="O3033" i="13"/>
  <c r="O3031" i="13"/>
  <c r="O3029" i="13"/>
  <c r="O3027" i="13"/>
  <c r="O3025" i="13"/>
  <c r="O3023" i="13"/>
  <c r="O3021" i="13"/>
  <c r="O3019" i="13"/>
  <c r="O3017" i="13"/>
  <c r="O3015" i="13"/>
  <c r="G6" i="15" s="1"/>
  <c r="O3013" i="13"/>
  <c r="O3011" i="13"/>
  <c r="O3009" i="13"/>
  <c r="O3007" i="13"/>
  <c r="O3005" i="13"/>
  <c r="O3003" i="13"/>
  <c r="O3001" i="13"/>
  <c r="O2999" i="13"/>
  <c r="O2997" i="13"/>
  <c r="O2995" i="13"/>
  <c r="O2993" i="13"/>
  <c r="O2991" i="13"/>
  <c r="O2989" i="13"/>
  <c r="O2987" i="13"/>
  <c r="O2985" i="13"/>
  <c r="O2983" i="13"/>
  <c r="O2981" i="13"/>
  <c r="O2979" i="13"/>
  <c r="O2977" i="13"/>
  <c r="O2975" i="13"/>
  <c r="O2973" i="13"/>
  <c r="O2971" i="13"/>
  <c r="O2969" i="13"/>
  <c r="O2967" i="13"/>
  <c r="O2965" i="13"/>
  <c r="O2963" i="13"/>
  <c r="O2961" i="13"/>
  <c r="O2959" i="13"/>
  <c r="O2957" i="13"/>
  <c r="O2955" i="13"/>
  <c r="O2953" i="13"/>
  <c r="O2951" i="13"/>
  <c r="O2949" i="13"/>
  <c r="O2947" i="13"/>
  <c r="O2945" i="13"/>
  <c r="O2943" i="13"/>
  <c r="O2941" i="13"/>
  <c r="O2939" i="13"/>
  <c r="O2937" i="13"/>
  <c r="O2935" i="13"/>
  <c r="O2933" i="13"/>
  <c r="O2931" i="13"/>
  <c r="O2929" i="13"/>
  <c r="O2927" i="13"/>
  <c r="O2925" i="13"/>
  <c r="O2923" i="13"/>
  <c r="O2921" i="13"/>
  <c r="O2919" i="13"/>
  <c r="O2917" i="13"/>
  <c r="O2915" i="13"/>
  <c r="O2913" i="13"/>
  <c r="O2911" i="13"/>
  <c r="O2909" i="13"/>
  <c r="O2907" i="13"/>
  <c r="O2905" i="13"/>
  <c r="O2903" i="13"/>
  <c r="O2901" i="13"/>
  <c r="O2899" i="13"/>
  <c r="O2897" i="13"/>
  <c r="O2895" i="13"/>
  <c r="O2893" i="13"/>
  <c r="O2891" i="13"/>
  <c r="O2889" i="13"/>
  <c r="O2887" i="13"/>
  <c r="O2885" i="13"/>
  <c r="O2883" i="13"/>
  <c r="O2881" i="13"/>
  <c r="O2879" i="13"/>
  <c r="O2877" i="13"/>
  <c r="O2875" i="13"/>
  <c r="O2873" i="13"/>
  <c r="O2871" i="13"/>
  <c r="O2869" i="13"/>
  <c r="O2867" i="13"/>
  <c r="O2865" i="13"/>
  <c r="O2863" i="13"/>
  <c r="O2861" i="13"/>
  <c r="O2859" i="13"/>
  <c r="O2857" i="13"/>
  <c r="O2855" i="13"/>
  <c r="O2853" i="13"/>
  <c r="O2851" i="13"/>
  <c r="O2849" i="13"/>
  <c r="O2847" i="13"/>
  <c r="O2845" i="13"/>
  <c r="O2843" i="13"/>
  <c r="O2841" i="13"/>
  <c r="O2839" i="13"/>
  <c r="O2837" i="13"/>
  <c r="O2835" i="13"/>
  <c r="O2833" i="13"/>
  <c r="O2831" i="13"/>
  <c r="O2829" i="13"/>
  <c r="O2827" i="13"/>
  <c r="O2825" i="13"/>
  <c r="O2823" i="13"/>
  <c r="O2821" i="13"/>
  <c r="O2819" i="13"/>
  <c r="O2817" i="13"/>
  <c r="O2815" i="13"/>
  <c r="O2813" i="13"/>
  <c r="O2811" i="13"/>
  <c r="O2809" i="13"/>
  <c r="O2807" i="13"/>
  <c r="O2805" i="13"/>
  <c r="O2803" i="13"/>
  <c r="O2801" i="13"/>
  <c r="O2799" i="13"/>
  <c r="O2797" i="13"/>
  <c r="O2795" i="13"/>
  <c r="O2793" i="13"/>
  <c r="O2791" i="13"/>
  <c r="O2789" i="13"/>
  <c r="O2787" i="13"/>
  <c r="O2785" i="13"/>
  <c r="O2783" i="13"/>
  <c r="O2781" i="13"/>
  <c r="O2779" i="13"/>
  <c r="O2777" i="13"/>
  <c r="O2775" i="13"/>
  <c r="O2773" i="13"/>
  <c r="O2771" i="13"/>
  <c r="O2769" i="13"/>
  <c r="O2767" i="13"/>
  <c r="O2765" i="13"/>
  <c r="O2763" i="13"/>
  <c r="O2761" i="13"/>
  <c r="O2759" i="13"/>
  <c r="O2757" i="13"/>
  <c r="O2755" i="13"/>
  <c r="O2753" i="13"/>
  <c r="O2751" i="13"/>
  <c r="O2749" i="13"/>
  <c r="O2747" i="13"/>
  <c r="O2745" i="13"/>
  <c r="O2743" i="13"/>
  <c r="O2741" i="13"/>
  <c r="O2739" i="13"/>
  <c r="O2737" i="13"/>
  <c r="O2735" i="13"/>
  <c r="O2733" i="13"/>
  <c r="O2731" i="13"/>
  <c r="O2729" i="13"/>
  <c r="O2727" i="13"/>
  <c r="O2725" i="13"/>
  <c r="O2723" i="13"/>
  <c r="O2721" i="13"/>
  <c r="O2719" i="13"/>
  <c r="O2717" i="13"/>
  <c r="O2715" i="13"/>
  <c r="O2713" i="13"/>
  <c r="O2711" i="13"/>
  <c r="O2709" i="13"/>
  <c r="O2707" i="13"/>
  <c r="O2705" i="13"/>
  <c r="O2703" i="13"/>
  <c r="O2701" i="13"/>
  <c r="O2699" i="13"/>
  <c r="O2697" i="13"/>
  <c r="O2695" i="13"/>
  <c r="O2693" i="13"/>
  <c r="O2691" i="13"/>
  <c r="O2689" i="13"/>
  <c r="O2687" i="13"/>
  <c r="O2685" i="13"/>
  <c r="O2683" i="13"/>
  <c r="O2681" i="13"/>
  <c r="O2679" i="13"/>
  <c r="O2677" i="13"/>
  <c r="O2675" i="13"/>
  <c r="O2673" i="13"/>
  <c r="O2671" i="13"/>
  <c r="O2669" i="13"/>
  <c r="O2667" i="13"/>
  <c r="O2665" i="13"/>
  <c r="O2663" i="13"/>
  <c r="O2661" i="13"/>
  <c r="O2659" i="13"/>
  <c r="O2657" i="13"/>
  <c r="O2655" i="13"/>
  <c r="O2653" i="13"/>
  <c r="O2651" i="13"/>
  <c r="O2649" i="13"/>
  <c r="O2647" i="13"/>
  <c r="O2645" i="13"/>
  <c r="O2643" i="13"/>
  <c r="O2641" i="13"/>
  <c r="O2639" i="13"/>
  <c r="O2637" i="13"/>
  <c r="O2635" i="13"/>
  <c r="O2633" i="13"/>
  <c r="O2631" i="13"/>
  <c r="O2629" i="13"/>
  <c r="O2627" i="13"/>
  <c r="O2625" i="13"/>
  <c r="O2623" i="13"/>
  <c r="O2621" i="13"/>
  <c r="O2619" i="13"/>
  <c r="O2617" i="13"/>
  <c r="O2615" i="13"/>
  <c r="O2613" i="13"/>
  <c r="O2611" i="13"/>
  <c r="O2609" i="13"/>
  <c r="O2607" i="13"/>
  <c r="O2605" i="13"/>
  <c r="O2603" i="13"/>
  <c r="O2601" i="13"/>
  <c r="O2599" i="13"/>
  <c r="O2597" i="13"/>
  <c r="O2595" i="13"/>
  <c r="O2593" i="13"/>
  <c r="O2591" i="13"/>
  <c r="O2589" i="13"/>
  <c r="O2587" i="13"/>
  <c r="O2585" i="13"/>
  <c r="O2583" i="13"/>
  <c r="O2581" i="13"/>
  <c r="O2579" i="13"/>
  <c r="O2577" i="13"/>
  <c r="O2575" i="13"/>
  <c r="O2573" i="13"/>
  <c r="O2571" i="13"/>
  <c r="O2569" i="13"/>
  <c r="O2567" i="13"/>
  <c r="O2565" i="13"/>
  <c r="O2563" i="13"/>
  <c r="O2561" i="13"/>
  <c r="O2559" i="13"/>
  <c r="O2557" i="13"/>
  <c r="O2555" i="13"/>
  <c r="O2553" i="13"/>
  <c r="O2551" i="13"/>
  <c r="O2549" i="13"/>
  <c r="O2547" i="13"/>
  <c r="O2545" i="13"/>
  <c r="O2543" i="13"/>
  <c r="O2541" i="13"/>
  <c r="O2539" i="13"/>
  <c r="O2537" i="13"/>
  <c r="O2535" i="13"/>
  <c r="O2533" i="13"/>
  <c r="O2531" i="13"/>
  <c r="O2529" i="13"/>
  <c r="O2527" i="13"/>
  <c r="O2525" i="13"/>
  <c r="O2523" i="13"/>
  <c r="O2521" i="13"/>
  <c r="O2519" i="13"/>
  <c r="O2517" i="13"/>
  <c r="O2515" i="13"/>
  <c r="O2513" i="13"/>
  <c r="O2511" i="13"/>
  <c r="O2509" i="13"/>
  <c r="O2507" i="13"/>
  <c r="O2505" i="13"/>
  <c r="O2503" i="13"/>
  <c r="O2501" i="13"/>
  <c r="O2499" i="13"/>
  <c r="O2497" i="13"/>
  <c r="O2495" i="13"/>
  <c r="O2493" i="13"/>
  <c r="O2491" i="13"/>
  <c r="O2489" i="13"/>
  <c r="O2487" i="13"/>
  <c r="O2485" i="13"/>
  <c r="O2483" i="13"/>
  <c r="O2481" i="13"/>
  <c r="O2479" i="13"/>
  <c r="O2477" i="13"/>
  <c r="O2475" i="13"/>
  <c r="O2473" i="13"/>
  <c r="O2471" i="13"/>
  <c r="O2469" i="13"/>
  <c r="O2467" i="13"/>
  <c r="O2465" i="13"/>
  <c r="O2463" i="13"/>
  <c r="O2461" i="13"/>
  <c r="O2459" i="13"/>
  <c r="O2457" i="13"/>
  <c r="O2455" i="13"/>
  <c r="O2453" i="13"/>
  <c r="O2451" i="13"/>
  <c r="O2449" i="13"/>
  <c r="O2447" i="13"/>
  <c r="O2445" i="13"/>
  <c r="O2443" i="13"/>
  <c r="O2441" i="13"/>
  <c r="O2439" i="13"/>
  <c r="O2437" i="13"/>
  <c r="O2435" i="13"/>
  <c r="O2433" i="13"/>
  <c r="O2431" i="13"/>
  <c r="O2429" i="13"/>
  <c r="O2427" i="13"/>
  <c r="O2425" i="13"/>
  <c r="O2423" i="13"/>
  <c r="O2421" i="13"/>
  <c r="O2419" i="13"/>
  <c r="O2417" i="13"/>
  <c r="O2415" i="13"/>
  <c r="O2413" i="13"/>
  <c r="O2411" i="13"/>
  <c r="O2409" i="13"/>
  <c r="O2407" i="13"/>
  <c r="O2405" i="13"/>
  <c r="O2403" i="13"/>
  <c r="O2401" i="13"/>
  <c r="O2399" i="13"/>
  <c r="O2397" i="13"/>
  <c r="O2395" i="13"/>
  <c r="O2393" i="13"/>
  <c r="O2391" i="13"/>
  <c r="O2389" i="13"/>
  <c r="O2387" i="13"/>
  <c r="O2385" i="13"/>
  <c r="O2383" i="13"/>
  <c r="O2381" i="13"/>
  <c r="O2379" i="13"/>
  <c r="O2377" i="13"/>
  <c r="O2375" i="13"/>
  <c r="O2373" i="13"/>
  <c r="O2371" i="13"/>
  <c r="O2369" i="13"/>
  <c r="O2367" i="13"/>
  <c r="O2365" i="13"/>
  <c r="O2363" i="13"/>
  <c r="O2361" i="13"/>
  <c r="O2359" i="13"/>
  <c r="O2357" i="13"/>
  <c r="O2355" i="13"/>
  <c r="O2353" i="13"/>
  <c r="O2351" i="13"/>
  <c r="O2349" i="13"/>
  <c r="O2347" i="13"/>
  <c r="O2345" i="13"/>
  <c r="O2343" i="13"/>
  <c r="O2341" i="13"/>
  <c r="O2339" i="13"/>
  <c r="O2337" i="13"/>
  <c r="O2335" i="13"/>
  <c r="O2333" i="13"/>
  <c r="O2331" i="13"/>
  <c r="O2329" i="13"/>
  <c r="O2327" i="13"/>
  <c r="O2325" i="13"/>
  <c r="O2323" i="13"/>
  <c r="O2321" i="13"/>
  <c r="O2319" i="13"/>
  <c r="O2317" i="13"/>
  <c r="O2315" i="13"/>
  <c r="O2313" i="13"/>
  <c r="O2311" i="13"/>
  <c r="O2309" i="13"/>
  <c r="O2307" i="13"/>
  <c r="O2305" i="13"/>
  <c r="O2303" i="13"/>
  <c r="O2301" i="13"/>
  <c r="O2299" i="13"/>
  <c r="O2297" i="13"/>
  <c r="O2295" i="13"/>
  <c r="O2293" i="13"/>
  <c r="O2291" i="13"/>
  <c r="O2289" i="13"/>
  <c r="O2287" i="13"/>
  <c r="O2285" i="13"/>
  <c r="O2283" i="13"/>
  <c r="O2281" i="13"/>
  <c r="O2279" i="13"/>
  <c r="O2277" i="13"/>
  <c r="O2275" i="13"/>
  <c r="O2273" i="13"/>
  <c r="O2271" i="13"/>
  <c r="O2269" i="13"/>
  <c r="O2267" i="13"/>
  <c r="O2265" i="13"/>
  <c r="O2263" i="13"/>
  <c r="O2261" i="13"/>
  <c r="O2259" i="13"/>
  <c r="O2257" i="13"/>
  <c r="O2255" i="13"/>
  <c r="O2253" i="13"/>
  <c r="O2251" i="13"/>
  <c r="O2249" i="13"/>
  <c r="O2247" i="13"/>
  <c r="O2245" i="13"/>
  <c r="O2243" i="13"/>
  <c r="O2241" i="13"/>
  <c r="O2239" i="13"/>
  <c r="O2237" i="13"/>
  <c r="O2235" i="13"/>
  <c r="O2233" i="13"/>
  <c r="O2231" i="13"/>
  <c r="O2229" i="13"/>
  <c r="O2227" i="13"/>
  <c r="O2225" i="13"/>
  <c r="O2223" i="13"/>
  <c r="O2221" i="13"/>
  <c r="O2219" i="13"/>
  <c r="O2217" i="13"/>
  <c r="O2215" i="13"/>
  <c r="O2213" i="13"/>
  <c r="O2211" i="13"/>
  <c r="O2209" i="13"/>
  <c r="O2207" i="13"/>
  <c r="O2205" i="13"/>
  <c r="O2203" i="13"/>
  <c r="O2201" i="13"/>
  <c r="O2199" i="13"/>
  <c r="O2197" i="13"/>
  <c r="O2195" i="13"/>
  <c r="O2193" i="13"/>
  <c r="O2191" i="13"/>
  <c r="O2189" i="13"/>
  <c r="O2187" i="13"/>
  <c r="O2185" i="13"/>
  <c r="O2183" i="13"/>
  <c r="O2181" i="13"/>
  <c r="O2179" i="13"/>
  <c r="O2177" i="13"/>
  <c r="O2175" i="13"/>
  <c r="O2173" i="13"/>
  <c r="O2171" i="13"/>
  <c r="O2169" i="13"/>
  <c r="O2167" i="13"/>
  <c r="O2165" i="13"/>
  <c r="O2163" i="13"/>
  <c r="O2161" i="13"/>
  <c r="O2159" i="13"/>
  <c r="O2157" i="13"/>
  <c r="O2155" i="13"/>
  <c r="O2153" i="13"/>
  <c r="O2151" i="13"/>
  <c r="O2149" i="13"/>
  <c r="G8" i="15" s="1"/>
  <c r="O2147" i="13"/>
  <c r="O2145" i="13"/>
  <c r="O2143" i="13"/>
  <c r="O2141" i="13"/>
  <c r="O2139" i="13"/>
  <c r="O2137" i="13"/>
  <c r="O2135" i="13"/>
  <c r="O2133" i="13"/>
  <c r="O2131" i="13"/>
  <c r="O2129" i="13"/>
  <c r="O2127" i="13"/>
  <c r="O2125" i="13"/>
  <c r="O2123" i="13"/>
  <c r="O2121" i="13"/>
  <c r="O2119" i="13"/>
  <c r="O2117" i="13"/>
  <c r="O2115" i="13"/>
  <c r="O2113" i="13"/>
  <c r="O2111" i="13"/>
  <c r="O2109" i="13"/>
  <c r="O2107" i="13"/>
  <c r="O2105" i="13"/>
  <c r="O2103" i="13"/>
  <c r="O2101" i="13"/>
  <c r="O2099" i="13"/>
  <c r="O2097" i="13"/>
  <c r="O2095" i="13"/>
  <c r="O2093" i="13"/>
  <c r="O2091" i="13"/>
  <c r="O2089" i="13"/>
  <c r="O2087" i="13"/>
  <c r="O2085" i="13"/>
  <c r="O2083" i="13"/>
  <c r="O2081" i="13"/>
  <c r="O2079" i="13"/>
  <c r="O2077" i="13"/>
  <c r="O2075" i="13"/>
  <c r="O2073" i="13"/>
  <c r="O2071" i="13"/>
  <c r="O2069" i="13"/>
  <c r="O2067" i="13"/>
  <c r="O2065" i="13"/>
  <c r="O2063" i="13"/>
  <c r="O2061" i="13"/>
  <c r="O2059" i="13"/>
  <c r="O2057" i="13"/>
  <c r="O2055" i="13"/>
  <c r="O2053" i="13"/>
  <c r="O2051" i="13"/>
  <c r="O2049" i="13"/>
  <c r="O2047" i="13"/>
  <c r="O2045" i="13"/>
  <c r="O2043" i="13"/>
  <c r="O2041" i="13"/>
  <c r="O2039" i="13"/>
  <c r="O2037" i="13"/>
  <c r="O2035" i="13"/>
  <c r="O2033" i="13"/>
  <c r="O2031" i="13"/>
  <c r="O2029" i="13"/>
  <c r="O2027" i="13"/>
  <c r="O2025" i="13"/>
  <c r="O2023" i="13"/>
  <c r="O2021" i="13"/>
  <c r="O2019" i="13"/>
  <c r="O2017" i="13"/>
  <c r="O2015" i="13"/>
  <c r="O2013" i="13"/>
  <c r="O2011" i="13"/>
  <c r="O2009" i="13"/>
  <c r="O2007" i="13"/>
  <c r="O2005" i="13"/>
  <c r="O2003" i="13"/>
  <c r="O2001" i="13"/>
  <c r="O1999" i="13"/>
  <c r="O1997" i="13"/>
  <c r="O1995" i="13"/>
  <c r="O1993" i="13"/>
  <c r="O1991" i="13"/>
  <c r="O1989" i="13"/>
  <c r="O1987" i="13"/>
  <c r="O1985" i="13"/>
  <c r="O1983" i="13"/>
  <c r="O1981" i="13"/>
  <c r="O1979" i="13"/>
  <c r="O1977" i="13"/>
  <c r="O1975" i="13"/>
  <c r="O1973" i="13"/>
  <c r="O1971" i="13"/>
  <c r="O1969" i="13"/>
  <c r="O1967" i="13"/>
  <c r="O1965" i="13"/>
  <c r="O1963" i="13"/>
  <c r="O1961" i="13"/>
  <c r="O1959" i="13"/>
  <c r="O1957" i="13"/>
  <c r="O1955" i="13"/>
  <c r="O1953" i="13"/>
  <c r="O1951" i="13"/>
  <c r="O1949" i="13"/>
  <c r="O1947" i="13"/>
  <c r="O1945" i="13"/>
  <c r="O1943" i="13"/>
  <c r="O1941" i="13"/>
  <c r="O1939" i="13"/>
  <c r="O1937" i="13"/>
  <c r="O1935" i="13"/>
  <c r="O1933" i="13"/>
  <c r="O1931" i="13"/>
  <c r="O1929" i="13"/>
  <c r="O1927" i="13"/>
  <c r="O1925" i="13"/>
  <c r="O1923" i="13"/>
  <c r="O1921" i="13"/>
  <c r="O1919" i="13"/>
  <c r="O1917" i="13"/>
  <c r="O1915" i="13"/>
  <c r="O1913" i="13"/>
  <c r="O1911" i="13"/>
  <c r="O1909" i="13"/>
  <c r="O1907" i="13"/>
  <c r="O1905" i="13"/>
  <c r="O1903" i="13"/>
  <c r="O1901" i="13"/>
  <c r="O1899" i="13"/>
  <c r="O1897" i="13"/>
  <c r="O1895" i="13"/>
  <c r="O1893" i="13"/>
  <c r="O1891" i="13"/>
  <c r="O1889" i="13"/>
  <c r="O1887" i="13"/>
  <c r="O1885" i="13"/>
  <c r="O1883" i="13"/>
  <c r="O1881" i="13"/>
  <c r="O1879" i="13"/>
  <c r="O1877" i="13"/>
  <c r="O1875" i="13"/>
  <c r="O1873" i="13"/>
  <c r="O1871" i="13"/>
  <c r="O1869" i="13"/>
  <c r="O1867" i="13"/>
  <c r="O1865" i="13"/>
  <c r="O1863" i="13"/>
  <c r="O1861" i="13"/>
  <c r="O1859" i="13"/>
  <c r="O1857" i="13"/>
  <c r="O1855" i="13"/>
  <c r="O1853" i="13"/>
  <c r="O1851" i="13"/>
  <c r="O1849" i="13"/>
  <c r="O1847" i="13"/>
  <c r="O1845" i="13"/>
  <c r="O1843" i="13"/>
  <c r="O1841" i="13"/>
  <c r="O1839" i="13"/>
  <c r="O1837" i="13"/>
  <c r="O1835" i="13"/>
  <c r="O1833" i="13"/>
  <c r="O1831" i="13"/>
  <c r="O1829" i="13"/>
  <c r="O1827" i="13"/>
  <c r="O1825" i="13"/>
  <c r="O1823" i="13"/>
  <c r="O1821" i="13"/>
  <c r="O1819" i="13"/>
  <c r="O1817" i="13"/>
  <c r="O1815" i="13"/>
  <c r="O1813" i="13"/>
  <c r="O1811" i="13"/>
  <c r="O1809" i="13"/>
  <c r="O1807" i="13"/>
  <c r="O1805" i="13"/>
  <c r="O1803" i="13"/>
  <c r="O1801" i="13"/>
  <c r="O1799" i="13"/>
  <c r="O1797" i="13"/>
  <c r="O1795" i="13"/>
  <c r="O1793" i="13"/>
  <c r="O1791" i="13"/>
  <c r="O1789" i="13"/>
  <c r="O1787" i="13"/>
  <c r="O1785" i="13"/>
  <c r="O1783" i="13"/>
  <c r="O1781" i="13"/>
  <c r="O1779" i="13"/>
  <c r="O1777" i="13"/>
  <c r="O1775" i="13"/>
  <c r="O1773" i="13"/>
  <c r="O1771" i="13"/>
  <c r="O1769" i="13"/>
  <c r="O1767" i="13"/>
  <c r="O1765" i="13"/>
  <c r="O1763" i="13"/>
  <c r="O1761" i="13"/>
  <c r="O1759" i="13"/>
  <c r="O1757" i="13"/>
  <c r="O1755" i="13"/>
  <c r="O1753" i="13"/>
  <c r="O1751" i="13"/>
  <c r="O1749" i="13"/>
  <c r="O1747" i="13"/>
  <c r="O1745" i="13"/>
  <c r="O1743" i="13"/>
  <c r="O1741" i="13"/>
  <c r="O1739" i="13"/>
  <c r="O1737" i="13"/>
  <c r="O1735" i="13"/>
  <c r="O1733" i="13"/>
  <c r="O1731" i="13"/>
  <c r="O1729" i="13"/>
  <c r="O1727" i="13"/>
  <c r="O1725" i="13"/>
  <c r="O1723" i="13"/>
  <c r="O1721" i="13"/>
  <c r="O1719" i="13"/>
  <c r="O1717" i="13"/>
  <c r="O1715" i="13"/>
  <c r="O1713" i="13"/>
  <c r="O1711" i="13"/>
  <c r="O1709" i="13"/>
  <c r="O1707" i="13"/>
  <c r="O1705" i="13"/>
  <c r="O1703" i="13"/>
  <c r="O1701" i="13"/>
  <c r="O1699" i="13"/>
  <c r="O1697" i="13"/>
  <c r="O1695" i="13"/>
  <c r="O1693" i="13"/>
  <c r="O1691" i="13"/>
  <c r="O1689" i="13"/>
  <c r="O1687" i="13"/>
  <c r="O1685" i="13"/>
  <c r="O1683" i="13"/>
  <c r="O1681" i="13"/>
  <c r="O1679" i="13"/>
  <c r="O1677" i="13"/>
  <c r="O1675" i="13"/>
  <c r="O1673" i="13"/>
  <c r="O1671" i="13"/>
  <c r="O1669" i="13"/>
  <c r="O1667" i="13"/>
  <c r="O1665" i="13"/>
  <c r="O1663" i="13"/>
  <c r="O1661" i="13"/>
  <c r="O1659" i="13"/>
  <c r="O1657" i="13"/>
  <c r="O1655" i="13"/>
  <c r="O1653" i="13"/>
  <c r="O1651" i="13"/>
  <c r="O1649" i="13"/>
  <c r="O1647" i="13"/>
  <c r="O1645" i="13"/>
  <c r="O1643" i="13"/>
  <c r="O1641" i="13"/>
  <c r="O1639" i="13"/>
  <c r="O1637" i="13"/>
  <c r="O1635" i="13"/>
  <c r="O1633" i="13"/>
  <c r="O1631" i="13"/>
  <c r="O1629" i="13"/>
  <c r="O1627" i="13"/>
  <c r="O1625" i="13"/>
  <c r="O1623" i="13"/>
  <c r="O1621" i="13"/>
  <c r="O1619" i="13"/>
  <c r="O1617" i="13"/>
  <c r="O1615" i="13"/>
  <c r="O1613" i="13"/>
  <c r="O1611" i="13"/>
  <c r="O1609" i="13"/>
  <c r="O1607" i="13"/>
  <c r="O1605" i="13"/>
  <c r="O1603" i="13"/>
  <c r="O1601" i="13"/>
  <c r="O1599" i="13"/>
  <c r="O1597" i="13"/>
  <c r="O1595" i="13"/>
  <c r="O1593" i="13"/>
  <c r="O1591" i="13"/>
  <c r="O1589" i="13"/>
  <c r="O1587" i="13"/>
  <c r="O1585" i="13"/>
  <c r="O1583" i="13"/>
  <c r="O1581" i="13"/>
  <c r="O1579" i="13"/>
  <c r="O1577" i="13"/>
  <c r="O1575" i="13"/>
  <c r="O1573" i="13"/>
  <c r="O1571" i="13"/>
  <c r="O1569" i="13"/>
  <c r="O1567" i="13"/>
  <c r="O1565" i="13"/>
  <c r="O1563" i="13"/>
  <c r="O1561" i="13"/>
  <c r="O1559" i="13"/>
  <c r="O1557" i="13"/>
  <c r="O1555" i="13"/>
  <c r="O1553" i="13"/>
  <c r="O1551" i="13"/>
  <c r="O1549" i="13"/>
  <c r="O1547" i="13"/>
  <c r="O1545" i="13"/>
  <c r="O1543" i="13"/>
  <c r="O1541" i="13"/>
  <c r="O1539" i="13"/>
  <c r="O1537" i="13"/>
  <c r="O1535" i="13"/>
  <c r="O1533" i="13"/>
  <c r="O1531" i="13"/>
  <c r="O1529" i="13"/>
  <c r="O1527" i="13"/>
  <c r="O1525" i="13"/>
  <c r="O1523" i="13"/>
  <c r="O1521" i="13"/>
  <c r="O1519" i="13"/>
  <c r="O1517" i="13"/>
  <c r="O1515" i="13"/>
  <c r="O1513" i="13"/>
  <c r="O1511" i="13"/>
  <c r="O1509" i="13"/>
  <c r="O1507" i="13"/>
  <c r="O1505" i="13"/>
  <c r="O1503" i="13"/>
  <c r="O1501" i="13"/>
  <c r="O1499" i="13"/>
  <c r="O1497" i="13"/>
  <c r="O1495" i="13"/>
  <c r="O1493" i="13"/>
  <c r="O1491" i="13"/>
  <c r="O1489" i="13"/>
  <c r="O1487" i="13"/>
  <c r="O1485" i="13"/>
  <c r="O1483" i="13"/>
  <c r="O1481" i="13"/>
  <c r="O1479" i="13"/>
  <c r="O1477" i="13"/>
  <c r="O1475" i="13"/>
  <c r="O1473" i="13"/>
  <c r="O1471" i="13"/>
  <c r="O1469" i="13"/>
  <c r="O1467" i="13"/>
  <c r="O1465" i="13"/>
  <c r="O1463" i="13"/>
  <c r="O1461" i="13"/>
  <c r="O1459" i="13"/>
  <c r="O1457" i="13"/>
  <c r="O1455" i="13"/>
  <c r="O1453" i="13"/>
  <c r="O1451" i="13"/>
  <c r="O1449" i="13"/>
  <c r="O1447" i="13"/>
  <c r="O1445" i="13"/>
  <c r="O1443" i="13"/>
  <c r="O1441" i="13"/>
  <c r="O1439" i="13"/>
  <c r="O1437" i="13"/>
  <c r="O1435" i="13"/>
  <c r="O1433" i="13"/>
  <c r="O1431" i="13"/>
  <c r="O1429" i="13"/>
  <c r="O1427" i="13"/>
  <c r="O1425" i="13"/>
  <c r="O1423" i="13"/>
  <c r="O1421" i="13"/>
  <c r="O1419" i="13"/>
  <c r="O1417" i="13"/>
  <c r="O1415" i="13"/>
  <c r="O1413" i="13"/>
  <c r="O1411" i="13"/>
  <c r="O1409" i="13"/>
  <c r="O1407" i="13"/>
  <c r="O1405" i="13"/>
  <c r="O1403" i="13"/>
  <c r="O1401" i="13"/>
  <c r="O1399" i="13"/>
  <c r="O1397" i="13"/>
  <c r="O1395" i="13"/>
  <c r="O1393" i="13"/>
  <c r="O1391" i="13"/>
  <c r="O1389" i="13"/>
  <c r="O1387" i="13"/>
  <c r="O1385" i="13"/>
  <c r="O1383" i="13"/>
  <c r="O1381" i="13"/>
  <c r="O1379" i="13"/>
  <c r="O1377" i="13"/>
  <c r="O1375" i="13"/>
  <c r="O1373" i="13"/>
  <c r="O1371" i="13"/>
  <c r="O1369" i="13"/>
  <c r="O1367" i="13"/>
  <c r="O1365" i="13"/>
  <c r="O1363" i="13"/>
  <c r="O1361" i="13"/>
  <c r="O1359" i="13"/>
  <c r="O1357" i="13"/>
  <c r="O1355" i="13"/>
  <c r="O1353" i="13"/>
  <c r="O1351" i="13"/>
  <c r="O1349" i="13"/>
  <c r="O1347" i="13"/>
  <c r="O1345" i="13"/>
  <c r="O1343" i="13"/>
  <c r="O1341" i="13"/>
  <c r="O1339" i="13"/>
  <c r="O1337" i="13"/>
  <c r="O1335" i="13"/>
  <c r="O1333" i="13"/>
  <c r="O1331" i="13"/>
  <c r="O1329" i="13"/>
  <c r="O1327" i="13"/>
  <c r="O1325" i="13"/>
  <c r="O1323" i="13"/>
  <c r="O1321" i="13"/>
  <c r="O1319" i="13"/>
  <c r="O1317" i="13"/>
  <c r="O1315" i="13"/>
  <c r="O1313" i="13"/>
  <c r="O1311" i="13"/>
  <c r="O1309" i="13"/>
  <c r="O1307" i="13"/>
  <c r="O1305" i="13"/>
  <c r="O1303" i="13"/>
  <c r="O1301" i="13"/>
  <c r="O1299" i="13"/>
  <c r="O1297" i="13"/>
  <c r="O1295" i="13"/>
  <c r="O1293" i="13"/>
  <c r="O1291" i="13"/>
  <c r="O1289" i="13"/>
  <c r="O1287" i="13"/>
  <c r="O1285" i="13"/>
  <c r="O1283" i="13"/>
  <c r="O1281" i="13"/>
  <c r="O1279" i="13"/>
  <c r="O1277" i="13"/>
  <c r="O1275" i="13"/>
  <c r="O1273" i="13"/>
  <c r="O1271" i="13"/>
  <c r="O1269" i="13"/>
  <c r="O1267" i="13"/>
  <c r="O1265" i="13"/>
  <c r="O1263" i="13"/>
  <c r="O1261" i="13"/>
  <c r="O1259" i="13"/>
  <c r="O1257" i="13"/>
  <c r="O1255" i="13"/>
  <c r="O1253" i="13"/>
  <c r="O1251" i="13"/>
  <c r="O1249" i="13"/>
  <c r="O1247" i="13"/>
  <c r="O1245" i="13"/>
  <c r="O1243" i="13"/>
  <c r="O1241" i="13"/>
  <c r="O1239" i="13"/>
  <c r="O1237" i="13"/>
  <c r="O1235" i="13"/>
  <c r="O1233" i="13"/>
  <c r="O1231" i="13"/>
  <c r="O1229" i="13"/>
  <c r="O1227" i="13"/>
  <c r="O1225" i="13"/>
  <c r="O1223" i="13"/>
  <c r="O1221" i="13"/>
  <c r="O1219" i="13"/>
  <c r="O1217" i="13"/>
  <c r="O1215" i="13"/>
  <c r="O1213" i="13"/>
  <c r="O1211" i="13"/>
  <c r="O1209" i="13"/>
  <c r="O1207" i="13"/>
  <c r="O1205" i="13"/>
  <c r="O1203" i="13"/>
  <c r="O1201" i="13"/>
  <c r="O1199" i="13"/>
  <c r="O1197" i="13"/>
  <c r="O1195" i="13"/>
  <c r="O1193" i="13"/>
  <c r="O1191" i="13"/>
  <c r="O1189" i="13"/>
  <c r="O1187" i="13"/>
  <c r="O1185" i="13"/>
  <c r="O1183" i="13"/>
  <c r="O1181" i="13"/>
  <c r="O1179" i="13"/>
  <c r="O1177" i="13"/>
  <c r="O1175" i="13"/>
  <c r="O1173" i="13"/>
  <c r="O1171" i="13"/>
  <c r="O1169" i="13"/>
  <c r="O1167" i="13"/>
  <c r="O1165" i="13"/>
  <c r="O1163" i="13"/>
  <c r="O1161" i="13"/>
  <c r="O1159" i="13"/>
  <c r="O1157" i="13"/>
  <c r="O1155" i="13"/>
  <c r="O1153" i="13"/>
  <c r="O1151" i="13"/>
  <c r="O1149" i="13"/>
  <c r="O1147" i="13"/>
  <c r="O1145" i="13"/>
  <c r="O1143" i="13"/>
  <c r="O1141" i="13"/>
  <c r="O1139" i="13"/>
  <c r="O1137" i="13"/>
  <c r="O1135" i="13"/>
  <c r="O1133" i="13"/>
  <c r="O1131" i="13"/>
  <c r="O1129" i="13"/>
  <c r="O1127" i="13"/>
  <c r="O1125" i="13"/>
  <c r="O1123" i="13"/>
  <c r="O1121" i="13"/>
  <c r="O1119" i="13"/>
  <c r="O1117" i="13"/>
  <c r="O1115" i="13"/>
  <c r="O1113" i="13"/>
  <c r="O1111" i="13"/>
  <c r="O1109" i="13"/>
  <c r="O1107" i="13"/>
  <c r="O1105" i="13"/>
  <c r="O1103" i="13"/>
  <c r="O1101" i="13"/>
  <c r="O1099" i="13"/>
  <c r="O1097" i="13"/>
  <c r="O1095" i="13"/>
  <c r="O1093" i="13"/>
  <c r="O1091" i="13"/>
  <c r="O1089" i="13"/>
  <c r="O1087" i="13"/>
  <c r="O1085" i="13"/>
  <c r="O1083" i="13"/>
  <c r="O1081" i="13"/>
  <c r="O1079" i="13"/>
  <c r="O1077" i="13"/>
  <c r="O1075" i="13"/>
  <c r="O1073" i="13"/>
  <c r="O1071" i="13"/>
  <c r="O1069" i="13"/>
  <c r="O1067" i="13"/>
  <c r="O1065" i="13"/>
  <c r="O1063" i="13"/>
  <c r="O1061" i="13"/>
  <c r="O1059" i="13"/>
  <c r="O1057" i="13"/>
  <c r="O1055" i="13"/>
  <c r="O1053" i="13"/>
  <c r="O1051" i="13"/>
  <c r="O1049" i="13"/>
  <c r="O1047" i="13"/>
  <c r="O1045" i="13"/>
  <c r="O1043" i="13"/>
  <c r="O1041" i="13"/>
  <c r="O1039" i="13"/>
  <c r="O1037" i="13"/>
  <c r="O1035" i="13"/>
  <c r="O1033" i="13"/>
  <c r="O1031" i="13"/>
  <c r="O1029" i="13"/>
  <c r="O1027" i="13"/>
  <c r="O1025" i="13"/>
  <c r="O1023" i="13"/>
  <c r="O1021" i="13"/>
  <c r="O1019" i="13"/>
  <c r="O1017" i="13"/>
  <c r="O1015" i="13"/>
  <c r="O1013" i="13"/>
  <c r="O1011" i="13"/>
  <c r="O1009" i="13"/>
  <c r="O1007" i="13"/>
  <c r="O1005" i="13"/>
  <c r="O1003" i="13"/>
  <c r="O1001" i="13"/>
  <c r="O999" i="13"/>
  <c r="O997" i="13"/>
  <c r="O995" i="13"/>
  <c r="O993" i="13"/>
  <c r="O991" i="13"/>
  <c r="O989" i="13"/>
  <c r="O987" i="13"/>
  <c r="O985" i="13"/>
  <c r="O983" i="13"/>
  <c r="O981" i="13"/>
  <c r="O979" i="13"/>
  <c r="O977" i="13"/>
  <c r="O975" i="13"/>
  <c r="O973" i="13"/>
  <c r="O971" i="13"/>
  <c r="O969" i="13"/>
  <c r="O967" i="13"/>
  <c r="O965" i="13"/>
  <c r="O963" i="13"/>
  <c r="O961" i="13"/>
  <c r="O959" i="13"/>
  <c r="O957" i="13"/>
  <c r="O955" i="13"/>
  <c r="O953" i="13"/>
  <c r="O951" i="13"/>
  <c r="O949" i="13"/>
  <c r="O947" i="13"/>
  <c r="O945" i="13"/>
  <c r="O943" i="13"/>
  <c r="O941" i="13"/>
  <c r="O939" i="13"/>
  <c r="O937" i="13"/>
  <c r="O935" i="13"/>
  <c r="O933" i="13"/>
  <c r="O931" i="13"/>
  <c r="O929" i="13"/>
  <c r="O927" i="13"/>
  <c r="O925" i="13"/>
  <c r="O923" i="13"/>
  <c r="O921" i="13"/>
  <c r="O919" i="13"/>
  <c r="O917" i="13"/>
  <c r="O915" i="13"/>
  <c r="O913" i="13"/>
  <c r="O911" i="13"/>
  <c r="O909" i="13"/>
  <c r="O907" i="13"/>
  <c r="O905" i="13"/>
  <c r="O903" i="13"/>
  <c r="O901" i="13"/>
  <c r="O899" i="13"/>
  <c r="O897" i="13"/>
  <c r="O895" i="13"/>
  <c r="O893" i="13"/>
  <c r="O891" i="13"/>
  <c r="O889" i="13"/>
  <c r="O887" i="13"/>
  <c r="O885" i="13"/>
  <c r="O883" i="13"/>
  <c r="O881" i="13"/>
  <c r="O879" i="13"/>
  <c r="O877" i="13"/>
  <c r="O875" i="13"/>
  <c r="O873" i="13"/>
  <c r="O871" i="13"/>
  <c r="O869" i="13"/>
  <c r="O867" i="13"/>
  <c r="O865" i="13"/>
  <c r="O863" i="13"/>
  <c r="O861" i="13"/>
  <c r="O859" i="13"/>
  <c r="O857" i="13"/>
  <c r="O855" i="13"/>
  <c r="O853" i="13"/>
  <c r="O851" i="13"/>
  <c r="O849" i="13"/>
  <c r="O847" i="13"/>
  <c r="O845" i="13"/>
  <c r="O843" i="13"/>
  <c r="O841" i="13"/>
  <c r="O839" i="13"/>
  <c r="O837" i="13"/>
  <c r="O835" i="13"/>
  <c r="O833" i="13"/>
  <c r="O831" i="13"/>
  <c r="O829" i="13"/>
  <c r="O827" i="13"/>
  <c r="O825" i="13"/>
  <c r="O823" i="13"/>
  <c r="O821" i="13"/>
  <c r="O819" i="13"/>
  <c r="O817" i="13"/>
  <c r="O815" i="13"/>
  <c r="O813" i="13"/>
  <c r="O811" i="13"/>
  <c r="O809" i="13"/>
  <c r="O807" i="13"/>
  <c r="O805" i="13"/>
  <c r="O803" i="13"/>
  <c r="O801" i="13"/>
  <c r="O799" i="13"/>
  <c r="O797" i="13"/>
  <c r="O795" i="13"/>
  <c r="O793" i="13"/>
  <c r="O791" i="13"/>
  <c r="O789" i="13"/>
  <c r="O787" i="13"/>
  <c r="O785" i="13"/>
  <c r="O783" i="13"/>
  <c r="O781" i="13"/>
  <c r="O779" i="13"/>
  <c r="O777" i="13"/>
  <c r="O775" i="13"/>
  <c r="O773" i="13"/>
  <c r="O771" i="13"/>
  <c r="O769" i="13"/>
  <c r="O767" i="13"/>
  <c r="O765" i="13"/>
  <c r="O763" i="13"/>
  <c r="O761" i="13"/>
  <c r="O759" i="13"/>
  <c r="O757" i="13"/>
  <c r="O755" i="13"/>
  <c r="O753" i="13"/>
  <c r="O751" i="13"/>
  <c r="O749" i="13"/>
  <c r="O747" i="13"/>
  <c r="O745" i="13"/>
  <c r="O743" i="13"/>
  <c r="O741" i="13"/>
  <c r="O739" i="13"/>
  <c r="O737" i="13"/>
  <c r="O735" i="13"/>
  <c r="O733" i="13"/>
  <c r="O731" i="13"/>
  <c r="O729" i="13"/>
  <c r="O727" i="13"/>
  <c r="O725" i="13"/>
  <c r="O723" i="13"/>
  <c r="O721" i="13"/>
  <c r="O719" i="13"/>
  <c r="O717" i="13"/>
  <c r="O715" i="13"/>
  <c r="O713" i="13"/>
  <c r="O711" i="13"/>
  <c r="O709" i="13"/>
  <c r="O707" i="13"/>
  <c r="O705" i="13"/>
  <c r="O703" i="13"/>
  <c r="O701" i="13"/>
  <c r="O699" i="13"/>
  <c r="O697" i="13"/>
  <c r="O695" i="13"/>
  <c r="O693" i="13"/>
  <c r="O691" i="13"/>
  <c r="O689" i="13"/>
  <c r="O687" i="13"/>
  <c r="O685" i="13"/>
  <c r="O683" i="13"/>
  <c r="O681" i="13"/>
  <c r="O679" i="13"/>
  <c r="O677" i="13"/>
  <c r="O675" i="13"/>
  <c r="O673" i="13"/>
  <c r="O671" i="13"/>
  <c r="O669" i="13"/>
  <c r="O667" i="13"/>
  <c r="O665" i="13"/>
  <c r="O663" i="13"/>
  <c r="O661" i="13"/>
  <c r="O659" i="13"/>
  <c r="O657" i="13"/>
  <c r="O655" i="13"/>
  <c r="O653" i="13"/>
  <c r="O651" i="13"/>
  <c r="O649" i="13"/>
  <c r="O647" i="13"/>
  <c r="O645" i="13"/>
  <c r="O643" i="13"/>
  <c r="O641" i="13"/>
  <c r="O639" i="13"/>
  <c r="O637" i="13"/>
  <c r="O635" i="13"/>
  <c r="O633" i="13"/>
  <c r="O631" i="13"/>
  <c r="O629" i="13"/>
  <c r="O627" i="13"/>
  <c r="O625" i="13"/>
  <c r="O623" i="13"/>
  <c r="O621" i="13"/>
  <c r="O619" i="13"/>
  <c r="O617" i="13"/>
  <c r="O615" i="13"/>
  <c r="O613" i="13"/>
  <c r="O611" i="13"/>
  <c r="O609" i="13"/>
  <c r="O607" i="13"/>
  <c r="O605" i="13"/>
  <c r="O603" i="13"/>
  <c r="O601" i="13"/>
  <c r="O599" i="13"/>
  <c r="O597" i="13"/>
  <c r="O595" i="13"/>
  <c r="O593" i="13"/>
  <c r="O591" i="13"/>
  <c r="O589" i="13"/>
  <c r="O587" i="13"/>
  <c r="O585" i="13"/>
  <c r="O583" i="13"/>
  <c r="O581" i="13"/>
  <c r="O579" i="13"/>
  <c r="O577" i="13"/>
  <c r="O575" i="13"/>
  <c r="O573" i="13"/>
  <c r="O571" i="13"/>
  <c r="O569" i="13"/>
  <c r="O567" i="13"/>
  <c r="O565" i="13"/>
  <c r="O563" i="13"/>
  <c r="O561" i="13"/>
  <c r="O559" i="13"/>
  <c r="O557" i="13"/>
  <c r="O555" i="13"/>
  <c r="O553" i="13"/>
  <c r="O551" i="13"/>
  <c r="O549" i="13"/>
  <c r="O547" i="13"/>
  <c r="O545" i="13"/>
  <c r="O543" i="13"/>
  <c r="O541" i="13"/>
  <c r="O539" i="13"/>
  <c r="O537" i="13"/>
  <c r="O535" i="13"/>
  <c r="O533" i="13"/>
  <c r="O531" i="13"/>
  <c r="O529" i="13"/>
  <c r="O527" i="13"/>
  <c r="O525" i="13"/>
  <c r="O523" i="13"/>
  <c r="O521" i="13"/>
  <c r="O519" i="13"/>
  <c r="O517" i="13"/>
  <c r="O515" i="13"/>
  <c r="O513" i="13"/>
  <c r="O511" i="13"/>
  <c r="O509" i="13"/>
  <c r="O507" i="13"/>
  <c r="O505" i="13"/>
  <c r="O503" i="13"/>
  <c r="O501" i="13"/>
  <c r="O499" i="13"/>
  <c r="O497" i="13"/>
  <c r="O495" i="13"/>
  <c r="O493" i="13"/>
  <c r="O491" i="13"/>
  <c r="O489" i="13"/>
  <c r="O487" i="13"/>
  <c r="O485" i="13"/>
  <c r="O483" i="13"/>
  <c r="O481" i="13"/>
  <c r="O479" i="13"/>
  <c r="O477" i="13"/>
  <c r="O475" i="13"/>
  <c r="O473" i="13"/>
  <c r="O471" i="13"/>
  <c r="O469" i="13"/>
  <c r="O467" i="13"/>
  <c r="O465" i="13"/>
  <c r="O463" i="13"/>
  <c r="O461" i="13"/>
  <c r="O459" i="13"/>
  <c r="O457" i="13"/>
  <c r="O455" i="13"/>
  <c r="O453" i="13"/>
  <c r="O451" i="13"/>
  <c r="O449" i="13"/>
  <c r="O447" i="13"/>
  <c r="O445" i="13"/>
  <c r="O443" i="13"/>
  <c r="O441" i="13"/>
  <c r="O439" i="13"/>
  <c r="O437" i="13"/>
  <c r="O435" i="13"/>
  <c r="O433" i="13"/>
  <c r="O431" i="13"/>
  <c r="O429" i="13"/>
  <c r="O427" i="13"/>
  <c r="O425" i="13"/>
  <c r="O423" i="13"/>
  <c r="O421" i="13"/>
  <c r="O419" i="13"/>
  <c r="O417" i="13"/>
  <c r="O415" i="13"/>
  <c r="O413" i="13"/>
  <c r="O411" i="13"/>
  <c r="O409" i="13"/>
  <c r="O407" i="13"/>
  <c r="O405" i="13"/>
  <c r="O403" i="13"/>
  <c r="O401" i="13"/>
  <c r="O399" i="13"/>
  <c r="O397" i="13"/>
  <c r="O395" i="13"/>
  <c r="O393" i="13"/>
  <c r="O391" i="13"/>
  <c r="O389" i="13"/>
  <c r="O387" i="13"/>
  <c r="O385" i="13"/>
  <c r="O383" i="13"/>
  <c r="O381" i="13"/>
  <c r="O379" i="13"/>
  <c r="O377" i="13"/>
  <c r="O375" i="13"/>
  <c r="O373" i="13"/>
  <c r="O371" i="13"/>
  <c r="O369" i="13"/>
  <c r="O367" i="13"/>
  <c r="O365" i="13"/>
  <c r="O363" i="13"/>
  <c r="O361" i="13"/>
  <c r="O359" i="13"/>
  <c r="O357" i="13"/>
  <c r="O355" i="13"/>
  <c r="O353" i="13"/>
  <c r="O351" i="13"/>
  <c r="O349" i="13"/>
  <c r="O347" i="13"/>
  <c r="O345" i="13"/>
  <c r="O343" i="13"/>
  <c r="O341" i="13"/>
  <c r="O339" i="13"/>
  <c r="O337" i="13"/>
  <c r="O335" i="13"/>
  <c r="O333" i="13"/>
  <c r="O331" i="13"/>
  <c r="O329" i="13"/>
  <c r="O327" i="13"/>
  <c r="O325" i="13"/>
  <c r="O323" i="13"/>
  <c r="O321" i="13"/>
  <c r="O319" i="13"/>
  <c r="O317" i="13"/>
  <c r="O315" i="13"/>
  <c r="O313" i="13"/>
  <c r="O311" i="13"/>
  <c r="O309" i="13"/>
  <c r="O307" i="13"/>
  <c r="O305" i="13"/>
  <c r="O303" i="13"/>
  <c r="O301" i="13"/>
  <c r="O299" i="13"/>
  <c r="O297" i="13"/>
  <c r="O295" i="13"/>
  <c r="O293" i="13"/>
  <c r="O291" i="13"/>
  <c r="O289" i="13"/>
  <c r="O287" i="13"/>
  <c r="O285" i="13"/>
  <c r="O283" i="13"/>
  <c r="O281" i="13"/>
  <c r="O279" i="13"/>
  <c r="O277" i="13"/>
  <c r="O275" i="13"/>
  <c r="O273" i="13"/>
  <c r="O271" i="13"/>
  <c r="O269" i="13"/>
  <c r="O267" i="13"/>
  <c r="O265" i="13"/>
  <c r="O263" i="13"/>
  <c r="O261" i="13"/>
  <c r="O259" i="13"/>
  <c r="O257" i="13"/>
  <c r="O255" i="13"/>
  <c r="O253" i="13"/>
  <c r="O251" i="13"/>
  <c r="O249" i="13"/>
  <c r="O247" i="13"/>
  <c r="O245" i="13"/>
  <c r="O243" i="13"/>
  <c r="O241" i="13"/>
  <c r="O239" i="13"/>
  <c r="O237" i="13"/>
  <c r="O235" i="13"/>
  <c r="O233" i="13"/>
  <c r="O231" i="13"/>
  <c r="O229" i="13"/>
  <c r="O227" i="13"/>
  <c r="O225" i="13"/>
  <c r="O223" i="13"/>
  <c r="O221" i="13"/>
  <c r="O219" i="13"/>
  <c r="O217" i="13"/>
  <c r="O215" i="13"/>
  <c r="O213" i="13"/>
  <c r="O211" i="13"/>
  <c r="O209" i="13"/>
  <c r="O207" i="13"/>
  <c r="O205" i="13"/>
  <c r="O203" i="13"/>
  <c r="O201" i="13"/>
  <c r="O199" i="13"/>
  <c r="O197" i="13"/>
  <c r="O195" i="13"/>
  <c r="O193" i="13"/>
  <c r="O191" i="13"/>
  <c r="O189" i="13"/>
  <c r="O187" i="13"/>
  <c r="O185" i="13"/>
  <c r="O183" i="13"/>
  <c r="O181" i="13"/>
  <c r="O179" i="13"/>
  <c r="O177" i="13"/>
  <c r="O175" i="13"/>
  <c r="O173" i="13"/>
  <c r="O171" i="13"/>
  <c r="O169" i="13"/>
  <c r="O167" i="13"/>
  <c r="O165" i="13"/>
  <c r="O163" i="13"/>
  <c r="O161" i="13"/>
  <c r="O159" i="13"/>
  <c r="O157" i="13"/>
  <c r="O155" i="13"/>
  <c r="O153" i="13"/>
  <c r="O151" i="13"/>
  <c r="O149" i="13"/>
  <c r="O147" i="13"/>
  <c r="O145" i="13"/>
  <c r="O143" i="13"/>
  <c r="O141" i="13"/>
  <c r="O139" i="13"/>
  <c r="O137" i="13"/>
  <c r="O135" i="13"/>
  <c r="O133" i="13"/>
  <c r="O131" i="13"/>
  <c r="O129" i="13"/>
  <c r="O127" i="13"/>
  <c r="O125" i="13"/>
  <c r="O123" i="13"/>
  <c r="O121" i="13"/>
  <c r="O119" i="13"/>
  <c r="O117" i="13"/>
  <c r="O115" i="13"/>
  <c r="O113" i="13"/>
  <c r="O111" i="13"/>
  <c r="O109" i="13"/>
  <c r="O107" i="13"/>
  <c r="O105" i="13"/>
  <c r="O103" i="13"/>
  <c r="O101" i="13"/>
  <c r="O99" i="13"/>
  <c r="O97" i="13"/>
  <c r="O95" i="13"/>
  <c r="O93" i="13"/>
  <c r="O91" i="13"/>
  <c r="O89" i="13"/>
  <c r="O87" i="13"/>
  <c r="O85" i="13"/>
  <c r="O83" i="13"/>
  <c r="O81" i="13"/>
  <c r="O79" i="13"/>
  <c r="O77" i="13"/>
  <c r="O75" i="13"/>
  <c r="O73" i="13"/>
  <c r="O71" i="13"/>
  <c r="O69" i="13"/>
  <c r="O67" i="13"/>
  <c r="O65" i="13"/>
  <c r="O63" i="13"/>
  <c r="O61" i="13"/>
  <c r="O59" i="13"/>
  <c r="O57" i="13"/>
  <c r="O55" i="13"/>
  <c r="O53" i="13"/>
  <c r="O51" i="13"/>
  <c r="O49" i="13"/>
  <c r="O47" i="13"/>
  <c r="O45" i="13"/>
  <c r="O43" i="13"/>
  <c r="O41" i="13"/>
  <c r="O39" i="13"/>
  <c r="O37" i="13"/>
  <c r="O35" i="13"/>
  <c r="O33" i="13"/>
  <c r="O31" i="13"/>
  <c r="O29" i="13"/>
  <c r="O27" i="13"/>
  <c r="K8" i="13"/>
  <c r="K9" i="13"/>
  <c r="L8" i="13"/>
  <c r="L9" i="13"/>
  <c r="Z19" i="12"/>
  <c r="Z13" i="12"/>
  <c r="Z12" i="12"/>
  <c r="Z11" i="12"/>
  <c r="Z10" i="12"/>
  <c r="Z9" i="12"/>
  <c r="G4" i="15" l="1"/>
  <c r="G2" i="15"/>
  <c r="G3" i="15"/>
  <c r="S2" i="14"/>
  <c r="T2" i="14" s="1"/>
  <c r="U2" i="14" s="1"/>
  <c r="V2" i="14" s="1"/>
  <c r="V20" i="12"/>
  <c r="L36" i="12" s="1"/>
  <c r="V21" i="12"/>
  <c r="L37" i="12" s="1"/>
  <c r="V16" i="12"/>
  <c r="L32" i="12" s="1"/>
  <c r="V15" i="12"/>
  <c r="L31" i="12" s="1"/>
  <c r="V18" i="12"/>
  <c r="L34" i="12" s="1"/>
  <c r="V17" i="12"/>
  <c r="L33" i="12" s="1"/>
  <c r="T13" i="12"/>
  <c r="G10" i="15"/>
  <c r="G11" i="15"/>
  <c r="C26" i="12"/>
  <c r="G9" i="15"/>
  <c r="T12" i="12"/>
  <c r="G7" i="15"/>
  <c r="U13" i="12"/>
  <c r="I29" i="12" s="1"/>
  <c r="V19" i="12"/>
  <c r="L35" i="12" s="1"/>
  <c r="U14" i="12"/>
  <c r="I30" i="12" s="1"/>
  <c r="S12" i="12"/>
  <c r="F28" i="12" s="1"/>
  <c r="U12" i="12"/>
  <c r="I28" i="12" s="1"/>
  <c r="S13" i="12"/>
  <c r="F29" i="12" s="1"/>
  <c r="W12" i="12"/>
  <c r="N28" i="12" s="1"/>
  <c r="W13" i="12"/>
  <c r="N29" i="12" s="1"/>
  <c r="V12" i="12"/>
  <c r="L28" i="12" s="1"/>
  <c r="V13" i="12"/>
  <c r="L29" i="12" s="1"/>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A242" i="13"/>
  <c r="A243" i="13"/>
  <c r="A244" i="13"/>
  <c r="A245" i="13"/>
  <c r="A246" i="13"/>
  <c r="A247" i="13"/>
  <c r="A248" i="13"/>
  <c r="A249" i="13"/>
  <c r="A250" i="13"/>
  <c r="A251" i="13"/>
  <c r="A252" i="13"/>
  <c r="A253" i="13"/>
  <c r="A254" i="13"/>
  <c r="A255" i="13"/>
  <c r="A256" i="13"/>
  <c r="A257" i="13"/>
  <c r="A258" i="13"/>
  <c r="A259" i="13"/>
  <c r="A260" i="13"/>
  <c r="A261" i="13"/>
  <c r="A262" i="13"/>
  <c r="A263" i="13"/>
  <c r="A264" i="13"/>
  <c r="A265" i="13"/>
  <c r="A266" i="13"/>
  <c r="A267" i="13"/>
  <c r="A268" i="13"/>
  <c r="A269" i="13"/>
  <c r="A270" i="13"/>
  <c r="A271" i="13"/>
  <c r="A272" i="13"/>
  <c r="A273" i="13"/>
  <c r="A274" i="13"/>
  <c r="A275" i="13"/>
  <c r="A276" i="13"/>
  <c r="A277" i="13"/>
  <c r="A278" i="13"/>
  <c r="A279" i="13"/>
  <c r="A280" i="13"/>
  <c r="A281" i="13"/>
  <c r="A282" i="13"/>
  <c r="A283" i="13"/>
  <c r="A284" i="13"/>
  <c r="A285" i="13"/>
  <c r="A286" i="13"/>
  <c r="A287" i="13"/>
  <c r="A288" i="13"/>
  <c r="A289" i="13"/>
  <c r="A290" i="13"/>
  <c r="A291" i="13"/>
  <c r="A292" i="13"/>
  <c r="A293" i="13"/>
  <c r="A294" i="13"/>
  <c r="A295" i="13"/>
  <c r="A296" i="13"/>
  <c r="A297" i="13"/>
  <c r="A298" i="13"/>
  <c r="A299" i="13"/>
  <c r="A300" i="13"/>
  <c r="A301" i="13"/>
  <c r="A302" i="13"/>
  <c r="A303" i="13"/>
  <c r="A304" i="13"/>
  <c r="A305" i="13"/>
  <c r="A306" i="13"/>
  <c r="A307" i="13"/>
  <c r="A308" i="13"/>
  <c r="A309" i="13"/>
  <c r="A310" i="13"/>
  <c r="A311" i="13"/>
  <c r="A312" i="13"/>
  <c r="A313" i="13"/>
  <c r="A314" i="13"/>
  <c r="A315" i="13"/>
  <c r="A316" i="13"/>
  <c r="A317" i="13"/>
  <c r="A318" i="13"/>
  <c r="A319" i="13"/>
  <c r="A320" i="13"/>
  <c r="A321" i="13"/>
  <c r="A322" i="13"/>
  <c r="A323" i="13"/>
  <c r="A324" i="13"/>
  <c r="A325" i="13"/>
  <c r="A326" i="13"/>
  <c r="A327" i="13"/>
  <c r="A328" i="13"/>
  <c r="A329" i="13"/>
  <c r="A330" i="13"/>
  <c r="A331" i="13"/>
  <c r="A332" i="13"/>
  <c r="A333" i="13"/>
  <c r="A334" i="13"/>
  <c r="A335" i="13"/>
  <c r="A336" i="13"/>
  <c r="A337" i="13"/>
  <c r="A338" i="13"/>
  <c r="A339" i="13"/>
  <c r="A340" i="13"/>
  <c r="A341" i="13"/>
  <c r="A342" i="13"/>
  <c r="A343" i="13"/>
  <c r="A344" i="13"/>
  <c r="A345" i="13"/>
  <c r="A346" i="13"/>
  <c r="A347" i="13"/>
  <c r="A348" i="13"/>
  <c r="A349" i="13"/>
  <c r="A350" i="13"/>
  <c r="A351" i="13"/>
  <c r="A352" i="13"/>
  <c r="A353" i="13"/>
  <c r="A354" i="13"/>
  <c r="A355" i="13"/>
  <c r="A356" i="13"/>
  <c r="A357" i="13"/>
  <c r="A358" i="13"/>
  <c r="A359" i="13"/>
  <c r="A360" i="13"/>
  <c r="A361" i="13"/>
  <c r="A362" i="13"/>
  <c r="A363" i="13"/>
  <c r="A364" i="13"/>
  <c r="A365" i="13"/>
  <c r="A366" i="13"/>
  <c r="A367" i="13"/>
  <c r="A368" i="13"/>
  <c r="A369" i="13"/>
  <c r="A370" i="13"/>
  <c r="A371" i="13"/>
  <c r="A372" i="13"/>
  <c r="A373" i="13"/>
  <c r="A374" i="13"/>
  <c r="A375" i="13"/>
  <c r="A376" i="13"/>
  <c r="A377" i="13"/>
  <c r="A378" i="13"/>
  <c r="A379" i="13"/>
  <c r="A380" i="13"/>
  <c r="A381" i="13"/>
  <c r="A382" i="13"/>
  <c r="A383" i="13"/>
  <c r="A384" i="13"/>
  <c r="A385" i="13"/>
  <c r="A386" i="13"/>
  <c r="A387" i="13"/>
  <c r="A388" i="13"/>
  <c r="A389" i="13"/>
  <c r="A390" i="13"/>
  <c r="A391" i="13"/>
  <c r="A392" i="13"/>
  <c r="A393" i="13"/>
  <c r="A394" i="13"/>
  <c r="A395" i="13"/>
  <c r="A396" i="13"/>
  <c r="A397" i="13"/>
  <c r="A398" i="13"/>
  <c r="A399" i="13"/>
  <c r="A400" i="13"/>
  <c r="A401" i="13"/>
  <c r="A402" i="13"/>
  <c r="A403" i="13"/>
  <c r="A404" i="13"/>
  <c r="A405" i="13"/>
  <c r="A406" i="13"/>
  <c r="A407" i="13"/>
  <c r="A408" i="13"/>
  <c r="A409" i="13"/>
  <c r="A410" i="13"/>
  <c r="A411" i="13"/>
  <c r="A412" i="13"/>
  <c r="A413" i="13"/>
  <c r="A414" i="13"/>
  <c r="A415" i="13"/>
  <c r="A416" i="13"/>
  <c r="A417" i="13"/>
  <c r="A418" i="13"/>
  <c r="A419" i="13"/>
  <c r="A420" i="13"/>
  <c r="A421" i="13"/>
  <c r="A422" i="13"/>
  <c r="A423" i="13"/>
  <c r="A424" i="13"/>
  <c r="A425" i="13"/>
  <c r="A426" i="13"/>
  <c r="A427" i="13"/>
  <c r="A428" i="13"/>
  <c r="A429" i="13"/>
  <c r="A430" i="13"/>
  <c r="A431" i="13"/>
  <c r="A432" i="13"/>
  <c r="A433" i="13"/>
  <c r="A434" i="13"/>
  <c r="A435" i="13"/>
  <c r="A436" i="13"/>
  <c r="A437" i="13"/>
  <c r="A438" i="13"/>
  <c r="A439" i="13"/>
  <c r="A440" i="13"/>
  <c r="A441" i="13"/>
  <c r="A442" i="13"/>
  <c r="A443" i="13"/>
  <c r="A444" i="13"/>
  <c r="A445" i="13"/>
  <c r="A446" i="13"/>
  <c r="A447" i="13"/>
  <c r="A448" i="13"/>
  <c r="A449" i="13"/>
  <c r="A450" i="13"/>
  <c r="A451" i="13"/>
  <c r="A452" i="13"/>
  <c r="A453" i="13"/>
  <c r="A454" i="13"/>
  <c r="A455" i="13"/>
  <c r="A456" i="13"/>
  <c r="A457" i="13"/>
  <c r="A458" i="13"/>
  <c r="A459" i="13"/>
  <c r="A460" i="13"/>
  <c r="A461" i="13"/>
  <c r="A462" i="13"/>
  <c r="A463" i="13"/>
  <c r="A464" i="13"/>
  <c r="A465" i="13"/>
  <c r="A466" i="13"/>
  <c r="A467" i="13"/>
  <c r="A468" i="13"/>
  <c r="A469" i="13"/>
  <c r="A470" i="13"/>
  <c r="A471" i="13"/>
  <c r="A472" i="13"/>
  <c r="A473" i="13"/>
  <c r="A474" i="13"/>
  <c r="A475" i="13"/>
  <c r="A476" i="13"/>
  <c r="A477" i="13"/>
  <c r="A478" i="13"/>
  <c r="A479" i="13"/>
  <c r="A480" i="13"/>
  <c r="A481" i="13"/>
  <c r="A482" i="13"/>
  <c r="A483" i="13"/>
  <c r="A484" i="13"/>
  <c r="A485" i="13"/>
  <c r="A486" i="13"/>
  <c r="A487" i="13"/>
  <c r="A488" i="13"/>
  <c r="A489" i="13"/>
  <c r="A490" i="13"/>
  <c r="A491" i="13"/>
  <c r="A492" i="13"/>
  <c r="A493" i="13"/>
  <c r="A494" i="13"/>
  <c r="A495" i="13"/>
  <c r="A496" i="13"/>
  <c r="A497" i="13"/>
  <c r="A498" i="13"/>
  <c r="A499" i="13"/>
  <c r="A500" i="13"/>
  <c r="A501" i="13"/>
  <c r="A502" i="13"/>
  <c r="A503" i="13"/>
  <c r="A504" i="13"/>
  <c r="A505" i="13"/>
  <c r="A506" i="13"/>
  <c r="A507" i="13"/>
  <c r="A508" i="13"/>
  <c r="A509" i="13"/>
  <c r="A510" i="13"/>
  <c r="A511" i="13"/>
  <c r="A512" i="13"/>
  <c r="A513" i="13"/>
  <c r="A514" i="13"/>
  <c r="A515" i="13"/>
  <c r="A516" i="13"/>
  <c r="A517" i="13"/>
  <c r="A518" i="13"/>
  <c r="A519" i="13"/>
  <c r="A520" i="13"/>
  <c r="A521" i="13"/>
  <c r="A522" i="13"/>
  <c r="A523" i="13"/>
  <c r="A524" i="13"/>
  <c r="A525" i="13"/>
  <c r="A526" i="13"/>
  <c r="A527" i="13"/>
  <c r="A528" i="13"/>
  <c r="A529" i="13"/>
  <c r="A530" i="13"/>
  <c r="A531" i="13"/>
  <c r="A532" i="13"/>
  <c r="A533" i="13"/>
  <c r="A534" i="13"/>
  <c r="A535" i="13"/>
  <c r="A536" i="13"/>
  <c r="A537" i="13"/>
  <c r="A538" i="13"/>
  <c r="A539" i="13"/>
  <c r="A540" i="13"/>
  <c r="A541" i="13"/>
  <c r="A542" i="13"/>
  <c r="A543" i="13"/>
  <c r="A544" i="13"/>
  <c r="A545" i="13"/>
  <c r="A546" i="13"/>
  <c r="A547" i="13"/>
  <c r="A548" i="13"/>
  <c r="A549" i="13"/>
  <c r="A550" i="13"/>
  <c r="A551" i="13"/>
  <c r="A552" i="13"/>
  <c r="A553" i="13"/>
  <c r="A554" i="13"/>
  <c r="A555" i="13"/>
  <c r="A556" i="13"/>
  <c r="A557" i="13"/>
  <c r="A558" i="13"/>
  <c r="A559" i="13"/>
  <c r="A560" i="13"/>
  <c r="A561" i="13"/>
  <c r="A562" i="13"/>
  <c r="A563" i="13"/>
  <c r="A564" i="13"/>
  <c r="A565" i="13"/>
  <c r="A566" i="13"/>
  <c r="A567" i="13"/>
  <c r="A568" i="13"/>
  <c r="A569" i="13"/>
  <c r="A570" i="13"/>
  <c r="A571" i="13"/>
  <c r="A572" i="13"/>
  <c r="A573" i="13"/>
  <c r="A574" i="13"/>
  <c r="A575" i="13"/>
  <c r="A576" i="13"/>
  <c r="A577" i="13"/>
  <c r="A578" i="13"/>
  <c r="A579" i="13"/>
  <c r="A580" i="13"/>
  <c r="A581" i="13"/>
  <c r="A582" i="13"/>
  <c r="A583" i="13"/>
  <c r="A584" i="13"/>
  <c r="A585" i="13"/>
  <c r="A586" i="13"/>
  <c r="A587" i="13"/>
  <c r="A588" i="13"/>
  <c r="A589" i="13"/>
  <c r="A590" i="13"/>
  <c r="A591" i="13"/>
  <c r="A592" i="13"/>
  <c r="A593" i="13"/>
  <c r="A594" i="13"/>
  <c r="A595" i="13"/>
  <c r="A596" i="13"/>
  <c r="A597" i="13"/>
  <c r="A598" i="13"/>
  <c r="A599" i="13"/>
  <c r="A600" i="13"/>
  <c r="A601" i="13"/>
  <c r="A602" i="13"/>
  <c r="A603" i="13"/>
  <c r="A604" i="13"/>
  <c r="A605" i="13"/>
  <c r="A606" i="13"/>
  <c r="A607" i="13"/>
  <c r="A608" i="13"/>
  <c r="A609" i="13"/>
  <c r="A610" i="13"/>
  <c r="A611" i="13"/>
  <c r="A612" i="13"/>
  <c r="A613" i="13"/>
  <c r="A614" i="13"/>
  <c r="A615" i="13"/>
  <c r="A616" i="13"/>
  <c r="A617" i="13"/>
  <c r="A618" i="13"/>
  <c r="A619" i="13"/>
  <c r="A620" i="13"/>
  <c r="A621" i="13"/>
  <c r="A622" i="13"/>
  <c r="A623" i="13"/>
  <c r="A624" i="13"/>
  <c r="A625" i="13"/>
  <c r="A626" i="13"/>
  <c r="A627" i="13"/>
  <c r="A628" i="13"/>
  <c r="A629" i="13"/>
  <c r="A630" i="13"/>
  <c r="A631" i="13"/>
  <c r="A632" i="13"/>
  <c r="A633" i="13"/>
  <c r="A634" i="13"/>
  <c r="A635" i="13"/>
  <c r="A636" i="13"/>
  <c r="A637" i="13"/>
  <c r="A638" i="13"/>
  <c r="A639" i="13"/>
  <c r="A640" i="13"/>
  <c r="A641" i="13"/>
  <c r="A642" i="13"/>
  <c r="A643" i="13"/>
  <c r="A644" i="13"/>
  <c r="A645" i="13"/>
  <c r="A646" i="13"/>
  <c r="A647" i="13"/>
  <c r="A648" i="13"/>
  <c r="A649" i="13"/>
  <c r="A650" i="13"/>
  <c r="A651" i="13"/>
  <c r="A652" i="13"/>
  <c r="A653" i="13"/>
  <c r="A654" i="13"/>
  <c r="A655" i="13"/>
  <c r="A656" i="13"/>
  <c r="A657" i="13"/>
  <c r="A658" i="13"/>
  <c r="A659" i="13"/>
  <c r="A660" i="13"/>
  <c r="A661" i="13"/>
  <c r="A662" i="13"/>
  <c r="A663" i="13"/>
  <c r="A664" i="13"/>
  <c r="A665" i="13"/>
  <c r="A666" i="13"/>
  <c r="A667" i="13"/>
  <c r="A668" i="13"/>
  <c r="A669" i="13"/>
  <c r="A670" i="13"/>
  <c r="A671" i="13"/>
  <c r="A672" i="13"/>
  <c r="A673" i="13"/>
  <c r="A674" i="13"/>
  <c r="A675" i="13"/>
  <c r="A676" i="13"/>
  <c r="A677" i="13"/>
  <c r="A678" i="13"/>
  <c r="A679" i="13"/>
  <c r="A680" i="13"/>
  <c r="A681" i="13"/>
  <c r="A682" i="13"/>
  <c r="A683" i="13"/>
  <c r="A684" i="13"/>
  <c r="A685" i="13"/>
  <c r="A686" i="13"/>
  <c r="A687" i="13"/>
  <c r="A688" i="13"/>
  <c r="A689" i="13"/>
  <c r="A690" i="13"/>
  <c r="A691" i="13"/>
  <c r="A692" i="13"/>
  <c r="A693" i="13"/>
  <c r="A694" i="13"/>
  <c r="A695" i="13"/>
  <c r="A696" i="13"/>
  <c r="A697" i="13"/>
  <c r="A698" i="13"/>
  <c r="A699" i="13"/>
  <c r="A700" i="13"/>
  <c r="A701" i="13"/>
  <c r="A702" i="13"/>
  <c r="A703" i="13"/>
  <c r="A704" i="13"/>
  <c r="A705" i="13"/>
  <c r="A706" i="13"/>
  <c r="A707" i="13"/>
  <c r="A708" i="13"/>
  <c r="A709" i="13"/>
  <c r="A710" i="13"/>
  <c r="A711" i="13"/>
  <c r="A712" i="13"/>
  <c r="A713" i="13"/>
  <c r="A714" i="13"/>
  <c r="A715" i="13"/>
  <c r="A716" i="13"/>
  <c r="A717" i="13"/>
  <c r="A718" i="13"/>
  <c r="A719" i="13"/>
  <c r="A720" i="13"/>
  <c r="A721" i="13"/>
  <c r="A722" i="13"/>
  <c r="A723" i="13"/>
  <c r="A724" i="13"/>
  <c r="A725" i="13"/>
  <c r="A726" i="13"/>
  <c r="A727" i="13"/>
  <c r="A728" i="13"/>
  <c r="A729" i="13"/>
  <c r="A730" i="13"/>
  <c r="A731" i="13"/>
  <c r="A732" i="13"/>
  <c r="A733" i="13"/>
  <c r="A734" i="13"/>
  <c r="A735" i="13"/>
  <c r="A736" i="13"/>
  <c r="A737" i="13"/>
  <c r="A738" i="13"/>
  <c r="A739" i="13"/>
  <c r="A740" i="13"/>
  <c r="A741" i="13"/>
  <c r="A742" i="13"/>
  <c r="A743" i="13"/>
  <c r="A744" i="13"/>
  <c r="A745" i="13"/>
  <c r="A746" i="13"/>
  <c r="A747" i="13"/>
  <c r="A748" i="13"/>
  <c r="A749" i="13"/>
  <c r="A750" i="13"/>
  <c r="A751" i="13"/>
  <c r="A752" i="13"/>
  <c r="A753" i="13"/>
  <c r="A754" i="13"/>
  <c r="A755" i="13"/>
  <c r="A756" i="13"/>
  <c r="A757" i="13"/>
  <c r="A758" i="13"/>
  <c r="A759" i="13"/>
  <c r="A760" i="13"/>
  <c r="A761" i="13"/>
  <c r="A762" i="13"/>
  <c r="A763" i="13"/>
  <c r="A764" i="13"/>
  <c r="A765" i="13"/>
  <c r="A766" i="13"/>
  <c r="A767" i="13"/>
  <c r="A768" i="13"/>
  <c r="A769" i="13"/>
  <c r="A770" i="13"/>
  <c r="A771" i="13"/>
  <c r="A772" i="13"/>
  <c r="A773" i="13"/>
  <c r="A774" i="13"/>
  <c r="A775" i="13"/>
  <c r="A776" i="13"/>
  <c r="A777" i="13"/>
  <c r="A778" i="13"/>
  <c r="A779" i="13"/>
  <c r="A780" i="13"/>
  <c r="A781" i="13"/>
  <c r="A782" i="13"/>
  <c r="A783" i="13"/>
  <c r="A784" i="13"/>
  <c r="A785" i="13"/>
  <c r="A786" i="13"/>
  <c r="A787" i="13"/>
  <c r="A788" i="13"/>
  <c r="A789" i="13"/>
  <c r="A790" i="13"/>
  <c r="A791" i="13"/>
  <c r="A792" i="13"/>
  <c r="A793" i="13"/>
  <c r="A794" i="13"/>
  <c r="A795" i="13"/>
  <c r="A796" i="13"/>
  <c r="A797" i="13"/>
  <c r="A798" i="13"/>
  <c r="A799" i="13"/>
  <c r="A800" i="13"/>
  <c r="A801" i="13"/>
  <c r="A802" i="13"/>
  <c r="A803" i="13"/>
  <c r="A804" i="13"/>
  <c r="A805" i="13"/>
  <c r="A806" i="13"/>
  <c r="A807" i="13"/>
  <c r="A808" i="13"/>
  <c r="A809" i="13"/>
  <c r="A810" i="13"/>
  <c r="A811" i="13"/>
  <c r="A812" i="13"/>
  <c r="A813" i="13"/>
  <c r="A814" i="13"/>
  <c r="A815" i="13"/>
  <c r="A816" i="13"/>
  <c r="A817" i="13"/>
  <c r="A818" i="13"/>
  <c r="A819" i="13"/>
  <c r="A820" i="13"/>
  <c r="A821" i="13"/>
  <c r="A822" i="13"/>
  <c r="A823" i="13"/>
  <c r="A824" i="13"/>
  <c r="A825" i="13"/>
  <c r="A826" i="13"/>
  <c r="A827" i="13"/>
  <c r="A828" i="13"/>
  <c r="A829" i="13"/>
  <c r="A830" i="13"/>
  <c r="A831" i="13"/>
  <c r="A832" i="13"/>
  <c r="A833" i="13"/>
  <c r="A834" i="13"/>
  <c r="A835" i="13"/>
  <c r="A836" i="13"/>
  <c r="A837" i="13"/>
  <c r="A838" i="13"/>
  <c r="A839" i="13"/>
  <c r="A840" i="13"/>
  <c r="A841" i="13"/>
  <c r="A842" i="13"/>
  <c r="A843" i="13"/>
  <c r="A844" i="13"/>
  <c r="A845" i="13"/>
  <c r="A846" i="13"/>
  <c r="A847" i="13"/>
  <c r="A848" i="13"/>
  <c r="A849" i="13"/>
  <c r="A850" i="13"/>
  <c r="A851" i="13"/>
  <c r="A852" i="13"/>
  <c r="A853" i="13"/>
  <c r="A854" i="13"/>
  <c r="A855" i="13"/>
  <c r="A856" i="13"/>
  <c r="A857" i="13"/>
  <c r="A858" i="13"/>
  <c r="A859" i="13"/>
  <c r="A860" i="13"/>
  <c r="A861" i="13"/>
  <c r="A862" i="13"/>
  <c r="A863" i="13"/>
  <c r="A864" i="13"/>
  <c r="A865" i="13"/>
  <c r="A866" i="13"/>
  <c r="A867" i="13"/>
  <c r="A868" i="13"/>
  <c r="A869" i="13"/>
  <c r="A870" i="13"/>
  <c r="A871" i="13"/>
  <c r="A872" i="13"/>
  <c r="A873" i="13"/>
  <c r="A874" i="13"/>
  <c r="A875" i="13"/>
  <c r="A876" i="13"/>
  <c r="A877" i="13"/>
  <c r="A878" i="13"/>
  <c r="A879" i="13"/>
  <c r="A880" i="13"/>
  <c r="A881" i="13"/>
  <c r="A882" i="13"/>
  <c r="A883" i="13"/>
  <c r="A884" i="13"/>
  <c r="A885" i="13"/>
  <c r="A886" i="13"/>
  <c r="A887" i="13"/>
  <c r="A888" i="13"/>
  <c r="A889" i="13"/>
  <c r="A890" i="13"/>
  <c r="A891" i="13"/>
  <c r="A892" i="13"/>
  <c r="A893" i="13"/>
  <c r="A894" i="13"/>
  <c r="A895" i="13"/>
  <c r="A896" i="13"/>
  <c r="A897" i="13"/>
  <c r="A898" i="13"/>
  <c r="A899" i="13"/>
  <c r="A900" i="13"/>
  <c r="A901" i="13"/>
  <c r="A902" i="13"/>
  <c r="A903" i="13"/>
  <c r="A904" i="13"/>
  <c r="A905" i="13"/>
  <c r="A906" i="13"/>
  <c r="A907" i="13"/>
  <c r="A908" i="13"/>
  <c r="A909" i="13"/>
  <c r="A910" i="13"/>
  <c r="A911" i="13"/>
  <c r="A912" i="13"/>
  <c r="A913" i="13"/>
  <c r="A914" i="13"/>
  <c r="A915" i="13"/>
  <c r="A916" i="13"/>
  <c r="A917" i="13"/>
  <c r="A918" i="13"/>
  <c r="A919" i="13"/>
  <c r="A920" i="13"/>
  <c r="A921" i="13"/>
  <c r="A922" i="13"/>
  <c r="A923" i="13"/>
  <c r="A924" i="13"/>
  <c r="A925" i="13"/>
  <c r="A926" i="13"/>
  <c r="A927" i="13"/>
  <c r="A928" i="13"/>
  <c r="A929" i="13"/>
  <c r="A930" i="13"/>
  <c r="A931" i="13"/>
  <c r="A932" i="13"/>
  <c r="A933" i="13"/>
  <c r="A934" i="13"/>
  <c r="A935" i="13"/>
  <c r="A936" i="13"/>
  <c r="A937" i="13"/>
  <c r="A938" i="13"/>
  <c r="A939" i="13"/>
  <c r="A940" i="13"/>
  <c r="A941" i="13"/>
  <c r="A942" i="13"/>
  <c r="A943" i="13"/>
  <c r="A944" i="13"/>
  <c r="A945" i="13"/>
  <c r="A946" i="13"/>
  <c r="A947" i="13"/>
  <c r="A948" i="13"/>
  <c r="A949" i="13"/>
  <c r="A950" i="13"/>
  <c r="A951" i="13"/>
  <c r="A952" i="13"/>
  <c r="A953" i="13"/>
  <c r="A954" i="13"/>
  <c r="A955" i="13"/>
  <c r="A956" i="13"/>
  <c r="A957" i="13"/>
  <c r="A958" i="13"/>
  <c r="A959" i="13"/>
  <c r="A960" i="13"/>
  <c r="A961" i="13"/>
  <c r="A962" i="13"/>
  <c r="A963" i="13"/>
  <c r="A964" i="13"/>
  <c r="A965" i="13"/>
  <c r="A966" i="13"/>
  <c r="A967" i="13"/>
  <c r="A968" i="13"/>
  <c r="A969" i="13"/>
  <c r="A970" i="13"/>
  <c r="A971" i="13"/>
  <c r="A972" i="13"/>
  <c r="A973" i="13"/>
  <c r="A974" i="13"/>
  <c r="A975" i="13"/>
  <c r="A976" i="13"/>
  <c r="A977" i="13"/>
  <c r="A978" i="13"/>
  <c r="A979" i="13"/>
  <c r="A980" i="13"/>
  <c r="A981" i="13"/>
  <c r="A982" i="13"/>
  <c r="A983" i="13"/>
  <c r="A984" i="13"/>
  <c r="A985" i="13"/>
  <c r="A986" i="13"/>
  <c r="A987" i="13"/>
  <c r="A988" i="13"/>
  <c r="A989" i="13"/>
  <c r="A990" i="13"/>
  <c r="A991" i="13"/>
  <c r="A992" i="13"/>
  <c r="A993" i="13"/>
  <c r="A994" i="13"/>
  <c r="A995" i="13"/>
  <c r="A996" i="13"/>
  <c r="A997" i="13"/>
  <c r="A998" i="13"/>
  <c r="A999" i="13"/>
  <c r="A1000" i="13"/>
  <c r="A1001" i="13"/>
  <c r="A1002" i="13"/>
  <c r="A1003" i="13"/>
  <c r="A1004" i="13"/>
  <c r="A1005" i="13"/>
  <c r="A1006" i="13"/>
  <c r="A1007" i="13"/>
  <c r="A1008" i="13"/>
  <c r="A1009" i="13"/>
  <c r="A1010" i="13"/>
  <c r="A1011" i="13"/>
  <c r="A1012" i="13"/>
  <c r="A1013" i="13"/>
  <c r="A1014" i="13"/>
  <c r="A1015" i="13"/>
  <c r="A1016" i="13"/>
  <c r="A1017" i="13"/>
  <c r="A1018" i="13"/>
  <c r="A1019" i="13"/>
  <c r="A1020" i="13"/>
  <c r="A1021" i="13"/>
  <c r="A1022" i="13"/>
  <c r="A1023" i="13"/>
  <c r="A1024" i="13"/>
  <c r="A1025" i="13"/>
  <c r="A1026" i="13"/>
  <c r="A1027" i="13"/>
  <c r="A1028" i="13"/>
  <c r="A1029" i="13"/>
  <c r="A1030" i="13"/>
  <c r="A1031" i="13"/>
  <c r="A1032" i="13"/>
  <c r="A1033" i="13"/>
  <c r="A1034" i="13"/>
  <c r="A1035" i="13"/>
  <c r="A1036" i="13"/>
  <c r="A1037" i="13"/>
  <c r="A1038" i="13"/>
  <c r="A1039" i="13"/>
  <c r="A1040" i="13"/>
  <c r="A1041" i="13"/>
  <c r="A1042" i="13"/>
  <c r="A1043" i="13"/>
  <c r="A1044" i="13"/>
  <c r="A1045" i="13"/>
  <c r="A1046" i="13"/>
  <c r="A1047" i="13"/>
  <c r="A1048" i="13"/>
  <c r="A1049" i="13"/>
  <c r="A1050" i="13"/>
  <c r="A1051" i="13"/>
  <c r="A1052" i="13"/>
  <c r="A1053" i="13"/>
  <c r="A1054" i="13"/>
  <c r="A1055" i="13"/>
  <c r="A1056" i="13"/>
  <c r="A1057" i="13"/>
  <c r="A1058" i="13"/>
  <c r="A1059" i="13"/>
  <c r="A1060" i="13"/>
  <c r="A1061" i="13"/>
  <c r="A1062" i="13"/>
  <c r="A1063" i="13"/>
  <c r="A1064" i="13"/>
  <c r="A1065" i="13"/>
  <c r="A1066" i="13"/>
  <c r="A1067" i="13"/>
  <c r="A1068" i="13"/>
  <c r="A1069" i="13"/>
  <c r="A1070" i="13"/>
  <c r="A1071" i="13"/>
  <c r="A1072" i="13"/>
  <c r="A1073" i="13"/>
  <c r="A1074" i="13"/>
  <c r="A1075" i="13"/>
  <c r="A1076" i="13"/>
  <c r="A1077" i="13"/>
  <c r="A1078" i="13"/>
  <c r="A1079" i="13"/>
  <c r="A1080" i="13"/>
  <c r="A1081" i="13"/>
  <c r="A1082" i="13"/>
  <c r="A1083" i="13"/>
  <c r="A1084" i="13"/>
  <c r="A1085" i="13"/>
  <c r="A1086" i="13"/>
  <c r="A1087" i="13"/>
  <c r="A1088" i="13"/>
  <c r="A1089" i="13"/>
  <c r="A1090" i="13"/>
  <c r="A1091" i="13"/>
  <c r="A1092" i="13"/>
  <c r="A1093" i="13"/>
  <c r="A1094" i="13"/>
  <c r="A1095" i="13"/>
  <c r="A1096" i="13"/>
  <c r="A1097" i="13"/>
  <c r="A1098" i="13"/>
  <c r="A1099" i="13"/>
  <c r="A1100" i="13"/>
  <c r="A1101" i="13"/>
  <c r="A1102" i="13"/>
  <c r="A1103" i="13"/>
  <c r="A1104" i="13"/>
  <c r="A1105" i="13"/>
  <c r="A1106" i="13"/>
  <c r="A1107" i="13"/>
  <c r="A1108" i="13"/>
  <c r="A1109" i="13"/>
  <c r="A1110" i="13"/>
  <c r="A1111" i="13"/>
  <c r="A1112" i="13"/>
  <c r="A1113" i="13"/>
  <c r="A1114" i="13"/>
  <c r="A1115" i="13"/>
  <c r="A1116" i="13"/>
  <c r="A1117" i="13"/>
  <c r="A1118" i="13"/>
  <c r="A1119" i="13"/>
  <c r="A1120" i="13"/>
  <c r="A1121" i="13"/>
  <c r="A1122" i="13"/>
  <c r="A1123" i="13"/>
  <c r="A1124" i="13"/>
  <c r="A1125" i="13"/>
  <c r="A1126" i="13"/>
  <c r="A1127" i="13"/>
  <c r="A1128" i="13"/>
  <c r="A1129" i="13"/>
  <c r="A1130" i="13"/>
  <c r="A1131" i="13"/>
  <c r="A1132" i="13"/>
  <c r="A1133" i="13"/>
  <c r="A1134" i="13"/>
  <c r="A1135" i="13"/>
  <c r="A1136" i="13"/>
  <c r="A1137" i="13"/>
  <c r="A1138" i="13"/>
  <c r="A1139" i="13"/>
  <c r="A1140" i="13"/>
  <c r="A1141" i="13"/>
  <c r="A1142" i="13"/>
  <c r="A1143" i="13"/>
  <c r="A1144" i="13"/>
  <c r="A1145" i="13"/>
  <c r="A1146" i="13"/>
  <c r="A1147" i="13"/>
  <c r="A1148" i="13"/>
  <c r="A1149" i="13"/>
  <c r="A1150" i="13"/>
  <c r="A1151" i="13"/>
  <c r="A1152" i="13"/>
  <c r="A1153" i="13"/>
  <c r="A1154" i="13"/>
  <c r="A1155" i="13"/>
  <c r="A1156" i="13"/>
  <c r="A1157" i="13"/>
  <c r="A1158" i="13"/>
  <c r="A1159" i="13"/>
  <c r="A1160" i="13"/>
  <c r="A1161" i="13"/>
  <c r="A1162" i="13"/>
  <c r="A1163" i="13"/>
  <c r="A1164" i="13"/>
  <c r="A1165" i="13"/>
  <c r="A1166" i="13"/>
  <c r="A1167" i="13"/>
  <c r="A1168" i="13"/>
  <c r="A1169" i="13"/>
  <c r="A1170" i="13"/>
  <c r="A1171" i="13"/>
  <c r="A1172" i="13"/>
  <c r="A1173" i="13"/>
  <c r="A1174" i="13"/>
  <c r="A1175" i="13"/>
  <c r="A1176" i="13"/>
  <c r="A1177" i="13"/>
  <c r="A1178" i="13"/>
  <c r="A1179" i="13"/>
  <c r="A1180" i="13"/>
  <c r="A1181" i="13"/>
  <c r="A1182" i="13"/>
  <c r="A1183" i="13"/>
  <c r="A1184" i="13"/>
  <c r="A1185" i="13"/>
  <c r="A1186" i="13"/>
  <c r="A1187" i="13"/>
  <c r="A1188" i="13"/>
  <c r="A1189" i="13"/>
  <c r="A1190" i="13"/>
  <c r="A1191" i="13"/>
  <c r="A1192" i="13"/>
  <c r="A1193" i="13"/>
  <c r="A1194" i="13"/>
  <c r="A1195" i="13"/>
  <c r="A1196" i="13"/>
  <c r="A1197" i="13"/>
  <c r="A1198" i="13"/>
  <c r="A1199" i="13"/>
  <c r="A1200" i="13"/>
  <c r="A1201" i="13"/>
  <c r="A1202" i="13"/>
  <c r="A1203" i="13"/>
  <c r="A1204" i="13"/>
  <c r="A1205" i="13"/>
  <c r="A1206" i="13"/>
  <c r="A1207" i="13"/>
  <c r="A1208" i="13"/>
  <c r="A1209" i="13"/>
  <c r="A1210" i="13"/>
  <c r="A1211" i="13"/>
  <c r="A1212" i="13"/>
  <c r="A1213" i="13"/>
  <c r="A1214" i="13"/>
  <c r="A1215" i="13"/>
  <c r="A1216" i="13"/>
  <c r="A1217" i="13"/>
  <c r="A1218" i="13"/>
  <c r="A1219" i="13"/>
  <c r="A1220" i="13"/>
  <c r="A1221" i="13"/>
  <c r="A1222" i="13"/>
  <c r="A1223" i="13"/>
  <c r="A1224" i="13"/>
  <c r="A1225" i="13"/>
  <c r="A1226" i="13"/>
  <c r="A1227" i="13"/>
  <c r="A1228" i="13"/>
  <c r="A1229" i="13"/>
  <c r="A1230" i="13"/>
  <c r="A1231" i="13"/>
  <c r="A1232" i="13"/>
  <c r="A1233" i="13"/>
  <c r="A1234" i="13"/>
  <c r="A1235" i="13"/>
  <c r="A1236" i="13"/>
  <c r="A1237" i="13"/>
  <c r="A1238" i="13"/>
  <c r="A1239" i="13"/>
  <c r="A1240" i="13"/>
  <c r="A1241" i="13"/>
  <c r="A1242" i="13"/>
  <c r="A1243" i="13"/>
  <c r="A1244" i="13"/>
  <c r="A1245" i="13"/>
  <c r="A1246" i="13"/>
  <c r="A1247" i="13"/>
  <c r="A1248" i="13"/>
  <c r="A1249" i="13"/>
  <c r="A1250" i="13"/>
  <c r="A1251" i="13"/>
  <c r="A1252" i="13"/>
  <c r="A1253" i="13"/>
  <c r="A1254" i="13"/>
  <c r="A1255" i="13"/>
  <c r="A1256" i="13"/>
  <c r="A1257" i="13"/>
  <c r="A1258" i="13"/>
  <c r="A1259" i="13"/>
  <c r="A1260" i="13"/>
  <c r="A1261" i="13"/>
  <c r="A1262" i="13"/>
  <c r="A1263" i="13"/>
  <c r="A1264" i="13"/>
  <c r="A1265" i="13"/>
  <c r="A1266" i="13"/>
  <c r="A1267" i="13"/>
  <c r="A1268" i="13"/>
  <c r="A1269" i="13"/>
  <c r="A1270" i="13"/>
  <c r="A1271" i="13"/>
  <c r="A1272" i="13"/>
  <c r="A1273" i="13"/>
  <c r="A1274" i="13"/>
  <c r="A1275" i="13"/>
  <c r="A1276" i="13"/>
  <c r="A1277" i="13"/>
  <c r="A1278" i="13"/>
  <c r="A1279" i="13"/>
  <c r="A1280" i="13"/>
  <c r="A1281" i="13"/>
  <c r="A1282" i="13"/>
  <c r="A1283" i="13"/>
  <c r="A1284" i="13"/>
  <c r="A1285" i="13"/>
  <c r="A1286" i="13"/>
  <c r="A1287" i="13"/>
  <c r="A1288" i="13"/>
  <c r="A1289" i="13"/>
  <c r="A1290" i="13"/>
  <c r="A1291" i="13"/>
  <c r="A1292" i="13"/>
  <c r="A1293" i="13"/>
  <c r="A1294" i="13"/>
  <c r="A1295" i="13"/>
  <c r="A1296" i="13"/>
  <c r="A1297" i="13"/>
  <c r="A1298" i="13"/>
  <c r="A1299" i="13"/>
  <c r="A1300" i="13"/>
  <c r="A1301" i="13"/>
  <c r="A1302" i="13"/>
  <c r="A1303" i="13"/>
  <c r="A1304" i="13"/>
  <c r="A1305" i="13"/>
  <c r="A1306" i="13"/>
  <c r="A1307" i="13"/>
  <c r="A1308" i="13"/>
  <c r="A1309" i="13"/>
  <c r="A1310" i="13"/>
  <c r="A1311" i="13"/>
  <c r="A1312" i="13"/>
  <c r="A1313" i="13"/>
  <c r="A1314" i="13"/>
  <c r="A1315" i="13"/>
  <c r="A1316" i="13"/>
  <c r="A1317" i="13"/>
  <c r="A1318" i="13"/>
  <c r="A1319" i="13"/>
  <c r="A1320" i="13"/>
  <c r="A1321" i="13"/>
  <c r="A1322" i="13"/>
  <c r="A1323" i="13"/>
  <c r="A1324" i="13"/>
  <c r="A1325" i="13"/>
  <c r="A1326" i="13"/>
  <c r="A1327" i="13"/>
  <c r="A1328" i="13"/>
  <c r="A1329" i="13"/>
  <c r="A1330" i="13"/>
  <c r="A1331" i="13"/>
  <c r="A1332" i="13"/>
  <c r="A1333" i="13"/>
  <c r="A1334" i="13"/>
  <c r="A1335" i="13"/>
  <c r="A1336" i="13"/>
  <c r="A1337" i="13"/>
  <c r="A1338" i="13"/>
  <c r="A1339" i="13"/>
  <c r="A1340" i="13"/>
  <c r="A1341" i="13"/>
  <c r="A1342" i="13"/>
  <c r="A1343" i="13"/>
  <c r="A1344" i="13"/>
  <c r="A1345" i="13"/>
  <c r="A1346" i="13"/>
  <c r="A1347" i="13"/>
  <c r="A1348" i="13"/>
  <c r="A1349" i="13"/>
  <c r="A1350" i="13"/>
  <c r="A1351" i="13"/>
  <c r="A1352" i="13"/>
  <c r="A1353" i="13"/>
  <c r="A1354" i="13"/>
  <c r="A1355" i="13"/>
  <c r="A1356" i="13"/>
  <c r="A1357" i="13"/>
  <c r="A1358" i="13"/>
  <c r="A1359" i="13"/>
  <c r="A1360" i="13"/>
  <c r="A1361" i="13"/>
  <c r="A1362" i="13"/>
  <c r="A1363" i="13"/>
  <c r="A1364" i="13"/>
  <c r="A1365" i="13"/>
  <c r="A1366" i="13"/>
  <c r="A1367" i="13"/>
  <c r="A1368" i="13"/>
  <c r="A1369" i="13"/>
  <c r="A1370" i="13"/>
  <c r="A1371" i="13"/>
  <c r="A1372" i="13"/>
  <c r="A1373" i="13"/>
  <c r="A1374" i="13"/>
  <c r="A1375" i="13"/>
  <c r="A1376" i="13"/>
  <c r="A1377" i="13"/>
  <c r="A1378" i="13"/>
  <c r="A1379" i="13"/>
  <c r="A1380" i="13"/>
  <c r="A1381" i="13"/>
  <c r="A1382" i="13"/>
  <c r="A1383" i="13"/>
  <c r="A1384" i="13"/>
  <c r="A1385" i="13"/>
  <c r="A1386" i="13"/>
  <c r="A1387" i="13"/>
  <c r="A1388" i="13"/>
  <c r="A1389" i="13"/>
  <c r="A1390" i="13"/>
  <c r="A1391" i="13"/>
  <c r="A1392" i="13"/>
  <c r="A1393" i="13"/>
  <c r="A1394" i="13"/>
  <c r="A1395" i="13"/>
  <c r="A1396" i="13"/>
  <c r="A1397" i="13"/>
  <c r="A1398" i="13"/>
  <c r="A1399" i="13"/>
  <c r="A1400" i="13"/>
  <c r="A1401" i="13"/>
  <c r="A1402" i="13"/>
  <c r="A1403" i="13"/>
  <c r="A1404" i="13"/>
  <c r="A1405" i="13"/>
  <c r="A1406" i="13"/>
  <c r="A1407" i="13"/>
  <c r="A1408" i="13"/>
  <c r="A1409" i="13"/>
  <c r="A1410" i="13"/>
  <c r="A1411" i="13"/>
  <c r="A1412" i="13"/>
  <c r="A1413" i="13"/>
  <c r="A1414" i="13"/>
  <c r="A1415" i="13"/>
  <c r="A1416" i="13"/>
  <c r="A1417" i="13"/>
  <c r="A1418" i="13"/>
  <c r="A1419" i="13"/>
  <c r="A1420" i="13"/>
  <c r="A1421" i="13"/>
  <c r="A1422" i="13"/>
  <c r="A1423" i="13"/>
  <c r="A1424" i="13"/>
  <c r="A1425" i="13"/>
  <c r="A1426" i="13"/>
  <c r="A1427" i="13"/>
  <c r="A1428" i="13"/>
  <c r="A1429" i="13"/>
  <c r="A1430" i="13"/>
  <c r="A1431" i="13"/>
  <c r="A1432" i="13"/>
  <c r="A1433" i="13"/>
  <c r="A1434" i="13"/>
  <c r="A1435" i="13"/>
  <c r="A1436" i="13"/>
  <c r="A1437" i="13"/>
  <c r="A1438" i="13"/>
  <c r="A1439" i="13"/>
  <c r="A1440" i="13"/>
  <c r="A1441" i="13"/>
  <c r="A1442" i="13"/>
  <c r="A1443" i="13"/>
  <c r="A1444" i="13"/>
  <c r="A1445" i="13"/>
  <c r="A1446" i="13"/>
  <c r="A1447" i="13"/>
  <c r="A1448" i="13"/>
  <c r="A1449" i="13"/>
  <c r="A1450" i="13"/>
  <c r="A1451" i="13"/>
  <c r="A1452" i="13"/>
  <c r="A1453" i="13"/>
  <c r="A1454" i="13"/>
  <c r="A1455" i="13"/>
  <c r="A1456" i="13"/>
  <c r="A1457" i="13"/>
  <c r="A1458" i="13"/>
  <c r="A1459" i="13"/>
  <c r="A1460" i="13"/>
  <c r="A1461" i="13"/>
  <c r="A1462" i="13"/>
  <c r="A1463" i="13"/>
  <c r="A1464" i="13"/>
  <c r="A1465" i="13"/>
  <c r="A1466" i="13"/>
  <c r="A1467" i="13"/>
  <c r="A1468" i="13"/>
  <c r="A1469" i="13"/>
  <c r="A1470" i="13"/>
  <c r="A1471" i="13"/>
  <c r="A1472" i="13"/>
  <c r="A1473" i="13"/>
  <c r="A1474" i="13"/>
  <c r="A1475" i="13"/>
  <c r="A1476" i="13"/>
  <c r="A1477" i="13"/>
  <c r="A1478" i="13"/>
  <c r="A1479" i="13"/>
  <c r="A1480" i="13"/>
  <c r="A1481" i="13"/>
  <c r="A1482" i="13"/>
  <c r="A1483" i="13"/>
  <c r="A1484" i="13"/>
  <c r="A1485" i="13"/>
  <c r="A1486" i="13"/>
  <c r="A1487" i="13"/>
  <c r="A1488" i="13"/>
  <c r="A1489" i="13"/>
  <c r="A1490" i="13"/>
  <c r="A1491" i="13"/>
  <c r="A1492" i="13"/>
  <c r="A1493" i="13"/>
  <c r="A1494" i="13"/>
  <c r="A1495" i="13"/>
  <c r="A1496" i="13"/>
  <c r="A1497" i="13"/>
  <c r="A1498" i="13"/>
  <c r="A1499" i="13"/>
  <c r="A1500" i="13"/>
  <c r="A1501" i="13"/>
  <c r="A1502" i="13"/>
  <c r="A1503" i="13"/>
  <c r="A1504" i="13"/>
  <c r="A1505" i="13"/>
  <c r="A1506" i="13"/>
  <c r="A1507" i="13"/>
  <c r="A1508" i="13"/>
  <c r="A1509" i="13"/>
  <c r="A1510" i="13"/>
  <c r="A1511" i="13"/>
  <c r="A1512" i="13"/>
  <c r="A1513" i="13"/>
  <c r="A1514" i="13"/>
  <c r="A1515" i="13"/>
  <c r="A1516" i="13"/>
  <c r="A1517" i="13"/>
  <c r="A1518" i="13"/>
  <c r="A1519" i="13"/>
  <c r="A1520" i="13"/>
  <c r="A1521" i="13"/>
  <c r="A1522" i="13"/>
  <c r="A1523" i="13"/>
  <c r="A1524" i="13"/>
  <c r="A1525" i="13"/>
  <c r="A1526" i="13"/>
  <c r="A1527" i="13"/>
  <c r="A1528" i="13"/>
  <c r="A1529" i="13"/>
  <c r="A1530" i="13"/>
  <c r="A1531" i="13"/>
  <c r="A1532" i="13"/>
  <c r="A1533" i="13"/>
  <c r="A1534" i="13"/>
  <c r="A1535" i="13"/>
  <c r="A1536" i="13"/>
  <c r="A1537" i="13"/>
  <c r="A1538" i="13"/>
  <c r="A1539" i="13"/>
  <c r="A1540" i="13"/>
  <c r="A1541" i="13"/>
  <c r="A1542" i="13"/>
  <c r="A1543" i="13"/>
  <c r="A1544" i="13"/>
  <c r="A1545" i="13"/>
  <c r="A1546" i="13"/>
  <c r="A1547" i="13"/>
  <c r="A1548" i="13"/>
  <c r="A1549" i="13"/>
  <c r="A1550" i="13"/>
  <c r="A1551" i="13"/>
  <c r="A1552" i="13"/>
  <c r="A1553" i="13"/>
  <c r="A1554" i="13"/>
  <c r="A1555" i="13"/>
  <c r="A1556" i="13"/>
  <c r="A1557" i="13"/>
  <c r="A1558" i="13"/>
  <c r="A1559" i="13"/>
  <c r="A1560" i="13"/>
  <c r="A1561" i="13"/>
  <c r="A1562" i="13"/>
  <c r="A1563" i="13"/>
  <c r="A1564" i="13"/>
  <c r="A1565" i="13"/>
  <c r="A1566" i="13"/>
  <c r="A1567" i="13"/>
  <c r="A1568" i="13"/>
  <c r="A1569" i="13"/>
  <c r="A1570" i="13"/>
  <c r="A1571" i="13"/>
  <c r="A1572" i="13"/>
  <c r="A1573" i="13"/>
  <c r="A1574" i="13"/>
  <c r="A1575" i="13"/>
  <c r="A1576" i="13"/>
  <c r="A1577" i="13"/>
  <c r="A1578" i="13"/>
  <c r="A1579" i="13"/>
  <c r="A1580" i="13"/>
  <c r="A1581" i="13"/>
  <c r="A1582" i="13"/>
  <c r="A1583" i="13"/>
  <c r="A1584" i="13"/>
  <c r="A1585" i="13"/>
  <c r="A1586" i="13"/>
  <c r="A1587" i="13"/>
  <c r="A1588" i="13"/>
  <c r="A1589" i="13"/>
  <c r="A1590" i="13"/>
  <c r="A1591" i="13"/>
  <c r="A1592" i="13"/>
  <c r="A1593" i="13"/>
  <c r="A1594" i="13"/>
  <c r="A1595" i="13"/>
  <c r="A1596" i="13"/>
  <c r="A1597" i="13"/>
  <c r="A1598" i="13"/>
  <c r="A1599" i="13"/>
  <c r="A1600" i="13"/>
  <c r="A1601" i="13"/>
  <c r="A1602" i="13"/>
  <c r="A1603" i="13"/>
  <c r="A1604" i="13"/>
  <c r="A1605" i="13"/>
  <c r="A1606" i="13"/>
  <c r="A1607" i="13"/>
  <c r="A1608" i="13"/>
  <c r="A1609" i="13"/>
  <c r="A1610" i="13"/>
  <c r="A1611" i="13"/>
  <c r="A1612" i="13"/>
  <c r="A1613" i="13"/>
  <c r="A1614" i="13"/>
  <c r="A1615" i="13"/>
  <c r="A1616" i="13"/>
  <c r="A1617" i="13"/>
  <c r="A1618" i="13"/>
  <c r="A1619" i="13"/>
  <c r="A1620" i="13"/>
  <c r="A1621" i="13"/>
  <c r="A1622" i="13"/>
  <c r="A1623" i="13"/>
  <c r="A1624" i="13"/>
  <c r="A1625" i="13"/>
  <c r="A1626" i="13"/>
  <c r="A1627" i="13"/>
  <c r="A1628" i="13"/>
  <c r="A1629" i="13"/>
  <c r="A1630" i="13"/>
  <c r="A1631" i="13"/>
  <c r="A1632" i="13"/>
  <c r="A1633" i="13"/>
  <c r="A1634" i="13"/>
  <c r="A1635" i="13"/>
  <c r="A1636" i="13"/>
  <c r="A1637" i="13"/>
  <c r="A1638" i="13"/>
  <c r="A1639" i="13"/>
  <c r="A1640" i="13"/>
  <c r="A1641" i="13"/>
  <c r="A1642" i="13"/>
  <c r="A1643" i="13"/>
  <c r="A1644" i="13"/>
  <c r="A1645" i="13"/>
  <c r="A1646" i="13"/>
  <c r="A1647" i="13"/>
  <c r="A1648" i="13"/>
  <c r="A1649" i="13"/>
  <c r="A1650" i="13"/>
  <c r="A1651" i="13"/>
  <c r="A1652" i="13"/>
  <c r="A1653" i="13"/>
  <c r="A1654" i="13"/>
  <c r="A1655" i="13"/>
  <c r="A1656" i="13"/>
  <c r="A1657" i="13"/>
  <c r="A1658" i="13"/>
  <c r="A1659" i="13"/>
  <c r="A1660" i="13"/>
  <c r="A1661" i="13"/>
  <c r="A1662" i="13"/>
  <c r="A1663" i="13"/>
  <c r="A1664" i="13"/>
  <c r="A1665" i="13"/>
  <c r="A1666" i="13"/>
  <c r="A1667" i="13"/>
  <c r="A1668" i="13"/>
  <c r="A1669" i="13"/>
  <c r="A1670" i="13"/>
  <c r="A1671" i="13"/>
  <c r="A1672" i="13"/>
  <c r="A1673" i="13"/>
  <c r="A1674" i="13"/>
  <c r="A1675" i="13"/>
  <c r="A1676" i="13"/>
  <c r="A1677" i="13"/>
  <c r="A1678" i="13"/>
  <c r="A1679" i="13"/>
  <c r="A1680" i="13"/>
  <c r="A1681" i="13"/>
  <c r="A1682" i="13"/>
  <c r="A1683" i="13"/>
  <c r="A1684" i="13"/>
  <c r="A1685" i="13"/>
  <c r="A1686" i="13"/>
  <c r="A1687" i="13"/>
  <c r="A1688" i="13"/>
  <c r="A1689" i="13"/>
  <c r="A1690" i="13"/>
  <c r="A1691" i="13"/>
  <c r="A1692" i="13"/>
  <c r="A1693" i="13"/>
  <c r="A1694" i="13"/>
  <c r="A1695" i="13"/>
  <c r="A1696" i="13"/>
  <c r="A1697" i="13"/>
  <c r="A1698" i="13"/>
  <c r="A1699" i="13"/>
  <c r="A1700" i="13"/>
  <c r="A1701" i="13"/>
  <c r="A1702" i="13"/>
  <c r="A1703" i="13"/>
  <c r="A1704" i="13"/>
  <c r="A1705" i="13"/>
  <c r="A1706" i="13"/>
  <c r="A1707" i="13"/>
  <c r="A1708" i="13"/>
  <c r="A1709" i="13"/>
  <c r="A1710" i="13"/>
  <c r="A1711" i="13"/>
  <c r="A1712" i="13"/>
  <c r="A1713" i="13"/>
  <c r="A1714" i="13"/>
  <c r="A1715" i="13"/>
  <c r="A1716" i="13"/>
  <c r="A1717" i="13"/>
  <c r="A1718" i="13"/>
  <c r="A1719" i="13"/>
  <c r="A1720" i="13"/>
  <c r="A1721" i="13"/>
  <c r="A1722" i="13"/>
  <c r="A1723" i="13"/>
  <c r="A1724" i="13"/>
  <c r="A1725" i="13"/>
  <c r="A1726" i="13"/>
  <c r="A1727" i="13"/>
  <c r="A1728" i="13"/>
  <c r="A1729" i="13"/>
  <c r="A1730" i="13"/>
  <c r="A1731" i="13"/>
  <c r="A1732" i="13"/>
  <c r="A1733" i="13"/>
  <c r="A1734" i="13"/>
  <c r="A1735" i="13"/>
  <c r="A1736" i="13"/>
  <c r="A1737" i="13"/>
  <c r="A1738" i="13"/>
  <c r="A1739" i="13"/>
  <c r="A1740" i="13"/>
  <c r="A1741" i="13"/>
  <c r="A1742" i="13"/>
  <c r="A1743" i="13"/>
  <c r="A1744" i="13"/>
  <c r="A1745" i="13"/>
  <c r="A1746" i="13"/>
  <c r="A1747" i="13"/>
  <c r="A1748" i="13"/>
  <c r="A1749" i="13"/>
  <c r="A1750" i="13"/>
  <c r="A1751" i="13"/>
  <c r="A1752" i="13"/>
  <c r="A1753" i="13"/>
  <c r="A1754" i="13"/>
  <c r="A1755" i="13"/>
  <c r="A1756" i="13"/>
  <c r="A1757" i="13"/>
  <c r="A1758" i="13"/>
  <c r="A1759" i="13"/>
  <c r="A1760" i="13"/>
  <c r="A1761" i="13"/>
  <c r="A1762" i="13"/>
  <c r="A1763" i="13"/>
  <c r="A1764" i="13"/>
  <c r="A1765" i="13"/>
  <c r="A1766" i="13"/>
  <c r="A1767" i="13"/>
  <c r="A1768" i="13"/>
  <c r="A1769" i="13"/>
  <c r="A1770" i="13"/>
  <c r="A1771" i="13"/>
  <c r="A1772" i="13"/>
  <c r="A1773" i="13"/>
  <c r="A1774" i="13"/>
  <c r="A1775" i="13"/>
  <c r="A1776" i="13"/>
  <c r="A1777" i="13"/>
  <c r="A1778" i="13"/>
  <c r="A1779" i="13"/>
  <c r="A1780" i="13"/>
  <c r="A1781" i="13"/>
  <c r="A1782" i="13"/>
  <c r="A1783" i="13"/>
  <c r="A1784" i="13"/>
  <c r="A1785" i="13"/>
  <c r="A1786" i="13"/>
  <c r="A1787" i="13"/>
  <c r="A1788" i="13"/>
  <c r="A1789" i="13"/>
  <c r="A1790" i="13"/>
  <c r="A1791" i="13"/>
  <c r="A1792" i="13"/>
  <c r="A1793" i="13"/>
  <c r="A1794" i="13"/>
  <c r="A1795" i="13"/>
  <c r="A1796" i="13"/>
  <c r="A1797" i="13"/>
  <c r="A1798" i="13"/>
  <c r="A1799" i="13"/>
  <c r="A1800" i="13"/>
  <c r="A1801" i="13"/>
  <c r="A1802" i="13"/>
  <c r="A1803" i="13"/>
  <c r="A1804" i="13"/>
  <c r="A1805" i="13"/>
  <c r="A1806" i="13"/>
  <c r="A1807" i="13"/>
  <c r="A1808" i="13"/>
  <c r="A1809" i="13"/>
  <c r="A1810" i="13"/>
  <c r="A1811" i="13"/>
  <c r="A1812" i="13"/>
  <c r="A1813" i="13"/>
  <c r="A1814" i="13"/>
  <c r="A1815" i="13"/>
  <c r="A1816" i="13"/>
  <c r="A1817" i="13"/>
  <c r="A1818" i="13"/>
  <c r="A1819" i="13"/>
  <c r="A1820" i="13"/>
  <c r="A1821" i="13"/>
  <c r="A1822" i="13"/>
  <c r="A1823" i="13"/>
  <c r="A1824" i="13"/>
  <c r="A1825" i="13"/>
  <c r="A1826" i="13"/>
  <c r="A1827" i="13"/>
  <c r="A1828" i="13"/>
  <c r="A1829" i="13"/>
  <c r="A1830" i="13"/>
  <c r="A1831" i="13"/>
  <c r="A1832" i="13"/>
  <c r="A1833" i="13"/>
  <c r="A1834" i="13"/>
  <c r="A1835" i="13"/>
  <c r="A1836" i="13"/>
  <c r="A1837" i="13"/>
  <c r="A1838" i="13"/>
  <c r="A1839" i="13"/>
  <c r="A1840" i="13"/>
  <c r="A1841" i="13"/>
  <c r="A1842" i="13"/>
  <c r="A1843" i="13"/>
  <c r="A1844" i="13"/>
  <c r="A1845" i="13"/>
  <c r="A1846" i="13"/>
  <c r="A1847" i="13"/>
  <c r="A1848" i="13"/>
  <c r="A1849" i="13"/>
  <c r="A1850" i="13"/>
  <c r="A1851" i="13"/>
  <c r="A1852" i="13"/>
  <c r="A1853" i="13"/>
  <c r="A1854" i="13"/>
  <c r="A1855" i="13"/>
  <c r="A1856" i="13"/>
  <c r="A1857" i="13"/>
  <c r="A1858" i="13"/>
  <c r="A1859" i="13"/>
  <c r="A1860" i="13"/>
  <c r="A1861" i="13"/>
  <c r="A1862" i="13"/>
  <c r="A1863" i="13"/>
  <c r="A1864" i="13"/>
  <c r="A1865" i="13"/>
  <c r="A1866" i="13"/>
  <c r="A1867" i="13"/>
  <c r="A1868" i="13"/>
  <c r="A1869" i="13"/>
  <c r="A1870" i="13"/>
  <c r="A1871" i="13"/>
  <c r="A1872" i="13"/>
  <c r="A1873" i="13"/>
  <c r="A1874" i="13"/>
  <c r="A1875" i="13"/>
  <c r="A1876" i="13"/>
  <c r="A1877" i="13"/>
  <c r="A1878" i="13"/>
  <c r="A1879" i="13"/>
  <c r="A1880" i="13"/>
  <c r="A1881" i="13"/>
  <c r="A1882" i="13"/>
  <c r="A1883" i="13"/>
  <c r="A1884" i="13"/>
  <c r="A1885" i="13"/>
  <c r="A1886" i="13"/>
  <c r="A1887" i="13"/>
  <c r="A1888" i="13"/>
  <c r="A1889" i="13"/>
  <c r="A1890" i="13"/>
  <c r="A1891" i="13"/>
  <c r="A1892" i="13"/>
  <c r="A1893" i="13"/>
  <c r="A1894" i="13"/>
  <c r="A1895" i="13"/>
  <c r="A1896" i="13"/>
  <c r="A1897" i="13"/>
  <c r="A1898" i="13"/>
  <c r="A1899" i="13"/>
  <c r="A1900" i="13"/>
  <c r="A1901" i="13"/>
  <c r="A1902" i="13"/>
  <c r="A1903" i="13"/>
  <c r="A1904" i="13"/>
  <c r="A1905" i="13"/>
  <c r="A1906" i="13"/>
  <c r="A1907" i="13"/>
  <c r="A1908" i="13"/>
  <c r="A1909" i="13"/>
  <c r="A1910" i="13"/>
  <c r="A1911" i="13"/>
  <c r="A1912" i="13"/>
  <c r="A1913" i="13"/>
  <c r="A1914" i="13"/>
  <c r="A1915" i="13"/>
  <c r="A1916" i="13"/>
  <c r="A1917" i="13"/>
  <c r="A1918" i="13"/>
  <c r="A1919" i="13"/>
  <c r="A1920" i="13"/>
  <c r="A1921" i="13"/>
  <c r="A1922" i="13"/>
  <c r="A1923" i="13"/>
  <c r="A1924" i="13"/>
  <c r="A1925" i="13"/>
  <c r="A1926" i="13"/>
  <c r="A1927" i="13"/>
  <c r="A1928" i="13"/>
  <c r="A1929" i="13"/>
  <c r="A1930" i="13"/>
  <c r="A1931" i="13"/>
  <c r="A1932" i="13"/>
  <c r="A1933" i="13"/>
  <c r="A1934" i="13"/>
  <c r="A1935" i="13"/>
  <c r="A1936" i="13"/>
  <c r="A1937" i="13"/>
  <c r="A1938" i="13"/>
  <c r="A1939" i="13"/>
  <c r="A1940" i="13"/>
  <c r="A1941" i="13"/>
  <c r="A1942" i="13"/>
  <c r="A1943" i="13"/>
  <c r="A1944" i="13"/>
  <c r="A1945" i="13"/>
  <c r="A1946" i="13"/>
  <c r="A1947" i="13"/>
  <c r="A1948" i="13"/>
  <c r="A1949" i="13"/>
  <c r="A1950" i="13"/>
  <c r="A1951" i="13"/>
  <c r="A1952" i="13"/>
  <c r="A1953" i="13"/>
  <c r="A1954" i="13"/>
  <c r="A1955" i="13"/>
  <c r="A1956" i="13"/>
  <c r="A1957" i="13"/>
  <c r="A1958" i="13"/>
  <c r="A1959" i="13"/>
  <c r="A1960" i="13"/>
  <c r="A1961" i="13"/>
  <c r="A1962" i="13"/>
  <c r="A1963" i="13"/>
  <c r="A1964" i="13"/>
  <c r="A1965" i="13"/>
  <c r="A1966" i="13"/>
  <c r="A1967" i="13"/>
  <c r="A1968" i="13"/>
  <c r="A1969" i="13"/>
  <c r="A1970" i="13"/>
  <c r="A1971" i="13"/>
  <c r="A1972" i="13"/>
  <c r="A1973" i="13"/>
  <c r="A1974" i="13"/>
  <c r="A1975" i="13"/>
  <c r="A1976" i="13"/>
  <c r="A1977" i="13"/>
  <c r="A1978" i="13"/>
  <c r="A1979" i="13"/>
  <c r="A1980" i="13"/>
  <c r="A1981" i="13"/>
  <c r="A1982" i="13"/>
  <c r="A1983" i="13"/>
  <c r="A1984" i="13"/>
  <c r="A1985" i="13"/>
  <c r="A1986" i="13"/>
  <c r="A1987" i="13"/>
  <c r="A1988" i="13"/>
  <c r="A1989" i="13"/>
  <c r="A1990" i="13"/>
  <c r="A1991" i="13"/>
  <c r="A1992" i="13"/>
  <c r="A1993" i="13"/>
  <c r="A1994" i="13"/>
  <c r="A1995" i="13"/>
  <c r="A1996" i="13"/>
  <c r="A1997" i="13"/>
  <c r="A1998" i="13"/>
  <c r="A1999" i="13"/>
  <c r="A2000" i="13"/>
  <c r="A2001" i="13"/>
  <c r="A2002" i="13"/>
  <c r="A2003" i="13"/>
  <c r="A2004" i="13"/>
  <c r="A2005" i="13"/>
  <c r="A2006" i="13"/>
  <c r="A2007" i="13"/>
  <c r="A2008" i="13"/>
  <c r="A2009" i="13"/>
  <c r="A2010" i="13"/>
  <c r="A2011" i="13"/>
  <c r="A2012" i="13"/>
  <c r="A2013" i="13"/>
  <c r="A2014" i="13"/>
  <c r="A2015" i="13"/>
  <c r="A2016" i="13"/>
  <c r="A2017" i="13"/>
  <c r="A2018" i="13"/>
  <c r="A2019" i="13"/>
  <c r="A2020" i="13"/>
  <c r="A2021" i="13"/>
  <c r="A2022" i="13"/>
  <c r="A2023" i="13"/>
  <c r="A2024" i="13"/>
  <c r="A2025" i="13"/>
  <c r="A2026" i="13"/>
  <c r="A2027" i="13"/>
  <c r="A2028" i="13"/>
  <c r="A2029" i="13"/>
  <c r="A2030" i="13"/>
  <c r="A2031" i="13"/>
  <c r="A2032" i="13"/>
  <c r="A2033" i="13"/>
  <c r="A2034" i="13"/>
  <c r="A2035" i="13"/>
  <c r="A2036" i="13"/>
  <c r="A2037" i="13"/>
  <c r="A2038" i="13"/>
  <c r="A2039" i="13"/>
  <c r="A2040" i="13"/>
  <c r="A2041" i="13"/>
  <c r="A2042" i="13"/>
  <c r="A2043" i="13"/>
  <c r="A2044" i="13"/>
  <c r="A2045" i="13"/>
  <c r="A2046" i="13"/>
  <c r="A2047" i="13"/>
  <c r="A2048" i="13"/>
  <c r="A2049" i="13"/>
  <c r="A2050" i="13"/>
  <c r="A2051" i="13"/>
  <c r="A2052" i="13"/>
  <c r="A2053" i="13"/>
  <c r="A2054" i="13"/>
  <c r="A2055" i="13"/>
  <c r="A2056" i="13"/>
  <c r="A2057" i="13"/>
  <c r="A2058" i="13"/>
  <c r="A2059" i="13"/>
  <c r="A2060" i="13"/>
  <c r="A2061" i="13"/>
  <c r="A2062" i="13"/>
  <c r="A2063" i="13"/>
  <c r="A2064" i="13"/>
  <c r="A2065" i="13"/>
  <c r="A2066" i="13"/>
  <c r="A2067" i="13"/>
  <c r="A2068" i="13"/>
  <c r="A2069" i="13"/>
  <c r="A2070" i="13"/>
  <c r="A2071" i="13"/>
  <c r="A2072" i="13"/>
  <c r="A2073" i="13"/>
  <c r="A2074" i="13"/>
  <c r="A2075" i="13"/>
  <c r="A2076" i="13"/>
  <c r="A2077" i="13"/>
  <c r="A2078" i="13"/>
  <c r="A2079" i="13"/>
  <c r="A2080" i="13"/>
  <c r="A2081" i="13"/>
  <c r="A2082" i="13"/>
  <c r="A2083" i="13"/>
  <c r="A2084" i="13"/>
  <c r="A2085" i="13"/>
  <c r="A2086" i="13"/>
  <c r="A2087" i="13"/>
  <c r="A2088" i="13"/>
  <c r="A2089" i="13"/>
  <c r="A2090" i="13"/>
  <c r="A2091" i="13"/>
  <c r="A2092" i="13"/>
  <c r="A2093" i="13"/>
  <c r="A2094" i="13"/>
  <c r="A2095" i="13"/>
  <c r="A2096" i="13"/>
  <c r="A2097" i="13"/>
  <c r="A2098" i="13"/>
  <c r="A2099" i="13"/>
  <c r="A2100" i="13"/>
  <c r="A2101" i="13"/>
  <c r="A2102" i="13"/>
  <c r="A2103" i="13"/>
  <c r="A2104" i="13"/>
  <c r="A2105" i="13"/>
  <c r="A2106" i="13"/>
  <c r="A2107" i="13"/>
  <c r="A2108" i="13"/>
  <c r="A2109" i="13"/>
  <c r="A2110" i="13"/>
  <c r="A2111" i="13"/>
  <c r="A2112" i="13"/>
  <c r="A2113" i="13"/>
  <c r="A2114" i="13"/>
  <c r="A2115" i="13"/>
  <c r="A2116" i="13"/>
  <c r="A2117" i="13"/>
  <c r="A2118" i="13"/>
  <c r="A2119" i="13"/>
  <c r="A2120" i="13"/>
  <c r="A2121" i="13"/>
  <c r="A2122" i="13"/>
  <c r="A2123" i="13"/>
  <c r="A2124" i="13"/>
  <c r="A2125" i="13"/>
  <c r="A2126" i="13"/>
  <c r="A2127" i="13"/>
  <c r="A2128" i="13"/>
  <c r="A2129" i="13"/>
  <c r="A2130" i="13"/>
  <c r="A2131" i="13"/>
  <c r="A2132" i="13"/>
  <c r="A2133" i="13"/>
  <c r="A2134" i="13"/>
  <c r="A2135" i="13"/>
  <c r="A2136" i="13"/>
  <c r="A2137" i="13"/>
  <c r="A2138" i="13"/>
  <c r="A2139" i="13"/>
  <c r="A2140" i="13"/>
  <c r="A2141" i="13"/>
  <c r="A2142" i="13"/>
  <c r="A2143" i="13"/>
  <c r="A2144" i="13"/>
  <c r="A2145" i="13"/>
  <c r="A2146" i="13"/>
  <c r="A2147" i="13"/>
  <c r="A2148" i="13"/>
  <c r="A2149" i="13"/>
  <c r="A2150" i="13"/>
  <c r="A2151" i="13"/>
  <c r="A2152" i="13"/>
  <c r="A2153" i="13"/>
  <c r="A2154" i="13"/>
  <c r="A2155" i="13"/>
  <c r="A2156" i="13"/>
  <c r="A2157" i="13"/>
  <c r="A2158" i="13"/>
  <c r="A2159" i="13"/>
  <c r="A2160" i="13"/>
  <c r="A2161" i="13"/>
  <c r="A2162" i="13"/>
  <c r="A2163" i="13"/>
  <c r="A2164" i="13"/>
  <c r="A2165" i="13"/>
  <c r="A2166" i="13"/>
  <c r="A2167" i="13"/>
  <c r="A2168" i="13"/>
  <c r="A2169" i="13"/>
  <c r="A2170" i="13"/>
  <c r="A2171" i="13"/>
  <c r="A2172" i="13"/>
  <c r="A2173" i="13"/>
  <c r="A2174" i="13"/>
  <c r="A2175" i="13"/>
  <c r="A2176" i="13"/>
  <c r="A2177" i="13"/>
  <c r="A2178" i="13"/>
  <c r="A2179" i="13"/>
  <c r="A2180" i="13"/>
  <c r="A2181" i="13"/>
  <c r="A2182" i="13"/>
  <c r="A2183" i="13"/>
  <c r="A2184" i="13"/>
  <c r="A2185" i="13"/>
  <c r="A2186" i="13"/>
  <c r="A2187" i="13"/>
  <c r="A2188" i="13"/>
  <c r="A2189" i="13"/>
  <c r="A2190" i="13"/>
  <c r="A2191" i="13"/>
  <c r="A2192" i="13"/>
  <c r="A2193" i="13"/>
  <c r="A2194" i="13"/>
  <c r="A2195" i="13"/>
  <c r="A2196" i="13"/>
  <c r="A2197" i="13"/>
  <c r="A2198" i="13"/>
  <c r="A2199" i="13"/>
  <c r="A2200" i="13"/>
  <c r="A2201" i="13"/>
  <c r="A2202" i="13"/>
  <c r="A2203" i="13"/>
  <c r="A2204" i="13"/>
  <c r="A2205" i="13"/>
  <c r="A2206" i="13"/>
  <c r="A2207" i="13"/>
  <c r="A2208" i="13"/>
  <c r="A2209" i="13"/>
  <c r="A2210" i="13"/>
  <c r="A2211" i="13"/>
  <c r="A2212" i="13"/>
  <c r="A2213" i="13"/>
  <c r="A2214" i="13"/>
  <c r="A2215" i="13"/>
  <c r="A2216" i="13"/>
  <c r="A2217" i="13"/>
  <c r="A2218" i="13"/>
  <c r="A2219" i="13"/>
  <c r="A2220" i="13"/>
  <c r="A2221" i="13"/>
  <c r="A2222" i="13"/>
  <c r="A2223" i="13"/>
  <c r="A2224" i="13"/>
  <c r="A2225" i="13"/>
  <c r="A2226" i="13"/>
  <c r="A2227" i="13"/>
  <c r="A2228" i="13"/>
  <c r="A2229" i="13"/>
  <c r="A2230" i="13"/>
  <c r="A2231" i="13"/>
  <c r="A2232" i="13"/>
  <c r="A2233" i="13"/>
  <c r="A2234" i="13"/>
  <c r="A2235" i="13"/>
  <c r="A2236" i="13"/>
  <c r="A2237" i="13"/>
  <c r="A2238" i="13"/>
  <c r="A2239" i="13"/>
  <c r="A2240" i="13"/>
  <c r="A2241" i="13"/>
  <c r="A2242" i="13"/>
  <c r="A2243" i="13"/>
  <c r="A2244" i="13"/>
  <c r="A2245" i="13"/>
  <c r="A2246" i="13"/>
  <c r="A2247" i="13"/>
  <c r="A2248" i="13"/>
  <c r="A2249" i="13"/>
  <c r="A2250" i="13"/>
  <c r="A2251" i="13"/>
  <c r="A2252" i="13"/>
  <c r="A2253" i="13"/>
  <c r="A2254" i="13"/>
  <c r="A2255" i="13"/>
  <c r="A2256" i="13"/>
  <c r="A2257" i="13"/>
  <c r="A2258" i="13"/>
  <c r="A2259" i="13"/>
  <c r="A2260" i="13"/>
  <c r="A2261" i="13"/>
  <c r="A2262" i="13"/>
  <c r="A2263" i="13"/>
  <c r="A2264" i="13"/>
  <c r="A2265" i="13"/>
  <c r="A2266" i="13"/>
  <c r="A2267" i="13"/>
  <c r="A2268" i="13"/>
  <c r="A2269" i="13"/>
  <c r="A2270" i="13"/>
  <c r="A2271" i="13"/>
  <c r="A2272" i="13"/>
  <c r="A2273" i="13"/>
  <c r="A2274" i="13"/>
  <c r="A2275" i="13"/>
  <c r="A2276" i="13"/>
  <c r="A2277" i="13"/>
  <c r="A2278" i="13"/>
  <c r="A2279" i="13"/>
  <c r="A2280" i="13"/>
  <c r="A2281" i="13"/>
  <c r="A2282" i="13"/>
  <c r="A2283" i="13"/>
  <c r="A2284" i="13"/>
  <c r="A2285" i="13"/>
  <c r="A2286" i="13"/>
  <c r="A2287" i="13"/>
  <c r="A2288" i="13"/>
  <c r="A2289" i="13"/>
  <c r="A2290" i="13"/>
  <c r="A2291" i="13"/>
  <c r="A2292" i="13"/>
  <c r="A2293" i="13"/>
  <c r="A2294" i="13"/>
  <c r="A2295" i="13"/>
  <c r="A2296" i="13"/>
  <c r="A2297" i="13"/>
  <c r="A2298" i="13"/>
  <c r="A2299" i="13"/>
  <c r="A2300" i="13"/>
  <c r="A2301" i="13"/>
  <c r="A2302" i="13"/>
  <c r="A2303" i="13"/>
  <c r="A2304" i="13"/>
  <c r="A2305" i="13"/>
  <c r="A2306" i="13"/>
  <c r="A2307" i="13"/>
  <c r="A2308" i="13"/>
  <c r="A2309" i="13"/>
  <c r="A2310" i="13"/>
  <c r="A2311" i="13"/>
  <c r="A2312" i="13"/>
  <c r="A2313" i="13"/>
  <c r="A2314" i="13"/>
  <c r="A2315" i="13"/>
  <c r="A2316" i="13"/>
  <c r="A2317" i="13"/>
  <c r="A2318" i="13"/>
  <c r="A2319" i="13"/>
  <c r="A2320" i="13"/>
  <c r="A2321" i="13"/>
  <c r="A2322" i="13"/>
  <c r="A2323" i="13"/>
  <c r="A2324" i="13"/>
  <c r="A2325" i="13"/>
  <c r="A2326" i="13"/>
  <c r="A2327" i="13"/>
  <c r="A2328" i="13"/>
  <c r="A2329" i="13"/>
  <c r="A2330" i="13"/>
  <c r="A2331" i="13"/>
  <c r="A2332" i="13"/>
  <c r="A2333" i="13"/>
  <c r="A2334" i="13"/>
  <c r="A2335" i="13"/>
  <c r="A2336" i="13"/>
  <c r="A2337" i="13"/>
  <c r="A2338" i="13"/>
  <c r="A2339" i="13"/>
  <c r="A2340" i="13"/>
  <c r="A2341" i="13"/>
  <c r="A2342" i="13"/>
  <c r="A2343" i="13"/>
  <c r="A2344" i="13"/>
  <c r="A2345" i="13"/>
  <c r="A2346" i="13"/>
  <c r="A2347" i="13"/>
  <c r="A2348" i="13"/>
  <c r="A2349" i="13"/>
  <c r="A2350" i="13"/>
  <c r="A2351" i="13"/>
  <c r="A2352" i="13"/>
  <c r="A2353" i="13"/>
  <c r="A2354" i="13"/>
  <c r="A2355" i="13"/>
  <c r="A2356" i="13"/>
  <c r="A2357" i="13"/>
  <c r="A2358" i="13"/>
  <c r="A2359" i="13"/>
  <c r="A2360" i="13"/>
  <c r="A2361" i="13"/>
  <c r="A2362" i="13"/>
  <c r="A2363" i="13"/>
  <c r="A2364" i="13"/>
  <c r="A2365" i="13"/>
  <c r="A2366" i="13"/>
  <c r="A2367" i="13"/>
  <c r="A2368" i="13"/>
  <c r="A2369" i="13"/>
  <c r="A2370" i="13"/>
  <c r="A2371" i="13"/>
  <c r="A2372" i="13"/>
  <c r="A2373" i="13"/>
  <c r="A2374" i="13"/>
  <c r="A2375" i="13"/>
  <c r="A2376" i="13"/>
  <c r="A2377" i="13"/>
  <c r="A2378" i="13"/>
  <c r="A2379" i="13"/>
  <c r="A2380" i="13"/>
  <c r="A2381" i="13"/>
  <c r="A2382" i="13"/>
  <c r="A2383" i="13"/>
  <c r="A2384" i="13"/>
  <c r="A2385" i="13"/>
  <c r="A2386" i="13"/>
  <c r="A2387" i="13"/>
  <c r="A2388" i="13"/>
  <c r="A2389" i="13"/>
  <c r="A2390" i="13"/>
  <c r="A2391" i="13"/>
  <c r="A2392" i="13"/>
  <c r="A2393" i="13"/>
  <c r="A2394" i="13"/>
  <c r="A2395" i="13"/>
  <c r="A2396" i="13"/>
  <c r="A2397" i="13"/>
  <c r="A2398" i="13"/>
  <c r="A2399" i="13"/>
  <c r="A2400" i="13"/>
  <c r="A2401" i="13"/>
  <c r="A2402" i="13"/>
  <c r="A2403" i="13"/>
  <c r="A2404" i="13"/>
  <c r="A2405" i="13"/>
  <c r="A2406" i="13"/>
  <c r="A2407" i="13"/>
  <c r="A2408" i="13"/>
  <c r="A2409" i="13"/>
  <c r="A2410" i="13"/>
  <c r="A2411" i="13"/>
  <c r="A2412" i="13"/>
  <c r="A2413" i="13"/>
  <c r="A2414" i="13"/>
  <c r="A2415" i="13"/>
  <c r="A2416" i="13"/>
  <c r="A2417" i="13"/>
  <c r="A2418" i="13"/>
  <c r="A2419" i="13"/>
  <c r="A2420" i="13"/>
  <c r="A2421" i="13"/>
  <c r="A2422" i="13"/>
  <c r="A2423" i="13"/>
  <c r="A2424" i="13"/>
  <c r="A2425" i="13"/>
  <c r="A2426" i="13"/>
  <c r="A2427" i="13"/>
  <c r="A2428" i="13"/>
  <c r="A2429" i="13"/>
  <c r="A2430" i="13"/>
  <c r="A2431" i="13"/>
  <c r="A2432" i="13"/>
  <c r="A2433" i="13"/>
  <c r="A2434" i="13"/>
  <c r="A2435" i="13"/>
  <c r="A2436" i="13"/>
  <c r="A2437" i="13"/>
  <c r="A2438" i="13"/>
  <c r="A2439" i="13"/>
  <c r="A2440" i="13"/>
  <c r="A2441" i="13"/>
  <c r="A2442" i="13"/>
  <c r="A2443" i="13"/>
  <c r="A2444" i="13"/>
  <c r="A2445" i="13"/>
  <c r="A2446" i="13"/>
  <c r="A2447" i="13"/>
  <c r="A2448" i="13"/>
  <c r="A2449" i="13"/>
  <c r="A2450" i="13"/>
  <c r="A2451" i="13"/>
  <c r="A2452" i="13"/>
  <c r="A2453" i="13"/>
  <c r="A2454" i="13"/>
  <c r="A2455" i="13"/>
  <c r="A2456" i="13"/>
  <c r="A2457" i="13"/>
  <c r="A2458" i="13"/>
  <c r="A2459" i="13"/>
  <c r="A2460" i="13"/>
  <c r="A2461" i="13"/>
  <c r="A2462" i="13"/>
  <c r="A2463" i="13"/>
  <c r="A2464" i="13"/>
  <c r="A2465" i="13"/>
  <c r="A2466" i="13"/>
  <c r="A2467" i="13"/>
  <c r="A2468" i="13"/>
  <c r="A2469" i="13"/>
  <c r="A2470" i="13"/>
  <c r="A2471" i="13"/>
  <c r="A2472" i="13"/>
  <c r="A2473" i="13"/>
  <c r="A2474" i="13"/>
  <c r="A2475" i="13"/>
  <c r="A2476" i="13"/>
  <c r="A2477" i="13"/>
  <c r="A2478" i="13"/>
  <c r="A2479" i="13"/>
  <c r="A2480" i="13"/>
  <c r="A2481" i="13"/>
  <c r="A2482" i="13"/>
  <c r="A2483" i="13"/>
  <c r="A2484" i="13"/>
  <c r="A2485" i="13"/>
  <c r="A2486" i="13"/>
  <c r="A2487" i="13"/>
  <c r="A2488" i="13"/>
  <c r="A2489" i="13"/>
  <c r="A2490" i="13"/>
  <c r="A2491" i="13"/>
  <c r="A2492" i="13"/>
  <c r="A2493" i="13"/>
  <c r="A2494" i="13"/>
  <c r="A2495" i="13"/>
  <c r="A2496" i="13"/>
  <c r="A2497" i="13"/>
  <c r="A2498" i="13"/>
  <c r="A2499" i="13"/>
  <c r="A2500" i="13"/>
  <c r="A2501" i="13"/>
  <c r="A2502" i="13"/>
  <c r="A2503" i="13"/>
  <c r="A2504" i="13"/>
  <c r="A2505" i="13"/>
  <c r="A2506" i="13"/>
  <c r="A2507" i="13"/>
  <c r="A2508" i="13"/>
  <c r="A2509" i="13"/>
  <c r="A2510" i="13"/>
  <c r="A2511" i="13"/>
  <c r="A2512" i="13"/>
  <c r="A2513" i="13"/>
  <c r="A2514" i="13"/>
  <c r="A2515" i="13"/>
  <c r="A2516" i="13"/>
  <c r="A2517" i="13"/>
  <c r="A2518" i="13"/>
  <c r="A2519" i="13"/>
  <c r="A2520" i="13"/>
  <c r="A2521" i="13"/>
  <c r="A2522" i="13"/>
  <c r="A2523" i="13"/>
  <c r="A2524" i="13"/>
  <c r="A2525" i="13"/>
  <c r="A2526" i="13"/>
  <c r="A2527" i="13"/>
  <c r="A2528" i="13"/>
  <c r="A2529" i="13"/>
  <c r="A2530" i="13"/>
  <c r="A2531" i="13"/>
  <c r="A2532" i="13"/>
  <c r="A2533" i="13"/>
  <c r="A2534" i="13"/>
  <c r="A2535" i="13"/>
  <c r="A2536" i="13"/>
  <c r="A2537" i="13"/>
  <c r="A2538" i="13"/>
  <c r="A2539" i="13"/>
  <c r="A2540" i="13"/>
  <c r="A2541" i="13"/>
  <c r="A2542" i="13"/>
  <c r="A2543" i="13"/>
  <c r="A2544" i="13"/>
  <c r="A2545" i="13"/>
  <c r="A2546" i="13"/>
  <c r="A2547" i="13"/>
  <c r="A2548" i="13"/>
  <c r="A2549" i="13"/>
  <c r="A2550" i="13"/>
  <c r="A2551" i="13"/>
  <c r="A2552" i="13"/>
  <c r="A2553" i="13"/>
  <c r="A2554" i="13"/>
  <c r="A2555" i="13"/>
  <c r="A2556" i="13"/>
  <c r="A2557" i="13"/>
  <c r="A2558" i="13"/>
  <c r="A2559" i="13"/>
  <c r="A2560" i="13"/>
  <c r="A2561" i="13"/>
  <c r="A2562" i="13"/>
  <c r="A2563" i="13"/>
  <c r="A2564" i="13"/>
  <c r="A2565" i="13"/>
  <c r="A2566" i="13"/>
  <c r="A2567" i="13"/>
  <c r="A2568" i="13"/>
  <c r="A2569" i="13"/>
  <c r="A2570" i="13"/>
  <c r="A2571" i="13"/>
  <c r="A2572" i="13"/>
  <c r="A2573" i="13"/>
  <c r="A2574" i="13"/>
  <c r="A2575" i="13"/>
  <c r="A2576" i="13"/>
  <c r="A2577" i="13"/>
  <c r="A2578" i="13"/>
  <c r="A2579" i="13"/>
  <c r="A2580" i="13"/>
  <c r="A2581" i="13"/>
  <c r="A2582" i="13"/>
  <c r="A2583" i="13"/>
  <c r="A2584" i="13"/>
  <c r="A2585" i="13"/>
  <c r="A2586" i="13"/>
  <c r="A2587" i="13"/>
  <c r="A2588" i="13"/>
  <c r="A2589" i="13"/>
  <c r="A2590" i="13"/>
  <c r="A2591" i="13"/>
  <c r="A2592" i="13"/>
  <c r="A2593" i="13"/>
  <c r="A2594" i="13"/>
  <c r="A2595" i="13"/>
  <c r="A2596" i="13"/>
  <c r="A2597" i="13"/>
  <c r="A2598" i="13"/>
  <c r="A2599" i="13"/>
  <c r="A2600" i="13"/>
  <c r="A2601" i="13"/>
  <c r="A2602" i="13"/>
  <c r="A2603" i="13"/>
  <c r="A2604" i="13"/>
  <c r="A2605" i="13"/>
  <c r="A2606" i="13"/>
  <c r="A2607" i="13"/>
  <c r="A2608" i="13"/>
  <c r="A2609" i="13"/>
  <c r="A2610" i="13"/>
  <c r="A2611" i="13"/>
  <c r="A2612" i="13"/>
  <c r="A2613" i="13"/>
  <c r="A2614" i="13"/>
  <c r="A2615" i="13"/>
  <c r="A2616" i="13"/>
  <c r="A2617" i="13"/>
  <c r="A2618" i="13"/>
  <c r="A2619" i="13"/>
  <c r="A2620" i="13"/>
  <c r="A2621" i="13"/>
  <c r="A2622" i="13"/>
  <c r="A2623" i="13"/>
  <c r="A2624" i="13"/>
  <c r="A2625" i="13"/>
  <c r="A2626" i="13"/>
  <c r="A2627" i="13"/>
  <c r="A2628" i="13"/>
  <c r="A2629" i="13"/>
  <c r="A2630" i="13"/>
  <c r="A2631" i="13"/>
  <c r="A2632" i="13"/>
  <c r="A2633" i="13"/>
  <c r="A2634" i="13"/>
  <c r="A2635" i="13"/>
  <c r="A2636" i="13"/>
  <c r="A2637" i="13"/>
  <c r="A2638" i="13"/>
  <c r="A2639" i="13"/>
  <c r="A2640" i="13"/>
  <c r="A2641" i="13"/>
  <c r="A2642" i="13"/>
  <c r="A2643" i="13"/>
  <c r="A2644" i="13"/>
  <c r="A2645" i="13"/>
  <c r="A2646" i="13"/>
  <c r="A2647" i="13"/>
  <c r="A2648" i="13"/>
  <c r="A2649" i="13"/>
  <c r="A2650" i="13"/>
  <c r="A2651" i="13"/>
  <c r="A2652" i="13"/>
  <c r="A2653" i="13"/>
  <c r="A2654" i="13"/>
  <c r="A2655" i="13"/>
  <c r="A2656" i="13"/>
  <c r="A2657" i="13"/>
  <c r="A2658" i="13"/>
  <c r="A2659" i="13"/>
  <c r="A2660" i="13"/>
  <c r="A2661" i="13"/>
  <c r="A2662" i="13"/>
  <c r="A2663" i="13"/>
  <c r="A2664" i="13"/>
  <c r="A2665" i="13"/>
  <c r="A2666" i="13"/>
  <c r="A2667" i="13"/>
  <c r="A2668" i="13"/>
  <c r="A2669" i="13"/>
  <c r="A2670" i="13"/>
  <c r="A2671" i="13"/>
  <c r="A2672" i="13"/>
  <c r="A2673" i="13"/>
  <c r="A2674" i="13"/>
  <c r="A2675" i="13"/>
  <c r="A2676" i="13"/>
  <c r="A2677" i="13"/>
  <c r="A2678" i="13"/>
  <c r="A2679" i="13"/>
  <c r="A2680" i="13"/>
  <c r="A2681" i="13"/>
  <c r="A2682" i="13"/>
  <c r="A2683" i="13"/>
  <c r="A2684" i="13"/>
  <c r="A2685" i="13"/>
  <c r="A2686" i="13"/>
  <c r="A2687" i="13"/>
  <c r="A2688" i="13"/>
  <c r="A2689" i="13"/>
  <c r="A2690" i="13"/>
  <c r="A2691" i="13"/>
  <c r="A2692" i="13"/>
  <c r="A2693" i="13"/>
  <c r="A2694" i="13"/>
  <c r="A2695" i="13"/>
  <c r="A2696" i="13"/>
  <c r="A2697" i="13"/>
  <c r="A2698" i="13"/>
  <c r="A2699" i="13"/>
  <c r="A2700" i="13"/>
  <c r="A2701" i="13"/>
  <c r="A2702" i="13"/>
  <c r="A2703" i="13"/>
  <c r="A2704" i="13"/>
  <c r="A2705" i="13"/>
  <c r="A2706" i="13"/>
  <c r="A2707" i="13"/>
  <c r="A2708" i="13"/>
  <c r="A2709" i="13"/>
  <c r="A2710" i="13"/>
  <c r="A2711" i="13"/>
  <c r="A2712" i="13"/>
  <c r="A2713" i="13"/>
  <c r="A2714" i="13"/>
  <c r="A2715" i="13"/>
  <c r="A2716" i="13"/>
  <c r="A2717" i="13"/>
  <c r="A2718" i="13"/>
  <c r="A2719" i="13"/>
  <c r="A2720" i="13"/>
  <c r="A2721" i="13"/>
  <c r="A2722" i="13"/>
  <c r="A2723" i="13"/>
  <c r="A2724" i="13"/>
  <c r="A2725" i="13"/>
  <c r="A2726" i="13"/>
  <c r="A2727" i="13"/>
  <c r="A2728" i="13"/>
  <c r="A2729" i="13"/>
  <c r="A2730" i="13"/>
  <c r="A2731" i="13"/>
  <c r="A2732" i="13"/>
  <c r="A2733" i="13"/>
  <c r="A2734" i="13"/>
  <c r="A2735" i="13"/>
  <c r="A2736" i="13"/>
  <c r="A2737" i="13"/>
  <c r="A2738" i="13"/>
  <c r="A2739" i="13"/>
  <c r="A2740" i="13"/>
  <c r="A2741" i="13"/>
  <c r="A2742" i="13"/>
  <c r="A2743" i="13"/>
  <c r="A2744" i="13"/>
  <c r="A2745" i="13"/>
  <c r="A2746" i="13"/>
  <c r="A2747" i="13"/>
  <c r="A2748" i="13"/>
  <c r="A2749" i="13"/>
  <c r="A2750" i="13"/>
  <c r="A2751" i="13"/>
  <c r="A2752" i="13"/>
  <c r="A2753" i="13"/>
  <c r="A2754" i="13"/>
  <c r="A2755" i="13"/>
  <c r="A2756" i="13"/>
  <c r="A2757" i="13"/>
  <c r="A2758" i="13"/>
  <c r="A2759" i="13"/>
  <c r="A2760" i="13"/>
  <c r="A2761" i="13"/>
  <c r="A2762" i="13"/>
  <c r="A2763" i="13"/>
  <c r="A2764" i="13"/>
  <c r="A2765" i="13"/>
  <c r="A2766" i="13"/>
  <c r="A2767" i="13"/>
  <c r="A2768" i="13"/>
  <c r="A2769" i="13"/>
  <c r="A2770" i="13"/>
  <c r="A2771" i="13"/>
  <c r="A2772" i="13"/>
  <c r="A2773" i="13"/>
  <c r="A2774" i="13"/>
  <c r="A2775" i="13"/>
  <c r="A2776" i="13"/>
  <c r="A2777" i="13"/>
  <c r="A2778" i="13"/>
  <c r="A2779" i="13"/>
  <c r="A2780" i="13"/>
  <c r="A2781" i="13"/>
  <c r="A2782" i="13"/>
  <c r="A2783" i="13"/>
  <c r="A2784" i="13"/>
  <c r="A2785" i="13"/>
  <c r="A2786" i="13"/>
  <c r="A2787" i="13"/>
  <c r="A2788" i="13"/>
  <c r="A2789" i="13"/>
  <c r="A2790" i="13"/>
  <c r="A2791" i="13"/>
  <c r="A2792" i="13"/>
  <c r="A2793" i="13"/>
  <c r="A2794" i="13"/>
  <c r="A2795" i="13"/>
  <c r="A2796" i="13"/>
  <c r="A2797" i="13"/>
  <c r="A2798" i="13"/>
  <c r="A2799" i="13"/>
  <c r="A2800" i="13"/>
  <c r="A2801" i="13"/>
  <c r="A2802" i="13"/>
  <c r="A2803" i="13"/>
  <c r="A2804" i="13"/>
  <c r="A2805" i="13"/>
  <c r="A2806" i="13"/>
  <c r="A2807" i="13"/>
  <c r="A2808" i="13"/>
  <c r="A2809" i="13"/>
  <c r="A2810" i="13"/>
  <c r="A2811" i="13"/>
  <c r="A2812" i="13"/>
  <c r="A2813" i="13"/>
  <c r="A2814" i="13"/>
  <c r="A2815" i="13"/>
  <c r="A2816" i="13"/>
  <c r="A2817" i="13"/>
  <c r="A2818" i="13"/>
  <c r="A2819" i="13"/>
  <c r="A2820" i="13"/>
  <c r="A2821" i="13"/>
  <c r="A2822" i="13"/>
  <c r="A2823" i="13"/>
  <c r="A2824" i="13"/>
  <c r="A2825" i="13"/>
  <c r="A2826" i="13"/>
  <c r="A2827" i="13"/>
  <c r="A2828" i="13"/>
  <c r="A2829" i="13"/>
  <c r="A2830" i="13"/>
  <c r="A2831" i="13"/>
  <c r="A2832" i="13"/>
  <c r="A2833" i="13"/>
  <c r="A2834" i="13"/>
  <c r="A2835" i="13"/>
  <c r="A2836" i="13"/>
  <c r="A2837" i="13"/>
  <c r="A2838" i="13"/>
  <c r="A2839" i="13"/>
  <c r="A2840" i="13"/>
  <c r="A2841" i="13"/>
  <c r="A2842" i="13"/>
  <c r="A2843" i="13"/>
  <c r="A2844" i="13"/>
  <c r="A2845" i="13"/>
  <c r="A2846" i="13"/>
  <c r="A2847" i="13"/>
  <c r="A2848" i="13"/>
  <c r="A2849" i="13"/>
  <c r="A2850" i="13"/>
  <c r="A2851" i="13"/>
  <c r="A2852" i="13"/>
  <c r="A2853" i="13"/>
  <c r="A2854" i="13"/>
  <c r="A2855" i="13"/>
  <c r="A2856" i="13"/>
  <c r="A2857" i="13"/>
  <c r="A2858" i="13"/>
  <c r="A2859" i="13"/>
  <c r="A2860" i="13"/>
  <c r="A2861" i="13"/>
  <c r="A2862" i="13"/>
  <c r="A2863" i="13"/>
  <c r="A2864" i="13"/>
  <c r="A2865" i="13"/>
  <c r="A2866" i="13"/>
  <c r="A2867" i="13"/>
  <c r="A2868" i="13"/>
  <c r="A2869" i="13"/>
  <c r="A2870" i="13"/>
  <c r="A2871" i="13"/>
  <c r="A2872" i="13"/>
  <c r="A2873" i="13"/>
  <c r="A2874" i="13"/>
  <c r="A2875" i="13"/>
  <c r="A2876" i="13"/>
  <c r="A2877" i="13"/>
  <c r="A2878" i="13"/>
  <c r="A2879" i="13"/>
  <c r="A2880" i="13"/>
  <c r="A2881" i="13"/>
  <c r="A2882" i="13"/>
  <c r="A2883" i="13"/>
  <c r="A2884" i="13"/>
  <c r="A2885" i="13"/>
  <c r="A2886" i="13"/>
  <c r="A2887" i="13"/>
  <c r="A2888" i="13"/>
  <c r="A2889" i="13"/>
  <c r="A2890" i="13"/>
  <c r="A2891" i="13"/>
  <c r="A2892" i="13"/>
  <c r="A2893" i="13"/>
  <c r="A2894" i="13"/>
  <c r="A2895" i="13"/>
  <c r="A2896" i="13"/>
  <c r="A2897" i="13"/>
  <c r="A2898" i="13"/>
  <c r="A2899" i="13"/>
  <c r="A2900" i="13"/>
  <c r="A2901" i="13"/>
  <c r="A2902" i="13"/>
  <c r="A2903" i="13"/>
  <c r="A2904" i="13"/>
  <c r="A2905" i="13"/>
  <c r="A2906" i="13"/>
  <c r="A2907" i="13"/>
  <c r="A2908" i="13"/>
  <c r="A2909" i="13"/>
  <c r="A2910" i="13"/>
  <c r="A2911" i="13"/>
  <c r="A2912" i="13"/>
  <c r="A2913" i="13"/>
  <c r="A2914" i="13"/>
  <c r="A2915" i="13"/>
  <c r="A2916" i="13"/>
  <c r="A2917" i="13"/>
  <c r="A2918" i="13"/>
  <c r="A2919" i="13"/>
  <c r="A2920" i="13"/>
  <c r="A2921" i="13"/>
  <c r="A2922" i="13"/>
  <c r="A2923" i="13"/>
  <c r="A2924" i="13"/>
  <c r="A2925" i="13"/>
  <c r="A2926" i="13"/>
  <c r="A2927" i="13"/>
  <c r="A2928" i="13"/>
  <c r="A2929" i="13"/>
  <c r="A2930" i="13"/>
  <c r="A2931" i="13"/>
  <c r="A2932" i="13"/>
  <c r="A2933" i="13"/>
  <c r="A2934" i="13"/>
  <c r="A2935" i="13"/>
  <c r="A2936" i="13"/>
  <c r="A2937" i="13"/>
  <c r="A2938" i="13"/>
  <c r="A2939" i="13"/>
  <c r="A2940" i="13"/>
  <c r="A2941" i="13"/>
  <c r="A2942" i="13"/>
  <c r="A2943" i="13"/>
  <c r="A2944" i="13"/>
  <c r="A2945" i="13"/>
  <c r="A2946" i="13"/>
  <c r="A2947" i="13"/>
  <c r="A2948" i="13"/>
  <c r="A2949" i="13"/>
  <c r="A2950" i="13"/>
  <c r="A2951" i="13"/>
  <c r="A2952" i="13"/>
  <c r="A2953" i="13"/>
  <c r="A2954" i="13"/>
  <c r="A2955" i="13"/>
  <c r="A2956" i="13"/>
  <c r="A2957" i="13"/>
  <c r="A2958" i="13"/>
  <c r="A2959" i="13"/>
  <c r="A2960" i="13"/>
  <c r="A2961" i="13"/>
  <c r="A2962" i="13"/>
  <c r="A2963" i="13"/>
  <c r="A2964" i="13"/>
  <c r="A2965" i="13"/>
  <c r="A2966" i="13"/>
  <c r="A2967" i="13"/>
  <c r="A2968" i="13"/>
  <c r="A2969" i="13"/>
  <c r="A2970" i="13"/>
  <c r="A2971" i="13"/>
  <c r="A2972" i="13"/>
  <c r="A2973" i="13"/>
  <c r="A2974" i="13"/>
  <c r="A2975" i="13"/>
  <c r="A2976" i="13"/>
  <c r="A2977" i="13"/>
  <c r="A2978" i="13"/>
  <c r="A2979" i="13"/>
  <c r="A2980" i="13"/>
  <c r="A2981" i="13"/>
  <c r="A2982" i="13"/>
  <c r="A2983" i="13"/>
  <c r="A2984" i="13"/>
  <c r="A2985" i="13"/>
  <c r="A2986" i="13"/>
  <c r="A2987" i="13"/>
  <c r="A2988" i="13"/>
  <c r="A2989" i="13"/>
  <c r="A2990" i="13"/>
  <c r="A2991" i="13"/>
  <c r="A2992" i="13"/>
  <c r="A2993" i="13"/>
  <c r="A2994" i="13"/>
  <c r="A2995" i="13"/>
  <c r="A2996" i="13"/>
  <c r="A2997" i="13"/>
  <c r="A2998" i="13"/>
  <c r="A2999" i="13"/>
  <c r="A3000" i="13"/>
  <c r="A3001" i="13"/>
  <c r="A3002" i="13"/>
  <c r="A3003" i="13"/>
  <c r="A3004" i="13"/>
  <c r="A3005" i="13"/>
  <c r="A3006" i="13"/>
  <c r="A3007" i="13"/>
  <c r="A3008" i="13"/>
  <c r="A3009" i="13"/>
  <c r="A3010" i="13"/>
  <c r="A3011" i="13"/>
  <c r="A3012" i="13"/>
  <c r="A3013" i="13"/>
  <c r="A3014" i="13"/>
  <c r="A3015" i="13"/>
  <c r="A3016" i="13"/>
  <c r="A3017" i="13"/>
  <c r="A3018" i="13"/>
  <c r="A3019" i="13"/>
  <c r="A3020" i="13"/>
  <c r="A3021" i="13"/>
  <c r="A3022" i="13"/>
  <c r="A3023" i="13"/>
  <c r="A3024" i="13"/>
  <c r="A3025" i="13"/>
  <c r="A3026" i="13"/>
  <c r="A3027" i="13"/>
  <c r="A3028" i="13"/>
  <c r="A3029" i="13"/>
  <c r="A3030" i="13"/>
  <c r="A3031" i="13"/>
  <c r="A3032" i="13"/>
  <c r="A3033" i="13"/>
  <c r="A3034" i="13"/>
  <c r="A3035" i="13"/>
  <c r="A3036" i="13"/>
  <c r="A3037" i="13"/>
  <c r="A3038" i="13"/>
  <c r="A3039" i="13"/>
  <c r="A3040" i="13"/>
  <c r="A3041" i="13"/>
  <c r="A3042" i="13"/>
  <c r="A3043" i="13"/>
  <c r="A3044" i="13"/>
  <c r="A3045" i="13"/>
  <c r="A3046" i="13"/>
  <c r="A3047" i="13"/>
  <c r="A3048" i="13"/>
  <c r="A3049" i="13"/>
  <c r="A3050" i="13"/>
  <c r="A3051" i="13"/>
  <c r="A3052" i="13"/>
  <c r="A3053" i="13"/>
  <c r="A3054" i="13"/>
  <c r="A3055" i="13"/>
  <c r="A3056" i="13"/>
  <c r="A3057" i="13"/>
  <c r="A3058" i="13"/>
  <c r="A3059" i="13"/>
  <c r="A3060" i="13"/>
  <c r="A3061" i="13"/>
  <c r="A3062" i="13"/>
  <c r="A3063" i="13"/>
  <c r="A3064" i="13"/>
  <c r="A3065" i="13"/>
  <c r="A3066" i="13"/>
  <c r="A3067" i="13"/>
  <c r="A3068" i="13"/>
  <c r="A3069" i="13"/>
  <c r="A3070" i="13"/>
  <c r="A3071" i="13"/>
  <c r="A3072" i="13"/>
  <c r="A3073" i="13"/>
  <c r="A3074" i="13"/>
  <c r="A3075" i="13"/>
  <c r="A3076" i="13"/>
  <c r="A3077" i="13"/>
  <c r="A3078" i="13"/>
  <c r="A3079" i="13"/>
  <c r="A3080" i="13"/>
  <c r="A3081" i="13"/>
  <c r="A3082" i="13"/>
  <c r="A3083" i="13"/>
  <c r="A3084" i="13"/>
  <c r="A3085" i="13"/>
  <c r="A3086" i="13"/>
  <c r="A3087" i="13"/>
  <c r="A3088" i="13"/>
  <c r="A3089" i="13"/>
  <c r="A3090" i="13"/>
  <c r="A3091" i="13"/>
  <c r="A3092" i="13"/>
  <c r="A3093" i="13"/>
  <c r="A3094" i="13"/>
  <c r="A3095" i="13"/>
  <c r="A3096" i="13"/>
  <c r="A3097" i="13"/>
  <c r="A3098" i="13"/>
  <c r="A3099" i="13"/>
  <c r="A3100" i="13"/>
  <c r="A3101" i="13"/>
  <c r="A3102" i="13"/>
  <c r="A3103" i="13"/>
  <c r="A3104" i="13"/>
  <c r="A3105" i="13"/>
  <c r="A3106" i="13"/>
  <c r="A3107" i="13"/>
  <c r="A3108" i="13"/>
  <c r="A3109" i="13"/>
  <c r="A3110" i="13"/>
  <c r="A3111" i="13"/>
  <c r="A3112" i="13"/>
  <c r="A3113" i="13"/>
  <c r="A3114" i="13"/>
  <c r="A3115" i="13"/>
  <c r="A3116" i="13"/>
  <c r="A3117" i="13"/>
  <c r="A3118" i="13"/>
  <c r="A3119" i="13"/>
  <c r="A3120" i="13"/>
  <c r="A3121" i="13"/>
  <c r="A3122" i="13"/>
  <c r="A3123" i="13"/>
  <c r="A3124" i="13"/>
  <c r="A3125" i="13"/>
  <c r="A3126" i="13"/>
  <c r="A3127" i="13"/>
  <c r="A3128" i="13"/>
  <c r="A3129" i="13"/>
  <c r="A3130" i="13"/>
  <c r="A3131" i="13"/>
  <c r="A3132" i="13"/>
  <c r="A3133" i="13"/>
  <c r="A3134" i="13"/>
  <c r="A3135" i="13"/>
  <c r="A3136" i="13"/>
  <c r="A3137" i="13"/>
  <c r="A3138" i="13"/>
  <c r="A3139" i="13"/>
  <c r="A3140" i="13"/>
  <c r="A3141" i="13"/>
  <c r="A3142" i="13"/>
  <c r="A3143" i="13"/>
  <c r="A3144" i="13"/>
  <c r="A3145" i="13"/>
  <c r="A3146" i="13"/>
  <c r="A3147" i="13"/>
  <c r="A3148" i="13"/>
  <c r="A3149" i="13"/>
  <c r="A3150" i="13"/>
  <c r="A3151" i="13"/>
  <c r="A3152" i="13"/>
  <c r="A3153" i="13"/>
  <c r="A3154" i="13"/>
  <c r="A3155" i="13"/>
  <c r="A3156" i="13"/>
  <c r="A3157" i="13"/>
  <c r="A3158" i="13"/>
  <c r="A3159" i="13"/>
  <c r="A3160" i="13"/>
  <c r="A3161" i="13"/>
  <c r="A3162" i="13"/>
  <c r="A3163" i="13"/>
  <c r="A3164" i="13"/>
  <c r="A3165" i="13"/>
  <c r="A3166" i="13"/>
  <c r="A3167" i="13"/>
  <c r="A3168" i="13"/>
  <c r="A3169" i="13"/>
  <c r="A3170" i="13"/>
  <c r="A3171" i="13"/>
  <c r="A3172" i="13"/>
  <c r="A3173" i="13"/>
  <c r="A3174" i="13"/>
  <c r="A3175" i="13"/>
  <c r="A3176" i="13"/>
  <c r="A3177" i="13"/>
  <c r="A3178" i="13"/>
  <c r="A3179" i="13"/>
  <c r="A3180" i="13"/>
  <c r="A3181" i="13"/>
  <c r="A3182" i="13"/>
  <c r="A3183" i="13"/>
  <c r="A3184" i="13"/>
  <c r="A3185" i="13"/>
  <c r="A3186" i="13"/>
  <c r="A3187" i="13"/>
  <c r="A3188" i="13"/>
  <c r="A3189" i="13"/>
  <c r="A3190" i="13"/>
  <c r="A3191" i="13"/>
  <c r="A3192" i="13"/>
  <c r="A3193" i="13"/>
  <c r="A3194" i="13"/>
  <c r="A3195" i="13"/>
  <c r="A3196" i="13"/>
  <c r="A3197" i="13"/>
  <c r="A3198" i="13"/>
  <c r="A3199" i="13"/>
  <c r="A3200" i="13"/>
  <c r="A3201" i="13"/>
  <c r="A3202" i="13"/>
  <c r="A3203" i="13"/>
  <c r="A3204" i="13"/>
  <c r="A3205" i="13"/>
  <c r="A3206" i="13"/>
  <c r="A3207" i="13"/>
  <c r="A3208" i="13"/>
  <c r="A3209" i="13"/>
  <c r="A3210" i="13"/>
  <c r="A3211" i="13"/>
  <c r="A3212" i="13"/>
  <c r="A3213" i="13"/>
  <c r="A3214" i="13"/>
  <c r="A3215" i="13"/>
  <c r="A3216" i="13"/>
  <c r="A3217" i="13"/>
  <c r="A3218" i="13"/>
  <c r="A3219" i="13"/>
  <c r="A3220" i="13"/>
  <c r="A3221" i="13"/>
  <c r="A3222" i="13"/>
  <c r="A3223" i="13"/>
  <c r="A3224" i="13"/>
  <c r="A3225" i="13"/>
  <c r="A3226" i="13"/>
  <c r="A3227" i="13"/>
  <c r="A3228" i="13"/>
  <c r="A3229" i="13"/>
  <c r="A3230" i="13"/>
  <c r="A3231" i="13"/>
  <c r="A3232" i="13"/>
  <c r="A3233" i="13"/>
  <c r="A3234" i="13"/>
  <c r="A3235" i="13"/>
  <c r="A3236" i="13"/>
  <c r="A3237" i="13"/>
  <c r="A3238" i="13"/>
  <c r="A3239" i="13"/>
  <c r="A3240" i="13"/>
  <c r="A3241" i="13"/>
  <c r="A3242" i="13"/>
  <c r="A3243" i="13"/>
  <c r="A3244" i="13"/>
  <c r="A3245" i="13"/>
  <c r="A3246" i="13"/>
  <c r="A3247" i="13"/>
  <c r="A3248" i="13"/>
  <c r="A3249" i="13"/>
  <c r="A3250" i="13"/>
  <c r="A3251" i="13"/>
  <c r="A3252" i="13"/>
  <c r="A3253" i="13"/>
  <c r="A3254" i="13"/>
  <c r="A3255" i="13"/>
  <c r="A3256" i="13"/>
  <c r="A3257" i="13"/>
  <c r="A3258" i="13"/>
  <c r="A3259" i="13"/>
  <c r="A3260" i="13"/>
  <c r="A3261" i="13"/>
  <c r="A3262" i="13"/>
  <c r="A3263" i="13"/>
  <c r="A3264" i="13"/>
  <c r="A3265" i="13"/>
  <c r="A3266" i="13"/>
  <c r="A3267" i="13"/>
  <c r="A3268" i="13"/>
  <c r="A3269" i="13"/>
  <c r="A3270" i="13"/>
  <c r="A3271" i="13"/>
  <c r="A3272" i="13"/>
  <c r="A3273" i="13"/>
  <c r="A3274" i="13"/>
  <c r="A3275" i="13"/>
  <c r="A3276" i="13"/>
  <c r="A3277" i="13"/>
  <c r="A3278" i="13"/>
  <c r="A3279" i="13"/>
  <c r="A3280" i="13"/>
  <c r="A3281" i="13"/>
  <c r="A3282" i="13"/>
  <c r="A3283" i="13"/>
  <c r="A3284" i="13"/>
  <c r="A3285" i="13"/>
  <c r="A3286" i="13"/>
  <c r="A3287" i="13"/>
  <c r="A3288" i="13"/>
  <c r="A3289" i="13"/>
  <c r="A3290" i="13"/>
  <c r="A3291" i="13"/>
  <c r="A3292" i="13"/>
  <c r="A3293" i="13"/>
  <c r="A3294" i="13"/>
  <c r="A3295" i="13"/>
  <c r="A3296" i="13"/>
  <c r="A3297" i="13"/>
  <c r="A3298" i="13"/>
  <c r="A3299" i="13"/>
  <c r="A3300" i="13"/>
  <c r="A3301" i="13"/>
  <c r="A3302" i="13"/>
  <c r="A3303" i="13"/>
  <c r="A3304" i="13"/>
  <c r="A3305" i="13"/>
  <c r="A3306" i="13"/>
  <c r="A3307" i="13"/>
  <c r="A3308" i="13"/>
  <c r="A3309" i="13"/>
  <c r="A3310" i="13"/>
  <c r="A3311" i="13"/>
  <c r="A3312" i="13"/>
  <c r="A3313" i="13"/>
  <c r="A3314" i="13"/>
  <c r="A3315" i="13"/>
  <c r="A3316" i="13"/>
  <c r="A3317" i="13"/>
  <c r="A3318" i="13"/>
  <c r="A3319" i="13"/>
  <c r="A3320" i="13"/>
  <c r="A3321" i="13"/>
  <c r="A3322" i="13"/>
  <c r="A3323" i="13"/>
  <c r="A3324" i="13"/>
  <c r="A3325" i="13"/>
  <c r="A3326" i="13"/>
  <c r="A3327" i="13"/>
  <c r="A3328" i="13"/>
  <c r="A3329" i="13"/>
  <c r="A3330" i="13"/>
  <c r="A3331" i="13"/>
  <c r="A3332" i="13"/>
  <c r="A3333" i="13"/>
  <c r="A3334" i="13"/>
  <c r="A3335" i="13"/>
  <c r="A3336" i="13"/>
  <c r="A3337" i="13"/>
  <c r="A3338" i="13"/>
  <c r="A3339" i="13"/>
  <c r="A3340" i="13"/>
  <c r="A3341" i="13"/>
  <c r="A3342" i="13"/>
  <c r="A3343" i="13"/>
  <c r="A3344" i="13"/>
  <c r="A3345" i="13"/>
  <c r="A3346" i="13"/>
  <c r="A3347" i="13"/>
  <c r="A3348" i="13"/>
  <c r="A3349" i="13"/>
  <c r="A3350" i="13"/>
  <c r="A3351" i="13"/>
  <c r="A3352" i="13"/>
  <c r="A3353" i="13"/>
  <c r="A3354" i="13"/>
  <c r="A3355" i="13"/>
  <c r="A3356" i="13"/>
  <c r="A3357" i="13"/>
  <c r="A3358" i="13"/>
  <c r="A3359" i="13"/>
  <c r="A3360" i="13"/>
  <c r="A3361" i="13"/>
  <c r="A3362" i="13"/>
  <c r="A3363" i="13"/>
  <c r="A3364" i="13"/>
  <c r="A3365" i="13"/>
  <c r="A3366" i="13"/>
  <c r="A3367" i="13"/>
  <c r="A3368" i="13"/>
  <c r="A3369" i="13"/>
  <c r="A3370" i="13"/>
  <c r="A3371" i="13"/>
  <c r="A3372" i="13"/>
  <c r="A3373" i="13"/>
  <c r="A3374" i="13"/>
  <c r="A3375" i="13"/>
  <c r="A3376" i="13"/>
  <c r="A3377" i="13"/>
  <c r="A3378" i="13"/>
  <c r="A3379" i="13"/>
  <c r="A3380" i="13"/>
  <c r="A3381" i="13"/>
  <c r="A3382" i="13"/>
  <c r="A3383" i="13"/>
  <c r="A3384" i="13"/>
  <c r="A3385" i="13"/>
  <c r="A3386" i="13"/>
  <c r="A3387" i="13"/>
  <c r="A3388" i="13"/>
  <c r="A3389" i="13"/>
  <c r="A3390" i="13"/>
  <c r="A3391" i="13"/>
  <c r="A3392" i="13"/>
  <c r="A3393" i="13"/>
  <c r="A3394" i="13"/>
  <c r="A3395" i="13"/>
  <c r="A3396" i="13"/>
  <c r="A3397" i="13"/>
  <c r="A3398" i="13"/>
  <c r="A3399" i="13"/>
  <c r="A3400" i="13"/>
  <c r="A3401" i="13"/>
  <c r="A3402" i="13"/>
  <c r="A3403" i="13"/>
  <c r="A3404" i="13"/>
  <c r="A3405" i="13"/>
  <c r="A3406" i="13"/>
  <c r="A3407" i="13"/>
  <c r="A3408" i="13"/>
  <c r="A3409" i="13"/>
  <c r="A3410" i="13"/>
  <c r="A3411" i="13"/>
  <c r="A3412" i="13"/>
  <c r="A3413" i="13"/>
  <c r="A3414" i="13"/>
  <c r="A3415" i="13"/>
  <c r="A3416" i="13"/>
  <c r="A3417" i="13"/>
  <c r="A3418" i="13"/>
  <c r="A3419" i="13"/>
  <c r="A3420" i="13"/>
  <c r="A3421" i="13"/>
  <c r="A3422" i="13"/>
  <c r="A3423" i="13"/>
  <c r="A3424" i="13"/>
  <c r="A3425" i="13"/>
  <c r="A3426" i="13"/>
  <c r="A3427" i="13"/>
  <c r="A3428" i="13"/>
  <c r="A3429" i="13"/>
  <c r="A3430" i="13"/>
  <c r="A3431" i="13"/>
  <c r="A3432" i="13"/>
  <c r="A3433" i="13"/>
  <c r="A3434" i="13"/>
  <c r="A3435" i="13"/>
  <c r="A3436" i="13"/>
  <c r="A3437" i="13"/>
  <c r="A3438" i="13"/>
  <c r="A3439" i="13"/>
  <c r="A3440" i="13"/>
  <c r="A3441" i="13"/>
  <c r="A3442" i="13"/>
  <c r="A3443" i="13"/>
  <c r="A3444" i="13"/>
  <c r="A3445" i="13"/>
  <c r="A3446" i="13"/>
  <c r="A3447" i="13"/>
  <c r="A3448" i="13"/>
  <c r="A3449" i="13"/>
  <c r="A3450" i="13"/>
  <c r="A3451" i="13"/>
  <c r="A3452" i="13"/>
  <c r="A3453" i="13"/>
  <c r="A3454" i="13"/>
  <c r="A3455" i="13"/>
  <c r="A3456" i="13"/>
  <c r="A3457" i="13"/>
  <c r="A3458" i="13"/>
  <c r="A3459" i="13"/>
  <c r="A3460" i="13"/>
  <c r="A3461" i="13"/>
  <c r="A3462" i="13"/>
  <c r="A3463" i="13"/>
  <c r="A3464" i="13"/>
  <c r="A3465" i="13"/>
  <c r="A3466" i="13"/>
  <c r="A3467" i="13"/>
  <c r="A3468" i="13"/>
  <c r="A3469" i="13"/>
  <c r="A3470" i="13"/>
  <c r="A3471" i="13"/>
  <c r="A3472" i="13"/>
  <c r="A3473" i="13"/>
  <c r="A3474" i="13"/>
  <c r="A3475" i="13"/>
  <c r="A3476" i="13"/>
  <c r="A3477" i="13"/>
  <c r="A3478" i="13"/>
  <c r="A3479" i="13"/>
  <c r="A3480" i="13"/>
  <c r="A3481" i="13"/>
  <c r="A3482" i="13"/>
  <c r="A3483" i="13"/>
  <c r="A3484" i="13"/>
  <c r="A3485" i="13"/>
  <c r="A3486" i="13"/>
  <c r="A3487" i="13"/>
  <c r="A3488" i="13"/>
  <c r="A3489" i="13"/>
  <c r="A3490" i="13"/>
  <c r="A3491" i="13"/>
  <c r="A3492" i="13"/>
  <c r="A3493" i="13"/>
  <c r="A3494" i="13"/>
  <c r="A3495" i="13"/>
  <c r="A3496" i="13"/>
  <c r="A3497" i="13"/>
  <c r="A3498" i="13"/>
  <c r="A3499" i="13"/>
  <c r="A3500" i="13"/>
  <c r="A3501" i="13"/>
  <c r="A3502" i="13"/>
  <c r="A3503" i="13"/>
  <c r="A3504" i="13"/>
  <c r="A3505" i="13"/>
  <c r="A3506" i="13"/>
  <c r="A3507" i="13"/>
  <c r="A3508" i="13"/>
  <c r="A3509" i="13"/>
  <c r="A3510" i="13"/>
  <c r="A3511" i="13"/>
  <c r="A3512" i="13"/>
  <c r="A3513" i="13"/>
  <c r="A3514" i="13"/>
  <c r="A3515" i="13"/>
  <c r="A3516" i="13"/>
  <c r="A3517" i="13"/>
  <c r="A3518" i="13"/>
  <c r="A3519" i="13"/>
  <c r="A3520" i="13"/>
  <c r="A3521" i="13"/>
  <c r="A3522" i="13"/>
  <c r="A3523" i="13"/>
  <c r="A3524" i="13"/>
  <c r="A3525" i="13"/>
  <c r="A3526" i="13"/>
  <c r="A3527" i="13"/>
  <c r="A3528" i="13"/>
  <c r="A3529" i="13"/>
  <c r="A3530" i="13"/>
  <c r="A3531" i="13"/>
  <c r="A3532" i="13"/>
  <c r="A3533" i="13"/>
  <c r="A3534" i="13"/>
  <c r="A3535" i="13"/>
  <c r="A3536" i="13"/>
  <c r="A3537" i="13"/>
  <c r="A3538" i="13"/>
  <c r="A3539" i="13"/>
  <c r="A3540" i="13"/>
  <c r="A3541" i="13"/>
  <c r="A3542" i="13"/>
  <c r="A3543" i="13"/>
  <c r="A3544" i="13"/>
  <c r="A3545" i="13"/>
  <c r="A3546" i="13"/>
  <c r="A3547" i="13"/>
  <c r="A3548" i="13"/>
  <c r="A3549" i="13"/>
  <c r="A3550" i="13"/>
  <c r="A3551" i="13"/>
  <c r="A3552" i="13"/>
  <c r="A3553" i="13"/>
  <c r="A3554" i="13"/>
  <c r="A3555" i="13"/>
  <c r="A3556" i="13"/>
  <c r="A3557" i="13"/>
  <c r="A3558" i="13"/>
  <c r="A3559" i="13"/>
  <c r="A3560" i="13"/>
  <c r="A3561" i="13"/>
  <c r="A3562" i="13"/>
  <c r="A3563" i="13"/>
  <c r="A3564" i="13"/>
  <c r="A3565" i="13"/>
  <c r="A3566" i="13"/>
  <c r="A3567" i="13"/>
  <c r="A3568" i="13"/>
  <c r="A3569" i="13"/>
  <c r="A3570" i="13"/>
  <c r="A3571" i="13"/>
  <c r="A3572" i="13"/>
  <c r="A3573" i="13"/>
  <c r="A3574" i="13"/>
  <c r="A3575" i="13"/>
  <c r="A3576" i="13"/>
  <c r="A3577" i="13"/>
  <c r="A3578" i="13"/>
  <c r="A3579" i="13"/>
  <c r="A3580" i="13"/>
  <c r="A3581" i="13"/>
  <c r="A3582" i="13"/>
  <c r="A3583" i="13"/>
  <c r="A3584" i="13"/>
  <c r="A3585" i="13"/>
  <c r="A3586" i="13"/>
  <c r="A3587" i="13"/>
  <c r="A3588" i="13"/>
  <c r="A3589" i="13"/>
  <c r="A3590" i="13"/>
  <c r="A3591" i="13"/>
  <c r="A3592" i="13"/>
  <c r="A3593" i="13"/>
  <c r="A3594" i="13"/>
  <c r="A3595" i="13"/>
  <c r="A3596" i="13"/>
  <c r="A3597" i="13"/>
  <c r="A3598" i="13"/>
  <c r="A3599" i="13"/>
  <c r="A3600" i="13"/>
  <c r="A3601" i="13"/>
  <c r="A3602" i="13"/>
  <c r="A3603" i="13"/>
  <c r="A3604" i="13"/>
  <c r="A3605" i="13"/>
  <c r="A3606" i="13"/>
  <c r="A3607" i="13"/>
  <c r="A3608" i="13"/>
  <c r="A3609" i="13"/>
  <c r="A3610" i="13"/>
  <c r="A3611" i="13"/>
  <c r="A3612" i="13"/>
  <c r="A3613" i="13"/>
  <c r="A3614" i="13"/>
  <c r="A3615" i="13"/>
  <c r="A3616" i="13"/>
  <c r="A3617" i="13"/>
  <c r="A3618" i="13"/>
  <c r="A3619" i="13"/>
  <c r="A3620" i="13"/>
  <c r="A3621" i="13"/>
  <c r="A3622" i="13"/>
  <c r="A3623" i="13"/>
  <c r="A3624" i="13"/>
  <c r="A3625" i="13"/>
  <c r="A3626" i="13"/>
  <c r="A3627" i="13"/>
  <c r="A3628" i="13"/>
  <c r="A3629" i="13"/>
  <c r="A3630" i="13"/>
  <c r="A3631" i="13"/>
  <c r="A3632" i="13"/>
  <c r="A3633" i="13"/>
  <c r="A3634" i="13"/>
  <c r="A3635" i="13"/>
  <c r="A3636" i="13"/>
  <c r="A3637" i="13"/>
  <c r="A3638" i="13"/>
  <c r="A3639" i="13"/>
  <c r="A3640" i="13"/>
  <c r="A3641" i="13"/>
  <c r="A3642" i="13"/>
  <c r="A3643" i="13"/>
  <c r="A3644" i="13"/>
  <c r="A3645" i="13"/>
  <c r="A3646" i="13"/>
  <c r="A3647" i="13"/>
  <c r="A3648" i="13"/>
  <c r="A3649" i="13"/>
  <c r="A3650" i="13"/>
  <c r="A3651" i="13"/>
  <c r="A3652" i="13"/>
  <c r="A3653" i="13"/>
  <c r="A3654" i="13"/>
  <c r="A3655" i="13"/>
  <c r="A3656" i="13"/>
  <c r="A3657" i="13"/>
  <c r="A3658" i="13"/>
  <c r="A3659" i="13"/>
  <c r="A3660" i="13"/>
  <c r="A3661" i="13"/>
  <c r="A3662" i="13"/>
  <c r="A3663" i="13"/>
  <c r="A3664" i="13"/>
  <c r="A3665" i="13"/>
  <c r="A3666" i="13"/>
  <c r="A3667" i="13"/>
  <c r="A3668" i="13"/>
  <c r="A3669" i="13"/>
  <c r="A3670" i="13"/>
  <c r="A3671" i="13"/>
  <c r="A3672" i="13"/>
  <c r="A3673" i="13"/>
  <c r="A3674" i="13"/>
  <c r="A3675" i="13"/>
  <c r="A3676" i="13"/>
  <c r="A3677" i="13"/>
  <c r="A3678" i="13"/>
  <c r="A3679" i="13"/>
  <c r="A3680" i="13"/>
  <c r="A3681" i="13"/>
  <c r="A3682" i="13"/>
  <c r="A3683" i="13"/>
  <c r="A3684" i="13"/>
  <c r="A3685" i="13"/>
  <c r="A3686" i="13"/>
  <c r="A3687" i="13"/>
  <c r="A3688" i="13"/>
  <c r="A3689" i="13"/>
  <c r="A3690" i="13"/>
  <c r="A3691" i="13"/>
  <c r="A3692" i="13"/>
  <c r="A3693" i="13"/>
  <c r="A3694" i="13"/>
  <c r="A3695" i="13"/>
  <c r="A3696" i="13"/>
  <c r="A3697" i="13"/>
  <c r="A3698" i="13"/>
  <c r="A3699" i="13"/>
  <c r="A3700" i="13"/>
  <c r="A3701" i="13"/>
  <c r="A3702" i="13"/>
  <c r="A3703" i="13"/>
  <c r="A3704" i="13"/>
  <c r="A3705" i="13"/>
  <c r="A3706" i="13"/>
  <c r="A3707" i="13"/>
  <c r="A3708" i="13"/>
  <c r="A3709" i="13"/>
  <c r="A3710" i="13"/>
  <c r="A3711" i="13"/>
  <c r="A3712" i="13"/>
  <c r="A3713" i="13"/>
  <c r="A3714" i="13"/>
  <c r="A3715" i="13"/>
  <c r="A3716" i="13"/>
  <c r="A3717" i="13"/>
  <c r="A3718" i="13"/>
  <c r="A3719" i="13"/>
  <c r="A3720" i="13"/>
  <c r="A3721" i="13"/>
  <c r="A3722" i="13"/>
  <c r="A3723" i="13"/>
  <c r="A3724" i="13"/>
  <c r="A3725" i="13"/>
  <c r="A3726" i="13"/>
  <c r="A3727" i="13"/>
  <c r="A3728" i="13"/>
  <c r="A3729" i="13"/>
  <c r="A3730" i="13"/>
  <c r="A3731" i="13"/>
  <c r="A3732" i="13"/>
  <c r="A3733" i="13"/>
  <c r="A3734" i="13"/>
  <c r="A3735" i="13"/>
  <c r="A3736" i="13"/>
  <c r="A3737" i="13"/>
  <c r="A3738" i="13"/>
  <c r="A3739" i="13"/>
  <c r="A3740" i="13"/>
  <c r="A3741" i="13"/>
  <c r="A3742" i="13"/>
  <c r="A3743" i="13"/>
  <c r="A3744" i="13"/>
  <c r="A3745" i="13"/>
  <c r="A3746" i="13"/>
  <c r="A3747" i="13"/>
  <c r="A3748" i="13"/>
  <c r="A3749" i="13"/>
  <c r="A3750" i="13"/>
  <c r="A3751" i="13"/>
  <c r="A3752" i="13"/>
  <c r="A3753" i="13"/>
  <c r="A3754" i="13"/>
  <c r="A3755" i="13"/>
  <c r="A3756" i="13"/>
  <c r="A3757" i="13"/>
  <c r="A3758" i="13"/>
  <c r="A3759" i="13"/>
  <c r="A3760" i="13"/>
  <c r="A3761" i="13"/>
  <c r="A3762" i="13"/>
  <c r="A3763" i="13"/>
  <c r="A3764" i="13"/>
  <c r="A3765" i="13"/>
  <c r="A3766" i="13"/>
  <c r="A3767" i="13"/>
  <c r="A3768" i="13"/>
  <c r="A3769" i="13"/>
  <c r="A3770" i="13"/>
  <c r="A3771" i="13"/>
  <c r="A3772" i="13"/>
  <c r="A3773" i="13"/>
  <c r="A3774" i="13"/>
  <c r="A3775" i="13"/>
  <c r="A3776" i="13"/>
  <c r="A3777" i="13"/>
  <c r="A3778" i="13"/>
  <c r="A3779" i="13"/>
  <c r="A3780" i="13"/>
  <c r="A3781" i="13"/>
  <c r="A3782" i="13"/>
  <c r="A3783" i="13"/>
  <c r="A3784" i="13"/>
  <c r="A3785" i="13"/>
  <c r="A3786" i="13"/>
  <c r="A3787" i="13"/>
  <c r="A3788" i="13"/>
  <c r="A3789" i="13"/>
  <c r="A3790" i="13"/>
  <c r="A3791" i="13"/>
  <c r="A3792" i="13"/>
  <c r="A3793" i="13"/>
  <c r="A3794" i="13"/>
  <c r="A3795" i="13"/>
  <c r="A3796" i="13"/>
  <c r="A3797" i="13"/>
  <c r="A3798" i="13"/>
  <c r="A3799" i="13"/>
  <c r="A3800" i="13"/>
  <c r="A3801" i="13"/>
  <c r="A3802" i="13"/>
  <c r="A3803" i="13"/>
  <c r="A3804" i="13"/>
  <c r="A3805" i="13"/>
  <c r="A3806" i="13"/>
  <c r="A3807" i="13"/>
  <c r="A3808" i="13"/>
  <c r="A3809" i="13"/>
  <c r="A3810" i="13"/>
  <c r="A3811" i="13"/>
  <c r="A3812" i="13"/>
  <c r="A3813" i="13"/>
  <c r="A3814" i="13"/>
  <c r="A3815" i="13"/>
  <c r="A3816" i="13"/>
  <c r="A3817" i="13"/>
  <c r="A3818" i="13"/>
  <c r="A3819" i="13"/>
  <c r="A3820" i="13"/>
  <c r="A3821" i="13"/>
  <c r="A3822" i="13"/>
  <c r="A3823" i="13"/>
  <c r="A3824" i="13"/>
  <c r="A3825" i="13"/>
  <c r="A3826" i="13"/>
  <c r="A3827" i="13"/>
  <c r="A3828" i="13"/>
  <c r="A3829" i="13"/>
  <c r="A3830" i="13"/>
  <c r="A3831" i="13"/>
  <c r="A3832" i="13"/>
  <c r="A3833" i="13"/>
  <c r="A3834" i="13"/>
  <c r="A3835" i="13"/>
  <c r="A3836" i="13"/>
  <c r="A3837" i="13"/>
  <c r="A3838" i="13"/>
  <c r="A3839" i="13"/>
  <c r="A3840" i="13"/>
  <c r="A3841" i="13"/>
  <c r="A3842" i="13"/>
  <c r="A3843" i="13"/>
  <c r="A3844" i="13"/>
  <c r="A3845" i="13"/>
  <c r="A3846" i="13"/>
  <c r="A3847" i="13"/>
  <c r="A3848" i="13"/>
  <c r="A3849" i="13"/>
  <c r="A3850" i="13"/>
  <c r="A3851" i="13"/>
  <c r="A3852" i="13"/>
  <c r="A3853" i="13"/>
  <c r="A3854" i="13"/>
  <c r="A3855" i="13"/>
  <c r="A3856" i="13"/>
  <c r="A3857" i="13"/>
  <c r="A3858" i="13"/>
  <c r="A3859" i="13"/>
  <c r="A3860" i="13"/>
  <c r="A3861" i="13"/>
  <c r="A3862" i="13"/>
  <c r="A3863" i="13"/>
  <c r="A3864" i="13"/>
  <c r="A3865" i="13"/>
  <c r="A3866" i="13"/>
  <c r="A3867" i="13"/>
  <c r="A3868" i="13"/>
  <c r="A3869" i="13"/>
  <c r="A3870" i="13"/>
  <c r="A3871" i="13"/>
  <c r="A3872" i="13"/>
  <c r="A3873" i="13"/>
  <c r="A3874" i="13"/>
  <c r="A3875" i="13"/>
  <c r="A3876" i="13"/>
  <c r="A3877" i="13"/>
  <c r="A3878" i="13"/>
  <c r="A3879" i="13"/>
  <c r="A3880" i="13"/>
  <c r="A3881" i="13"/>
  <c r="A3882" i="13"/>
  <c r="A3883" i="13"/>
  <c r="A3884" i="13"/>
  <c r="A3885" i="13"/>
  <c r="A3886" i="13"/>
  <c r="A3887" i="13"/>
  <c r="A3888" i="13"/>
  <c r="A3889" i="13"/>
  <c r="A3890" i="13"/>
  <c r="A3891" i="13"/>
  <c r="A3892" i="13"/>
  <c r="A3893" i="13"/>
  <c r="A3894" i="13"/>
  <c r="A3895" i="13"/>
  <c r="A3896" i="13"/>
  <c r="A3897" i="13"/>
  <c r="A3898" i="13"/>
  <c r="A3899" i="13"/>
  <c r="A3900" i="13"/>
  <c r="A3901" i="13"/>
  <c r="A3902" i="13"/>
  <c r="A3903" i="13"/>
  <c r="A3904" i="13"/>
  <c r="A3905" i="13"/>
  <c r="A3906" i="13"/>
  <c r="A3907" i="13"/>
  <c r="A3908" i="13"/>
  <c r="A3909" i="13"/>
  <c r="A3910" i="13"/>
  <c r="A3911" i="13"/>
  <c r="A3912" i="13"/>
  <c r="A3913" i="13"/>
  <c r="A3914" i="13"/>
  <c r="A3915" i="13"/>
  <c r="A3916" i="13"/>
  <c r="A3917" i="13"/>
  <c r="A3918" i="13"/>
  <c r="A3919" i="13"/>
  <c r="A3920" i="13"/>
  <c r="A3921" i="13"/>
  <c r="A3922" i="13"/>
  <c r="A3923" i="13"/>
  <c r="A3924" i="13"/>
  <c r="A3925" i="13"/>
  <c r="A3926" i="13"/>
  <c r="A3927" i="13"/>
  <c r="A3928" i="13"/>
  <c r="A3929" i="13"/>
  <c r="A3930" i="13"/>
  <c r="A3931" i="13"/>
  <c r="A3932" i="13"/>
  <c r="A3933" i="13"/>
  <c r="A3934" i="13"/>
  <c r="A2" i="13"/>
  <c r="C25" i="12"/>
  <c r="B25" i="12"/>
  <c r="A25" i="12"/>
  <c r="D24" i="12"/>
  <c r="C24" i="12"/>
  <c r="B24" i="12"/>
  <c r="A24" i="1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B21" i="12" l="1"/>
  <c r="AB20" i="12"/>
  <c r="AB18" i="12"/>
  <c r="AB16" i="12"/>
  <c r="AB17" i="12"/>
  <c r="AB15" i="12"/>
  <c r="W2" i="14"/>
  <c r="X2" i="14" s="1"/>
  <c r="Y2" i="14" s="1"/>
  <c r="W20" i="12"/>
  <c r="N36" i="12" s="1"/>
  <c r="W21" i="12"/>
  <c r="N37" i="12" s="1"/>
  <c r="W16" i="12"/>
  <c r="N32" i="12" s="1"/>
  <c r="W15" i="12"/>
  <c r="N31" i="12" s="1"/>
  <c r="W17" i="12"/>
  <c r="N33" i="12" s="1"/>
  <c r="W18" i="12"/>
  <c r="N34" i="12" s="1"/>
  <c r="AM21" i="12"/>
  <c r="AI21" i="12"/>
  <c r="AE21" i="12"/>
  <c r="AJ20" i="12"/>
  <c r="AF20" i="12"/>
  <c r="AH20" i="12"/>
  <c r="AL21" i="12"/>
  <c r="AU21" i="12" s="1"/>
  <c r="AH21" i="12"/>
  <c r="AS21" i="12" s="1"/>
  <c r="J37" i="12" s="1"/>
  <c r="AD21" i="12"/>
  <c r="AM20" i="12"/>
  <c r="AI20" i="12"/>
  <c r="AE20" i="12"/>
  <c r="AL20" i="12"/>
  <c r="AU20" i="12" s="1"/>
  <c r="AK21" i="12"/>
  <c r="AJ21" i="12"/>
  <c r="AF21" i="12"/>
  <c r="AK20" i="12"/>
  <c r="AG20" i="12"/>
  <c r="AG21" i="12"/>
  <c r="AD20" i="12"/>
  <c r="AO20" i="12" s="1"/>
  <c r="AM19" i="12"/>
  <c r="AI19" i="12"/>
  <c r="AE19" i="12"/>
  <c r="AK18" i="12"/>
  <c r="AG18" i="12"/>
  <c r="AM17" i="12"/>
  <c r="AI17" i="12"/>
  <c r="AE17" i="12"/>
  <c r="AK16" i="12"/>
  <c r="AG16" i="12"/>
  <c r="AM15" i="12"/>
  <c r="AI15" i="12"/>
  <c r="AE15" i="12"/>
  <c r="AK14" i="12"/>
  <c r="AG14" i="12"/>
  <c r="AM13" i="12"/>
  <c r="AI13" i="12"/>
  <c r="AE13" i="12"/>
  <c r="AK12" i="12"/>
  <c r="AG12" i="12"/>
  <c r="AM11" i="12"/>
  <c r="AI11" i="12"/>
  <c r="AE11" i="12"/>
  <c r="AK10" i="12"/>
  <c r="AG10" i="12"/>
  <c r="AI9" i="12"/>
  <c r="AG9" i="12"/>
  <c r="AM9" i="12"/>
  <c r="AL9" i="12"/>
  <c r="AM18" i="12"/>
  <c r="AE18" i="12"/>
  <c r="AG17" i="12"/>
  <c r="AE16" i="12"/>
  <c r="AG15" i="12"/>
  <c r="AE14" i="12"/>
  <c r="AM12" i="12"/>
  <c r="AE12" i="12"/>
  <c r="AG11" i="12"/>
  <c r="AE10" i="12"/>
  <c r="AL19" i="12"/>
  <c r="AH19" i="12"/>
  <c r="AD19" i="12"/>
  <c r="AJ18" i="12"/>
  <c r="AT18" i="12" s="1"/>
  <c r="AF18" i="12"/>
  <c r="AP18" i="12" s="1"/>
  <c r="AL17" i="12"/>
  <c r="AU17" i="12" s="1"/>
  <c r="AH17" i="12"/>
  <c r="AS17" i="12" s="1"/>
  <c r="J33" i="12" s="1"/>
  <c r="AD17" i="12"/>
  <c r="AJ16" i="12"/>
  <c r="AT16" i="12" s="1"/>
  <c r="AF16" i="12"/>
  <c r="AP16" i="12" s="1"/>
  <c r="AL15" i="12"/>
  <c r="AU15" i="12" s="1"/>
  <c r="AH15" i="12"/>
  <c r="AS15" i="12" s="1"/>
  <c r="J31" i="12" s="1"/>
  <c r="AD15" i="12"/>
  <c r="AO15" i="12" s="1"/>
  <c r="AJ14" i="12"/>
  <c r="AF14" i="12"/>
  <c r="AL13" i="12"/>
  <c r="AH13" i="12"/>
  <c r="AD13" i="12"/>
  <c r="AJ12" i="12"/>
  <c r="AF12" i="12"/>
  <c r="AL11" i="12"/>
  <c r="AH11" i="12"/>
  <c r="AD11" i="12"/>
  <c r="AJ10" i="12"/>
  <c r="AF10" i="12"/>
  <c r="AH9" i="12"/>
  <c r="AF9" i="12"/>
  <c r="AK19" i="12"/>
  <c r="AK17" i="12"/>
  <c r="AI16" i="12"/>
  <c r="AM14" i="12"/>
  <c r="AK13" i="12"/>
  <c r="AI12" i="12"/>
  <c r="AI10" i="12"/>
  <c r="AE9" i="12"/>
  <c r="AJ19" i="12"/>
  <c r="AF19" i="12"/>
  <c r="AL18" i="12"/>
  <c r="AU18" i="12" s="1"/>
  <c r="AH18" i="12"/>
  <c r="AD18" i="12"/>
  <c r="AO18" i="12" s="1"/>
  <c r="AJ17" i="12"/>
  <c r="AF17" i="12"/>
  <c r="AL16" i="12"/>
  <c r="AH16" i="12"/>
  <c r="AS16" i="12" s="1"/>
  <c r="J32" i="12" s="1"/>
  <c r="AD16" i="12"/>
  <c r="AO16" i="12" s="1"/>
  <c r="AJ15" i="12"/>
  <c r="AF15" i="12"/>
  <c r="AL14" i="12"/>
  <c r="AH14" i="12"/>
  <c r="AD14" i="12"/>
  <c r="AJ13" i="12"/>
  <c r="AF13" i="12"/>
  <c r="AL12" i="12"/>
  <c r="AH12" i="12"/>
  <c r="AD12" i="12"/>
  <c r="AJ11" i="12"/>
  <c r="AF11" i="12"/>
  <c r="AL10" i="12"/>
  <c r="AH10" i="12"/>
  <c r="AD10" i="12"/>
  <c r="AJ9" i="12"/>
  <c r="AD9" i="12"/>
  <c r="AG19" i="12"/>
  <c r="AI18" i="12"/>
  <c r="AM16" i="12"/>
  <c r="AK15" i="12"/>
  <c r="AI14" i="12"/>
  <c r="AG13" i="12"/>
  <c r="AK11" i="12"/>
  <c r="AM10" i="12"/>
  <c r="AK9" i="12"/>
  <c r="U19" i="12"/>
  <c r="I35" i="12" s="1"/>
  <c r="T14" i="12"/>
  <c r="AB14" i="12"/>
  <c r="W14" i="12"/>
  <c r="N30" i="12" s="1"/>
  <c r="V14" i="12"/>
  <c r="L30" i="12" s="1"/>
  <c r="S14" i="12"/>
  <c r="F30" i="12" s="1"/>
  <c r="W19" i="12"/>
  <c r="N35" i="12" s="1"/>
  <c r="S19" i="12"/>
  <c r="F35" i="12" s="1"/>
  <c r="T19" i="12"/>
  <c r="AB19" i="12"/>
  <c r="AB12" i="12"/>
  <c r="AB13" i="12"/>
  <c r="AO17" i="12" l="1"/>
  <c r="AP15" i="12"/>
  <c r="AR15" i="12" s="1"/>
  <c r="AO21" i="12"/>
  <c r="AT17" i="12"/>
  <c r="AR18" i="12"/>
  <c r="AP21" i="12"/>
  <c r="AR21" i="12" s="1"/>
  <c r="AT20" i="12"/>
  <c r="AT21" i="12"/>
  <c r="AU16" i="12"/>
  <c r="AS18" i="12"/>
  <c r="J34" i="12" s="1"/>
  <c r="AS20" i="12"/>
  <c r="J36" i="12" s="1"/>
  <c r="AT15" i="12"/>
  <c r="AN17" i="12"/>
  <c r="AN18" i="12" s="1"/>
  <c r="AN16" i="12"/>
  <c r="AP17" i="12"/>
  <c r="AR17" i="12" s="1"/>
  <c r="AR16" i="12"/>
  <c r="AP20" i="12"/>
  <c r="AR20" i="12" s="1"/>
  <c r="AN10" i="12"/>
  <c r="AO14" i="12"/>
  <c r="AS14" i="12"/>
  <c r="J30" i="12" s="1"/>
  <c r="AP14" i="12"/>
  <c r="AT14" i="12"/>
  <c r="AU14" i="12"/>
  <c r="AT12" i="12"/>
  <c r="AS12" i="12"/>
  <c r="J28" i="12" s="1"/>
  <c r="AT13" i="12"/>
  <c r="AU12" i="12"/>
  <c r="AS13" i="12"/>
  <c r="J29" i="12" s="1"/>
  <c r="AU13" i="12"/>
  <c r="AO19" i="12"/>
  <c r="AT19" i="12"/>
  <c r="AS19" i="12"/>
  <c r="J35" i="12" s="1"/>
  <c r="AU19" i="12"/>
  <c r="AP13" i="12"/>
  <c r="AP12" i="12"/>
  <c r="AO13" i="12"/>
  <c r="AP19" i="12"/>
  <c r="AO12" i="12"/>
  <c r="Z37" i="12" l="1"/>
  <c r="AG37" i="12"/>
  <c r="AA37" i="12"/>
  <c r="AJ37" i="12"/>
  <c r="X37" i="12"/>
  <c r="AE37" i="12"/>
  <c r="AI37" i="12"/>
  <c r="AF37" i="12"/>
  <c r="Y37" i="12"/>
  <c r="AK37" i="12"/>
  <c r="AM37" i="12"/>
  <c r="AB37" i="12"/>
  <c r="AC37" i="12"/>
  <c r="AD37" i="12"/>
  <c r="AL37" i="12"/>
  <c r="AO37" i="12"/>
  <c r="AN37" i="12"/>
  <c r="W37" i="12"/>
  <c r="AH37" i="12"/>
  <c r="AO36" i="12"/>
  <c r="W36" i="12"/>
  <c r="AA36" i="12"/>
  <c r="AI36" i="12"/>
  <c r="AN36" i="12"/>
  <c r="Y36" i="12"/>
  <c r="AH36" i="12"/>
  <c r="Z36" i="12"/>
  <c r="AF36" i="12"/>
  <c r="AM36" i="12"/>
  <c r="AB36" i="12"/>
  <c r="AD36" i="12"/>
  <c r="AC36" i="12"/>
  <c r="AL36" i="12"/>
  <c r="X36" i="12"/>
  <c r="AJ36" i="12"/>
  <c r="AE36" i="12"/>
  <c r="AK36" i="12"/>
  <c r="AG36" i="12"/>
  <c r="AR14" i="12"/>
  <c r="AR19" i="12"/>
  <c r="AR12" i="12"/>
  <c r="AR13" i="12"/>
  <c r="G36" i="12" l="1"/>
  <c r="G37" i="12"/>
  <c r="E28" i="12"/>
  <c r="AJ28" i="12" s="1"/>
  <c r="AJ35" i="12"/>
  <c r="AG29" i="12"/>
  <c r="AF29" i="12" l="1"/>
  <c r="AC29" i="12"/>
  <c r="X29" i="12"/>
  <c r="W29" i="12"/>
  <c r="AH29" i="12"/>
  <c r="AD29" i="12"/>
  <c r="AK35" i="12"/>
  <c r="AK29" i="12"/>
  <c r="AJ29" i="12"/>
  <c r="AH35" i="12"/>
  <c r="AL35" i="12"/>
  <c r="AA35" i="12"/>
  <c r="AC35" i="12"/>
  <c r="W28" i="12"/>
  <c r="AO29" i="12"/>
  <c r="AA28" i="12"/>
  <c r="AI28" i="12"/>
  <c r="AC28" i="12"/>
  <c r="AL28" i="12"/>
  <c r="AN28" i="12"/>
  <c r="AD28" i="12"/>
  <c r="AN35" i="12"/>
  <c r="AD35" i="12"/>
  <c r="W35" i="12"/>
  <c r="Z35" i="12"/>
  <c r="AE35" i="12"/>
  <c r="AG35" i="12"/>
  <c r="X35" i="12"/>
  <c r="AO35" i="12"/>
  <c r="AF35" i="12"/>
  <c r="AB35" i="12"/>
  <c r="AM35" i="12"/>
  <c r="AI35" i="12"/>
  <c r="Y35" i="12"/>
  <c r="X28" i="12"/>
  <c r="AO28" i="12"/>
  <c r="AA29" i="12"/>
  <c r="AB29" i="12"/>
  <c r="AE29" i="12"/>
  <c r="Z28" i="12"/>
  <c r="AF28" i="12"/>
  <c r="Y28" i="12"/>
  <c r="AG28" i="12"/>
  <c r="Y29" i="12"/>
  <c r="AE28" i="12"/>
  <c r="AN29" i="12"/>
  <c r="AM29" i="12"/>
  <c r="Z29" i="12"/>
  <c r="AL29" i="12"/>
  <c r="AI29" i="12"/>
  <c r="AK28" i="12"/>
  <c r="AM28" i="12"/>
  <c r="AH28" i="12"/>
  <c r="AB28" i="12"/>
  <c r="AB9" i="12"/>
  <c r="AT9" i="12" s="1"/>
  <c r="K25" i="12" s="1"/>
  <c r="D25" i="12"/>
  <c r="T9" i="12"/>
  <c r="S9" i="12"/>
  <c r="F25" i="12" s="1"/>
  <c r="S10" i="12"/>
  <c r="F26" i="12" s="1"/>
  <c r="T10" i="12"/>
  <c r="AB11" i="12"/>
  <c r="AO11" i="12" s="1"/>
  <c r="U11" i="12"/>
  <c r="I27" i="12" s="1"/>
  <c r="W11" i="12"/>
  <c r="N27" i="12" s="1"/>
  <c r="T11" i="12"/>
  <c r="AB10" i="12"/>
  <c r="AO10" i="12" s="1"/>
  <c r="U10" i="12"/>
  <c r="I26" i="12" s="1"/>
  <c r="U9" i="12"/>
  <c r="I25" i="12" s="1"/>
  <c r="V11" i="12"/>
  <c r="L27" i="12" s="1"/>
  <c r="S11" i="12"/>
  <c r="F27" i="12" s="1"/>
  <c r="W10" i="12"/>
  <c r="N26" i="12" s="1"/>
  <c r="V9" i="12"/>
  <c r="L25" i="12" s="1"/>
  <c r="W9" i="12"/>
  <c r="N25" i="12" s="1"/>
  <c r="V10" i="12"/>
  <c r="L26" i="12" s="1"/>
  <c r="G35" i="12" l="1"/>
  <c r="G28" i="12"/>
  <c r="G29" i="12"/>
  <c r="AO9" i="12"/>
  <c r="AU10" i="12"/>
  <c r="AP11" i="12"/>
  <c r="AR11" i="12" s="1"/>
  <c r="AU9" i="12"/>
  <c r="M25" i="12" s="1"/>
  <c r="AT10" i="12"/>
  <c r="AS11" i="12"/>
  <c r="J27" i="12" s="1"/>
  <c r="AP10" i="12"/>
  <c r="AS10" i="12"/>
  <c r="J26" i="12" s="1"/>
  <c r="AU11" i="12"/>
  <c r="AT11" i="12"/>
  <c r="AP9" i="12"/>
  <c r="AR9" i="12" s="1"/>
  <c r="E25" i="12" s="1"/>
  <c r="AS9" i="12"/>
  <c r="H25" i="12" s="1"/>
  <c r="J25" i="12" l="1"/>
  <c r="AA25" i="12"/>
  <c r="W27" i="12"/>
  <c r="AB27" i="12"/>
  <c r="AF27" i="12"/>
  <c r="AK27" i="12"/>
  <c r="AN27" i="12"/>
  <c r="Y27" i="12"/>
  <c r="AC27" i="12"/>
  <c r="AG27" i="12"/>
  <c r="AL27" i="12"/>
  <c r="X27" i="12"/>
  <c r="AA27" i="12"/>
  <c r="AE27" i="12"/>
  <c r="AJ27" i="12"/>
  <c r="AO27" i="12"/>
  <c r="AH27" i="12"/>
  <c r="Z27" i="12"/>
  <c r="AD27" i="12"/>
  <c r="AI27" i="12"/>
  <c r="AM27" i="12"/>
  <c r="Z26" i="12"/>
  <c r="AD26" i="12"/>
  <c r="AH26" i="12"/>
  <c r="AL26" i="12"/>
  <c r="W26" i="12"/>
  <c r="AA26" i="12"/>
  <c r="AE26" i="12"/>
  <c r="AI26" i="12"/>
  <c r="AM26" i="12"/>
  <c r="Y26" i="12"/>
  <c r="AC26" i="12"/>
  <c r="AG26" i="12"/>
  <c r="AK26" i="12"/>
  <c r="AO26" i="12"/>
  <c r="X26" i="12"/>
  <c r="AB26" i="12"/>
  <c r="AF26" i="12"/>
  <c r="AJ26" i="12"/>
  <c r="AN26" i="12"/>
  <c r="G26" i="12" l="1"/>
  <c r="G27" i="12"/>
  <c r="AC25" i="12"/>
  <c r="AF25" i="12"/>
  <c r="AH25" i="12"/>
  <c r="AM25" i="12"/>
  <c r="AD25" i="12"/>
  <c r="AI25" i="12"/>
  <c r="AG25" i="12"/>
  <c r="AJ25" i="12"/>
  <c r="W25" i="12"/>
  <c r="AE25" i="12"/>
  <c r="AO25" i="12"/>
  <c r="Y25" i="12"/>
  <c r="Z25" i="12"/>
  <c r="AB25" i="12"/>
  <c r="AK25" i="12"/>
  <c r="AL25" i="12"/>
  <c r="AN25" i="12"/>
  <c r="X25" i="12"/>
  <c r="G25" i="12" l="1"/>
</calcChain>
</file>

<file path=xl/comments1.xml><?xml version="1.0" encoding="utf-8"?>
<comments xmlns="http://schemas.openxmlformats.org/spreadsheetml/2006/main">
  <authors>
    <author>Sander Teeuwisse</author>
    <author>MI65155</author>
  </authors>
  <commentList>
    <comment ref="R1" authorId="0" shapeId="0">
      <text>
        <r>
          <rPr>
            <b/>
            <sz val="9"/>
            <color indexed="81"/>
            <rFont val="Tahoma"/>
            <family val="2"/>
          </rPr>
          <t>Sander Teeuwisse:</t>
        </r>
        <r>
          <rPr>
            <sz val="9"/>
            <color indexed="81"/>
            <rFont val="Tahoma"/>
            <family val="2"/>
          </rPr>
          <t xml:space="preserve">
Wegtype 1 is in CAR VL 3.0 komen te vervallen</t>
        </r>
      </text>
    </comment>
    <comment ref="T2" authorId="0" shapeId="0">
      <text>
        <r>
          <rPr>
            <b/>
            <sz val="9"/>
            <color indexed="81"/>
            <rFont val="Tahoma"/>
            <family val="2"/>
          </rPr>
          <t>Snelweg</t>
        </r>
      </text>
    </comment>
    <comment ref="T3" authorId="0" shapeId="0">
      <text>
        <r>
          <rPr>
            <b/>
            <sz val="9"/>
            <color indexed="81"/>
            <rFont val="Tahoma"/>
            <family val="2"/>
          </rPr>
          <t>Buitenweg</t>
        </r>
        <r>
          <rPr>
            <sz val="9"/>
            <color indexed="81"/>
            <rFont val="Tahoma"/>
            <family val="2"/>
          </rPr>
          <t xml:space="preserve">
</t>
        </r>
      </text>
    </comment>
    <comment ref="T4" authorId="0" shapeId="0">
      <text>
        <r>
          <rPr>
            <b/>
            <sz val="9"/>
            <color indexed="81"/>
            <rFont val="Tahoma"/>
            <family val="2"/>
          </rPr>
          <t>Normaal stadsverkeer</t>
        </r>
        <r>
          <rPr>
            <sz val="9"/>
            <color indexed="81"/>
            <rFont val="Tahoma"/>
            <family val="2"/>
          </rPr>
          <t xml:space="preserve">
</t>
        </r>
      </text>
    </comment>
    <comment ref="T5" authorId="0" shapeId="0">
      <text>
        <r>
          <rPr>
            <b/>
            <sz val="9"/>
            <color indexed="81"/>
            <rFont val="Tahoma"/>
            <family val="2"/>
          </rPr>
          <t>stagnerend stadsverkeer</t>
        </r>
      </text>
    </comment>
    <comment ref="T6" authorId="0" shapeId="0">
      <text>
        <r>
          <rPr>
            <b/>
            <sz val="9"/>
            <color indexed="81"/>
            <rFont val="Tahoma"/>
            <family val="2"/>
          </rPr>
          <t>Doorstromend stadsverkeer</t>
        </r>
      </text>
    </comment>
    <comment ref="B7" authorId="1" shapeId="0">
      <text>
        <r>
          <rPr>
            <b/>
            <sz val="8"/>
            <color rgb="FF000000"/>
            <rFont val="Tahoma"/>
            <family val="2"/>
          </rPr>
          <t>2012 is het meteojaar voor alle situaties in CAR VL 3.0</t>
        </r>
        <r>
          <rPr>
            <sz val="8"/>
            <color rgb="FF000000"/>
            <rFont val="Tahoma"/>
            <family val="2"/>
          </rPr>
          <t xml:space="preserve">
</t>
        </r>
      </text>
    </comment>
    <comment ref="C8" authorId="0" shapeId="0">
      <text>
        <r>
          <rPr>
            <b/>
            <sz val="9"/>
            <color rgb="FF000000"/>
            <rFont val="Tahoma"/>
            <family val="2"/>
          </rPr>
          <t>Sander Teeuwisse:</t>
        </r>
        <r>
          <rPr>
            <sz val="9"/>
            <color rgb="FF000000"/>
            <rFont val="Tahoma"/>
            <family val="2"/>
          </rPr>
          <t xml:space="preserve">
</t>
        </r>
        <r>
          <rPr>
            <sz val="9"/>
            <color rgb="FF000000"/>
            <rFont val="Tahoma"/>
            <family val="2"/>
          </rPr>
          <t>Index used, not real coordinates</t>
        </r>
      </text>
    </comment>
  </commentList>
</comments>
</file>

<file path=xl/sharedStrings.xml><?xml version="1.0" encoding="utf-8"?>
<sst xmlns="http://schemas.openxmlformats.org/spreadsheetml/2006/main" count="543" uniqueCount="161">
  <si>
    <t>NO2</t>
  </si>
  <si>
    <t>PM25</t>
  </si>
  <si>
    <t>PM10</t>
  </si>
  <si>
    <t>b</t>
  </si>
  <si>
    <t>a</t>
  </si>
  <si>
    <t>c</t>
  </si>
  <si>
    <t>d</t>
  </si>
  <si>
    <t>e</t>
  </si>
  <si>
    <t>m</t>
  </si>
  <si>
    <t>p</t>
  </si>
  <si>
    <t>v</t>
  </si>
  <si>
    <t>Year</t>
  </si>
  <si>
    <t>IX</t>
  </si>
  <si>
    <t>IY</t>
  </si>
  <si>
    <t>EC</t>
  </si>
  <si>
    <t>O3</t>
  </si>
  <si>
    <t>mj</t>
  </si>
  <si>
    <t>wc</t>
  </si>
  <si>
    <t>numbur of hours/year</t>
  </si>
  <si>
    <t>percentiel</t>
  </si>
  <si>
    <t>max</t>
  </si>
  <si>
    <t>rico</t>
  </si>
  <si>
    <t>constante</t>
  </si>
  <si>
    <t>wegtype</t>
  </si>
  <si>
    <t>snelheidstype</t>
  </si>
  <si>
    <t>bomenfactor</t>
  </si>
  <si>
    <t>K</t>
  </si>
  <si>
    <t>j</t>
  </si>
  <si>
    <t>B</t>
  </si>
  <si>
    <t>correctiefact</t>
  </si>
  <si>
    <t>3a</t>
  </si>
  <si>
    <t>3b</t>
  </si>
  <si>
    <t>Dilutionfactors</t>
  </si>
  <si>
    <t>y</t>
  </si>
  <si>
    <t>x</t>
  </si>
  <si>
    <t>Y</t>
  </si>
  <si>
    <t>X</t>
  </si>
  <si>
    <t>CAR II input</t>
  </si>
  <si>
    <t>Emission (µg/m/s)</t>
  </si>
  <si>
    <t>Contr. (yearly aver.)</t>
  </si>
  <si>
    <t>cong</t>
  </si>
  <si>
    <t>Dilution</t>
  </si>
  <si>
    <t>region_factor</t>
  </si>
  <si>
    <t>Nox-regulier</t>
  </si>
  <si>
    <t>Nox-cong.</t>
  </si>
  <si>
    <t>No2-regulier</t>
  </si>
  <si>
    <t>No2-cong.</t>
  </si>
  <si>
    <t>PM10-regulier</t>
  </si>
  <si>
    <t>PM10-cong</t>
  </si>
  <si>
    <t>PM2.5-regulier</t>
  </si>
  <si>
    <t>PM2.5-cong</t>
  </si>
  <si>
    <t>NOx (incl. corr.)</t>
  </si>
  <si>
    <t>NO2-direct (incl. corr.)</t>
  </si>
  <si>
    <t>PM2.5</t>
  </si>
  <si>
    <t>Results</t>
  </si>
  <si>
    <t>NO2 numbur of hours/year</t>
  </si>
  <si>
    <t>NO2 jm achtergrond</t>
  </si>
  <si>
    <t>NO2-concentratie jm</t>
  </si>
  <si>
    <t>number of hours exceeding limit value 2010</t>
  </si>
  <si>
    <t>PM10 jm achtergrond</t>
  </si>
  <si>
    <t>PM10-concentratie jm</t>
  </si>
  <si>
    <t>Windspeed</t>
  </si>
  <si>
    <t>Meteo</t>
  </si>
  <si>
    <t>meteo (2007 of 20042008)</t>
  </si>
  <si>
    <t>PM2.5 jm achtergrond</t>
  </si>
  <si>
    <t>PM2.5-concentratie jm</t>
  </si>
  <si>
    <t>EC jm achtergrond</t>
  </si>
  <si>
    <t>EC-concentratie jm</t>
  </si>
  <si>
    <t>EC-regulier</t>
  </si>
  <si>
    <t>EC-cong</t>
  </si>
  <si>
    <t>EF_NOx</t>
  </si>
  <si>
    <t>EF_NO2</t>
  </si>
  <si>
    <t>EF_PM25</t>
  </si>
  <si>
    <t>EF_PM10</t>
  </si>
  <si>
    <t>EF_EC</t>
  </si>
  <si>
    <t>snelweg</t>
  </si>
  <si>
    <t>buitenweg</t>
  </si>
  <si>
    <t>stagn</t>
  </si>
  <si>
    <t>normaal</t>
  </si>
  <si>
    <t>doorstr</t>
  </si>
  <si>
    <t>min</t>
  </si>
  <si>
    <t>avg</t>
  </si>
  <si>
    <t>m/s</t>
  </si>
  <si>
    <t>XI</t>
  </si>
  <si>
    <t>YI</t>
  </si>
  <si>
    <t>NO2_2015</t>
  </si>
  <si>
    <t>NO2_2020</t>
  </si>
  <si>
    <t>NO2_2025</t>
  </si>
  <si>
    <t>NO2_2030</t>
  </si>
  <si>
    <t>O3_2015</t>
  </si>
  <si>
    <t>O3_2020</t>
  </si>
  <si>
    <t>O3_2025</t>
  </si>
  <si>
    <t>O3_2030</t>
  </si>
  <si>
    <t>PM10_2015</t>
  </si>
  <si>
    <t>PM10_2020</t>
  </si>
  <si>
    <t>PM10_2025</t>
  </si>
  <si>
    <t>PM10_2030</t>
  </si>
  <si>
    <t>PM25_2015</t>
  </si>
  <si>
    <t>PM25_2020</t>
  </si>
  <si>
    <t>PM25_2025</t>
  </si>
  <si>
    <t>PM25_2030</t>
  </si>
  <si>
    <t>EC_2015</t>
  </si>
  <si>
    <t>EC_2020</t>
  </si>
  <si>
    <t>EC_2025</t>
  </si>
  <si>
    <t>EC_2030</t>
  </si>
  <si>
    <t>XiYI</t>
  </si>
  <si>
    <t># OD PM10 max</t>
  </si>
  <si>
    <t>Roeselare</t>
  </si>
  <si>
    <t>Gent</t>
  </si>
  <si>
    <t>Leuven</t>
  </si>
  <si>
    <t>Hasselt</t>
  </si>
  <si>
    <t>Turnhout</t>
  </si>
  <si>
    <t>Antwerpen</t>
  </si>
  <si>
    <t>xy</t>
  </si>
  <si>
    <t>Bremheidelaan</t>
  </si>
  <si>
    <t>Zutendaal</t>
  </si>
  <si>
    <t>Kopeikstraat</t>
  </si>
  <si>
    <t>Hamont-Achel</t>
  </si>
  <si>
    <t>Stad</t>
  </si>
  <si>
    <t>Mechelen</t>
  </si>
  <si>
    <t>Straat1a</t>
  </si>
  <si>
    <t>Straat1d</t>
  </si>
  <si>
    <t>Straat1c</t>
  </si>
  <si>
    <t>Straat1b</t>
  </si>
  <si>
    <t>Aalst</t>
  </si>
  <si>
    <t>Dirk Martensstraat</t>
  </si>
  <si>
    <t>Lange Leemstraat</t>
  </si>
  <si>
    <t>Brugge</t>
  </si>
  <si>
    <t>Katelijnestraat</t>
  </si>
  <si>
    <t>Genk</t>
  </si>
  <si>
    <t>Vennestraat</t>
  </si>
  <si>
    <t>Nederkouter</t>
  </si>
  <si>
    <t>Sint-Truidersteenweg</t>
  </si>
  <si>
    <t>Kortrijk</t>
  </si>
  <si>
    <t>Rijselsestraat</t>
  </si>
  <si>
    <t>Tiensestraat</t>
  </si>
  <si>
    <t>Sint-Katelijnestraat</t>
  </si>
  <si>
    <t>Mortsel</t>
  </si>
  <si>
    <t>Guido Gezellelaan</t>
  </si>
  <si>
    <t>Oostende</t>
  </si>
  <si>
    <t>Oude Molenstraat</t>
  </si>
  <si>
    <t>Manenstraat</t>
  </si>
  <si>
    <t>Sint-Niklaas</t>
  </si>
  <si>
    <t>Ankerstraat</t>
  </si>
  <si>
    <t>nr cat</t>
  </si>
  <si>
    <t>Vehicle Class</t>
  </si>
  <si>
    <t>Speed Regime</t>
  </si>
  <si>
    <t>Format for report</t>
  </si>
  <si>
    <t>Speed type</t>
  </si>
  <si>
    <t>Street type</t>
  </si>
  <si>
    <t>Tree factor</t>
  </si>
  <si>
    <t>Years</t>
  </si>
  <si>
    <t>Selection choice meteo</t>
  </si>
  <si>
    <t>Search key</t>
  </si>
  <si>
    <t>Place</t>
  </si>
  <si>
    <t>Street Name</t>
  </si>
  <si>
    <t>Intensity</t>
  </si>
  <si>
    <t>Fraction medium heavy</t>
  </si>
  <si>
    <t>Fraction heavy</t>
  </si>
  <si>
    <t>Fraction buses</t>
  </si>
  <si>
    <t>Distance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</si>
</sst>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00"/>
    <numFmt numFmtId="177" formatCode="0.0"/>
    <numFmt numFmtId="178" formatCode="0.0000"/>
    <numFmt numFmtId="179" formatCode="0.00000"/>
    <numFmt numFmtId="180" formatCode="0.000000"/>
  </numFmts>
  <fonts count="39">
    <font>
      <sz val="11"/>
      <color theme="1"/>
      <name val="宋体"/>
      <family val="2"/>
      <scheme val="minor"/>
    </font>
    <font>
      <sz val="12"/>
      <color theme="1"/>
      <name val="宋体"/>
      <family val="2"/>
      <scheme val="minor"/>
    </font>
    <font>
      <sz val="10"/>
      <color indexed="8"/>
      <name val="Arial"/>
      <family val="2"/>
    </font>
    <font>
      <sz val="8"/>
      <color indexed="8"/>
      <name val="Arial"/>
      <family val="2"/>
    </font>
    <font>
      <sz val="10"/>
      <name val="Arial"/>
      <family val="2"/>
    </font>
    <font>
      <sz val="10"/>
      <color indexed="10"/>
      <name val="Arial"/>
      <family val="2"/>
    </font>
    <font>
      <sz val="10"/>
      <color indexed="50"/>
      <name val="Arial"/>
      <family val="2"/>
    </font>
    <font>
      <sz val="10"/>
      <name val="MS Sans Serif"/>
      <family val="2"/>
    </font>
    <font>
      <b/>
      <sz val="10"/>
      <color indexed="10"/>
      <name val="Arial"/>
      <family val="2"/>
    </font>
    <font>
      <sz val="10"/>
      <color indexed="22"/>
      <name val="Arial"/>
      <family val="2"/>
    </font>
    <font>
      <b/>
      <sz val="10"/>
      <color indexed="44"/>
      <name val="Arial"/>
      <family val="2"/>
    </font>
    <font>
      <b/>
      <sz val="10"/>
      <color indexed="8"/>
      <name val="Arial"/>
      <family val="2"/>
    </font>
    <font>
      <sz val="10"/>
      <color indexed="44"/>
      <name val="Arial"/>
      <family val="2"/>
    </font>
    <font>
      <sz val="10"/>
      <color indexed="51"/>
      <name val="Arial"/>
      <family val="2"/>
    </font>
    <font>
      <sz val="10"/>
      <color rgb="FFFF0000"/>
      <name val="Arial"/>
      <family val="2"/>
    </font>
    <font>
      <sz val="10"/>
      <color indexed="22"/>
      <name val="MS Sans Serif"/>
      <family val="2"/>
    </font>
    <font>
      <b/>
      <sz val="10"/>
      <color indexed="51"/>
      <name val="Arial"/>
      <family val="2"/>
    </font>
    <font>
      <b/>
      <sz val="10"/>
      <color rgb="FFFF0000"/>
      <name val="Arial"/>
      <family val="2"/>
    </font>
    <font>
      <b/>
      <sz val="10"/>
      <color indexed="50"/>
      <name val="Arial"/>
      <family val="2"/>
    </font>
    <font>
      <b/>
      <sz val="10"/>
      <name val="Arial"/>
      <family val="2"/>
    </font>
    <font>
      <sz val="10"/>
      <color indexed="47"/>
      <name val="Arial"/>
      <family val="2"/>
    </font>
    <font>
      <sz val="10"/>
      <color indexed="16"/>
      <name val="Arial"/>
      <family val="2"/>
    </font>
    <font>
      <sz val="9"/>
      <color indexed="81"/>
      <name val="Tahoma"/>
      <family val="2"/>
    </font>
    <font>
      <b/>
      <sz val="9"/>
      <color indexed="81"/>
      <name val="Tahoma"/>
      <family val="2"/>
    </font>
    <font>
      <sz val="10"/>
      <color theme="0" tint="-0.14999847407452621"/>
      <name val="Arial"/>
      <family val="2"/>
    </font>
    <font>
      <b/>
      <sz val="10"/>
      <color theme="0" tint="-0.14999847407452621"/>
      <name val="Arial"/>
      <family val="2"/>
    </font>
    <font>
      <b/>
      <sz val="10"/>
      <color theme="0" tint="-0.249977111117893"/>
      <name val="Arial"/>
      <family val="2"/>
    </font>
    <font>
      <sz val="10"/>
      <color theme="0" tint="-0.249977111117893"/>
      <name val="Arial"/>
      <family val="2"/>
    </font>
    <font>
      <sz val="8"/>
      <color theme="0" tint="-0.249977111117893"/>
      <name val="Arial"/>
      <family val="2"/>
    </font>
    <font>
      <sz val="11"/>
      <color theme="0" tint="-0.249977111117893"/>
      <name val="宋体"/>
      <family val="2"/>
      <scheme val="minor"/>
    </font>
    <font>
      <sz val="14"/>
      <name val="宋体"/>
      <family val="2"/>
      <scheme val="minor"/>
    </font>
    <font>
      <sz val="14"/>
      <color theme="1"/>
      <name val="宋体"/>
      <family val="2"/>
      <scheme val="minor"/>
    </font>
    <font>
      <sz val="12"/>
      <color indexed="8"/>
      <name val="Arial"/>
      <family val="2"/>
    </font>
    <font>
      <b/>
      <sz val="12"/>
      <color rgb="FFFF0000"/>
      <name val="Arial"/>
      <family val="2"/>
    </font>
    <font>
      <b/>
      <sz val="8"/>
      <color rgb="FF000000"/>
      <name val="Tahoma"/>
      <family val="2"/>
    </font>
    <font>
      <sz val="8"/>
      <color rgb="FF000000"/>
      <name val="Tahoma"/>
      <family val="2"/>
    </font>
    <font>
      <b/>
      <sz val="9"/>
      <color rgb="FF000000"/>
      <name val="Tahoma"/>
      <family val="2"/>
    </font>
    <font>
      <sz val="9"/>
      <color rgb="FF000000"/>
      <name val="Tahoma"/>
      <family val="2"/>
    </font>
    <font>
      <sz val="9"/>
      <name val="宋体"/>
      <family val="3"/>
      <charset val="134"/>
      <scheme val="minor"/>
    </font>
  </fonts>
  <fills count="10">
    <fill>
      <patternFill patternType="none"/>
    </fill>
    <fill>
      <patternFill patternType="gray125"/>
    </fill>
    <fill>
      <patternFill patternType="solid">
        <fgColor indexed="22"/>
        <bgColor indexed="0"/>
      </patternFill>
    </fill>
    <fill>
      <patternFill patternType="solid">
        <fgColor indexed="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22"/>
      </left>
      <right style="thin">
        <color indexed="22"/>
      </right>
      <top/>
      <bottom/>
      <diagonal/>
    </border>
  </borders>
  <cellStyleXfs count="5">
    <xf numFmtId="0" fontId="0" fillId="0" borderId="0"/>
    <xf numFmtId="0" fontId="2" fillId="0" borderId="0"/>
    <xf numFmtId="0" fontId="4" fillId="0" borderId="0"/>
    <xf numFmtId="0" fontId="7" fillId="0" borderId="0"/>
    <xf numFmtId="0" fontId="2" fillId="0" borderId="0"/>
  </cellStyleXfs>
  <cellXfs count="122">
    <xf numFmtId="0" fontId="0" fillId="0" borderId="0" xfId="0"/>
    <xf numFmtId="0" fontId="3" fillId="0" borderId="2" xfId="1" applyFont="1" applyFill="1" applyBorder="1" applyAlignment="1">
      <alignment wrapText="1"/>
    </xf>
    <xf numFmtId="0" fontId="3" fillId="0" borderId="2" xfId="1" applyFont="1" applyFill="1" applyBorder="1" applyAlignment="1">
      <alignment horizontal="right" wrapText="1"/>
    </xf>
    <xf numFmtId="0" fontId="4" fillId="0" borderId="0" xfId="2"/>
    <xf numFmtId="0" fontId="8" fillId="0" borderId="0" xfId="2" applyFont="1" applyProtection="1"/>
    <xf numFmtId="0" fontId="4" fillId="0" borderId="0" xfId="2" applyProtection="1"/>
    <xf numFmtId="2" fontId="4" fillId="0" borderId="0" xfId="2" applyNumberFormat="1" applyProtection="1"/>
    <xf numFmtId="0" fontId="4" fillId="0" borderId="0" xfId="2" applyFont="1" applyProtection="1"/>
    <xf numFmtId="2" fontId="4" fillId="0" borderId="0" xfId="2" applyNumberFormat="1" applyFont="1" applyProtection="1"/>
    <xf numFmtId="0" fontId="2" fillId="0" borderId="0" xfId="2" applyFont="1" applyProtection="1"/>
    <xf numFmtId="0" fontId="11" fillId="0" borderId="0" xfId="2" applyFont="1" applyProtection="1"/>
    <xf numFmtId="177" fontId="2" fillId="0" borderId="0" xfId="2" applyNumberFormat="1" applyFont="1" applyProtection="1"/>
    <xf numFmtId="178" fontId="2" fillId="0" borderId="0" xfId="2" applyNumberFormat="1" applyFont="1" applyProtection="1"/>
    <xf numFmtId="2" fontId="2" fillId="0" borderId="0" xfId="2" applyNumberFormat="1" applyFont="1" applyProtection="1"/>
    <xf numFmtId="0" fontId="2" fillId="0" borderId="0" xfId="2" applyFont="1" applyFill="1" applyProtection="1"/>
    <xf numFmtId="176" fontId="2" fillId="0" borderId="0" xfId="2" applyNumberFormat="1" applyFont="1" applyFill="1" applyProtection="1"/>
    <xf numFmtId="11" fontId="2" fillId="0" borderId="0" xfId="2" applyNumberFormat="1" applyFont="1" applyProtection="1"/>
    <xf numFmtId="178" fontId="2" fillId="0" borderId="0" xfId="2" applyNumberFormat="1" applyFont="1" applyFill="1" applyProtection="1"/>
    <xf numFmtId="179" fontId="2" fillId="0" borderId="0" xfId="2" applyNumberFormat="1" applyFont="1" applyFill="1" applyProtection="1"/>
    <xf numFmtId="0" fontId="2" fillId="0" borderId="0" xfId="2" quotePrefix="1" applyFont="1" applyProtection="1"/>
    <xf numFmtId="0" fontId="2" fillId="0" borderId="0" xfId="2" applyFont="1"/>
    <xf numFmtId="0" fontId="0" fillId="0" borderId="0" xfId="0" applyProtection="1">
      <protection locked="0"/>
    </xf>
    <xf numFmtId="2" fontId="0" fillId="3" borderId="3" xfId="0" applyNumberFormat="1" applyFill="1" applyBorder="1"/>
    <xf numFmtId="0" fontId="9" fillId="0" borderId="0" xfId="0" applyFont="1" applyProtection="1"/>
    <xf numFmtId="0" fontId="0" fillId="0" borderId="0" xfId="0" applyProtection="1"/>
    <xf numFmtId="2" fontId="0" fillId="3" borderId="4" xfId="0" applyNumberFormat="1" applyFill="1" applyBorder="1"/>
    <xf numFmtId="0" fontId="0" fillId="0" borderId="0" xfId="0" applyBorder="1" applyProtection="1"/>
    <xf numFmtId="0" fontId="5" fillId="0" borderId="0" xfId="0" applyFont="1" applyFill="1" applyProtection="1"/>
    <xf numFmtId="0" fontId="5" fillId="0" borderId="0" xfId="0" applyFont="1" applyProtection="1"/>
    <xf numFmtId="0" fontId="0" fillId="0" borderId="0" xfId="0" applyFill="1" applyProtection="1"/>
    <xf numFmtId="0" fontId="12" fillId="0" borderId="0" xfId="0" applyFont="1" applyProtection="1"/>
    <xf numFmtId="0" fontId="13" fillId="0" borderId="0" xfId="0" applyFont="1" applyProtection="1"/>
    <xf numFmtId="0" fontId="14" fillId="0" borderId="0" xfId="0" applyFont="1" applyProtection="1"/>
    <xf numFmtId="0" fontId="6" fillId="0" borderId="0" xfId="0" applyFont="1" applyProtection="1"/>
    <xf numFmtId="0" fontId="0" fillId="0" borderId="0" xfId="0" applyAlignment="1" applyProtection="1">
      <alignment wrapText="1"/>
    </xf>
    <xf numFmtId="0" fontId="15" fillId="0" borderId="0" xfId="3" applyFont="1" applyAlignment="1" applyProtection="1">
      <alignment wrapText="1"/>
    </xf>
    <xf numFmtId="0" fontId="9" fillId="0" borderId="0" xfId="0" applyFont="1" applyAlignment="1" applyProtection="1">
      <alignment wrapText="1"/>
    </xf>
    <xf numFmtId="0" fontId="12" fillId="0" borderId="0" xfId="0" applyFont="1" applyAlignment="1" applyProtection="1">
      <alignment wrapText="1"/>
    </xf>
    <xf numFmtId="0" fontId="4" fillId="0" borderId="0" xfId="0" applyFont="1" applyAlignment="1" applyProtection="1">
      <alignment wrapText="1"/>
    </xf>
    <xf numFmtId="0" fontId="16" fillId="0" borderId="0" xfId="0" applyFont="1" applyAlignment="1" applyProtection="1">
      <alignment wrapText="1"/>
    </xf>
    <xf numFmtId="0" fontId="14" fillId="0" borderId="0" xfId="0" applyFont="1" applyAlignment="1" applyProtection="1">
      <alignment wrapText="1"/>
    </xf>
    <xf numFmtId="0" fontId="17" fillId="0" borderId="0" xfId="0" applyFont="1" applyAlignment="1" applyProtection="1">
      <alignment wrapText="1"/>
    </xf>
    <xf numFmtId="0" fontId="18" fillId="0" borderId="0" xfId="0" applyFont="1" applyAlignment="1" applyProtection="1">
      <alignment wrapText="1"/>
    </xf>
    <xf numFmtId="0" fontId="15" fillId="0" borderId="0" xfId="3" applyFont="1" applyProtection="1"/>
    <xf numFmtId="2" fontId="9" fillId="0" borderId="0" xfId="0" applyNumberFormat="1" applyFont="1" applyProtection="1"/>
    <xf numFmtId="0" fontId="4" fillId="0" borderId="0" xfId="0" applyFont="1" applyProtection="1"/>
    <xf numFmtId="178" fontId="4" fillId="0" borderId="0" xfId="0" quotePrefix="1" applyNumberFormat="1" applyFont="1" applyProtection="1"/>
    <xf numFmtId="2" fontId="13" fillId="0" borderId="0" xfId="0" applyNumberFormat="1" applyFont="1" applyProtection="1"/>
    <xf numFmtId="2" fontId="14" fillId="0" borderId="0" xfId="0" applyNumberFormat="1" applyFont="1" applyProtection="1"/>
    <xf numFmtId="178" fontId="14" fillId="0" borderId="0" xfId="0" applyNumberFormat="1" applyFont="1" applyProtection="1"/>
    <xf numFmtId="2" fontId="6" fillId="0" borderId="0" xfId="0" applyNumberFormat="1" applyFont="1" applyProtection="1"/>
    <xf numFmtId="2" fontId="4" fillId="0" borderId="0" xfId="0" applyNumberFormat="1" applyFont="1" applyProtection="1"/>
    <xf numFmtId="178" fontId="6" fillId="0" borderId="0" xfId="0" applyNumberFormat="1" applyFont="1" applyProtection="1"/>
    <xf numFmtId="0" fontId="19" fillId="0" borderId="0" xfId="0" applyFont="1" applyProtection="1">
      <protection locked="0"/>
    </xf>
    <xf numFmtId="0" fontId="20" fillId="0" borderId="0" xfId="0" applyFont="1" applyAlignment="1" applyProtection="1">
      <alignment wrapText="1"/>
    </xf>
    <xf numFmtId="177" fontId="20" fillId="0" borderId="0" xfId="0" applyNumberFormat="1" applyFont="1" applyProtection="1"/>
    <xf numFmtId="1" fontId="20" fillId="0" borderId="0" xfId="0" applyNumberFormat="1" applyFont="1" applyProtection="1"/>
    <xf numFmtId="2" fontId="10" fillId="0" borderId="0" xfId="0" applyNumberFormat="1" applyFont="1" applyFill="1" applyProtection="1"/>
    <xf numFmtId="177" fontId="21" fillId="0" borderId="0" xfId="0" applyNumberFormat="1" applyFont="1" applyFill="1" applyProtection="1"/>
    <xf numFmtId="2" fontId="0" fillId="0" borderId="0" xfId="0" applyNumberFormat="1" applyProtection="1"/>
    <xf numFmtId="0" fontId="25" fillId="0" borderId="0" xfId="0" applyFont="1" applyAlignment="1" applyProtection="1">
      <alignment wrapText="1"/>
    </xf>
    <xf numFmtId="2" fontId="24" fillId="0" borderId="0" xfId="0" applyNumberFormat="1" applyFont="1" applyProtection="1"/>
    <xf numFmtId="0" fontId="26" fillId="0" borderId="0" xfId="0" applyFont="1" applyAlignment="1" applyProtection="1">
      <alignment wrapText="1"/>
    </xf>
    <xf numFmtId="2" fontId="27" fillId="0" borderId="0" xfId="0" applyNumberFormat="1" applyFont="1" applyProtection="1"/>
    <xf numFmtId="0" fontId="28" fillId="0" borderId="5" xfId="1" applyFont="1" applyFill="1" applyBorder="1" applyAlignment="1">
      <alignment horizontal="right" wrapText="1"/>
    </xf>
    <xf numFmtId="0" fontId="29" fillId="0" borderId="0" xfId="0" applyFont="1"/>
    <xf numFmtId="0" fontId="29" fillId="0" borderId="0" xfId="0" applyFont="1" applyAlignment="1" applyProtection="1">
      <alignment horizontal="right"/>
    </xf>
    <xf numFmtId="0" fontId="9" fillId="0" borderId="0" xfId="0" applyFont="1" applyAlignment="1" applyProtection="1">
      <alignment horizontal="right"/>
    </xf>
    <xf numFmtId="1" fontId="0" fillId="0" borderId="0" xfId="0" applyNumberFormat="1"/>
    <xf numFmtId="180" fontId="0" fillId="0" borderId="0" xfId="0" applyNumberFormat="1"/>
    <xf numFmtId="179" fontId="0" fillId="0" borderId="0" xfId="0" applyNumberFormat="1"/>
    <xf numFmtId="0" fontId="4" fillId="4" borderId="0" xfId="0" applyFont="1" applyFill="1" applyAlignment="1" applyProtection="1">
      <alignment wrapText="1"/>
    </xf>
    <xf numFmtId="177" fontId="4" fillId="4" borderId="0" xfId="0" applyNumberFormat="1" applyFont="1" applyFill="1" applyProtection="1"/>
    <xf numFmtId="0" fontId="4" fillId="5" borderId="0" xfId="0" applyFont="1" applyFill="1" applyAlignment="1" applyProtection="1">
      <alignment wrapText="1"/>
    </xf>
    <xf numFmtId="177" fontId="4" fillId="5" borderId="0" xfId="0" applyNumberFormat="1" applyFont="1" applyFill="1" applyProtection="1"/>
    <xf numFmtId="0" fontId="4" fillId="6" borderId="0" xfId="0" applyFont="1" applyFill="1" applyAlignment="1" applyProtection="1">
      <alignment wrapText="1"/>
    </xf>
    <xf numFmtId="177" fontId="4" fillId="6" borderId="0" xfId="0" applyNumberFormat="1" applyFont="1" applyFill="1" applyProtection="1"/>
    <xf numFmtId="0" fontId="4" fillId="7" borderId="0" xfId="0" applyFont="1" applyFill="1" applyAlignment="1" applyProtection="1">
      <alignment wrapText="1"/>
    </xf>
    <xf numFmtId="177" fontId="4" fillId="7" borderId="0" xfId="0" applyNumberFormat="1" applyFont="1" applyFill="1" applyProtection="1"/>
    <xf numFmtId="177" fontId="0" fillId="4" borderId="0" xfId="0" applyNumberFormat="1" applyFill="1" applyProtection="1"/>
    <xf numFmtId="0" fontId="15" fillId="0" borderId="0" xfId="3" applyFont="1" applyFill="1" applyProtection="1"/>
    <xf numFmtId="2" fontId="9" fillId="0" borderId="0" xfId="0" applyNumberFormat="1" applyFont="1" applyFill="1" applyProtection="1"/>
    <xf numFmtId="0" fontId="12" fillId="0" borderId="0" xfId="0" applyFont="1" applyFill="1" applyProtection="1"/>
    <xf numFmtId="0" fontId="4" fillId="0" borderId="0" xfId="0" applyFont="1" applyFill="1" applyProtection="1"/>
    <xf numFmtId="178" fontId="4" fillId="0" borderId="0" xfId="0" quotePrefix="1" applyNumberFormat="1" applyFont="1" applyFill="1" applyProtection="1"/>
    <xf numFmtId="179" fontId="13" fillId="0" borderId="0" xfId="0" applyNumberFormat="1" applyFont="1" applyFill="1" applyProtection="1"/>
    <xf numFmtId="2" fontId="14" fillId="0" borderId="0" xfId="0" applyNumberFormat="1" applyFont="1" applyFill="1" applyProtection="1"/>
    <xf numFmtId="0" fontId="14" fillId="0" borderId="0" xfId="0" applyFont="1" applyFill="1" applyProtection="1"/>
    <xf numFmtId="178" fontId="14" fillId="0" borderId="0" xfId="0" applyNumberFormat="1" applyFont="1" applyFill="1" applyProtection="1"/>
    <xf numFmtId="2" fontId="27" fillId="0" borderId="0" xfId="0" applyNumberFormat="1" applyFont="1" applyFill="1" applyProtection="1"/>
    <xf numFmtId="2" fontId="6" fillId="0" borderId="0" xfId="0" applyNumberFormat="1" applyFont="1" applyFill="1" applyProtection="1"/>
    <xf numFmtId="2" fontId="13" fillId="8" borderId="0" xfId="0" applyNumberFormat="1" applyFont="1" applyFill="1" applyProtection="1"/>
    <xf numFmtId="1" fontId="4" fillId="7" borderId="0" xfId="0" quotePrefix="1" applyNumberFormat="1" applyFont="1" applyFill="1" applyProtection="1"/>
    <xf numFmtId="180" fontId="13" fillId="0" borderId="0" xfId="0" applyNumberFormat="1" applyFont="1" applyFill="1" applyProtection="1"/>
    <xf numFmtId="1" fontId="4" fillId="6" borderId="0" xfId="0" applyNumberFormat="1" applyFont="1" applyFill="1" applyProtection="1"/>
    <xf numFmtId="49" fontId="0" fillId="0" borderId="0" xfId="0" applyNumberFormat="1"/>
    <xf numFmtId="2" fontId="0" fillId="0" borderId="0" xfId="0" applyNumberFormat="1"/>
    <xf numFmtId="0" fontId="0" fillId="0" borderId="0" xfId="0" applyNumberFormat="1" applyAlignment="1">
      <alignment horizontal="center"/>
    </xf>
    <xf numFmtId="49" fontId="0" fillId="0" borderId="0" xfId="0" applyNumberFormat="1" applyFill="1"/>
    <xf numFmtId="1" fontId="0" fillId="0" borderId="0" xfId="0" applyNumberFormat="1" applyFill="1"/>
    <xf numFmtId="2" fontId="0" fillId="0" borderId="0" xfId="0" applyNumberFormat="1" applyFill="1"/>
    <xf numFmtId="0" fontId="0" fillId="0" borderId="0" xfId="0" applyNumberFormat="1" applyFill="1" applyAlignment="1">
      <alignment horizontal="center"/>
    </xf>
    <xf numFmtId="2" fontId="13" fillId="0" borderId="0" xfId="0" applyNumberFormat="1" applyFont="1" applyFill="1" applyProtection="1"/>
    <xf numFmtId="2" fontId="24" fillId="0" borderId="0" xfId="0" applyNumberFormat="1" applyFont="1" applyFill="1" applyProtection="1"/>
    <xf numFmtId="176" fontId="0" fillId="0" borderId="0" xfId="0" applyNumberFormat="1"/>
    <xf numFmtId="49" fontId="30" fillId="0" borderId="0" xfId="0" applyNumberFormat="1" applyFont="1" applyFill="1" applyBorder="1" applyAlignment="1">
      <alignment horizontal="left"/>
    </xf>
    <xf numFmtId="0" fontId="31" fillId="0" borderId="0" xfId="0" applyFont="1" applyBorder="1"/>
    <xf numFmtId="1" fontId="31" fillId="0" borderId="0" xfId="0" applyNumberFormat="1" applyFont="1"/>
    <xf numFmtId="2" fontId="31" fillId="0" borderId="0" xfId="0" applyNumberFormat="1" applyFont="1"/>
    <xf numFmtId="0" fontId="31" fillId="0" borderId="0" xfId="0" applyNumberFormat="1" applyFont="1" applyAlignment="1">
      <alignment horizontal="center"/>
    </xf>
    <xf numFmtId="0" fontId="31" fillId="0" borderId="0" xfId="0" applyFont="1" applyFill="1" applyBorder="1"/>
    <xf numFmtId="1" fontId="31" fillId="0" borderId="0" xfId="0" applyNumberFormat="1" applyFont="1" applyFill="1"/>
    <xf numFmtId="2" fontId="31" fillId="0" borderId="0" xfId="0" applyNumberFormat="1" applyFont="1" applyFill="1"/>
    <xf numFmtId="0" fontId="31" fillId="0" borderId="0" xfId="0" applyNumberFormat="1" applyFont="1" applyFill="1" applyAlignment="1">
      <alignment horizontal="center"/>
    </xf>
    <xf numFmtId="0" fontId="31" fillId="9" borderId="0" xfId="0" applyFont="1" applyFill="1" applyBorder="1"/>
    <xf numFmtId="0" fontId="31" fillId="0" borderId="0" xfId="0" applyFont="1" applyProtection="1"/>
    <xf numFmtId="0" fontId="31" fillId="0" borderId="0" xfId="0" applyFont="1"/>
    <xf numFmtId="0" fontId="1" fillId="0" borderId="0" xfId="0" applyFont="1"/>
    <xf numFmtId="177" fontId="1" fillId="0" borderId="0" xfId="0" applyNumberFormat="1" applyFont="1"/>
    <xf numFmtId="1" fontId="1" fillId="0" borderId="0" xfId="0" applyNumberFormat="1" applyFont="1"/>
    <xf numFmtId="0" fontId="32" fillId="2" borderId="1" xfId="4" applyFont="1" applyFill="1" applyBorder="1" applyAlignment="1">
      <alignment horizontal="center"/>
    </xf>
    <xf numFmtId="0" fontId="33" fillId="0" borderId="0" xfId="4" applyFont="1" applyFill="1" applyBorder="1" applyAlignment="1">
      <alignment horizontal="center"/>
    </xf>
  </cellXfs>
  <cellStyles count="5">
    <cellStyle name="Normal 2" xfId="2"/>
    <cellStyle name="Normal_achtergrond bepaling NO2 en PM10" xfId="3"/>
    <cellStyle name="Normal_Emissiefactoren CAR-VLII_1" xfId="1"/>
    <cellStyle name="Normal_Sheet1" xfId="4"/>
    <cellStyle name="常规" xfId="0" builtinId="0"/>
  </cellStyles>
  <dxfs count="2">
    <dxf>
      <fill>
        <patternFill>
          <bgColor indexed="33"/>
        </patternFill>
      </fill>
    </dxf>
    <dxf>
      <fill>
        <patternFill>
          <bgColor indexed="3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erkzaken\CAR%20spreadsheets\2007\CARII%20spreadsheet,%20test%204.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laragarciasan\Documents\TUD\Classes\SynthesisProject2019\RIVM\DataSander\wetransfer-5ba29e\CAR%20VL-I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2 CARII 4.0"/>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 VL-II"/>
      <sheetName val="rekenparameters"/>
    </sheetNames>
    <sheetDataSet>
      <sheetData sheetId="0" refreshError="1"/>
      <sheetData sheetId="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69"/>
  <sheetViews>
    <sheetView tabSelected="1" topLeftCell="A4" zoomScale="130" zoomScaleNormal="130" workbookViewId="0">
      <selection activeCell="L10" sqref="L10"/>
    </sheetView>
  </sheetViews>
  <sheetFormatPr defaultColWidth="9.109375" defaultRowHeight="14.4"/>
  <cols>
    <col min="1" max="1" width="24" style="24" customWidth="1"/>
    <col min="2" max="2" width="15.77734375" style="24" customWidth="1"/>
    <col min="3" max="4" width="11.44140625" style="24" bestFit="1" customWidth="1"/>
    <col min="5" max="5" width="44.33203125" style="24" customWidth="1"/>
    <col min="6" max="6" width="11.44140625" style="24" bestFit="1" customWidth="1"/>
    <col min="7" max="7" width="13.77734375" style="24" customWidth="1"/>
    <col min="8" max="8" width="11.44140625" style="24" customWidth="1"/>
    <col min="9" max="9" width="13.109375" style="24" customWidth="1"/>
    <col min="10" max="10" width="14.44140625" style="24" customWidth="1"/>
    <col min="11" max="11" width="12.44140625" style="24" customWidth="1"/>
    <col min="12" max="12" width="11.33203125" style="24" customWidth="1"/>
    <col min="13" max="13" width="11.44140625" style="24" bestFit="1" customWidth="1"/>
    <col min="14" max="14" width="19.33203125" style="24" customWidth="1"/>
    <col min="15" max="16" width="11.44140625" style="24" bestFit="1" customWidth="1"/>
    <col min="17" max="19" width="16.33203125" style="24" customWidth="1"/>
    <col min="20" max="21" width="11.44140625" style="24" customWidth="1"/>
    <col min="22" max="25" width="9.109375" style="24"/>
    <col min="26" max="26" width="24.44140625" style="24" customWidth="1"/>
    <col min="27" max="27" width="16.6640625" style="24" customWidth="1"/>
    <col min="28" max="28" width="9.109375" style="24"/>
    <col min="29" max="29" width="12.44140625" style="24" bestFit="1" customWidth="1"/>
    <col min="30" max="36" width="9.109375" style="24"/>
    <col min="37" max="37" width="9" style="24" customWidth="1"/>
    <col min="38" max="38" width="9.109375" style="24"/>
    <col min="39" max="39" width="10.44140625" style="24" bestFit="1" customWidth="1"/>
    <col min="40" max="40" width="13.109375" style="24" customWidth="1"/>
    <col min="41" max="41" width="15.77734375" style="24" customWidth="1"/>
    <col min="42" max="44" width="9.109375" style="24"/>
    <col min="45" max="45" width="19.109375" style="24" customWidth="1"/>
    <col min="46" max="46" width="14.44140625" style="24" customWidth="1"/>
    <col min="47" max="47" width="9.109375" style="24"/>
    <col min="48" max="48" width="10.44140625" style="24" bestFit="1" customWidth="1"/>
    <col min="49" max="256" width="9.109375" style="24"/>
    <col min="257" max="257" width="24" style="24" customWidth="1"/>
    <col min="258" max="258" width="15.77734375" style="24" customWidth="1"/>
    <col min="259" max="260" width="11.44140625" style="24" bestFit="1" customWidth="1"/>
    <col min="261" max="261" width="44.33203125" style="24" customWidth="1"/>
    <col min="262" max="262" width="11.44140625" style="24" bestFit="1" customWidth="1"/>
    <col min="263" max="263" width="13.77734375" style="24" customWidth="1"/>
    <col min="264" max="264" width="11.44140625" style="24" customWidth="1"/>
    <col min="265" max="265" width="13.109375" style="24" customWidth="1"/>
    <col min="266" max="266" width="14.44140625" style="24" customWidth="1"/>
    <col min="267" max="267" width="12.44140625" style="24" customWidth="1"/>
    <col min="268" max="268" width="11.33203125" style="24" customWidth="1"/>
    <col min="269" max="269" width="11.44140625" style="24" bestFit="1" customWidth="1"/>
    <col min="270" max="270" width="19.33203125" style="24" customWidth="1"/>
    <col min="271" max="272" width="11.44140625" style="24" bestFit="1" customWidth="1"/>
    <col min="273" max="275" width="16.33203125" style="24" customWidth="1"/>
    <col min="276" max="277" width="11.44140625" style="24" customWidth="1"/>
    <col min="278" max="281" width="9.109375" style="24"/>
    <col min="282" max="282" width="24.44140625" style="24" customWidth="1"/>
    <col min="283" max="283" width="16.6640625" style="24" customWidth="1"/>
    <col min="284" max="295" width="9.109375" style="24"/>
    <col min="296" max="296" width="13.109375" style="24" customWidth="1"/>
    <col min="297" max="297" width="15.77734375" style="24" customWidth="1"/>
    <col min="298" max="300" width="9.109375" style="24"/>
    <col min="301" max="301" width="19.109375" style="24" customWidth="1"/>
    <col min="302" max="302" width="14.44140625" style="24" customWidth="1"/>
    <col min="303" max="512" width="9.109375" style="24"/>
    <col min="513" max="513" width="24" style="24" customWidth="1"/>
    <col min="514" max="514" width="15.77734375" style="24" customWidth="1"/>
    <col min="515" max="516" width="11.44140625" style="24" bestFit="1" customWidth="1"/>
    <col min="517" max="517" width="44.33203125" style="24" customWidth="1"/>
    <col min="518" max="518" width="11.44140625" style="24" bestFit="1" customWidth="1"/>
    <col min="519" max="519" width="13.77734375" style="24" customWidth="1"/>
    <col min="520" max="520" width="11.44140625" style="24" customWidth="1"/>
    <col min="521" max="521" width="13.109375" style="24" customWidth="1"/>
    <col min="522" max="522" width="14.44140625" style="24" customWidth="1"/>
    <col min="523" max="523" width="12.44140625" style="24" customWidth="1"/>
    <col min="524" max="524" width="11.33203125" style="24" customWidth="1"/>
    <col min="525" max="525" width="11.44140625" style="24" bestFit="1" customWidth="1"/>
    <col min="526" max="526" width="19.33203125" style="24" customWidth="1"/>
    <col min="527" max="528" width="11.44140625" style="24" bestFit="1" customWidth="1"/>
    <col min="529" max="531" width="16.33203125" style="24" customWidth="1"/>
    <col min="532" max="533" width="11.44140625" style="24" customWidth="1"/>
    <col min="534" max="537" width="9.109375" style="24"/>
    <col min="538" max="538" width="24.44140625" style="24" customWidth="1"/>
    <col min="539" max="539" width="16.6640625" style="24" customWidth="1"/>
    <col min="540" max="551" width="9.109375" style="24"/>
    <col min="552" max="552" width="13.109375" style="24" customWidth="1"/>
    <col min="553" max="553" width="15.77734375" style="24" customWidth="1"/>
    <col min="554" max="556" width="9.109375" style="24"/>
    <col min="557" max="557" width="19.109375" style="24" customWidth="1"/>
    <col min="558" max="558" width="14.44140625" style="24" customWidth="1"/>
    <col min="559" max="768" width="9.109375" style="24"/>
    <col min="769" max="769" width="24" style="24" customWidth="1"/>
    <col min="770" max="770" width="15.77734375" style="24" customWidth="1"/>
    <col min="771" max="772" width="11.44140625" style="24" bestFit="1" customWidth="1"/>
    <col min="773" max="773" width="44.33203125" style="24" customWidth="1"/>
    <col min="774" max="774" width="11.44140625" style="24" bestFit="1" customWidth="1"/>
    <col min="775" max="775" width="13.77734375" style="24" customWidth="1"/>
    <col min="776" max="776" width="11.44140625" style="24" customWidth="1"/>
    <col min="777" max="777" width="13.109375" style="24" customWidth="1"/>
    <col min="778" max="778" width="14.44140625" style="24" customWidth="1"/>
    <col min="779" max="779" width="12.44140625" style="24" customWidth="1"/>
    <col min="780" max="780" width="11.33203125" style="24" customWidth="1"/>
    <col min="781" max="781" width="11.44140625" style="24" bestFit="1" customWidth="1"/>
    <col min="782" max="782" width="19.33203125" style="24" customWidth="1"/>
    <col min="783" max="784" width="11.44140625" style="24" bestFit="1" customWidth="1"/>
    <col min="785" max="787" width="16.33203125" style="24" customWidth="1"/>
    <col min="788" max="789" width="11.44140625" style="24" customWidth="1"/>
    <col min="790" max="793" width="9.109375" style="24"/>
    <col min="794" max="794" width="24.44140625" style="24" customWidth="1"/>
    <col min="795" max="795" width="16.6640625" style="24" customWidth="1"/>
    <col min="796" max="807" width="9.109375" style="24"/>
    <col min="808" max="808" width="13.109375" style="24" customWidth="1"/>
    <col min="809" max="809" width="15.77734375" style="24" customWidth="1"/>
    <col min="810" max="812" width="9.109375" style="24"/>
    <col min="813" max="813" width="19.109375" style="24" customWidth="1"/>
    <col min="814" max="814" width="14.44140625" style="24" customWidth="1"/>
    <col min="815" max="1024" width="9.109375" style="24"/>
    <col min="1025" max="1025" width="24" style="24" customWidth="1"/>
    <col min="1026" max="1026" width="15.77734375" style="24" customWidth="1"/>
    <col min="1027" max="1028" width="11.44140625" style="24" bestFit="1" customWidth="1"/>
    <col min="1029" max="1029" width="44.33203125" style="24" customWidth="1"/>
    <col min="1030" max="1030" width="11.44140625" style="24" bestFit="1" customWidth="1"/>
    <col min="1031" max="1031" width="13.77734375" style="24" customWidth="1"/>
    <col min="1032" max="1032" width="11.44140625" style="24" customWidth="1"/>
    <col min="1033" max="1033" width="13.109375" style="24" customWidth="1"/>
    <col min="1034" max="1034" width="14.44140625" style="24" customWidth="1"/>
    <col min="1035" max="1035" width="12.44140625" style="24" customWidth="1"/>
    <col min="1036" max="1036" width="11.33203125" style="24" customWidth="1"/>
    <col min="1037" max="1037" width="11.44140625" style="24" bestFit="1" customWidth="1"/>
    <col min="1038" max="1038" width="19.33203125" style="24" customWidth="1"/>
    <col min="1039" max="1040" width="11.44140625" style="24" bestFit="1" customWidth="1"/>
    <col min="1041" max="1043" width="16.33203125" style="24" customWidth="1"/>
    <col min="1044" max="1045" width="11.44140625" style="24" customWidth="1"/>
    <col min="1046" max="1049" width="9.109375" style="24"/>
    <col min="1050" max="1050" width="24.44140625" style="24" customWidth="1"/>
    <col min="1051" max="1051" width="16.6640625" style="24" customWidth="1"/>
    <col min="1052" max="1063" width="9.109375" style="24"/>
    <col min="1064" max="1064" width="13.109375" style="24" customWidth="1"/>
    <col min="1065" max="1065" width="15.77734375" style="24" customWidth="1"/>
    <col min="1066" max="1068" width="9.109375" style="24"/>
    <col min="1069" max="1069" width="19.109375" style="24" customWidth="1"/>
    <col min="1070" max="1070" width="14.44140625" style="24" customWidth="1"/>
    <col min="1071" max="1280" width="9.109375" style="24"/>
    <col min="1281" max="1281" width="24" style="24" customWidth="1"/>
    <col min="1282" max="1282" width="15.77734375" style="24" customWidth="1"/>
    <col min="1283" max="1284" width="11.44140625" style="24" bestFit="1" customWidth="1"/>
    <col min="1285" max="1285" width="44.33203125" style="24" customWidth="1"/>
    <col min="1286" max="1286" width="11.44140625" style="24" bestFit="1" customWidth="1"/>
    <col min="1287" max="1287" width="13.77734375" style="24" customWidth="1"/>
    <col min="1288" max="1288" width="11.44140625" style="24" customWidth="1"/>
    <col min="1289" max="1289" width="13.109375" style="24" customWidth="1"/>
    <col min="1290" max="1290" width="14.44140625" style="24" customWidth="1"/>
    <col min="1291" max="1291" width="12.44140625" style="24" customWidth="1"/>
    <col min="1292" max="1292" width="11.33203125" style="24" customWidth="1"/>
    <col min="1293" max="1293" width="11.44140625" style="24" bestFit="1" customWidth="1"/>
    <col min="1294" max="1294" width="19.33203125" style="24" customWidth="1"/>
    <col min="1295" max="1296" width="11.44140625" style="24" bestFit="1" customWidth="1"/>
    <col min="1297" max="1299" width="16.33203125" style="24" customWidth="1"/>
    <col min="1300" max="1301" width="11.44140625" style="24" customWidth="1"/>
    <col min="1302" max="1305" width="9.109375" style="24"/>
    <col min="1306" max="1306" width="24.44140625" style="24" customWidth="1"/>
    <col min="1307" max="1307" width="16.6640625" style="24" customWidth="1"/>
    <col min="1308" max="1319" width="9.109375" style="24"/>
    <col min="1320" max="1320" width="13.109375" style="24" customWidth="1"/>
    <col min="1321" max="1321" width="15.77734375" style="24" customWidth="1"/>
    <col min="1322" max="1324" width="9.109375" style="24"/>
    <col min="1325" max="1325" width="19.109375" style="24" customWidth="1"/>
    <col min="1326" max="1326" width="14.44140625" style="24" customWidth="1"/>
    <col min="1327" max="1536" width="9.109375" style="24"/>
    <col min="1537" max="1537" width="24" style="24" customWidth="1"/>
    <col min="1538" max="1538" width="15.77734375" style="24" customWidth="1"/>
    <col min="1539" max="1540" width="11.44140625" style="24" bestFit="1" customWidth="1"/>
    <col min="1541" max="1541" width="44.33203125" style="24" customWidth="1"/>
    <col min="1542" max="1542" width="11.44140625" style="24" bestFit="1" customWidth="1"/>
    <col min="1543" max="1543" width="13.77734375" style="24" customWidth="1"/>
    <col min="1544" max="1544" width="11.44140625" style="24" customWidth="1"/>
    <col min="1545" max="1545" width="13.109375" style="24" customWidth="1"/>
    <col min="1546" max="1546" width="14.44140625" style="24" customWidth="1"/>
    <col min="1547" max="1547" width="12.44140625" style="24" customWidth="1"/>
    <col min="1548" max="1548" width="11.33203125" style="24" customWidth="1"/>
    <col min="1549" max="1549" width="11.44140625" style="24" bestFit="1" customWidth="1"/>
    <col min="1550" max="1550" width="19.33203125" style="24" customWidth="1"/>
    <col min="1551" max="1552" width="11.44140625" style="24" bestFit="1" customWidth="1"/>
    <col min="1553" max="1555" width="16.33203125" style="24" customWidth="1"/>
    <col min="1556" max="1557" width="11.44140625" style="24" customWidth="1"/>
    <col min="1558" max="1561" width="9.109375" style="24"/>
    <col min="1562" max="1562" width="24.44140625" style="24" customWidth="1"/>
    <col min="1563" max="1563" width="16.6640625" style="24" customWidth="1"/>
    <col min="1564" max="1575" width="9.109375" style="24"/>
    <col min="1576" max="1576" width="13.109375" style="24" customWidth="1"/>
    <col min="1577" max="1577" width="15.77734375" style="24" customWidth="1"/>
    <col min="1578" max="1580" width="9.109375" style="24"/>
    <col min="1581" max="1581" width="19.109375" style="24" customWidth="1"/>
    <col min="1582" max="1582" width="14.44140625" style="24" customWidth="1"/>
    <col min="1583" max="1792" width="9.109375" style="24"/>
    <col min="1793" max="1793" width="24" style="24" customWidth="1"/>
    <col min="1794" max="1794" width="15.77734375" style="24" customWidth="1"/>
    <col min="1795" max="1796" width="11.44140625" style="24" bestFit="1" customWidth="1"/>
    <col min="1797" max="1797" width="44.33203125" style="24" customWidth="1"/>
    <col min="1798" max="1798" width="11.44140625" style="24" bestFit="1" customWidth="1"/>
    <col min="1799" max="1799" width="13.77734375" style="24" customWidth="1"/>
    <col min="1800" max="1800" width="11.44140625" style="24" customWidth="1"/>
    <col min="1801" max="1801" width="13.109375" style="24" customWidth="1"/>
    <col min="1802" max="1802" width="14.44140625" style="24" customWidth="1"/>
    <col min="1803" max="1803" width="12.44140625" style="24" customWidth="1"/>
    <col min="1804" max="1804" width="11.33203125" style="24" customWidth="1"/>
    <col min="1805" max="1805" width="11.44140625" style="24" bestFit="1" customWidth="1"/>
    <col min="1806" max="1806" width="19.33203125" style="24" customWidth="1"/>
    <col min="1807" max="1808" width="11.44140625" style="24" bestFit="1" customWidth="1"/>
    <col min="1809" max="1811" width="16.33203125" style="24" customWidth="1"/>
    <col min="1812" max="1813" width="11.44140625" style="24" customWidth="1"/>
    <col min="1814" max="1817" width="9.109375" style="24"/>
    <col min="1818" max="1818" width="24.44140625" style="24" customWidth="1"/>
    <col min="1819" max="1819" width="16.6640625" style="24" customWidth="1"/>
    <col min="1820" max="1831" width="9.109375" style="24"/>
    <col min="1832" max="1832" width="13.109375" style="24" customWidth="1"/>
    <col min="1833" max="1833" width="15.77734375" style="24" customWidth="1"/>
    <col min="1834" max="1836" width="9.109375" style="24"/>
    <col min="1837" max="1837" width="19.109375" style="24" customWidth="1"/>
    <col min="1838" max="1838" width="14.44140625" style="24" customWidth="1"/>
    <col min="1839" max="2048" width="9.109375" style="24"/>
    <col min="2049" max="2049" width="24" style="24" customWidth="1"/>
    <col min="2050" max="2050" width="15.77734375" style="24" customWidth="1"/>
    <col min="2051" max="2052" width="11.44140625" style="24" bestFit="1" customWidth="1"/>
    <col min="2053" max="2053" width="44.33203125" style="24" customWidth="1"/>
    <col min="2054" max="2054" width="11.44140625" style="24" bestFit="1" customWidth="1"/>
    <col min="2055" max="2055" width="13.77734375" style="24" customWidth="1"/>
    <col min="2056" max="2056" width="11.44140625" style="24" customWidth="1"/>
    <col min="2057" max="2057" width="13.109375" style="24" customWidth="1"/>
    <col min="2058" max="2058" width="14.44140625" style="24" customWidth="1"/>
    <col min="2059" max="2059" width="12.44140625" style="24" customWidth="1"/>
    <col min="2060" max="2060" width="11.33203125" style="24" customWidth="1"/>
    <col min="2061" max="2061" width="11.44140625" style="24" bestFit="1" customWidth="1"/>
    <col min="2062" max="2062" width="19.33203125" style="24" customWidth="1"/>
    <col min="2063" max="2064" width="11.44140625" style="24" bestFit="1" customWidth="1"/>
    <col min="2065" max="2067" width="16.33203125" style="24" customWidth="1"/>
    <col min="2068" max="2069" width="11.44140625" style="24" customWidth="1"/>
    <col min="2070" max="2073" width="9.109375" style="24"/>
    <col min="2074" max="2074" width="24.44140625" style="24" customWidth="1"/>
    <col min="2075" max="2075" width="16.6640625" style="24" customWidth="1"/>
    <col min="2076" max="2087" width="9.109375" style="24"/>
    <col min="2088" max="2088" width="13.109375" style="24" customWidth="1"/>
    <col min="2089" max="2089" width="15.77734375" style="24" customWidth="1"/>
    <col min="2090" max="2092" width="9.109375" style="24"/>
    <col min="2093" max="2093" width="19.109375" style="24" customWidth="1"/>
    <col min="2094" max="2094" width="14.44140625" style="24" customWidth="1"/>
    <col min="2095" max="2304" width="9.109375" style="24"/>
    <col min="2305" max="2305" width="24" style="24" customWidth="1"/>
    <col min="2306" max="2306" width="15.77734375" style="24" customWidth="1"/>
    <col min="2307" max="2308" width="11.44140625" style="24" bestFit="1" customWidth="1"/>
    <col min="2309" max="2309" width="44.33203125" style="24" customWidth="1"/>
    <col min="2310" max="2310" width="11.44140625" style="24" bestFit="1" customWidth="1"/>
    <col min="2311" max="2311" width="13.77734375" style="24" customWidth="1"/>
    <col min="2312" max="2312" width="11.44140625" style="24" customWidth="1"/>
    <col min="2313" max="2313" width="13.109375" style="24" customWidth="1"/>
    <col min="2314" max="2314" width="14.44140625" style="24" customWidth="1"/>
    <col min="2315" max="2315" width="12.44140625" style="24" customWidth="1"/>
    <col min="2316" max="2316" width="11.33203125" style="24" customWidth="1"/>
    <col min="2317" max="2317" width="11.44140625" style="24" bestFit="1" customWidth="1"/>
    <col min="2318" max="2318" width="19.33203125" style="24" customWidth="1"/>
    <col min="2319" max="2320" width="11.44140625" style="24" bestFit="1" customWidth="1"/>
    <col min="2321" max="2323" width="16.33203125" style="24" customWidth="1"/>
    <col min="2324" max="2325" width="11.44140625" style="24" customWidth="1"/>
    <col min="2326" max="2329" width="9.109375" style="24"/>
    <col min="2330" max="2330" width="24.44140625" style="24" customWidth="1"/>
    <col min="2331" max="2331" width="16.6640625" style="24" customWidth="1"/>
    <col min="2332" max="2343" width="9.109375" style="24"/>
    <col min="2344" max="2344" width="13.109375" style="24" customWidth="1"/>
    <col min="2345" max="2345" width="15.77734375" style="24" customWidth="1"/>
    <col min="2346" max="2348" width="9.109375" style="24"/>
    <col min="2349" max="2349" width="19.109375" style="24" customWidth="1"/>
    <col min="2350" max="2350" width="14.44140625" style="24" customWidth="1"/>
    <col min="2351" max="2560" width="9.109375" style="24"/>
    <col min="2561" max="2561" width="24" style="24" customWidth="1"/>
    <col min="2562" max="2562" width="15.77734375" style="24" customWidth="1"/>
    <col min="2563" max="2564" width="11.44140625" style="24" bestFit="1" customWidth="1"/>
    <col min="2565" max="2565" width="44.33203125" style="24" customWidth="1"/>
    <col min="2566" max="2566" width="11.44140625" style="24" bestFit="1" customWidth="1"/>
    <col min="2567" max="2567" width="13.77734375" style="24" customWidth="1"/>
    <col min="2568" max="2568" width="11.44140625" style="24" customWidth="1"/>
    <col min="2569" max="2569" width="13.109375" style="24" customWidth="1"/>
    <col min="2570" max="2570" width="14.44140625" style="24" customWidth="1"/>
    <col min="2571" max="2571" width="12.44140625" style="24" customWidth="1"/>
    <col min="2572" max="2572" width="11.33203125" style="24" customWidth="1"/>
    <col min="2573" max="2573" width="11.44140625" style="24" bestFit="1" customWidth="1"/>
    <col min="2574" max="2574" width="19.33203125" style="24" customWidth="1"/>
    <col min="2575" max="2576" width="11.44140625" style="24" bestFit="1" customWidth="1"/>
    <col min="2577" max="2579" width="16.33203125" style="24" customWidth="1"/>
    <col min="2580" max="2581" width="11.44140625" style="24" customWidth="1"/>
    <col min="2582" max="2585" width="9.109375" style="24"/>
    <col min="2586" max="2586" width="24.44140625" style="24" customWidth="1"/>
    <col min="2587" max="2587" width="16.6640625" style="24" customWidth="1"/>
    <col min="2588" max="2599" width="9.109375" style="24"/>
    <col min="2600" max="2600" width="13.109375" style="24" customWidth="1"/>
    <col min="2601" max="2601" width="15.77734375" style="24" customWidth="1"/>
    <col min="2602" max="2604" width="9.109375" style="24"/>
    <col min="2605" max="2605" width="19.109375" style="24" customWidth="1"/>
    <col min="2606" max="2606" width="14.44140625" style="24" customWidth="1"/>
    <col min="2607" max="2816" width="9.109375" style="24"/>
    <col min="2817" max="2817" width="24" style="24" customWidth="1"/>
    <col min="2818" max="2818" width="15.77734375" style="24" customWidth="1"/>
    <col min="2819" max="2820" width="11.44140625" style="24" bestFit="1" customWidth="1"/>
    <col min="2821" max="2821" width="44.33203125" style="24" customWidth="1"/>
    <col min="2822" max="2822" width="11.44140625" style="24" bestFit="1" customWidth="1"/>
    <col min="2823" max="2823" width="13.77734375" style="24" customWidth="1"/>
    <col min="2824" max="2824" width="11.44140625" style="24" customWidth="1"/>
    <col min="2825" max="2825" width="13.109375" style="24" customWidth="1"/>
    <col min="2826" max="2826" width="14.44140625" style="24" customWidth="1"/>
    <col min="2827" max="2827" width="12.44140625" style="24" customWidth="1"/>
    <col min="2828" max="2828" width="11.33203125" style="24" customWidth="1"/>
    <col min="2829" max="2829" width="11.44140625" style="24" bestFit="1" customWidth="1"/>
    <col min="2830" max="2830" width="19.33203125" style="24" customWidth="1"/>
    <col min="2831" max="2832" width="11.44140625" style="24" bestFit="1" customWidth="1"/>
    <col min="2833" max="2835" width="16.33203125" style="24" customWidth="1"/>
    <col min="2836" max="2837" width="11.44140625" style="24" customWidth="1"/>
    <col min="2838" max="2841" width="9.109375" style="24"/>
    <col min="2842" max="2842" width="24.44140625" style="24" customWidth="1"/>
    <col min="2843" max="2843" width="16.6640625" style="24" customWidth="1"/>
    <col min="2844" max="2855" width="9.109375" style="24"/>
    <col min="2856" max="2856" width="13.109375" style="24" customWidth="1"/>
    <col min="2857" max="2857" width="15.77734375" style="24" customWidth="1"/>
    <col min="2858" max="2860" width="9.109375" style="24"/>
    <col min="2861" max="2861" width="19.109375" style="24" customWidth="1"/>
    <col min="2862" max="2862" width="14.44140625" style="24" customWidth="1"/>
    <col min="2863" max="3072" width="9.109375" style="24"/>
    <col min="3073" max="3073" width="24" style="24" customWidth="1"/>
    <col min="3074" max="3074" width="15.77734375" style="24" customWidth="1"/>
    <col min="3075" max="3076" width="11.44140625" style="24" bestFit="1" customWidth="1"/>
    <col min="3077" max="3077" width="44.33203125" style="24" customWidth="1"/>
    <col min="3078" max="3078" width="11.44140625" style="24" bestFit="1" customWidth="1"/>
    <col min="3079" max="3079" width="13.77734375" style="24" customWidth="1"/>
    <col min="3080" max="3080" width="11.44140625" style="24" customWidth="1"/>
    <col min="3081" max="3081" width="13.109375" style="24" customWidth="1"/>
    <col min="3082" max="3082" width="14.44140625" style="24" customWidth="1"/>
    <col min="3083" max="3083" width="12.44140625" style="24" customWidth="1"/>
    <col min="3084" max="3084" width="11.33203125" style="24" customWidth="1"/>
    <col min="3085" max="3085" width="11.44140625" style="24" bestFit="1" customWidth="1"/>
    <col min="3086" max="3086" width="19.33203125" style="24" customWidth="1"/>
    <col min="3087" max="3088" width="11.44140625" style="24" bestFit="1" customWidth="1"/>
    <col min="3089" max="3091" width="16.33203125" style="24" customWidth="1"/>
    <col min="3092" max="3093" width="11.44140625" style="24" customWidth="1"/>
    <col min="3094" max="3097" width="9.109375" style="24"/>
    <col min="3098" max="3098" width="24.44140625" style="24" customWidth="1"/>
    <col min="3099" max="3099" width="16.6640625" style="24" customWidth="1"/>
    <col min="3100" max="3111" width="9.109375" style="24"/>
    <col min="3112" max="3112" width="13.109375" style="24" customWidth="1"/>
    <col min="3113" max="3113" width="15.77734375" style="24" customWidth="1"/>
    <col min="3114" max="3116" width="9.109375" style="24"/>
    <col min="3117" max="3117" width="19.109375" style="24" customWidth="1"/>
    <col min="3118" max="3118" width="14.44140625" style="24" customWidth="1"/>
    <col min="3119" max="3328" width="9.109375" style="24"/>
    <col min="3329" max="3329" width="24" style="24" customWidth="1"/>
    <col min="3330" max="3330" width="15.77734375" style="24" customWidth="1"/>
    <col min="3331" max="3332" width="11.44140625" style="24" bestFit="1" customWidth="1"/>
    <col min="3333" max="3333" width="44.33203125" style="24" customWidth="1"/>
    <col min="3334" max="3334" width="11.44140625" style="24" bestFit="1" customWidth="1"/>
    <col min="3335" max="3335" width="13.77734375" style="24" customWidth="1"/>
    <col min="3336" max="3336" width="11.44140625" style="24" customWidth="1"/>
    <col min="3337" max="3337" width="13.109375" style="24" customWidth="1"/>
    <col min="3338" max="3338" width="14.44140625" style="24" customWidth="1"/>
    <col min="3339" max="3339" width="12.44140625" style="24" customWidth="1"/>
    <col min="3340" max="3340" width="11.33203125" style="24" customWidth="1"/>
    <col min="3341" max="3341" width="11.44140625" style="24" bestFit="1" customWidth="1"/>
    <col min="3342" max="3342" width="19.33203125" style="24" customWidth="1"/>
    <col min="3343" max="3344" width="11.44140625" style="24" bestFit="1" customWidth="1"/>
    <col min="3345" max="3347" width="16.33203125" style="24" customWidth="1"/>
    <col min="3348" max="3349" width="11.44140625" style="24" customWidth="1"/>
    <col min="3350" max="3353" width="9.109375" style="24"/>
    <col min="3354" max="3354" width="24.44140625" style="24" customWidth="1"/>
    <col min="3355" max="3355" width="16.6640625" style="24" customWidth="1"/>
    <col min="3356" max="3367" width="9.109375" style="24"/>
    <col min="3368" max="3368" width="13.109375" style="24" customWidth="1"/>
    <col min="3369" max="3369" width="15.77734375" style="24" customWidth="1"/>
    <col min="3370" max="3372" width="9.109375" style="24"/>
    <col min="3373" max="3373" width="19.109375" style="24" customWidth="1"/>
    <col min="3374" max="3374" width="14.44140625" style="24" customWidth="1"/>
    <col min="3375" max="3584" width="9.109375" style="24"/>
    <col min="3585" max="3585" width="24" style="24" customWidth="1"/>
    <col min="3586" max="3586" width="15.77734375" style="24" customWidth="1"/>
    <col min="3587" max="3588" width="11.44140625" style="24" bestFit="1" customWidth="1"/>
    <col min="3589" max="3589" width="44.33203125" style="24" customWidth="1"/>
    <col min="3590" max="3590" width="11.44140625" style="24" bestFit="1" customWidth="1"/>
    <col min="3591" max="3591" width="13.77734375" style="24" customWidth="1"/>
    <col min="3592" max="3592" width="11.44140625" style="24" customWidth="1"/>
    <col min="3593" max="3593" width="13.109375" style="24" customWidth="1"/>
    <col min="3594" max="3594" width="14.44140625" style="24" customWidth="1"/>
    <col min="3595" max="3595" width="12.44140625" style="24" customWidth="1"/>
    <col min="3596" max="3596" width="11.33203125" style="24" customWidth="1"/>
    <col min="3597" max="3597" width="11.44140625" style="24" bestFit="1" customWidth="1"/>
    <col min="3598" max="3598" width="19.33203125" style="24" customWidth="1"/>
    <col min="3599" max="3600" width="11.44140625" style="24" bestFit="1" customWidth="1"/>
    <col min="3601" max="3603" width="16.33203125" style="24" customWidth="1"/>
    <col min="3604" max="3605" width="11.44140625" style="24" customWidth="1"/>
    <col min="3606" max="3609" width="9.109375" style="24"/>
    <col min="3610" max="3610" width="24.44140625" style="24" customWidth="1"/>
    <col min="3611" max="3611" width="16.6640625" style="24" customWidth="1"/>
    <col min="3612" max="3623" width="9.109375" style="24"/>
    <col min="3624" max="3624" width="13.109375" style="24" customWidth="1"/>
    <col min="3625" max="3625" width="15.77734375" style="24" customWidth="1"/>
    <col min="3626" max="3628" width="9.109375" style="24"/>
    <col min="3629" max="3629" width="19.109375" style="24" customWidth="1"/>
    <col min="3630" max="3630" width="14.44140625" style="24" customWidth="1"/>
    <col min="3631" max="3840" width="9.109375" style="24"/>
    <col min="3841" max="3841" width="24" style="24" customWidth="1"/>
    <col min="3842" max="3842" width="15.77734375" style="24" customWidth="1"/>
    <col min="3843" max="3844" width="11.44140625" style="24" bestFit="1" customWidth="1"/>
    <col min="3845" max="3845" width="44.33203125" style="24" customWidth="1"/>
    <col min="3846" max="3846" width="11.44140625" style="24" bestFit="1" customWidth="1"/>
    <col min="3847" max="3847" width="13.77734375" style="24" customWidth="1"/>
    <col min="3848" max="3848" width="11.44140625" style="24" customWidth="1"/>
    <col min="3849" max="3849" width="13.109375" style="24" customWidth="1"/>
    <col min="3850" max="3850" width="14.44140625" style="24" customWidth="1"/>
    <col min="3851" max="3851" width="12.44140625" style="24" customWidth="1"/>
    <col min="3852" max="3852" width="11.33203125" style="24" customWidth="1"/>
    <col min="3853" max="3853" width="11.44140625" style="24" bestFit="1" customWidth="1"/>
    <col min="3854" max="3854" width="19.33203125" style="24" customWidth="1"/>
    <col min="3855" max="3856" width="11.44140625" style="24" bestFit="1" customWidth="1"/>
    <col min="3857" max="3859" width="16.33203125" style="24" customWidth="1"/>
    <col min="3860" max="3861" width="11.44140625" style="24" customWidth="1"/>
    <col min="3862" max="3865" width="9.109375" style="24"/>
    <col min="3866" max="3866" width="24.44140625" style="24" customWidth="1"/>
    <col min="3867" max="3867" width="16.6640625" style="24" customWidth="1"/>
    <col min="3868" max="3879" width="9.109375" style="24"/>
    <col min="3880" max="3880" width="13.109375" style="24" customWidth="1"/>
    <col min="3881" max="3881" width="15.77734375" style="24" customWidth="1"/>
    <col min="3882" max="3884" width="9.109375" style="24"/>
    <col min="3885" max="3885" width="19.109375" style="24" customWidth="1"/>
    <col min="3886" max="3886" width="14.44140625" style="24" customWidth="1"/>
    <col min="3887" max="4096" width="9.109375" style="24"/>
    <col min="4097" max="4097" width="24" style="24" customWidth="1"/>
    <col min="4098" max="4098" width="15.77734375" style="24" customWidth="1"/>
    <col min="4099" max="4100" width="11.44140625" style="24" bestFit="1" customWidth="1"/>
    <col min="4101" max="4101" width="44.33203125" style="24" customWidth="1"/>
    <col min="4102" max="4102" width="11.44140625" style="24" bestFit="1" customWidth="1"/>
    <col min="4103" max="4103" width="13.77734375" style="24" customWidth="1"/>
    <col min="4104" max="4104" width="11.44140625" style="24" customWidth="1"/>
    <col min="4105" max="4105" width="13.109375" style="24" customWidth="1"/>
    <col min="4106" max="4106" width="14.44140625" style="24" customWidth="1"/>
    <col min="4107" max="4107" width="12.44140625" style="24" customWidth="1"/>
    <col min="4108" max="4108" width="11.33203125" style="24" customWidth="1"/>
    <col min="4109" max="4109" width="11.44140625" style="24" bestFit="1" customWidth="1"/>
    <col min="4110" max="4110" width="19.33203125" style="24" customWidth="1"/>
    <col min="4111" max="4112" width="11.44140625" style="24" bestFit="1" customWidth="1"/>
    <col min="4113" max="4115" width="16.33203125" style="24" customWidth="1"/>
    <col min="4116" max="4117" width="11.44140625" style="24" customWidth="1"/>
    <col min="4118" max="4121" width="9.109375" style="24"/>
    <col min="4122" max="4122" width="24.44140625" style="24" customWidth="1"/>
    <col min="4123" max="4123" width="16.6640625" style="24" customWidth="1"/>
    <col min="4124" max="4135" width="9.109375" style="24"/>
    <col min="4136" max="4136" width="13.109375" style="24" customWidth="1"/>
    <col min="4137" max="4137" width="15.77734375" style="24" customWidth="1"/>
    <col min="4138" max="4140" width="9.109375" style="24"/>
    <col min="4141" max="4141" width="19.109375" style="24" customWidth="1"/>
    <col min="4142" max="4142" width="14.44140625" style="24" customWidth="1"/>
    <col min="4143" max="4352" width="9.109375" style="24"/>
    <col min="4353" max="4353" width="24" style="24" customWidth="1"/>
    <col min="4354" max="4354" width="15.77734375" style="24" customWidth="1"/>
    <col min="4355" max="4356" width="11.44140625" style="24" bestFit="1" customWidth="1"/>
    <col min="4357" max="4357" width="44.33203125" style="24" customWidth="1"/>
    <col min="4358" max="4358" width="11.44140625" style="24" bestFit="1" customWidth="1"/>
    <col min="4359" max="4359" width="13.77734375" style="24" customWidth="1"/>
    <col min="4360" max="4360" width="11.44140625" style="24" customWidth="1"/>
    <col min="4361" max="4361" width="13.109375" style="24" customWidth="1"/>
    <col min="4362" max="4362" width="14.44140625" style="24" customWidth="1"/>
    <col min="4363" max="4363" width="12.44140625" style="24" customWidth="1"/>
    <col min="4364" max="4364" width="11.33203125" style="24" customWidth="1"/>
    <col min="4365" max="4365" width="11.44140625" style="24" bestFit="1" customWidth="1"/>
    <col min="4366" max="4366" width="19.33203125" style="24" customWidth="1"/>
    <col min="4367" max="4368" width="11.44140625" style="24" bestFit="1" customWidth="1"/>
    <col min="4369" max="4371" width="16.33203125" style="24" customWidth="1"/>
    <col min="4372" max="4373" width="11.44140625" style="24" customWidth="1"/>
    <col min="4374" max="4377" width="9.109375" style="24"/>
    <col min="4378" max="4378" width="24.44140625" style="24" customWidth="1"/>
    <col min="4379" max="4379" width="16.6640625" style="24" customWidth="1"/>
    <col min="4380" max="4391" width="9.109375" style="24"/>
    <col min="4392" max="4392" width="13.109375" style="24" customWidth="1"/>
    <col min="4393" max="4393" width="15.77734375" style="24" customWidth="1"/>
    <col min="4394" max="4396" width="9.109375" style="24"/>
    <col min="4397" max="4397" width="19.109375" style="24" customWidth="1"/>
    <col min="4398" max="4398" width="14.44140625" style="24" customWidth="1"/>
    <col min="4399" max="4608" width="9.109375" style="24"/>
    <col min="4609" max="4609" width="24" style="24" customWidth="1"/>
    <col min="4610" max="4610" width="15.77734375" style="24" customWidth="1"/>
    <col min="4611" max="4612" width="11.44140625" style="24" bestFit="1" customWidth="1"/>
    <col min="4613" max="4613" width="44.33203125" style="24" customWidth="1"/>
    <col min="4614" max="4614" width="11.44140625" style="24" bestFit="1" customWidth="1"/>
    <col min="4615" max="4615" width="13.77734375" style="24" customWidth="1"/>
    <col min="4616" max="4616" width="11.44140625" style="24" customWidth="1"/>
    <col min="4617" max="4617" width="13.109375" style="24" customWidth="1"/>
    <col min="4618" max="4618" width="14.44140625" style="24" customWidth="1"/>
    <col min="4619" max="4619" width="12.44140625" style="24" customWidth="1"/>
    <col min="4620" max="4620" width="11.33203125" style="24" customWidth="1"/>
    <col min="4621" max="4621" width="11.44140625" style="24" bestFit="1" customWidth="1"/>
    <col min="4622" max="4622" width="19.33203125" style="24" customWidth="1"/>
    <col min="4623" max="4624" width="11.44140625" style="24" bestFit="1" customWidth="1"/>
    <col min="4625" max="4627" width="16.33203125" style="24" customWidth="1"/>
    <col min="4628" max="4629" width="11.44140625" style="24" customWidth="1"/>
    <col min="4630" max="4633" width="9.109375" style="24"/>
    <col min="4634" max="4634" width="24.44140625" style="24" customWidth="1"/>
    <col min="4635" max="4635" width="16.6640625" style="24" customWidth="1"/>
    <col min="4636" max="4647" width="9.109375" style="24"/>
    <col min="4648" max="4648" width="13.109375" style="24" customWidth="1"/>
    <col min="4649" max="4649" width="15.77734375" style="24" customWidth="1"/>
    <col min="4650" max="4652" width="9.109375" style="24"/>
    <col min="4653" max="4653" width="19.109375" style="24" customWidth="1"/>
    <col min="4654" max="4654" width="14.44140625" style="24" customWidth="1"/>
    <col min="4655" max="4864" width="9.109375" style="24"/>
    <col min="4865" max="4865" width="24" style="24" customWidth="1"/>
    <col min="4866" max="4866" width="15.77734375" style="24" customWidth="1"/>
    <col min="4867" max="4868" width="11.44140625" style="24" bestFit="1" customWidth="1"/>
    <col min="4869" max="4869" width="44.33203125" style="24" customWidth="1"/>
    <col min="4870" max="4870" width="11.44140625" style="24" bestFit="1" customWidth="1"/>
    <col min="4871" max="4871" width="13.77734375" style="24" customWidth="1"/>
    <col min="4872" max="4872" width="11.44140625" style="24" customWidth="1"/>
    <col min="4873" max="4873" width="13.109375" style="24" customWidth="1"/>
    <col min="4874" max="4874" width="14.44140625" style="24" customWidth="1"/>
    <col min="4875" max="4875" width="12.44140625" style="24" customWidth="1"/>
    <col min="4876" max="4876" width="11.33203125" style="24" customWidth="1"/>
    <col min="4877" max="4877" width="11.44140625" style="24" bestFit="1" customWidth="1"/>
    <col min="4878" max="4878" width="19.33203125" style="24" customWidth="1"/>
    <col min="4879" max="4880" width="11.44140625" style="24" bestFit="1" customWidth="1"/>
    <col min="4881" max="4883" width="16.33203125" style="24" customWidth="1"/>
    <col min="4884" max="4885" width="11.44140625" style="24" customWidth="1"/>
    <col min="4886" max="4889" width="9.109375" style="24"/>
    <col min="4890" max="4890" width="24.44140625" style="24" customWidth="1"/>
    <col min="4891" max="4891" width="16.6640625" style="24" customWidth="1"/>
    <col min="4892" max="4903" width="9.109375" style="24"/>
    <col min="4904" max="4904" width="13.109375" style="24" customWidth="1"/>
    <col min="4905" max="4905" width="15.77734375" style="24" customWidth="1"/>
    <col min="4906" max="4908" width="9.109375" style="24"/>
    <col min="4909" max="4909" width="19.109375" style="24" customWidth="1"/>
    <col min="4910" max="4910" width="14.44140625" style="24" customWidth="1"/>
    <col min="4911" max="5120" width="9.109375" style="24"/>
    <col min="5121" max="5121" width="24" style="24" customWidth="1"/>
    <col min="5122" max="5122" width="15.77734375" style="24" customWidth="1"/>
    <col min="5123" max="5124" width="11.44140625" style="24" bestFit="1" customWidth="1"/>
    <col min="5125" max="5125" width="44.33203125" style="24" customWidth="1"/>
    <col min="5126" max="5126" width="11.44140625" style="24" bestFit="1" customWidth="1"/>
    <col min="5127" max="5127" width="13.77734375" style="24" customWidth="1"/>
    <col min="5128" max="5128" width="11.44140625" style="24" customWidth="1"/>
    <col min="5129" max="5129" width="13.109375" style="24" customWidth="1"/>
    <col min="5130" max="5130" width="14.44140625" style="24" customWidth="1"/>
    <col min="5131" max="5131" width="12.44140625" style="24" customWidth="1"/>
    <col min="5132" max="5132" width="11.33203125" style="24" customWidth="1"/>
    <col min="5133" max="5133" width="11.44140625" style="24" bestFit="1" customWidth="1"/>
    <col min="5134" max="5134" width="19.33203125" style="24" customWidth="1"/>
    <col min="5135" max="5136" width="11.44140625" style="24" bestFit="1" customWidth="1"/>
    <col min="5137" max="5139" width="16.33203125" style="24" customWidth="1"/>
    <col min="5140" max="5141" width="11.44140625" style="24" customWidth="1"/>
    <col min="5142" max="5145" width="9.109375" style="24"/>
    <col min="5146" max="5146" width="24.44140625" style="24" customWidth="1"/>
    <col min="5147" max="5147" width="16.6640625" style="24" customWidth="1"/>
    <col min="5148" max="5159" width="9.109375" style="24"/>
    <col min="5160" max="5160" width="13.109375" style="24" customWidth="1"/>
    <col min="5161" max="5161" width="15.77734375" style="24" customWidth="1"/>
    <col min="5162" max="5164" width="9.109375" style="24"/>
    <col min="5165" max="5165" width="19.109375" style="24" customWidth="1"/>
    <col min="5166" max="5166" width="14.44140625" style="24" customWidth="1"/>
    <col min="5167" max="5376" width="9.109375" style="24"/>
    <col min="5377" max="5377" width="24" style="24" customWidth="1"/>
    <col min="5378" max="5378" width="15.77734375" style="24" customWidth="1"/>
    <col min="5379" max="5380" width="11.44140625" style="24" bestFit="1" customWidth="1"/>
    <col min="5381" max="5381" width="44.33203125" style="24" customWidth="1"/>
    <col min="5382" max="5382" width="11.44140625" style="24" bestFit="1" customWidth="1"/>
    <col min="5383" max="5383" width="13.77734375" style="24" customWidth="1"/>
    <col min="5384" max="5384" width="11.44140625" style="24" customWidth="1"/>
    <col min="5385" max="5385" width="13.109375" style="24" customWidth="1"/>
    <col min="5386" max="5386" width="14.44140625" style="24" customWidth="1"/>
    <col min="5387" max="5387" width="12.44140625" style="24" customWidth="1"/>
    <col min="5388" max="5388" width="11.33203125" style="24" customWidth="1"/>
    <col min="5389" max="5389" width="11.44140625" style="24" bestFit="1" customWidth="1"/>
    <col min="5390" max="5390" width="19.33203125" style="24" customWidth="1"/>
    <col min="5391" max="5392" width="11.44140625" style="24" bestFit="1" customWidth="1"/>
    <col min="5393" max="5395" width="16.33203125" style="24" customWidth="1"/>
    <col min="5396" max="5397" width="11.44140625" style="24" customWidth="1"/>
    <col min="5398" max="5401" width="9.109375" style="24"/>
    <col min="5402" max="5402" width="24.44140625" style="24" customWidth="1"/>
    <col min="5403" max="5403" width="16.6640625" style="24" customWidth="1"/>
    <col min="5404" max="5415" width="9.109375" style="24"/>
    <col min="5416" max="5416" width="13.109375" style="24" customWidth="1"/>
    <col min="5417" max="5417" width="15.77734375" style="24" customWidth="1"/>
    <col min="5418" max="5420" width="9.109375" style="24"/>
    <col min="5421" max="5421" width="19.109375" style="24" customWidth="1"/>
    <col min="5422" max="5422" width="14.44140625" style="24" customWidth="1"/>
    <col min="5423" max="5632" width="9.109375" style="24"/>
    <col min="5633" max="5633" width="24" style="24" customWidth="1"/>
    <col min="5634" max="5634" width="15.77734375" style="24" customWidth="1"/>
    <col min="5635" max="5636" width="11.44140625" style="24" bestFit="1" customWidth="1"/>
    <col min="5637" max="5637" width="44.33203125" style="24" customWidth="1"/>
    <col min="5638" max="5638" width="11.44140625" style="24" bestFit="1" customWidth="1"/>
    <col min="5639" max="5639" width="13.77734375" style="24" customWidth="1"/>
    <col min="5640" max="5640" width="11.44140625" style="24" customWidth="1"/>
    <col min="5641" max="5641" width="13.109375" style="24" customWidth="1"/>
    <col min="5642" max="5642" width="14.44140625" style="24" customWidth="1"/>
    <col min="5643" max="5643" width="12.44140625" style="24" customWidth="1"/>
    <col min="5644" max="5644" width="11.33203125" style="24" customWidth="1"/>
    <col min="5645" max="5645" width="11.44140625" style="24" bestFit="1" customWidth="1"/>
    <col min="5646" max="5646" width="19.33203125" style="24" customWidth="1"/>
    <col min="5647" max="5648" width="11.44140625" style="24" bestFit="1" customWidth="1"/>
    <col min="5649" max="5651" width="16.33203125" style="24" customWidth="1"/>
    <col min="5652" max="5653" width="11.44140625" style="24" customWidth="1"/>
    <col min="5654" max="5657" width="9.109375" style="24"/>
    <col min="5658" max="5658" width="24.44140625" style="24" customWidth="1"/>
    <col min="5659" max="5659" width="16.6640625" style="24" customWidth="1"/>
    <col min="5660" max="5671" width="9.109375" style="24"/>
    <col min="5672" max="5672" width="13.109375" style="24" customWidth="1"/>
    <col min="5673" max="5673" width="15.77734375" style="24" customWidth="1"/>
    <col min="5674" max="5676" width="9.109375" style="24"/>
    <col min="5677" max="5677" width="19.109375" style="24" customWidth="1"/>
    <col min="5678" max="5678" width="14.44140625" style="24" customWidth="1"/>
    <col min="5679" max="5888" width="9.109375" style="24"/>
    <col min="5889" max="5889" width="24" style="24" customWidth="1"/>
    <col min="5890" max="5890" width="15.77734375" style="24" customWidth="1"/>
    <col min="5891" max="5892" width="11.44140625" style="24" bestFit="1" customWidth="1"/>
    <col min="5893" max="5893" width="44.33203125" style="24" customWidth="1"/>
    <col min="5894" max="5894" width="11.44140625" style="24" bestFit="1" customWidth="1"/>
    <col min="5895" max="5895" width="13.77734375" style="24" customWidth="1"/>
    <col min="5896" max="5896" width="11.44140625" style="24" customWidth="1"/>
    <col min="5897" max="5897" width="13.109375" style="24" customWidth="1"/>
    <col min="5898" max="5898" width="14.44140625" style="24" customWidth="1"/>
    <col min="5899" max="5899" width="12.44140625" style="24" customWidth="1"/>
    <col min="5900" max="5900" width="11.33203125" style="24" customWidth="1"/>
    <col min="5901" max="5901" width="11.44140625" style="24" bestFit="1" customWidth="1"/>
    <col min="5902" max="5902" width="19.33203125" style="24" customWidth="1"/>
    <col min="5903" max="5904" width="11.44140625" style="24" bestFit="1" customWidth="1"/>
    <col min="5905" max="5907" width="16.33203125" style="24" customWidth="1"/>
    <col min="5908" max="5909" width="11.44140625" style="24" customWidth="1"/>
    <col min="5910" max="5913" width="9.109375" style="24"/>
    <col min="5914" max="5914" width="24.44140625" style="24" customWidth="1"/>
    <col min="5915" max="5915" width="16.6640625" style="24" customWidth="1"/>
    <col min="5916" max="5927" width="9.109375" style="24"/>
    <col min="5928" max="5928" width="13.109375" style="24" customWidth="1"/>
    <col min="5929" max="5929" width="15.77734375" style="24" customWidth="1"/>
    <col min="5930" max="5932" width="9.109375" style="24"/>
    <col min="5933" max="5933" width="19.109375" style="24" customWidth="1"/>
    <col min="5934" max="5934" width="14.44140625" style="24" customWidth="1"/>
    <col min="5935" max="6144" width="9.109375" style="24"/>
    <col min="6145" max="6145" width="24" style="24" customWidth="1"/>
    <col min="6146" max="6146" width="15.77734375" style="24" customWidth="1"/>
    <col min="6147" max="6148" width="11.44140625" style="24" bestFit="1" customWidth="1"/>
    <col min="6149" max="6149" width="44.33203125" style="24" customWidth="1"/>
    <col min="6150" max="6150" width="11.44140625" style="24" bestFit="1" customWidth="1"/>
    <col min="6151" max="6151" width="13.77734375" style="24" customWidth="1"/>
    <col min="6152" max="6152" width="11.44140625" style="24" customWidth="1"/>
    <col min="6153" max="6153" width="13.109375" style="24" customWidth="1"/>
    <col min="6154" max="6154" width="14.44140625" style="24" customWidth="1"/>
    <col min="6155" max="6155" width="12.44140625" style="24" customWidth="1"/>
    <col min="6156" max="6156" width="11.33203125" style="24" customWidth="1"/>
    <col min="6157" max="6157" width="11.44140625" style="24" bestFit="1" customWidth="1"/>
    <col min="6158" max="6158" width="19.33203125" style="24" customWidth="1"/>
    <col min="6159" max="6160" width="11.44140625" style="24" bestFit="1" customWidth="1"/>
    <col min="6161" max="6163" width="16.33203125" style="24" customWidth="1"/>
    <col min="6164" max="6165" width="11.44140625" style="24" customWidth="1"/>
    <col min="6166" max="6169" width="9.109375" style="24"/>
    <col min="6170" max="6170" width="24.44140625" style="24" customWidth="1"/>
    <col min="6171" max="6171" width="16.6640625" style="24" customWidth="1"/>
    <col min="6172" max="6183" width="9.109375" style="24"/>
    <col min="6184" max="6184" width="13.109375" style="24" customWidth="1"/>
    <col min="6185" max="6185" width="15.77734375" style="24" customWidth="1"/>
    <col min="6186" max="6188" width="9.109375" style="24"/>
    <col min="6189" max="6189" width="19.109375" style="24" customWidth="1"/>
    <col min="6190" max="6190" width="14.44140625" style="24" customWidth="1"/>
    <col min="6191" max="6400" width="9.109375" style="24"/>
    <col min="6401" max="6401" width="24" style="24" customWidth="1"/>
    <col min="6402" max="6402" width="15.77734375" style="24" customWidth="1"/>
    <col min="6403" max="6404" width="11.44140625" style="24" bestFit="1" customWidth="1"/>
    <col min="6405" max="6405" width="44.33203125" style="24" customWidth="1"/>
    <col min="6406" max="6406" width="11.44140625" style="24" bestFit="1" customWidth="1"/>
    <col min="6407" max="6407" width="13.77734375" style="24" customWidth="1"/>
    <col min="6408" max="6408" width="11.44140625" style="24" customWidth="1"/>
    <col min="6409" max="6409" width="13.109375" style="24" customWidth="1"/>
    <col min="6410" max="6410" width="14.44140625" style="24" customWidth="1"/>
    <col min="6411" max="6411" width="12.44140625" style="24" customWidth="1"/>
    <col min="6412" max="6412" width="11.33203125" style="24" customWidth="1"/>
    <col min="6413" max="6413" width="11.44140625" style="24" bestFit="1" customWidth="1"/>
    <col min="6414" max="6414" width="19.33203125" style="24" customWidth="1"/>
    <col min="6415" max="6416" width="11.44140625" style="24" bestFit="1" customWidth="1"/>
    <col min="6417" max="6419" width="16.33203125" style="24" customWidth="1"/>
    <col min="6420" max="6421" width="11.44140625" style="24" customWidth="1"/>
    <col min="6422" max="6425" width="9.109375" style="24"/>
    <col min="6426" max="6426" width="24.44140625" style="24" customWidth="1"/>
    <col min="6427" max="6427" width="16.6640625" style="24" customWidth="1"/>
    <col min="6428" max="6439" width="9.109375" style="24"/>
    <col min="6440" max="6440" width="13.109375" style="24" customWidth="1"/>
    <col min="6441" max="6441" width="15.77734375" style="24" customWidth="1"/>
    <col min="6442" max="6444" width="9.109375" style="24"/>
    <col min="6445" max="6445" width="19.109375" style="24" customWidth="1"/>
    <col min="6446" max="6446" width="14.44140625" style="24" customWidth="1"/>
    <col min="6447" max="6656" width="9.109375" style="24"/>
    <col min="6657" max="6657" width="24" style="24" customWidth="1"/>
    <col min="6658" max="6658" width="15.77734375" style="24" customWidth="1"/>
    <col min="6659" max="6660" width="11.44140625" style="24" bestFit="1" customWidth="1"/>
    <col min="6661" max="6661" width="44.33203125" style="24" customWidth="1"/>
    <col min="6662" max="6662" width="11.44140625" style="24" bestFit="1" customWidth="1"/>
    <col min="6663" max="6663" width="13.77734375" style="24" customWidth="1"/>
    <col min="6664" max="6664" width="11.44140625" style="24" customWidth="1"/>
    <col min="6665" max="6665" width="13.109375" style="24" customWidth="1"/>
    <col min="6666" max="6666" width="14.44140625" style="24" customWidth="1"/>
    <col min="6667" max="6667" width="12.44140625" style="24" customWidth="1"/>
    <col min="6668" max="6668" width="11.33203125" style="24" customWidth="1"/>
    <col min="6669" max="6669" width="11.44140625" style="24" bestFit="1" customWidth="1"/>
    <col min="6670" max="6670" width="19.33203125" style="24" customWidth="1"/>
    <col min="6671" max="6672" width="11.44140625" style="24" bestFit="1" customWidth="1"/>
    <col min="6673" max="6675" width="16.33203125" style="24" customWidth="1"/>
    <col min="6676" max="6677" width="11.44140625" style="24" customWidth="1"/>
    <col min="6678" max="6681" width="9.109375" style="24"/>
    <col min="6682" max="6682" width="24.44140625" style="24" customWidth="1"/>
    <col min="6683" max="6683" width="16.6640625" style="24" customWidth="1"/>
    <col min="6684" max="6695" width="9.109375" style="24"/>
    <col min="6696" max="6696" width="13.109375" style="24" customWidth="1"/>
    <col min="6697" max="6697" width="15.77734375" style="24" customWidth="1"/>
    <col min="6698" max="6700" width="9.109375" style="24"/>
    <col min="6701" max="6701" width="19.109375" style="24" customWidth="1"/>
    <col min="6702" max="6702" width="14.44140625" style="24" customWidth="1"/>
    <col min="6703" max="6912" width="9.109375" style="24"/>
    <col min="6913" max="6913" width="24" style="24" customWidth="1"/>
    <col min="6914" max="6914" width="15.77734375" style="24" customWidth="1"/>
    <col min="6915" max="6916" width="11.44140625" style="24" bestFit="1" customWidth="1"/>
    <col min="6917" max="6917" width="44.33203125" style="24" customWidth="1"/>
    <col min="6918" max="6918" width="11.44140625" style="24" bestFit="1" customWidth="1"/>
    <col min="6919" max="6919" width="13.77734375" style="24" customWidth="1"/>
    <col min="6920" max="6920" width="11.44140625" style="24" customWidth="1"/>
    <col min="6921" max="6921" width="13.109375" style="24" customWidth="1"/>
    <col min="6922" max="6922" width="14.44140625" style="24" customWidth="1"/>
    <col min="6923" max="6923" width="12.44140625" style="24" customWidth="1"/>
    <col min="6924" max="6924" width="11.33203125" style="24" customWidth="1"/>
    <col min="6925" max="6925" width="11.44140625" style="24" bestFit="1" customWidth="1"/>
    <col min="6926" max="6926" width="19.33203125" style="24" customWidth="1"/>
    <col min="6927" max="6928" width="11.44140625" style="24" bestFit="1" customWidth="1"/>
    <col min="6929" max="6931" width="16.33203125" style="24" customWidth="1"/>
    <col min="6932" max="6933" width="11.44140625" style="24" customWidth="1"/>
    <col min="6934" max="6937" width="9.109375" style="24"/>
    <col min="6938" max="6938" width="24.44140625" style="24" customWidth="1"/>
    <col min="6939" max="6939" width="16.6640625" style="24" customWidth="1"/>
    <col min="6940" max="6951" width="9.109375" style="24"/>
    <col min="6952" max="6952" width="13.109375" style="24" customWidth="1"/>
    <col min="6953" max="6953" width="15.77734375" style="24" customWidth="1"/>
    <col min="6954" max="6956" width="9.109375" style="24"/>
    <col min="6957" max="6957" width="19.109375" style="24" customWidth="1"/>
    <col min="6958" max="6958" width="14.44140625" style="24" customWidth="1"/>
    <col min="6959" max="7168" width="9.109375" style="24"/>
    <col min="7169" max="7169" width="24" style="24" customWidth="1"/>
    <col min="7170" max="7170" width="15.77734375" style="24" customWidth="1"/>
    <col min="7171" max="7172" width="11.44140625" style="24" bestFit="1" customWidth="1"/>
    <col min="7173" max="7173" width="44.33203125" style="24" customWidth="1"/>
    <col min="7174" max="7174" width="11.44140625" style="24" bestFit="1" customWidth="1"/>
    <col min="7175" max="7175" width="13.77734375" style="24" customWidth="1"/>
    <col min="7176" max="7176" width="11.44140625" style="24" customWidth="1"/>
    <col min="7177" max="7177" width="13.109375" style="24" customWidth="1"/>
    <col min="7178" max="7178" width="14.44140625" style="24" customWidth="1"/>
    <col min="7179" max="7179" width="12.44140625" style="24" customWidth="1"/>
    <col min="7180" max="7180" width="11.33203125" style="24" customWidth="1"/>
    <col min="7181" max="7181" width="11.44140625" style="24" bestFit="1" customWidth="1"/>
    <col min="7182" max="7182" width="19.33203125" style="24" customWidth="1"/>
    <col min="7183" max="7184" width="11.44140625" style="24" bestFit="1" customWidth="1"/>
    <col min="7185" max="7187" width="16.33203125" style="24" customWidth="1"/>
    <col min="7188" max="7189" width="11.44140625" style="24" customWidth="1"/>
    <col min="7190" max="7193" width="9.109375" style="24"/>
    <col min="7194" max="7194" width="24.44140625" style="24" customWidth="1"/>
    <col min="7195" max="7195" width="16.6640625" style="24" customWidth="1"/>
    <col min="7196" max="7207" width="9.109375" style="24"/>
    <col min="7208" max="7208" width="13.109375" style="24" customWidth="1"/>
    <col min="7209" max="7209" width="15.77734375" style="24" customWidth="1"/>
    <col min="7210" max="7212" width="9.109375" style="24"/>
    <col min="7213" max="7213" width="19.109375" style="24" customWidth="1"/>
    <col min="7214" max="7214" width="14.44140625" style="24" customWidth="1"/>
    <col min="7215" max="7424" width="9.109375" style="24"/>
    <col min="7425" max="7425" width="24" style="24" customWidth="1"/>
    <col min="7426" max="7426" width="15.77734375" style="24" customWidth="1"/>
    <col min="7427" max="7428" width="11.44140625" style="24" bestFit="1" customWidth="1"/>
    <col min="7429" max="7429" width="44.33203125" style="24" customWidth="1"/>
    <col min="7430" max="7430" width="11.44140625" style="24" bestFit="1" customWidth="1"/>
    <col min="7431" max="7431" width="13.77734375" style="24" customWidth="1"/>
    <col min="7432" max="7432" width="11.44140625" style="24" customWidth="1"/>
    <col min="7433" max="7433" width="13.109375" style="24" customWidth="1"/>
    <col min="7434" max="7434" width="14.44140625" style="24" customWidth="1"/>
    <col min="7435" max="7435" width="12.44140625" style="24" customWidth="1"/>
    <col min="7436" max="7436" width="11.33203125" style="24" customWidth="1"/>
    <col min="7437" max="7437" width="11.44140625" style="24" bestFit="1" customWidth="1"/>
    <col min="7438" max="7438" width="19.33203125" style="24" customWidth="1"/>
    <col min="7439" max="7440" width="11.44140625" style="24" bestFit="1" customWidth="1"/>
    <col min="7441" max="7443" width="16.33203125" style="24" customWidth="1"/>
    <col min="7444" max="7445" width="11.44140625" style="24" customWidth="1"/>
    <col min="7446" max="7449" width="9.109375" style="24"/>
    <col min="7450" max="7450" width="24.44140625" style="24" customWidth="1"/>
    <col min="7451" max="7451" width="16.6640625" style="24" customWidth="1"/>
    <col min="7452" max="7463" width="9.109375" style="24"/>
    <col min="7464" max="7464" width="13.109375" style="24" customWidth="1"/>
    <col min="7465" max="7465" width="15.77734375" style="24" customWidth="1"/>
    <col min="7466" max="7468" width="9.109375" style="24"/>
    <col min="7469" max="7469" width="19.109375" style="24" customWidth="1"/>
    <col min="7470" max="7470" width="14.44140625" style="24" customWidth="1"/>
    <col min="7471" max="7680" width="9.109375" style="24"/>
    <col min="7681" max="7681" width="24" style="24" customWidth="1"/>
    <col min="7682" max="7682" width="15.77734375" style="24" customWidth="1"/>
    <col min="7683" max="7684" width="11.44140625" style="24" bestFit="1" customWidth="1"/>
    <col min="7685" max="7685" width="44.33203125" style="24" customWidth="1"/>
    <col min="7686" max="7686" width="11.44140625" style="24" bestFit="1" customWidth="1"/>
    <col min="7687" max="7687" width="13.77734375" style="24" customWidth="1"/>
    <col min="7688" max="7688" width="11.44140625" style="24" customWidth="1"/>
    <col min="7689" max="7689" width="13.109375" style="24" customWidth="1"/>
    <col min="7690" max="7690" width="14.44140625" style="24" customWidth="1"/>
    <col min="7691" max="7691" width="12.44140625" style="24" customWidth="1"/>
    <col min="7692" max="7692" width="11.33203125" style="24" customWidth="1"/>
    <col min="7693" max="7693" width="11.44140625" style="24" bestFit="1" customWidth="1"/>
    <col min="7694" max="7694" width="19.33203125" style="24" customWidth="1"/>
    <col min="7695" max="7696" width="11.44140625" style="24" bestFit="1" customWidth="1"/>
    <col min="7697" max="7699" width="16.33203125" style="24" customWidth="1"/>
    <col min="7700" max="7701" width="11.44140625" style="24" customWidth="1"/>
    <col min="7702" max="7705" width="9.109375" style="24"/>
    <col min="7706" max="7706" width="24.44140625" style="24" customWidth="1"/>
    <col min="7707" max="7707" width="16.6640625" style="24" customWidth="1"/>
    <col min="7708" max="7719" width="9.109375" style="24"/>
    <col min="7720" max="7720" width="13.109375" style="24" customWidth="1"/>
    <col min="7721" max="7721" width="15.77734375" style="24" customWidth="1"/>
    <col min="7722" max="7724" width="9.109375" style="24"/>
    <col min="7725" max="7725" width="19.109375" style="24" customWidth="1"/>
    <col min="7726" max="7726" width="14.44140625" style="24" customWidth="1"/>
    <col min="7727" max="7936" width="9.109375" style="24"/>
    <col min="7937" max="7937" width="24" style="24" customWidth="1"/>
    <col min="7938" max="7938" width="15.77734375" style="24" customWidth="1"/>
    <col min="7939" max="7940" width="11.44140625" style="24" bestFit="1" customWidth="1"/>
    <col min="7941" max="7941" width="44.33203125" style="24" customWidth="1"/>
    <col min="7942" max="7942" width="11.44140625" style="24" bestFit="1" customWidth="1"/>
    <col min="7943" max="7943" width="13.77734375" style="24" customWidth="1"/>
    <col min="7944" max="7944" width="11.44140625" style="24" customWidth="1"/>
    <col min="7945" max="7945" width="13.109375" style="24" customWidth="1"/>
    <col min="7946" max="7946" width="14.44140625" style="24" customWidth="1"/>
    <col min="7947" max="7947" width="12.44140625" style="24" customWidth="1"/>
    <col min="7948" max="7948" width="11.33203125" style="24" customWidth="1"/>
    <col min="7949" max="7949" width="11.44140625" style="24" bestFit="1" customWidth="1"/>
    <col min="7950" max="7950" width="19.33203125" style="24" customWidth="1"/>
    <col min="7951" max="7952" width="11.44140625" style="24" bestFit="1" customWidth="1"/>
    <col min="7953" max="7955" width="16.33203125" style="24" customWidth="1"/>
    <col min="7956" max="7957" width="11.44140625" style="24" customWidth="1"/>
    <col min="7958" max="7961" width="9.109375" style="24"/>
    <col min="7962" max="7962" width="24.44140625" style="24" customWidth="1"/>
    <col min="7963" max="7963" width="16.6640625" style="24" customWidth="1"/>
    <col min="7964" max="7975" width="9.109375" style="24"/>
    <col min="7976" max="7976" width="13.109375" style="24" customWidth="1"/>
    <col min="7977" max="7977" width="15.77734375" style="24" customWidth="1"/>
    <col min="7978" max="7980" width="9.109375" style="24"/>
    <col min="7981" max="7981" width="19.109375" style="24" customWidth="1"/>
    <col min="7982" max="7982" width="14.44140625" style="24" customWidth="1"/>
    <col min="7983" max="8192" width="9.109375" style="24"/>
    <col min="8193" max="8193" width="24" style="24" customWidth="1"/>
    <col min="8194" max="8194" width="15.77734375" style="24" customWidth="1"/>
    <col min="8195" max="8196" width="11.44140625" style="24" bestFit="1" customWidth="1"/>
    <col min="8197" max="8197" width="44.33203125" style="24" customWidth="1"/>
    <col min="8198" max="8198" width="11.44140625" style="24" bestFit="1" customWidth="1"/>
    <col min="8199" max="8199" width="13.77734375" style="24" customWidth="1"/>
    <col min="8200" max="8200" width="11.44140625" style="24" customWidth="1"/>
    <col min="8201" max="8201" width="13.109375" style="24" customWidth="1"/>
    <col min="8202" max="8202" width="14.44140625" style="24" customWidth="1"/>
    <col min="8203" max="8203" width="12.44140625" style="24" customWidth="1"/>
    <col min="8204" max="8204" width="11.33203125" style="24" customWidth="1"/>
    <col min="8205" max="8205" width="11.44140625" style="24" bestFit="1" customWidth="1"/>
    <col min="8206" max="8206" width="19.33203125" style="24" customWidth="1"/>
    <col min="8207" max="8208" width="11.44140625" style="24" bestFit="1" customWidth="1"/>
    <col min="8209" max="8211" width="16.33203125" style="24" customWidth="1"/>
    <col min="8212" max="8213" width="11.44140625" style="24" customWidth="1"/>
    <col min="8214" max="8217" width="9.109375" style="24"/>
    <col min="8218" max="8218" width="24.44140625" style="24" customWidth="1"/>
    <col min="8219" max="8219" width="16.6640625" style="24" customWidth="1"/>
    <col min="8220" max="8231" width="9.109375" style="24"/>
    <col min="8232" max="8232" width="13.109375" style="24" customWidth="1"/>
    <col min="8233" max="8233" width="15.77734375" style="24" customWidth="1"/>
    <col min="8234" max="8236" width="9.109375" style="24"/>
    <col min="8237" max="8237" width="19.109375" style="24" customWidth="1"/>
    <col min="8238" max="8238" width="14.44140625" style="24" customWidth="1"/>
    <col min="8239" max="8448" width="9.109375" style="24"/>
    <col min="8449" max="8449" width="24" style="24" customWidth="1"/>
    <col min="8450" max="8450" width="15.77734375" style="24" customWidth="1"/>
    <col min="8451" max="8452" width="11.44140625" style="24" bestFit="1" customWidth="1"/>
    <col min="8453" max="8453" width="44.33203125" style="24" customWidth="1"/>
    <col min="8454" max="8454" width="11.44140625" style="24" bestFit="1" customWidth="1"/>
    <col min="8455" max="8455" width="13.77734375" style="24" customWidth="1"/>
    <col min="8456" max="8456" width="11.44140625" style="24" customWidth="1"/>
    <col min="8457" max="8457" width="13.109375" style="24" customWidth="1"/>
    <col min="8458" max="8458" width="14.44140625" style="24" customWidth="1"/>
    <col min="8459" max="8459" width="12.44140625" style="24" customWidth="1"/>
    <col min="8460" max="8460" width="11.33203125" style="24" customWidth="1"/>
    <col min="8461" max="8461" width="11.44140625" style="24" bestFit="1" customWidth="1"/>
    <col min="8462" max="8462" width="19.33203125" style="24" customWidth="1"/>
    <col min="8463" max="8464" width="11.44140625" style="24" bestFit="1" customWidth="1"/>
    <col min="8465" max="8467" width="16.33203125" style="24" customWidth="1"/>
    <col min="8468" max="8469" width="11.44140625" style="24" customWidth="1"/>
    <col min="8470" max="8473" width="9.109375" style="24"/>
    <col min="8474" max="8474" width="24.44140625" style="24" customWidth="1"/>
    <col min="8475" max="8475" width="16.6640625" style="24" customWidth="1"/>
    <col min="8476" max="8487" width="9.109375" style="24"/>
    <col min="8488" max="8488" width="13.109375" style="24" customWidth="1"/>
    <col min="8489" max="8489" width="15.77734375" style="24" customWidth="1"/>
    <col min="8490" max="8492" width="9.109375" style="24"/>
    <col min="8493" max="8493" width="19.109375" style="24" customWidth="1"/>
    <col min="8494" max="8494" width="14.44140625" style="24" customWidth="1"/>
    <col min="8495" max="8704" width="9.109375" style="24"/>
    <col min="8705" max="8705" width="24" style="24" customWidth="1"/>
    <col min="8706" max="8706" width="15.77734375" style="24" customWidth="1"/>
    <col min="8707" max="8708" width="11.44140625" style="24" bestFit="1" customWidth="1"/>
    <col min="8709" max="8709" width="44.33203125" style="24" customWidth="1"/>
    <col min="8710" max="8710" width="11.44140625" style="24" bestFit="1" customWidth="1"/>
    <col min="8711" max="8711" width="13.77734375" style="24" customWidth="1"/>
    <col min="8712" max="8712" width="11.44140625" style="24" customWidth="1"/>
    <col min="8713" max="8713" width="13.109375" style="24" customWidth="1"/>
    <col min="8714" max="8714" width="14.44140625" style="24" customWidth="1"/>
    <col min="8715" max="8715" width="12.44140625" style="24" customWidth="1"/>
    <col min="8716" max="8716" width="11.33203125" style="24" customWidth="1"/>
    <col min="8717" max="8717" width="11.44140625" style="24" bestFit="1" customWidth="1"/>
    <col min="8718" max="8718" width="19.33203125" style="24" customWidth="1"/>
    <col min="8719" max="8720" width="11.44140625" style="24" bestFit="1" customWidth="1"/>
    <col min="8721" max="8723" width="16.33203125" style="24" customWidth="1"/>
    <col min="8724" max="8725" width="11.44140625" style="24" customWidth="1"/>
    <col min="8726" max="8729" width="9.109375" style="24"/>
    <col min="8730" max="8730" width="24.44140625" style="24" customWidth="1"/>
    <col min="8731" max="8731" width="16.6640625" style="24" customWidth="1"/>
    <col min="8732" max="8743" width="9.109375" style="24"/>
    <col min="8744" max="8744" width="13.109375" style="24" customWidth="1"/>
    <col min="8745" max="8745" width="15.77734375" style="24" customWidth="1"/>
    <col min="8746" max="8748" width="9.109375" style="24"/>
    <col min="8749" max="8749" width="19.109375" style="24" customWidth="1"/>
    <col min="8750" max="8750" width="14.44140625" style="24" customWidth="1"/>
    <col min="8751" max="8960" width="9.109375" style="24"/>
    <col min="8961" max="8961" width="24" style="24" customWidth="1"/>
    <col min="8962" max="8962" width="15.77734375" style="24" customWidth="1"/>
    <col min="8963" max="8964" width="11.44140625" style="24" bestFit="1" customWidth="1"/>
    <col min="8965" max="8965" width="44.33203125" style="24" customWidth="1"/>
    <col min="8966" max="8966" width="11.44140625" style="24" bestFit="1" customWidth="1"/>
    <col min="8967" max="8967" width="13.77734375" style="24" customWidth="1"/>
    <col min="8968" max="8968" width="11.44140625" style="24" customWidth="1"/>
    <col min="8969" max="8969" width="13.109375" style="24" customWidth="1"/>
    <col min="8970" max="8970" width="14.44140625" style="24" customWidth="1"/>
    <col min="8971" max="8971" width="12.44140625" style="24" customWidth="1"/>
    <col min="8972" max="8972" width="11.33203125" style="24" customWidth="1"/>
    <col min="8973" max="8973" width="11.44140625" style="24" bestFit="1" customWidth="1"/>
    <col min="8974" max="8974" width="19.33203125" style="24" customWidth="1"/>
    <col min="8975" max="8976" width="11.44140625" style="24" bestFit="1" customWidth="1"/>
    <col min="8977" max="8979" width="16.33203125" style="24" customWidth="1"/>
    <col min="8980" max="8981" width="11.44140625" style="24" customWidth="1"/>
    <col min="8982" max="8985" width="9.109375" style="24"/>
    <col min="8986" max="8986" width="24.44140625" style="24" customWidth="1"/>
    <col min="8987" max="8987" width="16.6640625" style="24" customWidth="1"/>
    <col min="8988" max="8999" width="9.109375" style="24"/>
    <col min="9000" max="9000" width="13.109375" style="24" customWidth="1"/>
    <col min="9001" max="9001" width="15.77734375" style="24" customWidth="1"/>
    <col min="9002" max="9004" width="9.109375" style="24"/>
    <col min="9005" max="9005" width="19.109375" style="24" customWidth="1"/>
    <col min="9006" max="9006" width="14.44140625" style="24" customWidth="1"/>
    <col min="9007" max="9216" width="9.109375" style="24"/>
    <col min="9217" max="9217" width="24" style="24" customWidth="1"/>
    <col min="9218" max="9218" width="15.77734375" style="24" customWidth="1"/>
    <col min="9219" max="9220" width="11.44140625" style="24" bestFit="1" customWidth="1"/>
    <col min="9221" max="9221" width="44.33203125" style="24" customWidth="1"/>
    <col min="9222" max="9222" width="11.44140625" style="24" bestFit="1" customWidth="1"/>
    <col min="9223" max="9223" width="13.77734375" style="24" customWidth="1"/>
    <col min="9224" max="9224" width="11.44140625" style="24" customWidth="1"/>
    <col min="9225" max="9225" width="13.109375" style="24" customWidth="1"/>
    <col min="9226" max="9226" width="14.44140625" style="24" customWidth="1"/>
    <col min="9227" max="9227" width="12.44140625" style="24" customWidth="1"/>
    <col min="9228" max="9228" width="11.33203125" style="24" customWidth="1"/>
    <col min="9229" max="9229" width="11.44140625" style="24" bestFit="1" customWidth="1"/>
    <col min="9230" max="9230" width="19.33203125" style="24" customWidth="1"/>
    <col min="9231" max="9232" width="11.44140625" style="24" bestFit="1" customWidth="1"/>
    <col min="9233" max="9235" width="16.33203125" style="24" customWidth="1"/>
    <col min="9236" max="9237" width="11.44140625" style="24" customWidth="1"/>
    <col min="9238" max="9241" width="9.109375" style="24"/>
    <col min="9242" max="9242" width="24.44140625" style="24" customWidth="1"/>
    <col min="9243" max="9243" width="16.6640625" style="24" customWidth="1"/>
    <col min="9244" max="9255" width="9.109375" style="24"/>
    <col min="9256" max="9256" width="13.109375" style="24" customWidth="1"/>
    <col min="9257" max="9257" width="15.77734375" style="24" customWidth="1"/>
    <col min="9258" max="9260" width="9.109375" style="24"/>
    <col min="9261" max="9261" width="19.109375" style="24" customWidth="1"/>
    <col min="9262" max="9262" width="14.44140625" style="24" customWidth="1"/>
    <col min="9263" max="9472" width="9.109375" style="24"/>
    <col min="9473" max="9473" width="24" style="24" customWidth="1"/>
    <col min="9474" max="9474" width="15.77734375" style="24" customWidth="1"/>
    <col min="9475" max="9476" width="11.44140625" style="24" bestFit="1" customWidth="1"/>
    <col min="9477" max="9477" width="44.33203125" style="24" customWidth="1"/>
    <col min="9478" max="9478" width="11.44140625" style="24" bestFit="1" customWidth="1"/>
    <col min="9479" max="9479" width="13.77734375" style="24" customWidth="1"/>
    <col min="9480" max="9480" width="11.44140625" style="24" customWidth="1"/>
    <col min="9481" max="9481" width="13.109375" style="24" customWidth="1"/>
    <col min="9482" max="9482" width="14.44140625" style="24" customWidth="1"/>
    <col min="9483" max="9483" width="12.44140625" style="24" customWidth="1"/>
    <col min="9484" max="9484" width="11.33203125" style="24" customWidth="1"/>
    <col min="9485" max="9485" width="11.44140625" style="24" bestFit="1" customWidth="1"/>
    <col min="9486" max="9486" width="19.33203125" style="24" customWidth="1"/>
    <col min="9487" max="9488" width="11.44140625" style="24" bestFit="1" customWidth="1"/>
    <col min="9489" max="9491" width="16.33203125" style="24" customWidth="1"/>
    <col min="9492" max="9493" width="11.44140625" style="24" customWidth="1"/>
    <col min="9494" max="9497" width="9.109375" style="24"/>
    <col min="9498" max="9498" width="24.44140625" style="24" customWidth="1"/>
    <col min="9499" max="9499" width="16.6640625" style="24" customWidth="1"/>
    <col min="9500" max="9511" width="9.109375" style="24"/>
    <col min="9512" max="9512" width="13.109375" style="24" customWidth="1"/>
    <col min="9513" max="9513" width="15.77734375" style="24" customWidth="1"/>
    <col min="9514" max="9516" width="9.109375" style="24"/>
    <col min="9517" max="9517" width="19.109375" style="24" customWidth="1"/>
    <col min="9518" max="9518" width="14.44140625" style="24" customWidth="1"/>
    <col min="9519" max="9728" width="9.109375" style="24"/>
    <col min="9729" max="9729" width="24" style="24" customWidth="1"/>
    <col min="9730" max="9730" width="15.77734375" style="24" customWidth="1"/>
    <col min="9731" max="9732" width="11.44140625" style="24" bestFit="1" customWidth="1"/>
    <col min="9733" max="9733" width="44.33203125" style="24" customWidth="1"/>
    <col min="9734" max="9734" width="11.44140625" style="24" bestFit="1" customWidth="1"/>
    <col min="9735" max="9735" width="13.77734375" style="24" customWidth="1"/>
    <col min="9736" max="9736" width="11.44140625" style="24" customWidth="1"/>
    <col min="9737" max="9737" width="13.109375" style="24" customWidth="1"/>
    <col min="9738" max="9738" width="14.44140625" style="24" customWidth="1"/>
    <col min="9739" max="9739" width="12.44140625" style="24" customWidth="1"/>
    <col min="9740" max="9740" width="11.33203125" style="24" customWidth="1"/>
    <col min="9741" max="9741" width="11.44140625" style="24" bestFit="1" customWidth="1"/>
    <col min="9742" max="9742" width="19.33203125" style="24" customWidth="1"/>
    <col min="9743" max="9744" width="11.44140625" style="24" bestFit="1" customWidth="1"/>
    <col min="9745" max="9747" width="16.33203125" style="24" customWidth="1"/>
    <col min="9748" max="9749" width="11.44140625" style="24" customWidth="1"/>
    <col min="9750" max="9753" width="9.109375" style="24"/>
    <col min="9754" max="9754" width="24.44140625" style="24" customWidth="1"/>
    <col min="9755" max="9755" width="16.6640625" style="24" customWidth="1"/>
    <col min="9756" max="9767" width="9.109375" style="24"/>
    <col min="9768" max="9768" width="13.109375" style="24" customWidth="1"/>
    <col min="9769" max="9769" width="15.77734375" style="24" customWidth="1"/>
    <col min="9770" max="9772" width="9.109375" style="24"/>
    <col min="9773" max="9773" width="19.109375" style="24" customWidth="1"/>
    <col min="9774" max="9774" width="14.44140625" style="24" customWidth="1"/>
    <col min="9775" max="9984" width="9.109375" style="24"/>
    <col min="9985" max="9985" width="24" style="24" customWidth="1"/>
    <col min="9986" max="9986" width="15.77734375" style="24" customWidth="1"/>
    <col min="9987" max="9988" width="11.44140625" style="24" bestFit="1" customWidth="1"/>
    <col min="9989" max="9989" width="44.33203125" style="24" customWidth="1"/>
    <col min="9990" max="9990" width="11.44140625" style="24" bestFit="1" customWidth="1"/>
    <col min="9991" max="9991" width="13.77734375" style="24" customWidth="1"/>
    <col min="9992" max="9992" width="11.44140625" style="24" customWidth="1"/>
    <col min="9993" max="9993" width="13.109375" style="24" customWidth="1"/>
    <col min="9994" max="9994" width="14.44140625" style="24" customWidth="1"/>
    <col min="9995" max="9995" width="12.44140625" style="24" customWidth="1"/>
    <col min="9996" max="9996" width="11.33203125" style="24" customWidth="1"/>
    <col min="9997" max="9997" width="11.44140625" style="24" bestFit="1" customWidth="1"/>
    <col min="9998" max="9998" width="19.33203125" style="24" customWidth="1"/>
    <col min="9999" max="10000" width="11.44140625" style="24" bestFit="1" customWidth="1"/>
    <col min="10001" max="10003" width="16.33203125" style="24" customWidth="1"/>
    <col min="10004" max="10005" width="11.44140625" style="24" customWidth="1"/>
    <col min="10006" max="10009" width="9.109375" style="24"/>
    <col min="10010" max="10010" width="24.44140625" style="24" customWidth="1"/>
    <col min="10011" max="10011" width="16.6640625" style="24" customWidth="1"/>
    <col min="10012" max="10023" width="9.109375" style="24"/>
    <col min="10024" max="10024" width="13.109375" style="24" customWidth="1"/>
    <col min="10025" max="10025" width="15.77734375" style="24" customWidth="1"/>
    <col min="10026" max="10028" width="9.109375" style="24"/>
    <col min="10029" max="10029" width="19.109375" style="24" customWidth="1"/>
    <col min="10030" max="10030" width="14.44140625" style="24" customWidth="1"/>
    <col min="10031" max="10240" width="9.109375" style="24"/>
    <col min="10241" max="10241" width="24" style="24" customWidth="1"/>
    <col min="10242" max="10242" width="15.77734375" style="24" customWidth="1"/>
    <col min="10243" max="10244" width="11.44140625" style="24" bestFit="1" customWidth="1"/>
    <col min="10245" max="10245" width="44.33203125" style="24" customWidth="1"/>
    <col min="10246" max="10246" width="11.44140625" style="24" bestFit="1" customWidth="1"/>
    <col min="10247" max="10247" width="13.77734375" style="24" customWidth="1"/>
    <col min="10248" max="10248" width="11.44140625" style="24" customWidth="1"/>
    <col min="10249" max="10249" width="13.109375" style="24" customWidth="1"/>
    <col min="10250" max="10250" width="14.44140625" style="24" customWidth="1"/>
    <col min="10251" max="10251" width="12.44140625" style="24" customWidth="1"/>
    <col min="10252" max="10252" width="11.33203125" style="24" customWidth="1"/>
    <col min="10253" max="10253" width="11.44140625" style="24" bestFit="1" customWidth="1"/>
    <col min="10254" max="10254" width="19.33203125" style="24" customWidth="1"/>
    <col min="10255" max="10256" width="11.44140625" style="24" bestFit="1" customWidth="1"/>
    <col min="10257" max="10259" width="16.33203125" style="24" customWidth="1"/>
    <col min="10260" max="10261" width="11.44140625" style="24" customWidth="1"/>
    <col min="10262" max="10265" width="9.109375" style="24"/>
    <col min="10266" max="10266" width="24.44140625" style="24" customWidth="1"/>
    <col min="10267" max="10267" width="16.6640625" style="24" customWidth="1"/>
    <col min="10268" max="10279" width="9.109375" style="24"/>
    <col min="10280" max="10280" width="13.109375" style="24" customWidth="1"/>
    <col min="10281" max="10281" width="15.77734375" style="24" customWidth="1"/>
    <col min="10282" max="10284" width="9.109375" style="24"/>
    <col min="10285" max="10285" width="19.109375" style="24" customWidth="1"/>
    <col min="10286" max="10286" width="14.44140625" style="24" customWidth="1"/>
    <col min="10287" max="10496" width="9.109375" style="24"/>
    <col min="10497" max="10497" width="24" style="24" customWidth="1"/>
    <col min="10498" max="10498" width="15.77734375" style="24" customWidth="1"/>
    <col min="10499" max="10500" width="11.44140625" style="24" bestFit="1" customWidth="1"/>
    <col min="10501" max="10501" width="44.33203125" style="24" customWidth="1"/>
    <col min="10502" max="10502" width="11.44140625" style="24" bestFit="1" customWidth="1"/>
    <col min="10503" max="10503" width="13.77734375" style="24" customWidth="1"/>
    <col min="10504" max="10504" width="11.44140625" style="24" customWidth="1"/>
    <col min="10505" max="10505" width="13.109375" style="24" customWidth="1"/>
    <col min="10506" max="10506" width="14.44140625" style="24" customWidth="1"/>
    <col min="10507" max="10507" width="12.44140625" style="24" customWidth="1"/>
    <col min="10508" max="10508" width="11.33203125" style="24" customWidth="1"/>
    <col min="10509" max="10509" width="11.44140625" style="24" bestFit="1" customWidth="1"/>
    <col min="10510" max="10510" width="19.33203125" style="24" customWidth="1"/>
    <col min="10511" max="10512" width="11.44140625" style="24" bestFit="1" customWidth="1"/>
    <col min="10513" max="10515" width="16.33203125" style="24" customWidth="1"/>
    <col min="10516" max="10517" width="11.44140625" style="24" customWidth="1"/>
    <col min="10518" max="10521" width="9.109375" style="24"/>
    <col min="10522" max="10522" width="24.44140625" style="24" customWidth="1"/>
    <col min="10523" max="10523" width="16.6640625" style="24" customWidth="1"/>
    <col min="10524" max="10535" width="9.109375" style="24"/>
    <col min="10536" max="10536" width="13.109375" style="24" customWidth="1"/>
    <col min="10537" max="10537" width="15.77734375" style="24" customWidth="1"/>
    <col min="10538" max="10540" width="9.109375" style="24"/>
    <col min="10541" max="10541" width="19.109375" style="24" customWidth="1"/>
    <col min="10542" max="10542" width="14.44140625" style="24" customWidth="1"/>
    <col min="10543" max="10752" width="9.109375" style="24"/>
    <col min="10753" max="10753" width="24" style="24" customWidth="1"/>
    <col min="10754" max="10754" width="15.77734375" style="24" customWidth="1"/>
    <col min="10755" max="10756" width="11.44140625" style="24" bestFit="1" customWidth="1"/>
    <col min="10757" max="10757" width="44.33203125" style="24" customWidth="1"/>
    <col min="10758" max="10758" width="11.44140625" style="24" bestFit="1" customWidth="1"/>
    <col min="10759" max="10759" width="13.77734375" style="24" customWidth="1"/>
    <col min="10760" max="10760" width="11.44140625" style="24" customWidth="1"/>
    <col min="10761" max="10761" width="13.109375" style="24" customWidth="1"/>
    <col min="10762" max="10762" width="14.44140625" style="24" customWidth="1"/>
    <col min="10763" max="10763" width="12.44140625" style="24" customWidth="1"/>
    <col min="10764" max="10764" width="11.33203125" style="24" customWidth="1"/>
    <col min="10765" max="10765" width="11.44140625" style="24" bestFit="1" customWidth="1"/>
    <col min="10766" max="10766" width="19.33203125" style="24" customWidth="1"/>
    <col min="10767" max="10768" width="11.44140625" style="24" bestFit="1" customWidth="1"/>
    <col min="10769" max="10771" width="16.33203125" style="24" customWidth="1"/>
    <col min="10772" max="10773" width="11.44140625" style="24" customWidth="1"/>
    <col min="10774" max="10777" width="9.109375" style="24"/>
    <col min="10778" max="10778" width="24.44140625" style="24" customWidth="1"/>
    <col min="10779" max="10779" width="16.6640625" style="24" customWidth="1"/>
    <col min="10780" max="10791" width="9.109375" style="24"/>
    <col min="10792" max="10792" width="13.109375" style="24" customWidth="1"/>
    <col min="10793" max="10793" width="15.77734375" style="24" customWidth="1"/>
    <col min="10794" max="10796" width="9.109375" style="24"/>
    <col min="10797" max="10797" width="19.109375" style="24" customWidth="1"/>
    <col min="10798" max="10798" width="14.44140625" style="24" customWidth="1"/>
    <col min="10799" max="11008" width="9.109375" style="24"/>
    <col min="11009" max="11009" width="24" style="24" customWidth="1"/>
    <col min="11010" max="11010" width="15.77734375" style="24" customWidth="1"/>
    <col min="11011" max="11012" width="11.44140625" style="24" bestFit="1" customWidth="1"/>
    <col min="11013" max="11013" width="44.33203125" style="24" customWidth="1"/>
    <col min="11014" max="11014" width="11.44140625" style="24" bestFit="1" customWidth="1"/>
    <col min="11015" max="11015" width="13.77734375" style="24" customWidth="1"/>
    <col min="11016" max="11016" width="11.44140625" style="24" customWidth="1"/>
    <col min="11017" max="11017" width="13.109375" style="24" customWidth="1"/>
    <col min="11018" max="11018" width="14.44140625" style="24" customWidth="1"/>
    <col min="11019" max="11019" width="12.44140625" style="24" customWidth="1"/>
    <col min="11020" max="11020" width="11.33203125" style="24" customWidth="1"/>
    <col min="11021" max="11021" width="11.44140625" style="24" bestFit="1" customWidth="1"/>
    <col min="11022" max="11022" width="19.33203125" style="24" customWidth="1"/>
    <col min="11023" max="11024" width="11.44140625" style="24" bestFit="1" customWidth="1"/>
    <col min="11025" max="11027" width="16.33203125" style="24" customWidth="1"/>
    <col min="11028" max="11029" width="11.44140625" style="24" customWidth="1"/>
    <col min="11030" max="11033" width="9.109375" style="24"/>
    <col min="11034" max="11034" width="24.44140625" style="24" customWidth="1"/>
    <col min="11035" max="11035" width="16.6640625" style="24" customWidth="1"/>
    <col min="11036" max="11047" width="9.109375" style="24"/>
    <col min="11048" max="11048" width="13.109375" style="24" customWidth="1"/>
    <col min="11049" max="11049" width="15.77734375" style="24" customWidth="1"/>
    <col min="11050" max="11052" width="9.109375" style="24"/>
    <col min="11053" max="11053" width="19.109375" style="24" customWidth="1"/>
    <col min="11054" max="11054" width="14.44140625" style="24" customWidth="1"/>
    <col min="11055" max="11264" width="9.109375" style="24"/>
    <col min="11265" max="11265" width="24" style="24" customWidth="1"/>
    <col min="11266" max="11266" width="15.77734375" style="24" customWidth="1"/>
    <col min="11267" max="11268" width="11.44140625" style="24" bestFit="1" customWidth="1"/>
    <col min="11269" max="11269" width="44.33203125" style="24" customWidth="1"/>
    <col min="11270" max="11270" width="11.44140625" style="24" bestFit="1" customWidth="1"/>
    <col min="11271" max="11271" width="13.77734375" style="24" customWidth="1"/>
    <col min="11272" max="11272" width="11.44140625" style="24" customWidth="1"/>
    <col min="11273" max="11273" width="13.109375" style="24" customWidth="1"/>
    <col min="11274" max="11274" width="14.44140625" style="24" customWidth="1"/>
    <col min="11275" max="11275" width="12.44140625" style="24" customWidth="1"/>
    <col min="11276" max="11276" width="11.33203125" style="24" customWidth="1"/>
    <col min="11277" max="11277" width="11.44140625" style="24" bestFit="1" customWidth="1"/>
    <col min="11278" max="11278" width="19.33203125" style="24" customWidth="1"/>
    <col min="11279" max="11280" width="11.44140625" style="24" bestFit="1" customWidth="1"/>
    <col min="11281" max="11283" width="16.33203125" style="24" customWidth="1"/>
    <col min="11284" max="11285" width="11.44140625" style="24" customWidth="1"/>
    <col min="11286" max="11289" width="9.109375" style="24"/>
    <col min="11290" max="11290" width="24.44140625" style="24" customWidth="1"/>
    <col min="11291" max="11291" width="16.6640625" style="24" customWidth="1"/>
    <col min="11292" max="11303" width="9.109375" style="24"/>
    <col min="11304" max="11304" width="13.109375" style="24" customWidth="1"/>
    <col min="11305" max="11305" width="15.77734375" style="24" customWidth="1"/>
    <col min="11306" max="11308" width="9.109375" style="24"/>
    <col min="11309" max="11309" width="19.109375" style="24" customWidth="1"/>
    <col min="11310" max="11310" width="14.44140625" style="24" customWidth="1"/>
    <col min="11311" max="11520" width="9.109375" style="24"/>
    <col min="11521" max="11521" width="24" style="24" customWidth="1"/>
    <col min="11522" max="11522" width="15.77734375" style="24" customWidth="1"/>
    <col min="11523" max="11524" width="11.44140625" style="24" bestFit="1" customWidth="1"/>
    <col min="11525" max="11525" width="44.33203125" style="24" customWidth="1"/>
    <col min="11526" max="11526" width="11.44140625" style="24" bestFit="1" customWidth="1"/>
    <col min="11527" max="11527" width="13.77734375" style="24" customWidth="1"/>
    <col min="11528" max="11528" width="11.44140625" style="24" customWidth="1"/>
    <col min="11529" max="11529" width="13.109375" style="24" customWidth="1"/>
    <col min="11530" max="11530" width="14.44140625" style="24" customWidth="1"/>
    <col min="11531" max="11531" width="12.44140625" style="24" customWidth="1"/>
    <col min="11532" max="11532" width="11.33203125" style="24" customWidth="1"/>
    <col min="11533" max="11533" width="11.44140625" style="24" bestFit="1" customWidth="1"/>
    <col min="11534" max="11534" width="19.33203125" style="24" customWidth="1"/>
    <col min="11535" max="11536" width="11.44140625" style="24" bestFit="1" customWidth="1"/>
    <col min="11537" max="11539" width="16.33203125" style="24" customWidth="1"/>
    <col min="11540" max="11541" width="11.44140625" style="24" customWidth="1"/>
    <col min="11542" max="11545" width="9.109375" style="24"/>
    <col min="11546" max="11546" width="24.44140625" style="24" customWidth="1"/>
    <col min="11547" max="11547" width="16.6640625" style="24" customWidth="1"/>
    <col min="11548" max="11559" width="9.109375" style="24"/>
    <col min="11560" max="11560" width="13.109375" style="24" customWidth="1"/>
    <col min="11561" max="11561" width="15.77734375" style="24" customWidth="1"/>
    <col min="11562" max="11564" width="9.109375" style="24"/>
    <col min="11565" max="11565" width="19.109375" style="24" customWidth="1"/>
    <col min="11566" max="11566" width="14.44140625" style="24" customWidth="1"/>
    <col min="11567" max="11776" width="9.109375" style="24"/>
    <col min="11777" max="11777" width="24" style="24" customWidth="1"/>
    <col min="11778" max="11778" width="15.77734375" style="24" customWidth="1"/>
    <col min="11779" max="11780" width="11.44140625" style="24" bestFit="1" customWidth="1"/>
    <col min="11781" max="11781" width="44.33203125" style="24" customWidth="1"/>
    <col min="11782" max="11782" width="11.44140625" style="24" bestFit="1" customWidth="1"/>
    <col min="11783" max="11783" width="13.77734375" style="24" customWidth="1"/>
    <col min="11784" max="11784" width="11.44140625" style="24" customWidth="1"/>
    <col min="11785" max="11785" width="13.109375" style="24" customWidth="1"/>
    <col min="11786" max="11786" width="14.44140625" style="24" customWidth="1"/>
    <col min="11787" max="11787" width="12.44140625" style="24" customWidth="1"/>
    <col min="11788" max="11788" width="11.33203125" style="24" customWidth="1"/>
    <col min="11789" max="11789" width="11.44140625" style="24" bestFit="1" customWidth="1"/>
    <col min="11790" max="11790" width="19.33203125" style="24" customWidth="1"/>
    <col min="11791" max="11792" width="11.44140625" style="24" bestFit="1" customWidth="1"/>
    <col min="11793" max="11795" width="16.33203125" style="24" customWidth="1"/>
    <col min="11796" max="11797" width="11.44140625" style="24" customWidth="1"/>
    <col min="11798" max="11801" width="9.109375" style="24"/>
    <col min="11802" max="11802" width="24.44140625" style="24" customWidth="1"/>
    <col min="11803" max="11803" width="16.6640625" style="24" customWidth="1"/>
    <col min="11804" max="11815" width="9.109375" style="24"/>
    <col min="11816" max="11816" width="13.109375" style="24" customWidth="1"/>
    <col min="11817" max="11817" width="15.77734375" style="24" customWidth="1"/>
    <col min="11818" max="11820" width="9.109375" style="24"/>
    <col min="11821" max="11821" width="19.109375" style="24" customWidth="1"/>
    <col min="11822" max="11822" width="14.44140625" style="24" customWidth="1"/>
    <col min="11823" max="12032" width="9.109375" style="24"/>
    <col min="12033" max="12033" width="24" style="24" customWidth="1"/>
    <col min="12034" max="12034" width="15.77734375" style="24" customWidth="1"/>
    <col min="12035" max="12036" width="11.44140625" style="24" bestFit="1" customWidth="1"/>
    <col min="12037" max="12037" width="44.33203125" style="24" customWidth="1"/>
    <col min="12038" max="12038" width="11.44140625" style="24" bestFit="1" customWidth="1"/>
    <col min="12039" max="12039" width="13.77734375" style="24" customWidth="1"/>
    <col min="12040" max="12040" width="11.44140625" style="24" customWidth="1"/>
    <col min="12041" max="12041" width="13.109375" style="24" customWidth="1"/>
    <col min="12042" max="12042" width="14.44140625" style="24" customWidth="1"/>
    <col min="12043" max="12043" width="12.44140625" style="24" customWidth="1"/>
    <col min="12044" max="12044" width="11.33203125" style="24" customWidth="1"/>
    <col min="12045" max="12045" width="11.44140625" style="24" bestFit="1" customWidth="1"/>
    <col min="12046" max="12046" width="19.33203125" style="24" customWidth="1"/>
    <col min="12047" max="12048" width="11.44140625" style="24" bestFit="1" customWidth="1"/>
    <col min="12049" max="12051" width="16.33203125" style="24" customWidth="1"/>
    <col min="12052" max="12053" width="11.44140625" style="24" customWidth="1"/>
    <col min="12054" max="12057" width="9.109375" style="24"/>
    <col min="12058" max="12058" width="24.44140625" style="24" customWidth="1"/>
    <col min="12059" max="12059" width="16.6640625" style="24" customWidth="1"/>
    <col min="12060" max="12071" width="9.109375" style="24"/>
    <col min="12072" max="12072" width="13.109375" style="24" customWidth="1"/>
    <col min="12073" max="12073" width="15.77734375" style="24" customWidth="1"/>
    <col min="12074" max="12076" width="9.109375" style="24"/>
    <col min="12077" max="12077" width="19.109375" style="24" customWidth="1"/>
    <col min="12078" max="12078" width="14.44140625" style="24" customWidth="1"/>
    <col min="12079" max="12288" width="9.109375" style="24"/>
    <col min="12289" max="12289" width="24" style="24" customWidth="1"/>
    <col min="12290" max="12290" width="15.77734375" style="24" customWidth="1"/>
    <col min="12291" max="12292" width="11.44140625" style="24" bestFit="1" customWidth="1"/>
    <col min="12293" max="12293" width="44.33203125" style="24" customWidth="1"/>
    <col min="12294" max="12294" width="11.44140625" style="24" bestFit="1" customWidth="1"/>
    <col min="12295" max="12295" width="13.77734375" style="24" customWidth="1"/>
    <col min="12296" max="12296" width="11.44140625" style="24" customWidth="1"/>
    <col min="12297" max="12297" width="13.109375" style="24" customWidth="1"/>
    <col min="12298" max="12298" width="14.44140625" style="24" customWidth="1"/>
    <col min="12299" max="12299" width="12.44140625" style="24" customWidth="1"/>
    <col min="12300" max="12300" width="11.33203125" style="24" customWidth="1"/>
    <col min="12301" max="12301" width="11.44140625" style="24" bestFit="1" customWidth="1"/>
    <col min="12302" max="12302" width="19.33203125" style="24" customWidth="1"/>
    <col min="12303" max="12304" width="11.44140625" style="24" bestFit="1" customWidth="1"/>
    <col min="12305" max="12307" width="16.33203125" style="24" customWidth="1"/>
    <col min="12308" max="12309" width="11.44140625" style="24" customWidth="1"/>
    <col min="12310" max="12313" width="9.109375" style="24"/>
    <col min="12314" max="12314" width="24.44140625" style="24" customWidth="1"/>
    <col min="12315" max="12315" width="16.6640625" style="24" customWidth="1"/>
    <col min="12316" max="12327" width="9.109375" style="24"/>
    <col min="12328" max="12328" width="13.109375" style="24" customWidth="1"/>
    <col min="12329" max="12329" width="15.77734375" style="24" customWidth="1"/>
    <col min="12330" max="12332" width="9.109375" style="24"/>
    <col min="12333" max="12333" width="19.109375" style="24" customWidth="1"/>
    <col min="12334" max="12334" width="14.44140625" style="24" customWidth="1"/>
    <col min="12335" max="12544" width="9.109375" style="24"/>
    <col min="12545" max="12545" width="24" style="24" customWidth="1"/>
    <col min="12546" max="12546" width="15.77734375" style="24" customWidth="1"/>
    <col min="12547" max="12548" width="11.44140625" style="24" bestFit="1" customWidth="1"/>
    <col min="12549" max="12549" width="44.33203125" style="24" customWidth="1"/>
    <col min="12550" max="12550" width="11.44140625" style="24" bestFit="1" customWidth="1"/>
    <col min="12551" max="12551" width="13.77734375" style="24" customWidth="1"/>
    <col min="12552" max="12552" width="11.44140625" style="24" customWidth="1"/>
    <col min="12553" max="12553" width="13.109375" style="24" customWidth="1"/>
    <col min="12554" max="12554" width="14.44140625" style="24" customWidth="1"/>
    <col min="12555" max="12555" width="12.44140625" style="24" customWidth="1"/>
    <col min="12556" max="12556" width="11.33203125" style="24" customWidth="1"/>
    <col min="12557" max="12557" width="11.44140625" style="24" bestFit="1" customWidth="1"/>
    <col min="12558" max="12558" width="19.33203125" style="24" customWidth="1"/>
    <col min="12559" max="12560" width="11.44140625" style="24" bestFit="1" customWidth="1"/>
    <col min="12561" max="12563" width="16.33203125" style="24" customWidth="1"/>
    <col min="12564" max="12565" width="11.44140625" style="24" customWidth="1"/>
    <col min="12566" max="12569" width="9.109375" style="24"/>
    <col min="12570" max="12570" width="24.44140625" style="24" customWidth="1"/>
    <col min="12571" max="12571" width="16.6640625" style="24" customWidth="1"/>
    <col min="12572" max="12583" width="9.109375" style="24"/>
    <col min="12584" max="12584" width="13.109375" style="24" customWidth="1"/>
    <col min="12585" max="12585" width="15.77734375" style="24" customWidth="1"/>
    <col min="12586" max="12588" width="9.109375" style="24"/>
    <col min="12589" max="12589" width="19.109375" style="24" customWidth="1"/>
    <col min="12590" max="12590" width="14.44140625" style="24" customWidth="1"/>
    <col min="12591" max="12800" width="9.109375" style="24"/>
    <col min="12801" max="12801" width="24" style="24" customWidth="1"/>
    <col min="12802" max="12802" width="15.77734375" style="24" customWidth="1"/>
    <col min="12803" max="12804" width="11.44140625" style="24" bestFit="1" customWidth="1"/>
    <col min="12805" max="12805" width="44.33203125" style="24" customWidth="1"/>
    <col min="12806" max="12806" width="11.44140625" style="24" bestFit="1" customWidth="1"/>
    <col min="12807" max="12807" width="13.77734375" style="24" customWidth="1"/>
    <col min="12808" max="12808" width="11.44140625" style="24" customWidth="1"/>
    <col min="12809" max="12809" width="13.109375" style="24" customWidth="1"/>
    <col min="12810" max="12810" width="14.44140625" style="24" customWidth="1"/>
    <col min="12811" max="12811" width="12.44140625" style="24" customWidth="1"/>
    <col min="12812" max="12812" width="11.33203125" style="24" customWidth="1"/>
    <col min="12813" max="12813" width="11.44140625" style="24" bestFit="1" customWidth="1"/>
    <col min="12814" max="12814" width="19.33203125" style="24" customWidth="1"/>
    <col min="12815" max="12816" width="11.44140625" style="24" bestFit="1" customWidth="1"/>
    <col min="12817" max="12819" width="16.33203125" style="24" customWidth="1"/>
    <col min="12820" max="12821" width="11.44140625" style="24" customWidth="1"/>
    <col min="12822" max="12825" width="9.109375" style="24"/>
    <col min="12826" max="12826" width="24.44140625" style="24" customWidth="1"/>
    <col min="12827" max="12827" width="16.6640625" style="24" customWidth="1"/>
    <col min="12828" max="12839" width="9.109375" style="24"/>
    <col min="12840" max="12840" width="13.109375" style="24" customWidth="1"/>
    <col min="12841" max="12841" width="15.77734375" style="24" customWidth="1"/>
    <col min="12842" max="12844" width="9.109375" style="24"/>
    <col min="12845" max="12845" width="19.109375" style="24" customWidth="1"/>
    <col min="12846" max="12846" width="14.44140625" style="24" customWidth="1"/>
    <col min="12847" max="13056" width="9.109375" style="24"/>
    <col min="13057" max="13057" width="24" style="24" customWidth="1"/>
    <col min="13058" max="13058" width="15.77734375" style="24" customWidth="1"/>
    <col min="13059" max="13060" width="11.44140625" style="24" bestFit="1" customWidth="1"/>
    <col min="13061" max="13061" width="44.33203125" style="24" customWidth="1"/>
    <col min="13062" max="13062" width="11.44140625" style="24" bestFit="1" customWidth="1"/>
    <col min="13063" max="13063" width="13.77734375" style="24" customWidth="1"/>
    <col min="13064" max="13064" width="11.44140625" style="24" customWidth="1"/>
    <col min="13065" max="13065" width="13.109375" style="24" customWidth="1"/>
    <col min="13066" max="13066" width="14.44140625" style="24" customWidth="1"/>
    <col min="13067" max="13067" width="12.44140625" style="24" customWidth="1"/>
    <col min="13068" max="13068" width="11.33203125" style="24" customWidth="1"/>
    <col min="13069" max="13069" width="11.44140625" style="24" bestFit="1" customWidth="1"/>
    <col min="13070" max="13070" width="19.33203125" style="24" customWidth="1"/>
    <col min="13071" max="13072" width="11.44140625" style="24" bestFit="1" customWidth="1"/>
    <col min="13073" max="13075" width="16.33203125" style="24" customWidth="1"/>
    <col min="13076" max="13077" width="11.44140625" style="24" customWidth="1"/>
    <col min="13078" max="13081" width="9.109375" style="24"/>
    <col min="13082" max="13082" width="24.44140625" style="24" customWidth="1"/>
    <col min="13083" max="13083" width="16.6640625" style="24" customWidth="1"/>
    <col min="13084" max="13095" width="9.109375" style="24"/>
    <col min="13096" max="13096" width="13.109375" style="24" customWidth="1"/>
    <col min="13097" max="13097" width="15.77734375" style="24" customWidth="1"/>
    <col min="13098" max="13100" width="9.109375" style="24"/>
    <col min="13101" max="13101" width="19.109375" style="24" customWidth="1"/>
    <col min="13102" max="13102" width="14.44140625" style="24" customWidth="1"/>
    <col min="13103" max="13312" width="9.109375" style="24"/>
    <col min="13313" max="13313" width="24" style="24" customWidth="1"/>
    <col min="13314" max="13314" width="15.77734375" style="24" customWidth="1"/>
    <col min="13315" max="13316" width="11.44140625" style="24" bestFit="1" customWidth="1"/>
    <col min="13317" max="13317" width="44.33203125" style="24" customWidth="1"/>
    <col min="13318" max="13318" width="11.44140625" style="24" bestFit="1" customWidth="1"/>
    <col min="13319" max="13319" width="13.77734375" style="24" customWidth="1"/>
    <col min="13320" max="13320" width="11.44140625" style="24" customWidth="1"/>
    <col min="13321" max="13321" width="13.109375" style="24" customWidth="1"/>
    <col min="13322" max="13322" width="14.44140625" style="24" customWidth="1"/>
    <col min="13323" max="13323" width="12.44140625" style="24" customWidth="1"/>
    <col min="13324" max="13324" width="11.33203125" style="24" customWidth="1"/>
    <col min="13325" max="13325" width="11.44140625" style="24" bestFit="1" customWidth="1"/>
    <col min="13326" max="13326" width="19.33203125" style="24" customWidth="1"/>
    <col min="13327" max="13328" width="11.44140625" style="24" bestFit="1" customWidth="1"/>
    <col min="13329" max="13331" width="16.33203125" style="24" customWidth="1"/>
    <col min="13332" max="13333" width="11.44140625" style="24" customWidth="1"/>
    <col min="13334" max="13337" width="9.109375" style="24"/>
    <col min="13338" max="13338" width="24.44140625" style="24" customWidth="1"/>
    <col min="13339" max="13339" width="16.6640625" style="24" customWidth="1"/>
    <col min="13340" max="13351" width="9.109375" style="24"/>
    <col min="13352" max="13352" width="13.109375" style="24" customWidth="1"/>
    <col min="13353" max="13353" width="15.77734375" style="24" customWidth="1"/>
    <col min="13354" max="13356" width="9.109375" style="24"/>
    <col min="13357" max="13357" width="19.109375" style="24" customWidth="1"/>
    <col min="13358" max="13358" width="14.44140625" style="24" customWidth="1"/>
    <col min="13359" max="13568" width="9.109375" style="24"/>
    <col min="13569" max="13569" width="24" style="24" customWidth="1"/>
    <col min="13570" max="13570" width="15.77734375" style="24" customWidth="1"/>
    <col min="13571" max="13572" width="11.44140625" style="24" bestFit="1" customWidth="1"/>
    <col min="13573" max="13573" width="44.33203125" style="24" customWidth="1"/>
    <col min="13574" max="13574" width="11.44140625" style="24" bestFit="1" customWidth="1"/>
    <col min="13575" max="13575" width="13.77734375" style="24" customWidth="1"/>
    <col min="13576" max="13576" width="11.44140625" style="24" customWidth="1"/>
    <col min="13577" max="13577" width="13.109375" style="24" customWidth="1"/>
    <col min="13578" max="13578" width="14.44140625" style="24" customWidth="1"/>
    <col min="13579" max="13579" width="12.44140625" style="24" customWidth="1"/>
    <col min="13580" max="13580" width="11.33203125" style="24" customWidth="1"/>
    <col min="13581" max="13581" width="11.44140625" style="24" bestFit="1" customWidth="1"/>
    <col min="13582" max="13582" width="19.33203125" style="24" customWidth="1"/>
    <col min="13583" max="13584" width="11.44140625" style="24" bestFit="1" customWidth="1"/>
    <col min="13585" max="13587" width="16.33203125" style="24" customWidth="1"/>
    <col min="13588" max="13589" width="11.44140625" style="24" customWidth="1"/>
    <col min="13590" max="13593" width="9.109375" style="24"/>
    <col min="13594" max="13594" width="24.44140625" style="24" customWidth="1"/>
    <col min="13595" max="13595" width="16.6640625" style="24" customWidth="1"/>
    <col min="13596" max="13607" width="9.109375" style="24"/>
    <col min="13608" max="13608" width="13.109375" style="24" customWidth="1"/>
    <col min="13609" max="13609" width="15.77734375" style="24" customWidth="1"/>
    <col min="13610" max="13612" width="9.109375" style="24"/>
    <col min="13613" max="13613" width="19.109375" style="24" customWidth="1"/>
    <col min="13614" max="13614" width="14.44140625" style="24" customWidth="1"/>
    <col min="13615" max="13824" width="9.109375" style="24"/>
    <col min="13825" max="13825" width="24" style="24" customWidth="1"/>
    <col min="13826" max="13826" width="15.77734375" style="24" customWidth="1"/>
    <col min="13827" max="13828" width="11.44140625" style="24" bestFit="1" customWidth="1"/>
    <col min="13829" max="13829" width="44.33203125" style="24" customWidth="1"/>
    <col min="13830" max="13830" width="11.44140625" style="24" bestFit="1" customWidth="1"/>
    <col min="13831" max="13831" width="13.77734375" style="24" customWidth="1"/>
    <col min="13832" max="13832" width="11.44140625" style="24" customWidth="1"/>
    <col min="13833" max="13833" width="13.109375" style="24" customWidth="1"/>
    <col min="13834" max="13834" width="14.44140625" style="24" customWidth="1"/>
    <col min="13835" max="13835" width="12.44140625" style="24" customWidth="1"/>
    <col min="13836" max="13836" width="11.33203125" style="24" customWidth="1"/>
    <col min="13837" max="13837" width="11.44140625" style="24" bestFit="1" customWidth="1"/>
    <col min="13838" max="13838" width="19.33203125" style="24" customWidth="1"/>
    <col min="13839" max="13840" width="11.44140625" style="24" bestFit="1" customWidth="1"/>
    <col min="13841" max="13843" width="16.33203125" style="24" customWidth="1"/>
    <col min="13844" max="13845" width="11.44140625" style="24" customWidth="1"/>
    <col min="13846" max="13849" width="9.109375" style="24"/>
    <col min="13850" max="13850" width="24.44140625" style="24" customWidth="1"/>
    <col min="13851" max="13851" width="16.6640625" style="24" customWidth="1"/>
    <col min="13852" max="13863" width="9.109375" style="24"/>
    <col min="13864" max="13864" width="13.109375" style="24" customWidth="1"/>
    <col min="13865" max="13865" width="15.77734375" style="24" customWidth="1"/>
    <col min="13866" max="13868" width="9.109375" style="24"/>
    <col min="13869" max="13869" width="19.109375" style="24" customWidth="1"/>
    <col min="13870" max="13870" width="14.44140625" style="24" customWidth="1"/>
    <col min="13871" max="14080" width="9.109375" style="24"/>
    <col min="14081" max="14081" width="24" style="24" customWidth="1"/>
    <col min="14082" max="14082" width="15.77734375" style="24" customWidth="1"/>
    <col min="14083" max="14084" width="11.44140625" style="24" bestFit="1" customWidth="1"/>
    <col min="14085" max="14085" width="44.33203125" style="24" customWidth="1"/>
    <col min="14086" max="14086" width="11.44140625" style="24" bestFit="1" customWidth="1"/>
    <col min="14087" max="14087" width="13.77734375" style="24" customWidth="1"/>
    <col min="14088" max="14088" width="11.44140625" style="24" customWidth="1"/>
    <col min="14089" max="14089" width="13.109375" style="24" customWidth="1"/>
    <col min="14090" max="14090" width="14.44140625" style="24" customWidth="1"/>
    <col min="14091" max="14091" width="12.44140625" style="24" customWidth="1"/>
    <col min="14092" max="14092" width="11.33203125" style="24" customWidth="1"/>
    <col min="14093" max="14093" width="11.44140625" style="24" bestFit="1" customWidth="1"/>
    <col min="14094" max="14094" width="19.33203125" style="24" customWidth="1"/>
    <col min="14095" max="14096" width="11.44140625" style="24" bestFit="1" customWidth="1"/>
    <col min="14097" max="14099" width="16.33203125" style="24" customWidth="1"/>
    <col min="14100" max="14101" width="11.44140625" style="24" customWidth="1"/>
    <col min="14102" max="14105" width="9.109375" style="24"/>
    <col min="14106" max="14106" width="24.44140625" style="24" customWidth="1"/>
    <col min="14107" max="14107" width="16.6640625" style="24" customWidth="1"/>
    <col min="14108" max="14119" width="9.109375" style="24"/>
    <col min="14120" max="14120" width="13.109375" style="24" customWidth="1"/>
    <col min="14121" max="14121" width="15.77734375" style="24" customWidth="1"/>
    <col min="14122" max="14124" width="9.109375" style="24"/>
    <col min="14125" max="14125" width="19.109375" style="24" customWidth="1"/>
    <col min="14126" max="14126" width="14.44140625" style="24" customWidth="1"/>
    <col min="14127" max="14336" width="9.109375" style="24"/>
    <col min="14337" max="14337" width="24" style="24" customWidth="1"/>
    <col min="14338" max="14338" width="15.77734375" style="24" customWidth="1"/>
    <col min="14339" max="14340" width="11.44140625" style="24" bestFit="1" customWidth="1"/>
    <col min="14341" max="14341" width="44.33203125" style="24" customWidth="1"/>
    <col min="14342" max="14342" width="11.44140625" style="24" bestFit="1" customWidth="1"/>
    <col min="14343" max="14343" width="13.77734375" style="24" customWidth="1"/>
    <col min="14344" max="14344" width="11.44140625" style="24" customWidth="1"/>
    <col min="14345" max="14345" width="13.109375" style="24" customWidth="1"/>
    <col min="14346" max="14346" width="14.44140625" style="24" customWidth="1"/>
    <col min="14347" max="14347" width="12.44140625" style="24" customWidth="1"/>
    <col min="14348" max="14348" width="11.33203125" style="24" customWidth="1"/>
    <col min="14349" max="14349" width="11.44140625" style="24" bestFit="1" customWidth="1"/>
    <col min="14350" max="14350" width="19.33203125" style="24" customWidth="1"/>
    <col min="14351" max="14352" width="11.44140625" style="24" bestFit="1" customWidth="1"/>
    <col min="14353" max="14355" width="16.33203125" style="24" customWidth="1"/>
    <col min="14356" max="14357" width="11.44140625" style="24" customWidth="1"/>
    <col min="14358" max="14361" width="9.109375" style="24"/>
    <col min="14362" max="14362" width="24.44140625" style="24" customWidth="1"/>
    <col min="14363" max="14363" width="16.6640625" style="24" customWidth="1"/>
    <col min="14364" max="14375" width="9.109375" style="24"/>
    <col min="14376" max="14376" width="13.109375" style="24" customWidth="1"/>
    <col min="14377" max="14377" width="15.77734375" style="24" customWidth="1"/>
    <col min="14378" max="14380" width="9.109375" style="24"/>
    <col min="14381" max="14381" width="19.109375" style="24" customWidth="1"/>
    <col min="14382" max="14382" width="14.44140625" style="24" customWidth="1"/>
    <col min="14383" max="14592" width="9.109375" style="24"/>
    <col min="14593" max="14593" width="24" style="24" customWidth="1"/>
    <col min="14594" max="14594" width="15.77734375" style="24" customWidth="1"/>
    <col min="14595" max="14596" width="11.44140625" style="24" bestFit="1" customWidth="1"/>
    <col min="14597" max="14597" width="44.33203125" style="24" customWidth="1"/>
    <col min="14598" max="14598" width="11.44140625" style="24" bestFit="1" customWidth="1"/>
    <col min="14599" max="14599" width="13.77734375" style="24" customWidth="1"/>
    <col min="14600" max="14600" width="11.44140625" style="24" customWidth="1"/>
    <col min="14601" max="14601" width="13.109375" style="24" customWidth="1"/>
    <col min="14602" max="14602" width="14.44140625" style="24" customWidth="1"/>
    <col min="14603" max="14603" width="12.44140625" style="24" customWidth="1"/>
    <col min="14604" max="14604" width="11.33203125" style="24" customWidth="1"/>
    <col min="14605" max="14605" width="11.44140625" style="24" bestFit="1" customWidth="1"/>
    <col min="14606" max="14606" width="19.33203125" style="24" customWidth="1"/>
    <col min="14607" max="14608" width="11.44140625" style="24" bestFit="1" customWidth="1"/>
    <col min="14609" max="14611" width="16.33203125" style="24" customWidth="1"/>
    <col min="14612" max="14613" width="11.44140625" style="24" customWidth="1"/>
    <col min="14614" max="14617" width="9.109375" style="24"/>
    <col min="14618" max="14618" width="24.44140625" style="24" customWidth="1"/>
    <col min="14619" max="14619" width="16.6640625" style="24" customWidth="1"/>
    <col min="14620" max="14631" width="9.109375" style="24"/>
    <col min="14632" max="14632" width="13.109375" style="24" customWidth="1"/>
    <col min="14633" max="14633" width="15.77734375" style="24" customWidth="1"/>
    <col min="14634" max="14636" width="9.109375" style="24"/>
    <col min="14637" max="14637" width="19.109375" style="24" customWidth="1"/>
    <col min="14638" max="14638" width="14.44140625" style="24" customWidth="1"/>
    <col min="14639" max="14848" width="9.109375" style="24"/>
    <col min="14849" max="14849" width="24" style="24" customWidth="1"/>
    <col min="14850" max="14850" width="15.77734375" style="24" customWidth="1"/>
    <col min="14851" max="14852" width="11.44140625" style="24" bestFit="1" customWidth="1"/>
    <col min="14853" max="14853" width="44.33203125" style="24" customWidth="1"/>
    <col min="14854" max="14854" width="11.44140625" style="24" bestFit="1" customWidth="1"/>
    <col min="14855" max="14855" width="13.77734375" style="24" customWidth="1"/>
    <col min="14856" max="14856" width="11.44140625" style="24" customWidth="1"/>
    <col min="14857" max="14857" width="13.109375" style="24" customWidth="1"/>
    <col min="14858" max="14858" width="14.44140625" style="24" customWidth="1"/>
    <col min="14859" max="14859" width="12.44140625" style="24" customWidth="1"/>
    <col min="14860" max="14860" width="11.33203125" style="24" customWidth="1"/>
    <col min="14861" max="14861" width="11.44140625" style="24" bestFit="1" customWidth="1"/>
    <col min="14862" max="14862" width="19.33203125" style="24" customWidth="1"/>
    <col min="14863" max="14864" width="11.44140625" style="24" bestFit="1" customWidth="1"/>
    <col min="14865" max="14867" width="16.33203125" style="24" customWidth="1"/>
    <col min="14868" max="14869" width="11.44140625" style="24" customWidth="1"/>
    <col min="14870" max="14873" width="9.109375" style="24"/>
    <col min="14874" max="14874" width="24.44140625" style="24" customWidth="1"/>
    <col min="14875" max="14875" width="16.6640625" style="24" customWidth="1"/>
    <col min="14876" max="14887" width="9.109375" style="24"/>
    <col min="14888" max="14888" width="13.109375" style="24" customWidth="1"/>
    <col min="14889" max="14889" width="15.77734375" style="24" customWidth="1"/>
    <col min="14890" max="14892" width="9.109375" style="24"/>
    <col min="14893" max="14893" width="19.109375" style="24" customWidth="1"/>
    <col min="14894" max="14894" width="14.44140625" style="24" customWidth="1"/>
    <col min="14895" max="15104" width="9.109375" style="24"/>
    <col min="15105" max="15105" width="24" style="24" customWidth="1"/>
    <col min="15106" max="15106" width="15.77734375" style="24" customWidth="1"/>
    <col min="15107" max="15108" width="11.44140625" style="24" bestFit="1" customWidth="1"/>
    <col min="15109" max="15109" width="44.33203125" style="24" customWidth="1"/>
    <col min="15110" max="15110" width="11.44140625" style="24" bestFit="1" customWidth="1"/>
    <col min="15111" max="15111" width="13.77734375" style="24" customWidth="1"/>
    <col min="15112" max="15112" width="11.44140625" style="24" customWidth="1"/>
    <col min="15113" max="15113" width="13.109375" style="24" customWidth="1"/>
    <col min="15114" max="15114" width="14.44140625" style="24" customWidth="1"/>
    <col min="15115" max="15115" width="12.44140625" style="24" customWidth="1"/>
    <col min="15116" max="15116" width="11.33203125" style="24" customWidth="1"/>
    <col min="15117" max="15117" width="11.44140625" style="24" bestFit="1" customWidth="1"/>
    <col min="15118" max="15118" width="19.33203125" style="24" customWidth="1"/>
    <col min="15119" max="15120" width="11.44140625" style="24" bestFit="1" customWidth="1"/>
    <col min="15121" max="15123" width="16.33203125" style="24" customWidth="1"/>
    <col min="15124" max="15125" width="11.44140625" style="24" customWidth="1"/>
    <col min="15126" max="15129" width="9.109375" style="24"/>
    <col min="15130" max="15130" width="24.44140625" style="24" customWidth="1"/>
    <col min="15131" max="15131" width="16.6640625" style="24" customWidth="1"/>
    <col min="15132" max="15143" width="9.109375" style="24"/>
    <col min="15144" max="15144" width="13.109375" style="24" customWidth="1"/>
    <col min="15145" max="15145" width="15.77734375" style="24" customWidth="1"/>
    <col min="15146" max="15148" width="9.109375" style="24"/>
    <col min="15149" max="15149" width="19.109375" style="24" customWidth="1"/>
    <col min="15150" max="15150" width="14.44140625" style="24" customWidth="1"/>
    <col min="15151" max="15360" width="9.109375" style="24"/>
    <col min="15361" max="15361" width="24" style="24" customWidth="1"/>
    <col min="15362" max="15362" width="15.77734375" style="24" customWidth="1"/>
    <col min="15363" max="15364" width="11.44140625" style="24" bestFit="1" customWidth="1"/>
    <col min="15365" max="15365" width="44.33203125" style="24" customWidth="1"/>
    <col min="15366" max="15366" width="11.44140625" style="24" bestFit="1" customWidth="1"/>
    <col min="15367" max="15367" width="13.77734375" style="24" customWidth="1"/>
    <col min="15368" max="15368" width="11.44140625" style="24" customWidth="1"/>
    <col min="15369" max="15369" width="13.109375" style="24" customWidth="1"/>
    <col min="15370" max="15370" width="14.44140625" style="24" customWidth="1"/>
    <col min="15371" max="15371" width="12.44140625" style="24" customWidth="1"/>
    <col min="15372" max="15372" width="11.33203125" style="24" customWidth="1"/>
    <col min="15373" max="15373" width="11.44140625" style="24" bestFit="1" customWidth="1"/>
    <col min="15374" max="15374" width="19.33203125" style="24" customWidth="1"/>
    <col min="15375" max="15376" width="11.44140625" style="24" bestFit="1" customWidth="1"/>
    <col min="15377" max="15379" width="16.33203125" style="24" customWidth="1"/>
    <col min="15380" max="15381" width="11.44140625" style="24" customWidth="1"/>
    <col min="15382" max="15385" width="9.109375" style="24"/>
    <col min="15386" max="15386" width="24.44140625" style="24" customWidth="1"/>
    <col min="15387" max="15387" width="16.6640625" style="24" customWidth="1"/>
    <col min="15388" max="15399" width="9.109375" style="24"/>
    <col min="15400" max="15400" width="13.109375" style="24" customWidth="1"/>
    <col min="15401" max="15401" width="15.77734375" style="24" customWidth="1"/>
    <col min="15402" max="15404" width="9.109375" style="24"/>
    <col min="15405" max="15405" width="19.109375" style="24" customWidth="1"/>
    <col min="15406" max="15406" width="14.44140625" style="24" customWidth="1"/>
    <col min="15407" max="15616" width="9.109375" style="24"/>
    <col min="15617" max="15617" width="24" style="24" customWidth="1"/>
    <col min="15618" max="15618" width="15.77734375" style="24" customWidth="1"/>
    <col min="15619" max="15620" width="11.44140625" style="24" bestFit="1" customWidth="1"/>
    <col min="15621" max="15621" width="44.33203125" style="24" customWidth="1"/>
    <col min="15622" max="15622" width="11.44140625" style="24" bestFit="1" customWidth="1"/>
    <col min="15623" max="15623" width="13.77734375" style="24" customWidth="1"/>
    <col min="15624" max="15624" width="11.44140625" style="24" customWidth="1"/>
    <col min="15625" max="15625" width="13.109375" style="24" customWidth="1"/>
    <col min="15626" max="15626" width="14.44140625" style="24" customWidth="1"/>
    <col min="15627" max="15627" width="12.44140625" style="24" customWidth="1"/>
    <col min="15628" max="15628" width="11.33203125" style="24" customWidth="1"/>
    <col min="15629" max="15629" width="11.44140625" style="24" bestFit="1" customWidth="1"/>
    <col min="15630" max="15630" width="19.33203125" style="24" customWidth="1"/>
    <col min="15631" max="15632" width="11.44140625" style="24" bestFit="1" customWidth="1"/>
    <col min="15633" max="15635" width="16.33203125" style="24" customWidth="1"/>
    <col min="15636" max="15637" width="11.44140625" style="24" customWidth="1"/>
    <col min="15638" max="15641" width="9.109375" style="24"/>
    <col min="15642" max="15642" width="24.44140625" style="24" customWidth="1"/>
    <col min="15643" max="15643" width="16.6640625" style="24" customWidth="1"/>
    <col min="15644" max="15655" width="9.109375" style="24"/>
    <col min="15656" max="15656" width="13.109375" style="24" customWidth="1"/>
    <col min="15657" max="15657" width="15.77734375" style="24" customWidth="1"/>
    <col min="15658" max="15660" width="9.109375" style="24"/>
    <col min="15661" max="15661" width="19.109375" style="24" customWidth="1"/>
    <col min="15662" max="15662" width="14.44140625" style="24" customWidth="1"/>
    <col min="15663" max="15872" width="9.109375" style="24"/>
    <col min="15873" max="15873" width="24" style="24" customWidth="1"/>
    <col min="15874" max="15874" width="15.77734375" style="24" customWidth="1"/>
    <col min="15875" max="15876" width="11.44140625" style="24" bestFit="1" customWidth="1"/>
    <col min="15877" max="15877" width="44.33203125" style="24" customWidth="1"/>
    <col min="15878" max="15878" width="11.44140625" style="24" bestFit="1" customWidth="1"/>
    <col min="15879" max="15879" width="13.77734375" style="24" customWidth="1"/>
    <col min="15880" max="15880" width="11.44140625" style="24" customWidth="1"/>
    <col min="15881" max="15881" width="13.109375" style="24" customWidth="1"/>
    <col min="15882" max="15882" width="14.44140625" style="24" customWidth="1"/>
    <col min="15883" max="15883" width="12.44140625" style="24" customWidth="1"/>
    <col min="15884" max="15884" width="11.33203125" style="24" customWidth="1"/>
    <col min="15885" max="15885" width="11.44140625" style="24" bestFit="1" customWidth="1"/>
    <col min="15886" max="15886" width="19.33203125" style="24" customWidth="1"/>
    <col min="15887" max="15888" width="11.44140625" style="24" bestFit="1" customWidth="1"/>
    <col min="15889" max="15891" width="16.33203125" style="24" customWidth="1"/>
    <col min="15892" max="15893" width="11.44140625" style="24" customWidth="1"/>
    <col min="15894" max="15897" width="9.109375" style="24"/>
    <col min="15898" max="15898" width="24.44140625" style="24" customWidth="1"/>
    <col min="15899" max="15899" width="16.6640625" style="24" customWidth="1"/>
    <col min="15900" max="15911" width="9.109375" style="24"/>
    <col min="15912" max="15912" width="13.109375" style="24" customWidth="1"/>
    <col min="15913" max="15913" width="15.77734375" style="24" customWidth="1"/>
    <col min="15914" max="15916" width="9.109375" style="24"/>
    <col min="15917" max="15917" width="19.109375" style="24" customWidth="1"/>
    <col min="15918" max="15918" width="14.44140625" style="24" customWidth="1"/>
    <col min="15919" max="16128" width="9.109375" style="24"/>
    <col min="16129" max="16129" width="24" style="24" customWidth="1"/>
    <col min="16130" max="16130" width="15.77734375" style="24" customWidth="1"/>
    <col min="16131" max="16132" width="11.44140625" style="24" bestFit="1" customWidth="1"/>
    <col min="16133" max="16133" width="44.33203125" style="24" customWidth="1"/>
    <col min="16134" max="16134" width="11.44140625" style="24" bestFit="1" customWidth="1"/>
    <col min="16135" max="16135" width="13.77734375" style="24" customWidth="1"/>
    <col min="16136" max="16136" width="11.44140625" style="24" customWidth="1"/>
    <col min="16137" max="16137" width="13.109375" style="24" customWidth="1"/>
    <col min="16138" max="16138" width="14.44140625" style="24" customWidth="1"/>
    <col min="16139" max="16139" width="12.44140625" style="24" customWidth="1"/>
    <col min="16140" max="16140" width="11.33203125" style="24" customWidth="1"/>
    <col min="16141" max="16141" width="11.44140625" style="24" bestFit="1" customWidth="1"/>
    <col min="16142" max="16142" width="19.33203125" style="24" customWidth="1"/>
    <col min="16143" max="16144" width="11.44140625" style="24" bestFit="1" customWidth="1"/>
    <col min="16145" max="16147" width="16.33203125" style="24" customWidth="1"/>
    <col min="16148" max="16149" width="11.44140625" style="24" customWidth="1"/>
    <col min="16150" max="16153" width="9.109375" style="24"/>
    <col min="16154" max="16154" width="24.44140625" style="24" customWidth="1"/>
    <col min="16155" max="16155" width="16.6640625" style="24" customWidth="1"/>
    <col min="16156" max="16167" width="9.109375" style="24"/>
    <col min="16168" max="16168" width="13.109375" style="24" customWidth="1"/>
    <col min="16169" max="16169" width="15.77734375" style="24" customWidth="1"/>
    <col min="16170" max="16172" width="9.109375" style="24"/>
    <col min="16173" max="16173" width="19.109375" style="24" customWidth="1"/>
    <col min="16174" max="16174" width="14.44140625" style="24" customWidth="1"/>
    <col min="16175" max="16384" width="9.109375" style="24"/>
  </cols>
  <sheetData>
    <row r="1" spans="1:55" s="21" customFormat="1">
      <c r="A1"/>
      <c r="B1"/>
      <c r="C1"/>
      <c r="D1"/>
      <c r="E1"/>
      <c r="Q1" s="22"/>
      <c r="R1" s="23" t="s">
        <v>23</v>
      </c>
      <c r="S1" s="24"/>
      <c r="T1" s="23" t="s">
        <v>24</v>
      </c>
      <c r="U1" s="23" t="s">
        <v>25</v>
      </c>
    </row>
    <row r="2" spans="1:55" s="21" customFormat="1" ht="15" thickBot="1">
      <c r="A2"/>
      <c r="B2"/>
      <c r="C2"/>
      <c r="D2"/>
      <c r="E2"/>
      <c r="Q2" s="25"/>
      <c r="R2" s="23">
        <v>2</v>
      </c>
      <c r="S2" s="66" t="s">
        <v>75</v>
      </c>
      <c r="T2" s="23" t="s">
        <v>4</v>
      </c>
      <c r="U2" s="23">
        <v>1</v>
      </c>
    </row>
    <row r="3" spans="1:55" s="21" customFormat="1">
      <c r="A3"/>
      <c r="B3"/>
      <c r="C3"/>
      <c r="D3"/>
      <c r="E3"/>
      <c r="R3" s="23" t="s">
        <v>30</v>
      </c>
      <c r="S3" s="66" t="s">
        <v>76</v>
      </c>
      <c r="T3" s="23" t="s">
        <v>3</v>
      </c>
      <c r="U3" s="23">
        <v>1.25</v>
      </c>
    </row>
    <row r="4" spans="1:55" s="21" customFormat="1">
      <c r="A4"/>
      <c r="R4" s="23" t="s">
        <v>31</v>
      </c>
      <c r="S4" s="67" t="s">
        <v>78</v>
      </c>
      <c r="T4" s="23" t="s">
        <v>5</v>
      </c>
      <c r="U4" s="23">
        <v>1.5</v>
      </c>
    </row>
    <row r="5" spans="1:55">
      <c r="A5" s="24" t="s">
        <v>37</v>
      </c>
      <c r="B5"/>
      <c r="D5"/>
      <c r="E5"/>
      <c r="F5"/>
      <c r="G5"/>
      <c r="H5"/>
      <c r="I5" s="26"/>
      <c r="R5" s="23">
        <v>4</v>
      </c>
      <c r="S5" s="67" t="s">
        <v>77</v>
      </c>
      <c r="T5" s="23" t="s">
        <v>6</v>
      </c>
      <c r="U5" s="23"/>
      <c r="AH5"/>
      <c r="AI5"/>
      <c r="AJ5"/>
      <c r="AK5"/>
      <c r="AL5"/>
    </row>
    <row r="6" spans="1:55">
      <c r="A6" s="24" t="s">
        <v>11</v>
      </c>
      <c r="B6" s="27">
        <v>2015</v>
      </c>
      <c r="C6" s="28"/>
      <c r="D6"/>
      <c r="E6"/>
      <c r="F6"/>
      <c r="G6"/>
      <c r="H6"/>
      <c r="I6" s="26"/>
      <c r="S6" s="67" t="s">
        <v>79</v>
      </c>
      <c r="T6" s="23" t="s">
        <v>7</v>
      </c>
      <c r="AK6" s="21"/>
    </row>
    <row r="7" spans="1:55">
      <c r="A7" s="28" t="s">
        <v>63</v>
      </c>
      <c r="B7" s="28">
        <v>2012</v>
      </c>
      <c r="C7" s="28"/>
      <c r="E7" s="29"/>
      <c r="W7" s="30"/>
      <c r="X7" s="30"/>
      <c r="Y7" s="30"/>
      <c r="Z7" s="30"/>
      <c r="AE7" s="31" t="s">
        <v>38</v>
      </c>
      <c r="AF7" s="31"/>
      <c r="AG7" s="31"/>
      <c r="AH7" s="31"/>
      <c r="AI7" s="31"/>
      <c r="AJ7" s="31"/>
      <c r="AK7" s="31"/>
      <c r="AL7" s="31"/>
      <c r="AM7" s="31"/>
      <c r="AN7" s="31"/>
      <c r="AO7" s="31"/>
      <c r="AP7" s="32" t="s">
        <v>39</v>
      </c>
      <c r="AQ7" s="32"/>
      <c r="AR7" s="32"/>
      <c r="AS7" s="32"/>
      <c r="AT7" s="32"/>
      <c r="AU7" s="32"/>
      <c r="BA7" s="33"/>
      <c r="BB7" s="33"/>
      <c r="BC7" s="33"/>
    </row>
    <row r="8" spans="1:55" s="34" customFormat="1" ht="52.8">
      <c r="A8" s="34" t="s">
        <v>154</v>
      </c>
      <c r="B8" s="34" t="s">
        <v>155</v>
      </c>
      <c r="C8" s="34" t="s">
        <v>34</v>
      </c>
      <c r="D8" s="34" t="s">
        <v>33</v>
      </c>
      <c r="E8" s="34" t="s">
        <v>156</v>
      </c>
      <c r="F8" s="34" t="s">
        <v>157</v>
      </c>
      <c r="G8" s="34" t="s">
        <v>158</v>
      </c>
      <c r="H8" s="34" t="s">
        <v>159</v>
      </c>
      <c r="I8" s="34" t="s">
        <v>148</v>
      </c>
      <c r="J8" s="34" t="s">
        <v>149</v>
      </c>
      <c r="K8" s="34" t="s">
        <v>150</v>
      </c>
      <c r="L8" s="34" t="s">
        <v>160</v>
      </c>
      <c r="M8" s="34" t="s">
        <v>40</v>
      </c>
      <c r="P8" s="35"/>
      <c r="S8" s="36" t="s">
        <v>0</v>
      </c>
      <c r="T8" s="36" t="s">
        <v>15</v>
      </c>
      <c r="U8" s="36" t="s">
        <v>2</v>
      </c>
      <c r="V8" s="37" t="s">
        <v>1</v>
      </c>
      <c r="W8" s="37" t="s">
        <v>14</v>
      </c>
      <c r="X8" s="37"/>
      <c r="Y8" s="37"/>
      <c r="Z8" s="38" t="s">
        <v>41</v>
      </c>
      <c r="AB8" s="38" t="s">
        <v>42</v>
      </c>
      <c r="AC8" s="38"/>
      <c r="AD8" s="39" t="s">
        <v>43</v>
      </c>
      <c r="AE8" s="39" t="s">
        <v>44</v>
      </c>
      <c r="AF8" s="39" t="s">
        <v>45</v>
      </c>
      <c r="AG8" s="39" t="s">
        <v>46</v>
      </c>
      <c r="AH8" s="39" t="s">
        <v>47</v>
      </c>
      <c r="AI8" s="39" t="s">
        <v>48</v>
      </c>
      <c r="AJ8" s="39" t="s">
        <v>49</v>
      </c>
      <c r="AK8" s="39" t="s">
        <v>50</v>
      </c>
      <c r="AL8" s="60" t="s">
        <v>68</v>
      </c>
      <c r="AM8" s="60" t="s">
        <v>69</v>
      </c>
      <c r="AN8" s="39"/>
      <c r="AO8" s="40" t="s">
        <v>51</v>
      </c>
      <c r="AP8" s="40" t="s">
        <v>52</v>
      </c>
      <c r="AQ8" s="40"/>
      <c r="AR8" s="41" t="s">
        <v>0</v>
      </c>
      <c r="AS8" s="41" t="s">
        <v>2</v>
      </c>
      <c r="AT8" s="41" t="s">
        <v>53</v>
      </c>
      <c r="AU8" s="62" t="s">
        <v>14</v>
      </c>
      <c r="AZ8" s="42"/>
      <c r="BA8" s="42"/>
      <c r="BB8" s="42"/>
    </row>
    <row r="9" spans="1:55">
      <c r="A9" s="95" t="s">
        <v>124</v>
      </c>
      <c r="B9" s="95" t="s">
        <v>125</v>
      </c>
      <c r="C9" s="68">
        <v>27</v>
      </c>
      <c r="D9" s="68">
        <v>41</v>
      </c>
      <c r="E9" s="68">
        <v>6934</v>
      </c>
      <c r="F9" s="96">
        <v>3.7409999999999999E-2</v>
      </c>
      <c r="G9" s="96">
        <v>1.618E-2</v>
      </c>
      <c r="H9" s="96">
        <v>3.7409999999999999E-2</v>
      </c>
      <c r="I9" s="97" t="s">
        <v>7</v>
      </c>
      <c r="J9" s="97" t="s">
        <v>31</v>
      </c>
      <c r="K9" s="96">
        <v>1</v>
      </c>
      <c r="L9" s="96">
        <v>5</v>
      </c>
      <c r="M9" s="96">
        <v>0.2</v>
      </c>
      <c r="P9" s="43"/>
      <c r="Q9" s="43"/>
      <c r="R9" s="34"/>
      <c r="S9" s="44">
        <f>+VLOOKUP(CONCATENATE($C9,"-",$D9),Backgroundconc!$A$3:$Y$2100,HLOOKUP(S$8&amp;"_"&amp;$B$6,Backgroundconc!$F$1:$Y$2,2,FALSE),FALSE)</f>
        <v>24.297000000000001</v>
      </c>
      <c r="T9" s="44">
        <f>+VLOOKUP(CONCATENATE($C9,"-",$D9),Backgroundconc!$A$3:$Y$2100,HLOOKUP(T$8&amp;"_"&amp;$B$6,Backgroundconc!$F$1:$Y$2,2,FALSE),FALSE)</f>
        <v>42.035739999999997</v>
      </c>
      <c r="U9" s="44">
        <f>+VLOOKUP(CONCATENATE($C9,"-",$D9),Backgroundconc!$A$3:$Y$2100,HLOOKUP(U$8&amp;"_"&amp;$B$6,Backgroundconc!$F$1:$Y$2,2,FALSE),FALSE)</f>
        <v>20.196490000000001</v>
      </c>
      <c r="V9" s="44">
        <f>+VLOOKUP(CONCATENATE($C9,"-",$D9),Backgroundconc!$A$3:$Y$2100,HLOOKUP(V$8&amp;"_"&amp;$B$6,Backgroundconc!$F$1:$Y$2,2,FALSE),FALSE)</f>
        <v>12.98659</v>
      </c>
      <c r="W9" s="44">
        <f>+VLOOKUP(CONCATENATE($C9,"-",$D9),Backgroundconc!$A$3:$Y$2100,HLOOKUP(W$8&amp;"_"&amp;$B$6,Backgroundconc!$F$1:$Y$2,2,FALSE),FALSE)</f>
        <v>0.79953920000000001</v>
      </c>
      <c r="X9" s="30"/>
      <c r="Y9" s="30"/>
      <c r="Z9" s="45">
        <f>+IF($J9=1,('Calculation Parameters'!$B$16*$L9^('Calculation Parameters'!$B$17*(($L9+'Calculation Parameters'!$B$20)/$L9)))*('Calculation Parameters'!$B$18*$L9+'Calculation Parameters'!$B$19),IF($J9=2,'Calculation Parameters'!$C$16*$L9^2+'Calculation Parameters'!$C$17*$L9+'Calculation Parameters'!$C$18,IF(J9="3a",'Calculation Parameters'!$D$16*$L9^2+'Calculation Parameters'!$D$17*$L9+'Calculation Parameters'!$D$18,IF($J9="3b",'Calculation Parameters'!$E$16*$L9^2+'Calculation Parameters'!$E$17*$L9+'Calculation Parameters'!$E$18,IF($J9=4,'Calculation Parameters'!$F$16*$L9^2+'Calculation Parameters'!$F$17*$L9+'Calculation Parameters'!$F$18,"fout")))))</f>
        <v>0.44819999999999993</v>
      </c>
      <c r="AB9" s="45">
        <f>5/VLOOKUP(CONCATENATE(C9,D9,$B$7),'Meteo CAR-VL3.0'!$A$2:$G$17183,7,FALSE)</f>
        <v>1.7412520368295699</v>
      </c>
      <c r="AC9" s="46"/>
      <c r="AD9" s="47">
        <f>+$E9*((1-$F9-$G9-$H9)*VLOOKUP(CONCATENATE("p",$I9,$B$6),'Emissiefactoren CAR-VL3.0'!$A$2:$I$81,5,FALSE)+$F9*VLOOKUP(CONCATENATE("m",$I9,$B$6),'Emissiefactoren CAR-VL3.0'!$A$2:$I$81,5,FALSE)+$G9*VLOOKUP(CONCATENATE("v",$I9,$B$6),'Emissiefactoren CAR-VL3.0'!$A$2:$I$81,5,FALSE)+$H9*VLOOKUP(CONCATENATE("b",$I9,$B$6),'Emissiefactoren CAR-VL3.0'!$A$2:$I$81,5,FALSE))*1000/(24*3600)*(1-$M9)</f>
        <v>75.657080960116559</v>
      </c>
      <c r="AE9" s="91">
        <f>+$E9*((1-$F9-$G9-$H9)*VLOOKUP(CONCATENATE("p","d",$B$6),'Emissiefactoren CAR-VL3.0'!$A$2:$I$81,5,FALSE)+$F9*VLOOKUP(CONCATENATE("m","d",$B$6),'Emissiefactoren CAR-VL3.0'!$A$2:$I$81,5,FALSE)+$G9*VLOOKUP(CONCATENATE("v","d",$B$6),'Emissiefactoren CAR-VL3.0'!$A$2:$I$81,5,FALSE)+$H9*VLOOKUP(CONCATENATE("b","d",$B$6),'Emissiefactoren CAR-VL3.0'!$A$2:$I$81,5,FALSE))*1000/(24*3600)*$M9</f>
        <v>27.365756496720863</v>
      </c>
      <c r="AF9" s="47">
        <f>+$E9*((1-$F9-$G9-$H9)*VLOOKUP(CONCATENATE("p",$I9,$B$6),'Emissiefactoren CAR-VL3.0'!$A$2:$I$81,6,FALSE)+$F9*VLOOKUP(CONCATENATE("m",$I9,$B$6),'Emissiefactoren CAR-VL3.0'!$A$2:$I$81,6,FALSE)+$G9*VLOOKUP(CONCATENATE("v",$I9,$B$6),'Emissiefactoren CAR-VL3.0'!$A$2:$I$81,6,FALSE)+$H9*VLOOKUP(CONCATENATE("b",$I9,$B$6),'Emissiefactoren CAR-VL3.0'!$A$2:$I$81,6,FALSE))*1000/(24*3600)*(1-$M9)</f>
        <v>19.717727331087247</v>
      </c>
      <c r="AG9" s="47">
        <f>+$E9*((1-$F9-$G9-$H9)*VLOOKUP(CONCATENATE("p","d",$B$6),'Emissiefactoren CAR-VL3.0'!$A$2:$I$81,6,FALSE)+$F9*VLOOKUP(CONCATENATE("m","d",$B$6),'Emissiefactoren CAR-VL3.0'!$A$2:$I$81,6,FALSE)+$G9*VLOOKUP(CONCATENATE("v","d",$B$6),'Emissiefactoren CAR-VL3.0'!$A$2:$I$81,6,FALSE)+$H9*VLOOKUP(CONCATENATE("b","d",$B$6),'Emissiefactoren CAR-VL3.0'!$A$2:$I$81,6,FALSE))*1000/(24*3600)*$M9</f>
        <v>6.6425689924305251</v>
      </c>
      <c r="AH9" s="47">
        <f>+$E9*((1-$F9-$G9-$H9)*VLOOKUP(CONCATENATE("p",$I9,$B$6),'Emissiefactoren CAR-VL3.0'!$A$2:$I$81,8,FALSE)+$F9*VLOOKUP(CONCATENATE("m",$I9,$B$6),'Emissiefactoren CAR-VL3.0'!$A$2:$I$81,8,FALSE)+$G9*VLOOKUP(CONCATENATE("v",$I9,$B$6),'Emissiefactoren CAR-VL3.0'!$A$2:$I$81,8,FALSE)+$H9*VLOOKUP(CONCATENATE("b",$I9,$B$6),'Emissiefactoren CAR-VL3.0'!$A$2:$I$81,8,FALSE))*1000/(24*3600)*(1-$M9)</f>
        <v>4.4819885912313824</v>
      </c>
      <c r="AI9" s="47">
        <f>+$E9*((1-$F9-$G9-$H9)*VLOOKUP(CONCATENATE("p","d",$B$6),'Emissiefactoren CAR-VL3.0'!$A$2:$I$81,8,FALSE)+$F9*VLOOKUP(CONCATENATE("m","d",$B$6),'Emissiefactoren CAR-VL3.0'!$A$2:$I$81,8,FALSE)+$G9*VLOOKUP(CONCATENATE("v","d",$B$6),'Emissiefactoren CAR-VL3.0'!$A$2:$I$81,8,FALSE)+$H9*VLOOKUP(CONCATENATE("b","d",$B$6),'Emissiefactoren CAR-VL3.0'!$A$2:$I$81,8,FALSE))*1000/(24*3600)*$M9</f>
        <v>1.3379136268880805</v>
      </c>
      <c r="AJ9" s="47">
        <f>+$E9*((1-$F9-$G9-$H9)*VLOOKUP(CONCATENATE("p",$I9,$B$6),'Emissiefactoren CAR-VL3.0'!$A$2:$I$81,7,FALSE)+$F9*VLOOKUP(CONCATENATE("m",$I9,$B$6),'Emissiefactoren CAR-VL3.0'!$A$2:$I$81,7,FALSE)+$G9*VLOOKUP(CONCATENATE("v",$I9,$B$6),'Emissiefactoren CAR-VL3.0'!$A$2:$I$81,7,FALSE)+$H9*VLOOKUP(CONCATENATE("b",$I9,$B$6),'Emissiefactoren CAR-VL3.0'!$A$2:$I$81,7,FALSE))*1000/(24*3600)*(1-$M9)</f>
        <v>3.4249163663875066</v>
      </c>
      <c r="AK9" s="47">
        <f>+$E9*((1-$F9-$G9-$H9)*VLOOKUP(CONCATENATE("p","d",$B$6),'Emissiefactoren CAR-VL3.0'!$A$2:$I$81,7,FALSE)+$F9*VLOOKUP(CONCATENATE("m","d",$B$6),'Emissiefactoren CAR-VL3.0'!$A$2:$I$81,7,FALSE)+$G9*VLOOKUP(CONCATENATE("v","d",$B$6),'Emissiefactoren CAR-VL3.0'!$A$2:$I$81,7,FALSE)+$H9*VLOOKUP(CONCATENATE("b","d",$B$6),'Emissiefactoren CAR-VL3.0'!$A$2:$I$81,7,FALSE))*1000/(24*3600)*$M9</f>
        <v>1.0736455706771109</v>
      </c>
      <c r="AL9" s="61">
        <f>+$E9*((1-$F9-$G9-$H9)*VLOOKUP(CONCATENATE("p",$I9,$B$6),'Emissiefactoren CAR-VL3.0'!$A$2:$I$81,9,FALSE)+$F9*VLOOKUP(CONCATENATE("m",$I9,$B$6),'Emissiefactoren CAR-VL3.0'!$A$2:$I$81,9,FALSE)+$G9*VLOOKUP(CONCATENATE("v",$I9,$B$6),'Emissiefactoren CAR-VL3.0'!$A$2:$I$81,9,FALSE)+$H9*VLOOKUP(CONCATENATE("b",$I9,$B$6),'Emissiefactoren CAR-VL3.0'!$A$2:$I$81,9,FALSE))*1000/(24*3600)*(1-$M9)</f>
        <v>1.6902098310017371</v>
      </c>
      <c r="AM9" s="61">
        <f>+$E9*((1-$F9-$G9-$H9)*VLOOKUP(CONCATENATE("p","d",$B$6),'Emissiefactoren CAR-VL3.0'!$A$2:$I$81,9,FALSE)+$F9*VLOOKUP(CONCATENATE("m","d",$B$6),'Emissiefactoren CAR-VL3.0'!$A$2:$I$81,9,FALSE)+$G9*VLOOKUP(CONCATENATE("v","d",$B$6),'Emissiefactoren CAR-VL3.0'!$A$2:$I$81,9,FALSE)+$H9*VLOOKUP(CONCATENATE("b","d",$B$6),'Emissiefactoren CAR-VL3.0'!$A$2:$I$81,9,FALSE))*1000/(24*3600)*$M9</f>
        <v>0.56352202574984323</v>
      </c>
      <c r="AN9" s="47"/>
      <c r="AO9" s="48">
        <f>+SUM(AD9:AE9)*$Z9*$K9*$AB9*'Calculation Parameters'!$B$11</f>
        <v>49.849256613981844</v>
      </c>
      <c r="AP9" s="48">
        <f>+SUM(AF9:AG9)*$Z9*$K9*$AB9*'Calculation Parameters'!$B$11</f>
        <v>12.75485327612115</v>
      </c>
      <c r="AQ9" s="32"/>
      <c r="AR9" s="49">
        <f>AP9+B*T9*((AO9-AP9))/((AO9-AP9)+K_)</f>
        <v>19.579161152450727</v>
      </c>
      <c r="AS9" s="48">
        <f>+SUM(AH9:AI9)*$Z9*$K9*$AB9*'Calculation Parameters'!$B$11</f>
        <v>2.8160532780983374</v>
      </c>
      <c r="AT9" s="48">
        <f>+SUM(AJ9:AK9)*$Z9*$K9*$AB9*'Calculation Parameters'!$B$11</f>
        <v>2.1767015346337883</v>
      </c>
      <c r="AU9" s="63">
        <f>+SUM(AL9:AM9)*$Z9*$K9*$AB9*'Calculation Parameters'!$B$11</f>
        <v>1.0905044011565326</v>
      </c>
      <c r="AZ9" s="50"/>
      <c r="BA9" s="50"/>
      <c r="BB9" s="50"/>
    </row>
    <row r="10" spans="1:55" s="29" customFormat="1">
      <c r="A10" s="98" t="s">
        <v>112</v>
      </c>
      <c r="B10" s="98" t="s">
        <v>126</v>
      </c>
      <c r="C10" s="99">
        <v>33</v>
      </c>
      <c r="D10" s="99">
        <v>48</v>
      </c>
      <c r="E10" s="99">
        <v>5264.0520547945207</v>
      </c>
      <c r="F10" s="100">
        <v>2.3E-2</v>
      </c>
      <c r="G10" s="100">
        <v>4.9000000000000002E-2</v>
      </c>
      <c r="H10" s="100">
        <v>8.0000000000000002E-3</v>
      </c>
      <c r="I10" s="101" t="s">
        <v>5</v>
      </c>
      <c r="J10" s="101" t="s">
        <v>31</v>
      </c>
      <c r="K10" s="100">
        <v>0</v>
      </c>
      <c r="L10" s="100">
        <v>5</v>
      </c>
      <c r="M10" s="100">
        <v>0</v>
      </c>
      <c r="P10" s="80"/>
      <c r="Q10" s="80"/>
      <c r="R10" s="80"/>
      <c r="S10" s="81">
        <f>+VLOOKUP(CONCATENATE($C10,"-",$D10),Backgroundconc!$A$3:$Y$2100,HLOOKUP(S$8&amp;"_"&amp;$B$6,Backgroundconc!$F$1:$Y$2,2,FALSE),FALSE)</f>
        <v>38.879939999999998</v>
      </c>
      <c r="T10" s="81">
        <f>+VLOOKUP(CONCATENATE($C10,"-",$D10),Backgroundconc!$A$3:$Y$2100,HLOOKUP(T$8&amp;"_"&amp;$B$6,Backgroundconc!$F$1:$Y$2,2,FALSE),FALSE)</f>
        <v>31.81887</v>
      </c>
      <c r="U10" s="81">
        <f>+VLOOKUP(CONCATENATE($C10,"-",$D10),Backgroundconc!$A$3:$Y$2100,HLOOKUP(U$8&amp;"_"&amp;$B$6,Backgroundconc!$F$1:$Y$2,2,FALSE),FALSE)</f>
        <v>21.483170000000001</v>
      </c>
      <c r="V10" s="81">
        <f>+VLOOKUP(CONCATENATE($C10,"-",$D10),Backgroundconc!$A$3:$Y$2100,HLOOKUP(V$8&amp;"_"&amp;$B$6,Backgroundconc!$F$1:$Y$2,2,FALSE),FALSE)</f>
        <v>14.10703</v>
      </c>
      <c r="W10" s="81">
        <f>+VLOOKUP(CONCATENATE($C10,"-",$D10),Backgroundconc!$A$3:$Y$2100,HLOOKUP(W$8&amp;"_"&amp;$B$6,Backgroundconc!$F$1:$Y$2,2,FALSE),FALSE)</f>
        <v>1.3530420000000001</v>
      </c>
      <c r="X10" s="82"/>
      <c r="Y10" s="82"/>
      <c r="Z10" s="83">
        <f>+IF($J10=1,('Calculation Parameters'!$B$16*$L10^('Calculation Parameters'!$B$17*(($L10+'Calculation Parameters'!$B$20)/$L10)))*('Calculation Parameters'!$B$18*$L10+'Calculation Parameters'!$B$19),IF($J10=2,'Calculation Parameters'!$C$16*$L10^2+'Calculation Parameters'!$C$17*$L10+'Calculation Parameters'!$C$18,IF(J10="3a",'Calculation Parameters'!$D$16*$L10^2+'Calculation Parameters'!$D$17*$L10+'Calculation Parameters'!$D$18,IF($J10="3b",'Calculation Parameters'!$E$16*$L10^2+'Calculation Parameters'!$E$17*$L10+'Calculation Parameters'!$E$18,IF($J10=4,'Calculation Parameters'!$F$16*$L10^2+'Calculation Parameters'!$F$17*$L10+'Calculation Parameters'!$F$18,"fout")))))</f>
        <v>0.44819999999999993</v>
      </c>
      <c r="AB10" s="83">
        <f>5/VLOOKUP(CONCATENATE(C10,D10,$B$7),'Meteo CAR-VL3.0'!$A$2:$G$17183,7,FALSE)</f>
        <v>1.5613958004073996</v>
      </c>
      <c r="AC10" s="84"/>
      <c r="AD10" s="102">
        <f>+$E10*((1-$F10-$G10-$H10)*VLOOKUP(CONCATENATE("p",$I10,$B$6),'Emissiefactoren CAR-VL3.0'!$A$2:$I$81,5,FALSE)+$F10*VLOOKUP(CONCATENATE("m",$I10,$B$6),'Emissiefactoren CAR-VL3.0'!$A$2:$I$81,5,FALSE)+$G10*VLOOKUP(CONCATENATE("v",$I10,$B$6),'Emissiefactoren CAR-VL3.0'!$A$2:$I$81,5,FALSE)+$H10*VLOOKUP(CONCATENATE("b",$I10,$B$6),'Emissiefactoren CAR-VL3.0'!$A$2:$I$81,5,FALSE))*1000/(24*3600)*(1-$M10)</f>
        <v>81.825794326256329</v>
      </c>
      <c r="AE10" s="102">
        <f>+$E10*((1-$F10-$G10-$H10)*VLOOKUP(CONCATENATE("p","d",$B$6),'Emissiefactoren CAR-VL3.0'!$A$2:$I$81,5,FALSE)+$F10*VLOOKUP(CONCATENATE("m","d",$B$6),'Emissiefactoren CAR-VL3.0'!$A$2:$I$81,5,FALSE)+$G10*VLOOKUP(CONCATENATE("v","d",$B$6),'Emissiefactoren CAR-VL3.0'!$A$2:$I$81,5,FALSE)+$H10*VLOOKUP(CONCATENATE("b","d",$B$6),'Emissiefactoren CAR-VL3.0'!$A$2:$I$81,5,FALSE))*1000/(24*3600)*$M10</f>
        <v>0</v>
      </c>
      <c r="AF10" s="102">
        <f>+$E10*((1-$F10-$G10-$H10)*VLOOKUP(CONCATENATE("p",$I10,$B$6),'Emissiefactoren CAR-VL3.0'!$A$2:$I$81,6,FALSE)+$F10*VLOOKUP(CONCATENATE("m",$I10,$B$6),'Emissiefactoren CAR-VL3.0'!$A$2:$I$81,6,FALSE)+$G10*VLOOKUP(CONCATENATE("v",$I10,$B$6),'Emissiefactoren CAR-VL3.0'!$A$2:$I$81,6,FALSE)+$H10*VLOOKUP(CONCATENATE("b",$I10,$B$6),'Emissiefactoren CAR-VL3.0'!$A$2:$I$81,6,FALSE))*1000/(24*3600)*(1-$M10)</f>
        <v>21.217938351381921</v>
      </c>
      <c r="AG10" s="102">
        <f>+$E10*((1-$F10-$G10-$H10)*VLOOKUP(CONCATENATE("p","d",$B$6),'Emissiefactoren CAR-VL3.0'!$A$2:$I$81,6,FALSE)+$F10*VLOOKUP(CONCATENATE("m","d",$B$6),'Emissiefactoren CAR-VL3.0'!$A$2:$I$81,6,FALSE)+$G10*VLOOKUP(CONCATENATE("v","d",$B$6),'Emissiefactoren CAR-VL3.0'!$A$2:$I$81,6,FALSE)+$H10*VLOOKUP(CONCATENATE("b","d",$B$6),'Emissiefactoren CAR-VL3.0'!$A$2:$I$81,6,FALSE))*1000/(24*3600)*$M10</f>
        <v>0</v>
      </c>
      <c r="AH10" s="102">
        <f>+$E10*((1-$F10-$G10-$H10)*VLOOKUP(CONCATENATE("p",$I10,$B$6),'Emissiefactoren CAR-VL3.0'!$A$2:$I$81,8,FALSE)+$F10*VLOOKUP(CONCATENATE("m",$I10,$B$6),'Emissiefactoren CAR-VL3.0'!$A$2:$I$81,8,FALSE)+$G10*VLOOKUP(CONCATENATE("v",$I10,$B$6),'Emissiefactoren CAR-VL3.0'!$A$2:$I$81,8,FALSE)+$H10*VLOOKUP(CONCATENATE("b",$I10,$B$6),'Emissiefactoren CAR-VL3.0'!$A$2:$I$81,8,FALSE))*1000/(24*3600)*(1-$M10)</f>
        <v>4.5783903853339902</v>
      </c>
      <c r="AI10" s="102">
        <f>+$E10*((1-$F10-$G10-$H10)*VLOOKUP(CONCATENATE("p","d",$B$6),'Emissiefactoren CAR-VL3.0'!$A$2:$I$81,8,FALSE)+$F10*VLOOKUP(CONCATENATE("m","d",$B$6),'Emissiefactoren CAR-VL3.0'!$A$2:$I$81,8,FALSE)+$G10*VLOOKUP(CONCATENATE("v","d",$B$6),'Emissiefactoren CAR-VL3.0'!$A$2:$I$81,8,FALSE)+$H10*VLOOKUP(CONCATENATE("b","d",$B$6),'Emissiefactoren CAR-VL3.0'!$A$2:$I$81,8,FALSE))*1000/(24*3600)*$M10</f>
        <v>0</v>
      </c>
      <c r="AJ10" s="102">
        <f>+$E10*((1-$F10-$G10-$H10)*VLOOKUP(CONCATENATE("p",$I10,$B$6),'Emissiefactoren CAR-VL3.0'!$A$2:$I$81,7,FALSE)+$F10*VLOOKUP(CONCATENATE("m",$I10,$B$6),'Emissiefactoren CAR-VL3.0'!$A$2:$I$81,7,FALSE)+$G10*VLOOKUP(CONCATENATE("v",$I10,$B$6),'Emissiefactoren CAR-VL3.0'!$A$2:$I$81,7,FALSE)+$H10*VLOOKUP(CONCATENATE("b",$I10,$B$6),'Emissiefactoren CAR-VL3.0'!$A$2:$I$81,7,FALSE))*1000/(24*3600)*(1-$M10)</f>
        <v>3.5867062819598079</v>
      </c>
      <c r="AK10" s="102">
        <f>+$E10*((1-$F10-$G10-$H10)*VLOOKUP(CONCATENATE("p","d",$B$6),'Emissiefactoren CAR-VL3.0'!$A$2:$I$81,7,FALSE)+$F10*VLOOKUP(CONCATENATE("m","d",$B$6),'Emissiefactoren CAR-VL3.0'!$A$2:$I$81,7,FALSE)+$G10*VLOOKUP(CONCATENATE("v","d",$B$6),'Emissiefactoren CAR-VL3.0'!$A$2:$I$81,7,FALSE)+$H10*VLOOKUP(CONCATENATE("b","d",$B$6),'Emissiefactoren CAR-VL3.0'!$A$2:$I$81,7,FALSE))*1000/(24*3600)*$M10</f>
        <v>0</v>
      </c>
      <c r="AL10" s="103">
        <f>+$E10*((1-$F10-$G10-$H10)*VLOOKUP(CONCATENATE("p",$I10,$B$6),'Emissiefactoren CAR-VL3.0'!$A$2:$I$81,9,FALSE)+$F10*VLOOKUP(CONCATENATE("m",$I10,$B$6),'Emissiefactoren CAR-VL3.0'!$A$2:$I$81,9,FALSE)+$G10*VLOOKUP(CONCATENATE("v",$I10,$B$6),'Emissiefactoren CAR-VL3.0'!$A$2:$I$81,9,FALSE)+$H10*VLOOKUP(CONCATENATE("b",$I10,$B$6),'Emissiefactoren CAR-VL3.0'!$A$2:$I$81,9,FALSE))*1000/(24*3600)*(1-$M10)</f>
        <v>1.837095725703769</v>
      </c>
      <c r="AM10" s="103">
        <f>+$E10*((1-$F10-$G10-$H10)*VLOOKUP(CONCATENATE("p","d",$B$6),'Emissiefactoren CAR-VL3.0'!$A$2:$I$81,9,FALSE)+$F10*VLOOKUP(CONCATENATE("m","d",$B$6),'Emissiefactoren CAR-VL3.0'!$A$2:$I$81,9,FALSE)+$G10*VLOOKUP(CONCATENATE("v","d",$B$6),'Emissiefactoren CAR-VL3.0'!$A$2:$I$81,9,FALSE)+$H10*VLOOKUP(CONCATENATE("b","d",$B$6),'Emissiefactoren CAR-VL3.0'!$A$2:$I$81,9,FALSE))*1000/(24*3600)*$M10</f>
        <v>0</v>
      </c>
      <c r="AN10" s="93">
        <f>AF10/AD10</f>
        <v>0.2593062313184718</v>
      </c>
      <c r="AO10" s="86">
        <f>+SUM(AD10:AE10)*$Z10*$K10*$AB10*'Calculation Parameters'!$B$11</f>
        <v>0</v>
      </c>
      <c r="AP10" s="86">
        <f>+SUM(AF10:AG10)*$Z10*$K10*$AB10*'Calculation Parameters'!$B$11</f>
        <v>0</v>
      </c>
      <c r="AQ10" s="87"/>
      <c r="AR10" s="88">
        <f>AP10+B*T10*((AO10-AP10))/((AO10-AP10)+K_)</f>
        <v>0</v>
      </c>
      <c r="AS10" s="86">
        <f>+SUM(AH10:AI10)*$Z10*$K10*$AB10*'Calculation Parameters'!$B$11</f>
        <v>0</v>
      </c>
      <c r="AT10" s="86">
        <f>+SUM(AJ10:AK10)*$Z10*$K10*$AB10*'Calculation Parameters'!$B$11</f>
        <v>0</v>
      </c>
      <c r="AU10" s="89">
        <f>+SUM(AL10:AM10)*$Z10*$K10*$AB10*'Calculation Parameters'!$B$11</f>
        <v>0</v>
      </c>
      <c r="AZ10" s="90"/>
      <c r="BA10" s="90"/>
      <c r="BB10" s="90"/>
    </row>
    <row r="11" spans="1:55">
      <c r="A11" s="95" t="s">
        <v>127</v>
      </c>
      <c r="B11" s="95" t="s">
        <v>128</v>
      </c>
      <c r="C11" s="68">
        <v>13</v>
      </c>
      <c r="D11" s="68">
        <v>48</v>
      </c>
      <c r="E11" s="68">
        <v>3490</v>
      </c>
      <c r="F11" s="96">
        <v>1.0160000000000001E-2</v>
      </c>
      <c r="G11" s="96">
        <v>0.10995000000000001</v>
      </c>
      <c r="H11" s="96">
        <v>1.0160000000000001E-2</v>
      </c>
      <c r="I11" s="97" t="s">
        <v>7</v>
      </c>
      <c r="J11" s="97" t="s">
        <v>31</v>
      </c>
      <c r="K11" s="96">
        <v>1</v>
      </c>
      <c r="L11" s="96">
        <v>5</v>
      </c>
      <c r="M11" s="96">
        <v>0</v>
      </c>
      <c r="P11" s="43"/>
      <c r="Q11" s="43"/>
      <c r="R11" s="43"/>
      <c r="S11" s="44">
        <f>+VLOOKUP(CONCATENATE($C11,"-",$D11),Backgroundconc!$A$3:$Y$2100,HLOOKUP(S$8&amp;"_"&amp;$B$6,Backgroundconc!$F$1:$Y$2,2,FALSE),FALSE)</f>
        <v>24.99774</v>
      </c>
      <c r="T11" s="44">
        <f>+VLOOKUP(CONCATENATE($C11,"-",$D11),Backgroundconc!$A$3:$Y$2100,HLOOKUP(T$8&amp;"_"&amp;$B$6,Backgroundconc!$F$1:$Y$2,2,FALSE),FALSE)</f>
        <v>42.187980000000003</v>
      </c>
      <c r="U11" s="44">
        <f>+VLOOKUP(CONCATENATE($C11,"-",$D11),Backgroundconc!$A$3:$Y$2100,HLOOKUP(U$8&amp;"_"&amp;$B$6,Backgroundconc!$F$1:$Y$2,2,FALSE),FALSE)</f>
        <v>21.363009999999999</v>
      </c>
      <c r="V11" s="44">
        <f>+VLOOKUP(CONCATENATE($C11,"-",$D11),Backgroundconc!$A$3:$Y$2100,HLOOKUP(V$8&amp;"_"&amp;$B$6,Backgroundconc!$F$1:$Y$2,2,FALSE),FALSE)</f>
        <v>13.22875</v>
      </c>
      <c r="W11" s="44">
        <f>+VLOOKUP(CONCATENATE($C11,"-",$D11),Backgroundconc!$A$3:$Y$2100,HLOOKUP(W$8&amp;"_"&amp;$B$6,Backgroundconc!$F$1:$Y$2,2,FALSE),FALSE)</f>
        <v>0.84367899999999996</v>
      </c>
      <c r="X11" s="30"/>
      <c r="Y11" s="30"/>
      <c r="Z11" s="45">
        <f>+IF($J11=1,('Calculation Parameters'!$B$16*$L11^('Calculation Parameters'!$B$17*(($L11+'Calculation Parameters'!$B$20)/$L11)))*('Calculation Parameters'!$B$18*$L11+'Calculation Parameters'!$B$19),IF($J11=2,'Calculation Parameters'!$C$16*$L11^2+'Calculation Parameters'!$C$17*$L11+'Calculation Parameters'!$C$18,IF(J11="3a",'Calculation Parameters'!$D$16*$L11^2+'Calculation Parameters'!$D$17*$L11+'Calculation Parameters'!$D$18,IF($J11="3b",'Calculation Parameters'!$E$16*$L11^2+'Calculation Parameters'!$E$17*$L11+'Calculation Parameters'!$E$18,IF($J11=4,'Calculation Parameters'!$F$16*$L11^2+'Calculation Parameters'!$F$17*$L11+'Calculation Parameters'!$F$18,"fout")))))</f>
        <v>0.44819999999999993</v>
      </c>
      <c r="AB11" s="45">
        <f>5/VLOOKUP(CONCATENATE(C11,D11,$B$7),'Meteo CAR-VL3.0'!$A$2:$G$17183,7,FALSE)</f>
        <v>1.3538948440705769</v>
      </c>
      <c r="AC11" s="46"/>
      <c r="AD11" s="47">
        <f>+$E11*((1-$F11-$G11-$H11)*VLOOKUP(CONCATENATE("p",$I11,$B$6),'Emissiefactoren CAR-VL3.0'!$A$2:$I$81,5,FALSE)+$F11*VLOOKUP(CONCATENATE("m",$I11,$B$6),'Emissiefactoren CAR-VL3.0'!$A$2:$I$81,5,FALSE)+$G11*VLOOKUP(CONCATENATE("v",$I11,$B$6),'Emissiefactoren CAR-VL3.0'!$A$2:$I$81,5,FALSE)+$H11*VLOOKUP(CONCATENATE("b",$I11,$B$6),'Emissiefactoren CAR-VL3.0'!$A$2:$I$81,5,FALSE))*1000/(24*3600)*(1-$M11)</f>
        <v>59.303860131322509</v>
      </c>
      <c r="AE11" s="91">
        <f>+$E11*((1-$F11-$G11-$H11)*VLOOKUP(CONCATENATE("p","d",$B$6),'Emissiefactoren CAR-VL3.0'!$A$2:$I$81,5,FALSE)+$F11*VLOOKUP(CONCATENATE("m","d",$B$6),'Emissiefactoren CAR-VL3.0'!$A$2:$I$81,5,FALSE)+$G11*VLOOKUP(CONCATENATE("v","d",$B$6),'Emissiefactoren CAR-VL3.0'!$A$2:$I$81,5,FALSE)+$H11*VLOOKUP(CONCATENATE("b","d",$B$6),'Emissiefactoren CAR-VL3.0'!$A$2:$I$81,5,FALSE))*1000/(24*3600)*$M11</f>
        <v>0</v>
      </c>
      <c r="AF11" s="47">
        <f>+$E11*((1-$F11-$G11-$H11)*VLOOKUP(CONCATENATE("p",$I11,$B$6),'Emissiefactoren CAR-VL3.0'!$A$2:$I$81,6,FALSE)+$F11*VLOOKUP(CONCATENATE("m",$I11,$B$6),'Emissiefactoren CAR-VL3.0'!$A$2:$I$81,6,FALSE)+$G11*VLOOKUP(CONCATENATE("v",$I11,$B$6),'Emissiefactoren CAR-VL3.0'!$A$2:$I$81,6,FALSE)+$H11*VLOOKUP(CONCATENATE("b",$I11,$B$6),'Emissiefactoren CAR-VL3.0'!$A$2:$I$81,6,FALSE))*1000/(24*3600)*(1-$M11)</f>
        <v>13.40006777679559</v>
      </c>
      <c r="AG11" s="47">
        <f>+$E11*((1-$F11-$G11-$H11)*VLOOKUP(CONCATENATE("p","d",$B$6),'Emissiefactoren CAR-VL3.0'!$A$2:$I$81,6,FALSE)+$F11*VLOOKUP(CONCATENATE("m","d",$B$6),'Emissiefactoren CAR-VL3.0'!$A$2:$I$81,6,FALSE)+$G11*VLOOKUP(CONCATENATE("v","d",$B$6),'Emissiefactoren CAR-VL3.0'!$A$2:$I$81,6,FALSE)+$H11*VLOOKUP(CONCATENATE("b","d",$B$6),'Emissiefactoren CAR-VL3.0'!$A$2:$I$81,6,FALSE))*1000/(24*3600)*$M11</f>
        <v>0</v>
      </c>
      <c r="AH11" s="47">
        <f>+$E11*((1-$F11-$G11-$H11)*VLOOKUP(CONCATENATE("p",$I11,$B$6),'Emissiefactoren CAR-VL3.0'!$A$2:$I$81,8,FALSE)+$F11*VLOOKUP(CONCATENATE("m",$I11,$B$6),'Emissiefactoren CAR-VL3.0'!$A$2:$I$81,8,FALSE)+$G11*VLOOKUP(CONCATENATE("v",$I11,$B$6),'Emissiefactoren CAR-VL3.0'!$A$2:$I$81,8,FALSE)+$H11*VLOOKUP(CONCATENATE("b",$I11,$B$6),'Emissiefactoren CAR-VL3.0'!$A$2:$I$81,8,FALSE))*1000/(24*3600)*(1-$M11)</f>
        <v>3.1171849282796997</v>
      </c>
      <c r="AI11" s="47">
        <f>+$E11*((1-$F11-$G11-$H11)*VLOOKUP(CONCATENATE("p","d",$B$6),'Emissiefactoren CAR-VL3.0'!$A$2:$I$81,8,FALSE)+$F11*VLOOKUP(CONCATENATE("m","d",$B$6),'Emissiefactoren CAR-VL3.0'!$A$2:$I$81,8,FALSE)+$G11*VLOOKUP(CONCATENATE("v","d",$B$6),'Emissiefactoren CAR-VL3.0'!$A$2:$I$81,8,FALSE)+$H11*VLOOKUP(CONCATENATE("b","d",$B$6),'Emissiefactoren CAR-VL3.0'!$A$2:$I$81,8,FALSE))*1000/(24*3600)*$M11</f>
        <v>0</v>
      </c>
      <c r="AJ11" s="47">
        <f>+$E11*((1-$F11-$G11-$H11)*VLOOKUP(CONCATENATE("p",$I11,$B$6),'Emissiefactoren CAR-VL3.0'!$A$2:$I$81,7,FALSE)+$F11*VLOOKUP(CONCATENATE("m",$I11,$B$6),'Emissiefactoren CAR-VL3.0'!$A$2:$I$81,7,FALSE)+$G11*VLOOKUP(CONCATENATE("v",$I11,$B$6),'Emissiefactoren CAR-VL3.0'!$A$2:$I$81,7,FALSE)+$H11*VLOOKUP(CONCATENATE("b",$I11,$B$6),'Emissiefactoren CAR-VL3.0'!$A$2:$I$81,7,FALSE))*1000/(24*3600)*(1-$M11)</f>
        <v>2.3390721625169091</v>
      </c>
      <c r="AK11" s="47">
        <f>+$E11*((1-$F11-$G11-$H11)*VLOOKUP(CONCATENATE("p","d",$B$6),'Emissiefactoren CAR-VL3.0'!$A$2:$I$81,7,FALSE)+$F11*VLOOKUP(CONCATENATE("m","d",$B$6),'Emissiefactoren CAR-VL3.0'!$A$2:$I$81,7,FALSE)+$G11*VLOOKUP(CONCATENATE("v","d",$B$6),'Emissiefactoren CAR-VL3.0'!$A$2:$I$81,7,FALSE)+$H11*VLOOKUP(CONCATENATE("b","d",$B$6),'Emissiefactoren CAR-VL3.0'!$A$2:$I$81,7,FALSE))*1000/(24*3600)*$M11</f>
        <v>0</v>
      </c>
      <c r="AL11" s="61">
        <f>+$E11*((1-$F11-$G11-$H11)*VLOOKUP(CONCATENATE("p",$I11,$B$6),'Emissiefactoren CAR-VL3.0'!$A$2:$I$81,9,FALSE)+$F11*VLOOKUP(CONCATENATE("m",$I11,$B$6),'Emissiefactoren CAR-VL3.0'!$A$2:$I$81,9,FALSE)+$G11*VLOOKUP(CONCATENATE("v",$I11,$B$6),'Emissiefactoren CAR-VL3.0'!$A$2:$I$81,9,FALSE)+$H11*VLOOKUP(CONCATENATE("b",$I11,$B$6),'Emissiefactoren CAR-VL3.0'!$A$2:$I$81,9,FALSE))*1000/(24*3600)*(1-$M11)</f>
        <v>1.1460990966246516</v>
      </c>
      <c r="AM11" s="61">
        <f>+$E11*((1-$F11-$G11-$H11)*VLOOKUP(CONCATENATE("p","d",$B$6),'Emissiefactoren CAR-VL3.0'!$A$2:$I$81,9,FALSE)+$F11*VLOOKUP(CONCATENATE("m","d",$B$6),'Emissiefactoren CAR-VL3.0'!$A$2:$I$81,9,FALSE)+$G11*VLOOKUP(CONCATENATE("v","d",$B$6),'Emissiefactoren CAR-VL3.0'!$A$2:$I$81,9,FALSE)+$H11*VLOOKUP(CONCATENATE("b","d",$B$6),'Emissiefactoren CAR-VL3.0'!$A$2:$I$81,9,FALSE))*1000/(24*3600)*$M11</f>
        <v>0</v>
      </c>
      <c r="AN11" s="47"/>
      <c r="AO11" s="48">
        <f>+SUM(AD11:AE11)*$Z11*$K11*$AB11*'Calculation Parameters'!$B$11</f>
        <v>22.311637171253917</v>
      </c>
      <c r="AP11" s="48">
        <f>+SUM(AF11:AG11)*$Z11*$K11*$AB11*'Calculation Parameters'!$B$11</f>
        <v>5.0414500783594596</v>
      </c>
      <c r="AQ11" s="32"/>
      <c r="AR11" s="49">
        <f t="shared" ref="AR11:AR19" si="0">AP11+B*T11*((AO11-AP11))/((AO11-AP11)+K_)</f>
        <v>8.7692226302739904</v>
      </c>
      <c r="AS11" s="48">
        <f>+SUM(AH11:AI11)*$Z11*$K11*$AB11*'Calculation Parameters'!$B$11</f>
        <v>1.172765127960766</v>
      </c>
      <c r="AT11" s="48">
        <f>+SUM(AJ11:AK11)*$Z11*$K11*$AB11*'Calculation Parameters'!$B$11</f>
        <v>0.88001909642797682</v>
      </c>
      <c r="AU11" s="63">
        <f>+SUM(AL11:AM11)*$Z11*$K11*$AB11*'Calculation Parameters'!$B$11</f>
        <v>0.43119195191621434</v>
      </c>
      <c r="AZ11" s="50"/>
      <c r="BA11" s="50"/>
      <c r="BB11" s="50"/>
    </row>
    <row r="12" spans="1:55">
      <c r="A12" s="95" t="s">
        <v>129</v>
      </c>
      <c r="B12" s="95" t="s">
        <v>130</v>
      </c>
      <c r="C12" s="68">
        <v>52</v>
      </c>
      <c r="D12" s="68">
        <v>42</v>
      </c>
      <c r="E12" s="68">
        <v>4399</v>
      </c>
      <c r="F12" s="96">
        <v>1.4069999999999999E-2</v>
      </c>
      <c r="G12" s="96">
        <v>6.4000000000000003E-3</v>
      </c>
      <c r="H12" s="96">
        <v>0</v>
      </c>
      <c r="I12" s="97" t="s">
        <v>7</v>
      </c>
      <c r="J12" s="97" t="s">
        <v>31</v>
      </c>
      <c r="K12" s="96">
        <v>1.25</v>
      </c>
      <c r="L12" s="96">
        <v>5</v>
      </c>
      <c r="M12" s="96">
        <v>7.0000000000000007E-2</v>
      </c>
      <c r="P12" s="43"/>
      <c r="Q12" s="43"/>
      <c r="R12" s="43"/>
      <c r="S12" s="44">
        <f>+VLOOKUP(CONCATENATE($C12,"-",$D12),Backgroundconc!$A$3:$Y$2100,HLOOKUP(S$8&amp;"_"&amp;$B$6,Backgroundconc!$F$1:$Y$2,2,FALSE),FALSE)</f>
        <v>26.338380000000001</v>
      </c>
      <c r="T12" s="44">
        <f>+VLOOKUP(CONCATENATE($C12,"-",$D12),Backgroundconc!$A$3:$Y$2100,HLOOKUP(T$8&amp;"_"&amp;$B$6,Backgroundconc!$F$1:$Y$2,2,FALSE),FALSE)</f>
        <v>36.447299999999998</v>
      </c>
      <c r="U12" s="44">
        <f>+VLOOKUP(CONCATENATE($C12,"-",$D12),Backgroundconc!$A$3:$Y$2100,HLOOKUP(U$8&amp;"_"&amp;$B$6,Backgroundconc!$F$1:$Y$2,2,FALSE),FALSE)</f>
        <v>21.085509999999999</v>
      </c>
      <c r="V12" s="44">
        <f>+VLOOKUP(CONCATENATE($C12,"-",$D12),Backgroundconc!$A$3:$Y$2100,HLOOKUP(V$8&amp;"_"&amp;$B$6,Backgroundconc!$F$1:$Y$2,2,FALSE),FALSE)</f>
        <v>13.59118</v>
      </c>
      <c r="W12" s="44">
        <f>+VLOOKUP(CONCATENATE($C12,"-",$D12),Backgroundconc!$A$3:$Y$2100,HLOOKUP(W$8&amp;"_"&amp;$B$6,Backgroundconc!$F$1:$Y$2,2,FALSE),FALSE)</f>
        <v>1.0600499999999999</v>
      </c>
      <c r="X12" s="30"/>
      <c r="Y12" s="30"/>
      <c r="Z12" s="45">
        <f>+IF($J12=1,('Calculation Parameters'!$B$16*$L12^('Calculation Parameters'!$B$17*(($L12+'Calculation Parameters'!$B$20)/$L12)))*('Calculation Parameters'!$B$18*$L12+'Calculation Parameters'!$B$19),IF($J12=2,'Calculation Parameters'!$C$16*$L12^2+'Calculation Parameters'!$C$17*$L12+'Calculation Parameters'!$C$18,IF(J12="3a",'Calculation Parameters'!$D$16*$L12^2+'Calculation Parameters'!$D$17*$L12+'Calculation Parameters'!$D$18,IF($J12="3b",'Calculation Parameters'!$E$16*$L12^2+'Calculation Parameters'!$E$17*$L12+'Calculation Parameters'!$E$18,IF($J12=4,'Calculation Parameters'!$F$16*$L12^2+'Calculation Parameters'!$F$17*$L12+'Calculation Parameters'!$F$18,"fout")))))</f>
        <v>0.44819999999999993</v>
      </c>
      <c r="AB12" s="45">
        <f>5/VLOOKUP(CONCATENATE(C12,D12,$B$7),'Meteo CAR-VL3.0'!$A$2:$G$17183,7,FALSE)</f>
        <v>1.6764386274259324</v>
      </c>
      <c r="AC12" s="46"/>
      <c r="AD12" s="47">
        <f>+$E12*((1-$F12-$G12-$H12)*VLOOKUP(CONCATENATE("p",$I12,$B$6),'Emissiefactoren CAR-VL3.0'!$A$2:$I$81,5,FALSE)+$F12*VLOOKUP(CONCATENATE("m",$I12,$B$6),'Emissiefactoren CAR-VL3.0'!$A$2:$I$81,5,FALSE)+$G12*VLOOKUP(CONCATENATE("v",$I12,$B$6),'Emissiefactoren CAR-VL3.0'!$A$2:$I$81,5,FALSE)+$H12*VLOOKUP(CONCATENATE("b",$I12,$B$6),'Emissiefactoren CAR-VL3.0'!$A$2:$I$81,5,FALSE))*1000/(24*3600)*(1-$M12)</f>
        <v>38.226148272242185</v>
      </c>
      <c r="AE12" s="91">
        <f>+$E12*((1-$F12-$G12-$H12)*VLOOKUP(CONCATENATE("p","d",$B$6),'Emissiefactoren CAR-VL3.0'!$A$2:$I$81,5,FALSE)+$F12*VLOOKUP(CONCATENATE("m","d",$B$6),'Emissiefactoren CAR-VL3.0'!$A$2:$I$81,5,FALSE)+$G12*VLOOKUP(CONCATENATE("v","d",$B$6),'Emissiefactoren CAR-VL3.0'!$A$2:$I$81,5,FALSE)+$H12*VLOOKUP(CONCATENATE("b","d",$B$6),'Emissiefactoren CAR-VL3.0'!$A$2:$I$81,5,FALSE))*1000/(24*3600)*$M12</f>
        <v>3.7444910819580963</v>
      </c>
      <c r="AF12" s="47">
        <f>+$E12*((1-$F12-$G12-$H12)*VLOOKUP(CONCATENATE("p",$I12,$B$6),'Emissiefactoren CAR-VL3.0'!$A$2:$I$81,6,FALSE)+$F12*VLOOKUP(CONCATENATE("m",$I12,$B$6),'Emissiefactoren CAR-VL3.0'!$A$2:$I$81,6,FALSE)+$G12*VLOOKUP(CONCATENATE("v",$I12,$B$6),'Emissiefactoren CAR-VL3.0'!$A$2:$I$81,6,FALSE)+$H12*VLOOKUP(CONCATENATE("b",$I12,$B$6),'Emissiefactoren CAR-VL3.0'!$A$2:$I$81,6,FALSE))*1000/(24*3600)*(1-$M12)</f>
        <v>13.111348966390057</v>
      </c>
      <c r="AG12" s="47">
        <f>+$E12*((1-$F12-$G12-$H12)*VLOOKUP(CONCATENATE("p","d",$B$6),'Emissiefactoren CAR-VL3.0'!$A$2:$I$81,6,FALSE)+$F12*VLOOKUP(CONCATENATE("m","d",$B$6),'Emissiefactoren CAR-VL3.0'!$A$2:$I$81,6,FALSE)+$G12*VLOOKUP(CONCATENATE("v","d",$B$6),'Emissiefactoren CAR-VL3.0'!$A$2:$I$81,6,FALSE)+$H12*VLOOKUP(CONCATENATE("b","d",$B$6),'Emissiefactoren CAR-VL3.0'!$A$2:$I$81,6,FALSE))*1000/(24*3600)*$M12</f>
        <v>1.2656299002175886</v>
      </c>
      <c r="AH12" s="47">
        <f>+$E12*((1-$F12-$G12-$H12)*VLOOKUP(CONCATENATE("p",$I12,$B$6),'Emissiefactoren CAR-VL3.0'!$A$2:$I$81,8,FALSE)+$F12*VLOOKUP(CONCATENATE("m",$I12,$B$6),'Emissiefactoren CAR-VL3.0'!$A$2:$I$81,8,FALSE)+$G12*VLOOKUP(CONCATENATE("v",$I12,$B$6),'Emissiefactoren CAR-VL3.0'!$A$2:$I$81,8,FALSE)+$H12*VLOOKUP(CONCATENATE("b",$I12,$B$6),'Emissiefactoren CAR-VL3.0'!$A$2:$I$81,8,FALSE))*1000/(24*3600)*(1-$M12)</f>
        <v>2.8361628724976762</v>
      </c>
      <c r="AI12" s="47">
        <f>+$E12*((1-$F12-$G12-$H12)*VLOOKUP(CONCATENATE("p","d",$B$6),'Emissiefactoren CAR-VL3.0'!$A$2:$I$81,8,FALSE)+$F12*VLOOKUP(CONCATENATE("m","d",$B$6),'Emissiefactoren CAR-VL3.0'!$A$2:$I$81,8,FALSE)+$G12*VLOOKUP(CONCATENATE("v","d",$B$6),'Emissiefactoren CAR-VL3.0'!$A$2:$I$81,8,FALSE)+$H12*VLOOKUP(CONCATENATE("b","d",$B$6),'Emissiefactoren CAR-VL3.0'!$A$2:$I$81,8,FALSE))*1000/(24*3600)*$M12</f>
        <v>0.2525618930084535</v>
      </c>
      <c r="AJ12" s="47">
        <f>+$E12*((1-$F12-$G12-$H12)*VLOOKUP(CONCATENATE("p",$I12,$B$6),'Emissiefactoren CAR-VL3.0'!$A$2:$I$81,7,FALSE)+$F12*VLOOKUP(CONCATENATE("m",$I12,$B$6),'Emissiefactoren CAR-VL3.0'!$A$2:$I$81,7,FALSE)+$G12*VLOOKUP(CONCATENATE("v",$I12,$B$6),'Emissiefactoren CAR-VL3.0'!$A$2:$I$81,7,FALSE)+$H12*VLOOKUP(CONCATENATE("b",$I12,$B$6),'Emissiefactoren CAR-VL3.0'!$A$2:$I$81,7,FALSE))*1000/(24*3600)*(1-$M12)</f>
        <v>2.2287711998595361</v>
      </c>
      <c r="AK12" s="47">
        <f>+$E12*((1-$F12-$G12-$H12)*VLOOKUP(CONCATENATE("p","d",$B$6),'Emissiefactoren CAR-VL3.0'!$A$2:$I$81,7,FALSE)+$F12*VLOOKUP(CONCATENATE("m","d",$B$6),'Emissiefactoren CAR-VL3.0'!$A$2:$I$81,7,FALSE)+$G12*VLOOKUP(CONCATENATE("v","d",$B$6),'Emissiefactoren CAR-VL3.0'!$A$2:$I$81,7,FALSE)+$H12*VLOOKUP(CONCATENATE("b","d",$B$6),'Emissiefactoren CAR-VL3.0'!$A$2:$I$81,7,FALSE))*1000/(24*3600)*$M12</f>
        <v>0.20684424022923836</v>
      </c>
      <c r="AL12" s="61">
        <f>+$E12*((1-$F12-$G12-$H12)*VLOOKUP(CONCATENATE("p",$I12,$B$6),'Emissiefactoren CAR-VL3.0'!$A$2:$I$81,9,FALSE)+$F12*VLOOKUP(CONCATENATE("m",$I12,$B$6),'Emissiefactoren CAR-VL3.0'!$A$2:$I$81,9,FALSE)+$G12*VLOOKUP(CONCATENATE("v",$I12,$B$6),'Emissiefactoren CAR-VL3.0'!$A$2:$I$81,9,FALSE)+$H12*VLOOKUP(CONCATENATE("b",$I12,$B$6),'Emissiefactoren CAR-VL3.0'!$A$2:$I$81,9,FALSE))*1000/(24*3600)*(1-$M12)</f>
        <v>1.1308594287074734</v>
      </c>
      <c r="AM12" s="61">
        <f>+$E12*((1-$F12-$G12-$H12)*VLOOKUP(CONCATENATE("p","d",$B$6),'Emissiefactoren CAR-VL3.0'!$A$2:$I$81,9,FALSE)+$F12*VLOOKUP(CONCATENATE("m","d",$B$6),'Emissiefactoren CAR-VL3.0'!$A$2:$I$81,9,FALSE)+$G12*VLOOKUP(CONCATENATE("v","d",$B$6),'Emissiefactoren CAR-VL3.0'!$A$2:$I$81,9,FALSE)+$H12*VLOOKUP(CONCATENATE("b","d",$B$6),'Emissiefactoren CAR-VL3.0'!$A$2:$I$81,9,FALSE))*1000/(24*3600)*$M12</f>
        <v>0.10981102401532923</v>
      </c>
      <c r="AN12" s="47"/>
      <c r="AO12" s="48">
        <f>+SUM(AD12:AE12)*$Z12*$K12*$AB12*'Calculation Parameters'!$B$11</f>
        <v>24.440314984173135</v>
      </c>
      <c r="AP12" s="48">
        <f>+SUM(AF12:AG12)*$Z12*$K12*$AB12*'Calculation Parameters'!$B$11</f>
        <v>8.3719928365953429</v>
      </c>
      <c r="AQ12" s="32"/>
      <c r="AR12" s="49">
        <f t="shared" si="0"/>
        <v>11.399418133903135</v>
      </c>
      <c r="AS12" s="48">
        <f>+SUM(AH12:AI12)*$Z12*$K12*$AB12*'Calculation Parameters'!$B$11</f>
        <v>1.7986241651291739</v>
      </c>
      <c r="AT12" s="48">
        <f>+SUM(AJ12:AK12)*$Z12*$K12*$AB12*'Calculation Parameters'!$B$11</f>
        <v>1.4183059741768707</v>
      </c>
      <c r="AU12" s="63">
        <f>+SUM(AL12:AM12)*$Z12*$K12*$AB12*'Calculation Parameters'!$B$11</f>
        <v>0.72246639847928396</v>
      </c>
      <c r="AZ12" s="50"/>
      <c r="BA12" s="50"/>
      <c r="BB12" s="50"/>
    </row>
    <row r="13" spans="1:55" s="29" customFormat="1">
      <c r="A13" s="98" t="s">
        <v>108</v>
      </c>
      <c r="B13" s="98" t="s">
        <v>131</v>
      </c>
      <c r="C13" s="99">
        <v>21</v>
      </c>
      <c r="D13" s="99">
        <v>44</v>
      </c>
      <c r="E13" s="99">
        <v>8078.5232876712325</v>
      </c>
      <c r="F13" s="100">
        <v>2.3E-2</v>
      </c>
      <c r="G13" s="100">
        <v>4.9000000000000002E-2</v>
      </c>
      <c r="H13" s="100">
        <v>8.0000000000000002E-3</v>
      </c>
      <c r="I13" s="101" t="s">
        <v>7</v>
      </c>
      <c r="J13" s="101" t="s">
        <v>31</v>
      </c>
      <c r="K13" s="100">
        <v>0</v>
      </c>
      <c r="L13" s="100">
        <v>5</v>
      </c>
      <c r="M13" s="100">
        <v>0</v>
      </c>
      <c r="P13" s="80"/>
      <c r="Q13" s="80"/>
      <c r="R13" s="80"/>
      <c r="S13" s="81">
        <f>+VLOOKUP(CONCATENATE($C13,"-",$D13),Backgroundconc!$A$3:$Y$2100,HLOOKUP(S$8&amp;"_"&amp;$B$6,Backgroundconc!$F$1:$Y$2,2,FALSE),FALSE)</f>
        <v>30.119969999999999</v>
      </c>
      <c r="T13" s="81">
        <f>+VLOOKUP(CONCATENATE($C13,"-",$D13),Backgroundconc!$A$3:$Y$2100,HLOOKUP(T$8&amp;"_"&amp;$B$6,Backgroundconc!$F$1:$Y$2,2,FALSE),FALSE)</f>
        <v>40.341439999999999</v>
      </c>
      <c r="U13" s="81">
        <f>+VLOOKUP(CONCATENATE($C13,"-",$D13),Backgroundconc!$A$3:$Y$2100,HLOOKUP(U$8&amp;"_"&amp;$B$6,Backgroundconc!$F$1:$Y$2,2,FALSE),FALSE)</f>
        <v>22.373529999999999</v>
      </c>
      <c r="V13" s="81">
        <f>+VLOOKUP(CONCATENATE($C13,"-",$D13),Backgroundconc!$A$3:$Y$2100,HLOOKUP(V$8&amp;"_"&amp;$B$6,Backgroundconc!$F$1:$Y$2,2,FALSE),FALSE)</f>
        <v>14.104990000000001</v>
      </c>
      <c r="W13" s="81">
        <f>+VLOOKUP(CONCATENATE($C13,"-",$D13),Backgroundconc!$A$3:$Y$2100,HLOOKUP(W$8&amp;"_"&amp;$B$6,Backgroundconc!$F$1:$Y$2,2,FALSE),FALSE)</f>
        <v>0.98368750000000005</v>
      </c>
      <c r="X13" s="82"/>
      <c r="Y13" s="82"/>
      <c r="Z13" s="83">
        <f>+IF($J13=1,('Calculation Parameters'!$B$16*$L13^('Calculation Parameters'!$B$17*(($L13+'Calculation Parameters'!$B$20)/$L13)))*('Calculation Parameters'!$B$18*$L13+'Calculation Parameters'!$B$19),IF($J13=2,'Calculation Parameters'!$C$16*$L13^2+'Calculation Parameters'!$C$17*$L13+'Calculation Parameters'!$C$18,IF(J13="3a",'Calculation Parameters'!$D$16*$L13^2+'Calculation Parameters'!$D$17*$L13+'Calculation Parameters'!$D$18,IF($J13="3b",'Calculation Parameters'!$E$16*$L13^2+'Calculation Parameters'!$E$17*$L13+'Calculation Parameters'!$E$18,IF($J13=4,'Calculation Parameters'!$F$16*$L13^2+'Calculation Parameters'!$F$17*$L13+'Calculation Parameters'!$F$18,"fout")))))</f>
        <v>0.44819999999999993</v>
      </c>
      <c r="AB13" s="83">
        <f>5/VLOOKUP(CONCATENATE(C13,D13,$B$7),'Meteo CAR-VL3.0'!$A$2:$G$17183,7,FALSE)</f>
        <v>1.7728893309292955</v>
      </c>
      <c r="AC13" s="84"/>
      <c r="AD13" s="102">
        <f>+$E13*((1-$F13-$G13-$H13)*VLOOKUP(CONCATENATE("p",$I13,$B$6),'Emissiefactoren CAR-VL3.0'!$A$2:$I$81,5,FALSE)+$F13*VLOOKUP(CONCATENATE("m",$I13,$B$6),'Emissiefactoren CAR-VL3.0'!$A$2:$I$81,5,FALSE)+$G13*VLOOKUP(CONCATENATE("v",$I13,$B$6),'Emissiefactoren CAR-VL3.0'!$A$2:$I$81,5,FALSE)+$H13*VLOOKUP(CONCATENATE("b",$I13,$B$6),'Emissiefactoren CAR-VL3.0'!$A$2:$I$81,5,FALSE))*1000/(24*3600)*(1-$M13)</f>
        <v>106.70457999512973</v>
      </c>
      <c r="AE13" s="102">
        <f>+$E13*((1-$F13-$G13-$H13)*VLOOKUP(CONCATENATE("p","d",$B$6),'Emissiefactoren CAR-VL3.0'!$A$2:$I$81,5,FALSE)+$F13*VLOOKUP(CONCATENATE("m","d",$B$6),'Emissiefactoren CAR-VL3.0'!$A$2:$I$81,5,FALSE)+$G13*VLOOKUP(CONCATENATE("v","d",$B$6),'Emissiefactoren CAR-VL3.0'!$A$2:$I$81,5,FALSE)+$H13*VLOOKUP(CONCATENATE("b","d",$B$6),'Emissiefactoren CAR-VL3.0'!$A$2:$I$81,5,FALSE))*1000/(24*3600)*$M13</f>
        <v>0</v>
      </c>
      <c r="AF13" s="102">
        <f>+$E13*((1-$F13-$G13-$H13)*VLOOKUP(CONCATENATE("p",$I13,$B$6),'Emissiefactoren CAR-VL3.0'!$A$2:$I$81,6,FALSE)+$F13*VLOOKUP(CONCATENATE("m",$I13,$B$6),'Emissiefactoren CAR-VL3.0'!$A$2:$I$81,6,FALSE)+$G13*VLOOKUP(CONCATENATE("v",$I13,$B$6),'Emissiefactoren CAR-VL3.0'!$A$2:$I$81,6,FALSE)+$H13*VLOOKUP(CONCATENATE("b",$I13,$B$6),'Emissiefactoren CAR-VL3.0'!$A$2:$I$81,6,FALSE))*1000/(24*3600)*(1-$M13)</f>
        <v>28.435813831292982</v>
      </c>
      <c r="AG13" s="102">
        <f>+$E13*((1-$F13-$G13-$H13)*VLOOKUP(CONCATENATE("p","d",$B$6),'Emissiefactoren CAR-VL3.0'!$A$2:$I$81,6,FALSE)+$F13*VLOOKUP(CONCATENATE("m","d",$B$6),'Emissiefactoren CAR-VL3.0'!$A$2:$I$81,6,FALSE)+$G13*VLOOKUP(CONCATENATE("v","d",$B$6),'Emissiefactoren CAR-VL3.0'!$A$2:$I$81,6,FALSE)+$H13*VLOOKUP(CONCATENATE("b","d",$B$6),'Emissiefactoren CAR-VL3.0'!$A$2:$I$81,6,FALSE))*1000/(24*3600)*$M13</f>
        <v>0</v>
      </c>
      <c r="AH13" s="102">
        <f>+$E13*((1-$F13-$G13-$H13)*VLOOKUP(CONCATENATE("p",$I13,$B$6),'Emissiefactoren CAR-VL3.0'!$A$2:$I$81,8,FALSE)+$F13*VLOOKUP(CONCATENATE("m",$I13,$B$6),'Emissiefactoren CAR-VL3.0'!$A$2:$I$81,8,FALSE)+$G13*VLOOKUP(CONCATENATE("v",$I13,$B$6),'Emissiefactoren CAR-VL3.0'!$A$2:$I$81,8,FALSE)+$H13*VLOOKUP(CONCATENATE("b",$I13,$B$6),'Emissiefactoren CAR-VL3.0'!$A$2:$I$81,8,FALSE))*1000/(24*3600)*(1-$M13)</f>
        <v>6.4594326545855667</v>
      </c>
      <c r="AI13" s="102">
        <f>+$E13*((1-$F13-$G13-$H13)*VLOOKUP(CONCATENATE("p","d",$B$6),'Emissiefactoren CAR-VL3.0'!$A$2:$I$81,8,FALSE)+$F13*VLOOKUP(CONCATENATE("m","d",$B$6),'Emissiefactoren CAR-VL3.0'!$A$2:$I$81,8,FALSE)+$G13*VLOOKUP(CONCATENATE("v","d",$B$6),'Emissiefactoren CAR-VL3.0'!$A$2:$I$81,8,FALSE)+$H13*VLOOKUP(CONCATENATE("b","d",$B$6),'Emissiefactoren CAR-VL3.0'!$A$2:$I$81,8,FALSE))*1000/(24*3600)*$M13</f>
        <v>0</v>
      </c>
      <c r="AJ13" s="102">
        <f>+$E13*((1-$F13-$G13-$H13)*VLOOKUP(CONCATENATE("p",$I13,$B$6),'Emissiefactoren CAR-VL3.0'!$A$2:$I$81,7,FALSE)+$F13*VLOOKUP(CONCATENATE("m",$I13,$B$6),'Emissiefactoren CAR-VL3.0'!$A$2:$I$81,7,FALSE)+$G13*VLOOKUP(CONCATENATE("v",$I13,$B$6),'Emissiefactoren CAR-VL3.0'!$A$2:$I$81,7,FALSE)+$H13*VLOOKUP(CONCATENATE("b",$I13,$B$6),'Emissiefactoren CAR-VL3.0'!$A$2:$I$81,7,FALSE))*1000/(24*3600)*(1-$M13)</f>
        <v>4.9375360168376732</v>
      </c>
      <c r="AK13" s="102">
        <f>+$E13*((1-$F13-$G13-$H13)*VLOOKUP(CONCATENATE("p","d",$B$6),'Emissiefactoren CAR-VL3.0'!$A$2:$I$81,7,FALSE)+$F13*VLOOKUP(CONCATENATE("m","d",$B$6),'Emissiefactoren CAR-VL3.0'!$A$2:$I$81,7,FALSE)+$G13*VLOOKUP(CONCATENATE("v","d",$B$6),'Emissiefactoren CAR-VL3.0'!$A$2:$I$81,7,FALSE)+$H13*VLOOKUP(CONCATENATE("b","d",$B$6),'Emissiefactoren CAR-VL3.0'!$A$2:$I$81,7,FALSE))*1000/(24*3600)*$M13</f>
        <v>0</v>
      </c>
      <c r="AL13" s="103">
        <f>+$E13*((1-$F13-$G13-$H13)*VLOOKUP(CONCATENATE("p",$I13,$B$6),'Emissiefactoren CAR-VL3.0'!$A$2:$I$81,9,FALSE)+$F13*VLOOKUP(CONCATENATE("m",$I13,$B$6),'Emissiefactoren CAR-VL3.0'!$A$2:$I$81,9,FALSE)+$G13*VLOOKUP(CONCATENATE("v",$I13,$B$6),'Emissiefactoren CAR-VL3.0'!$A$2:$I$81,9,FALSE)+$H13*VLOOKUP(CONCATENATE("b",$I13,$B$6),'Emissiefactoren CAR-VL3.0'!$A$2:$I$81,9,FALSE))*1000/(24*3600)*(1-$M13)</f>
        <v>2.4490873753792717</v>
      </c>
      <c r="AM13" s="103">
        <f>+$E13*((1-$F13-$G13-$H13)*VLOOKUP(CONCATENATE("p","d",$B$6),'Emissiefactoren CAR-VL3.0'!$A$2:$I$81,9,FALSE)+$F13*VLOOKUP(CONCATENATE("m","d",$B$6),'Emissiefactoren CAR-VL3.0'!$A$2:$I$81,9,FALSE)+$G13*VLOOKUP(CONCATENATE("v","d",$B$6),'Emissiefactoren CAR-VL3.0'!$A$2:$I$81,9,FALSE)+$H13*VLOOKUP(CONCATENATE("b","d",$B$6),'Emissiefactoren CAR-VL3.0'!$A$2:$I$81,9,FALSE))*1000/(24*3600)*$M13</f>
        <v>0</v>
      </c>
      <c r="AN13" s="102"/>
      <c r="AO13" s="86">
        <f>+SUM(AD13:AE13)*$Z13*$K13*$AB13*'Calculation Parameters'!$B$11</f>
        <v>0</v>
      </c>
      <c r="AP13" s="86">
        <f>+SUM(AF13:AG13)*$Z13*$K13*$AB13*'Calculation Parameters'!$B$11</f>
        <v>0</v>
      </c>
      <c r="AQ13" s="87"/>
      <c r="AR13" s="88">
        <f t="shared" si="0"/>
        <v>0</v>
      </c>
      <c r="AS13" s="86">
        <f>+SUM(AH13:AI13)*$Z13*$K13*$AB13*'Calculation Parameters'!$B$11</f>
        <v>0</v>
      </c>
      <c r="AT13" s="86">
        <f>+SUM(AJ13:AK13)*$Z13*$K13*$AB13*'Calculation Parameters'!$B$11</f>
        <v>0</v>
      </c>
      <c r="AU13" s="89">
        <f>+SUM(AL13:AM13)*$Z13*$K13*$AB13*'Calculation Parameters'!$B$11</f>
        <v>0</v>
      </c>
      <c r="AZ13" s="90"/>
      <c r="BA13" s="90"/>
      <c r="BB13" s="90"/>
    </row>
    <row r="14" spans="1:55">
      <c r="A14" s="95" t="s">
        <v>110</v>
      </c>
      <c r="B14" s="95" t="s">
        <v>132</v>
      </c>
      <c r="C14" s="68">
        <v>49</v>
      </c>
      <c r="D14" s="68">
        <v>40</v>
      </c>
      <c r="E14" s="68">
        <v>12144</v>
      </c>
      <c r="F14" s="96">
        <v>1.0499999999999999E-3</v>
      </c>
      <c r="G14" s="96">
        <v>5.5500000000000002E-3</v>
      </c>
      <c r="H14" s="96">
        <v>1.0499999999999999E-3</v>
      </c>
      <c r="I14" s="97" t="s">
        <v>3</v>
      </c>
      <c r="J14" s="97" t="s">
        <v>30</v>
      </c>
      <c r="K14" s="96">
        <v>1.25</v>
      </c>
      <c r="L14" s="96">
        <v>5</v>
      </c>
      <c r="M14" s="96">
        <v>0.15</v>
      </c>
      <c r="P14" s="43"/>
      <c r="Q14" s="43"/>
      <c r="R14" s="43"/>
      <c r="S14" s="44">
        <f>+VLOOKUP(CONCATENATE($C14,"-",$D14),Backgroundconc!$A$3:$Y$2100,HLOOKUP(S$8&amp;"_"&amp;$B$6,Backgroundconc!$F$1:$Y$2,2,FALSE),FALSE)</f>
        <v>18.152660000000001</v>
      </c>
      <c r="T14" s="44">
        <f>+VLOOKUP(CONCATENATE($C14,"-",$D14),Backgroundconc!$A$3:$Y$2100,HLOOKUP(T$8&amp;"_"&amp;$B$6,Backgroundconc!$F$1:$Y$2,2,FALSE),FALSE)</f>
        <v>47.545540000000003</v>
      </c>
      <c r="U14" s="44">
        <f>+VLOOKUP(CONCATENATE($C14,"-",$D14),Backgroundconc!$A$3:$Y$2100,HLOOKUP(U$8&amp;"_"&amp;$B$6,Backgroundconc!$F$1:$Y$2,2,FALSE),FALSE)</f>
        <v>17.841349999999998</v>
      </c>
      <c r="V14" s="44">
        <f>+VLOOKUP(CONCATENATE($C14,"-",$D14),Backgroundconc!$A$3:$Y$2100,HLOOKUP(V$8&amp;"_"&amp;$B$6,Backgroundconc!$F$1:$Y$2,2,FALSE),FALSE)</f>
        <v>12.014989999999999</v>
      </c>
      <c r="W14" s="44">
        <f>+VLOOKUP(CONCATENATE($C14,"-",$D14),Backgroundconc!$A$3:$Y$2100,HLOOKUP(W$8&amp;"_"&amp;$B$6,Backgroundconc!$F$1:$Y$2,2,FALSE),FALSE)</f>
        <v>0.76746749999999997</v>
      </c>
      <c r="X14" s="30"/>
      <c r="Y14" s="30"/>
      <c r="Z14" s="45">
        <f>+IF($J14=1,('Calculation Parameters'!$B$16*$L14^('Calculation Parameters'!$B$17*(($L14+'Calculation Parameters'!$B$20)/$L14)))*('Calculation Parameters'!$B$18*$L14+'Calculation Parameters'!$B$19),IF($J14=2,'Calculation Parameters'!$C$16*$L14^2+'Calculation Parameters'!$C$17*$L14+'Calculation Parameters'!$C$18,IF(J14="3a",'Calculation Parameters'!$D$16*$L14^2+'Calculation Parameters'!$D$17*$L14+'Calculation Parameters'!$D$18,IF($J14="3b",'Calculation Parameters'!$E$16*$L14^2+'Calculation Parameters'!$E$17*$L14+'Calculation Parameters'!$E$18,IF($J14=4,'Calculation Parameters'!$F$16*$L14^2+'Calculation Parameters'!$F$17*$L14+'Calculation Parameters'!$F$18,"fout")))))</f>
        <v>0.29562500000000003</v>
      </c>
      <c r="AB14" s="45">
        <f>5/VLOOKUP(CONCATENATE(C14,D14,$B$7),'Meteo CAR-VL3.0'!$A$2:$G$17183,7,FALSE)</f>
        <v>1.5132196380802327</v>
      </c>
      <c r="AC14" s="46"/>
      <c r="AD14" s="47">
        <f>+$E14*((1-$F14-$G14-$H14)*VLOOKUP(CONCATENATE("p",$I14,$B$6),'Emissiefactoren CAR-VL3.0'!$A$2:$I$81,5,FALSE)+$F14*VLOOKUP(CONCATENATE("m",$I14,$B$6),'Emissiefactoren CAR-VL3.0'!$A$2:$I$81,5,FALSE)+$G14*VLOOKUP(CONCATENATE("v",$I14,$B$6),'Emissiefactoren CAR-VL3.0'!$A$2:$I$81,5,FALSE)+$H14*VLOOKUP(CONCATENATE("b",$I14,$B$6),'Emissiefactoren CAR-VL3.0'!$A$2:$I$81,5,FALSE))*1000/(24*3600)*(1-$M14)</f>
        <v>60.881914700011137</v>
      </c>
      <c r="AE14" s="91">
        <f>+$E14*((1-$F14-$G14-$H14)*VLOOKUP(CONCATENATE("p","d",$B$6),'Emissiefactoren CAR-VL3.0'!$A$2:$I$81,5,FALSE)+$F14*VLOOKUP(CONCATENATE("m","d",$B$6),'Emissiefactoren CAR-VL3.0'!$A$2:$I$81,5,FALSE)+$G14*VLOOKUP(CONCATENATE("v","d",$B$6),'Emissiefactoren CAR-VL3.0'!$A$2:$I$81,5,FALSE)+$H14*VLOOKUP(CONCATENATE("b","d",$B$6),'Emissiefactoren CAR-VL3.0'!$A$2:$I$81,5,FALSE))*1000/(24*3600)*$M14</f>
        <v>20.556903617613376</v>
      </c>
      <c r="AF14" s="47">
        <f>+$E14*((1-$F14-$G14-$H14)*VLOOKUP(CONCATENATE("p",$I14,$B$6),'Emissiefactoren CAR-VL3.0'!$A$2:$I$81,6,FALSE)+$F14*VLOOKUP(CONCATENATE("m",$I14,$B$6),'Emissiefactoren CAR-VL3.0'!$A$2:$I$81,6,FALSE)+$G14*VLOOKUP(CONCATENATE("v",$I14,$B$6),'Emissiefactoren CAR-VL3.0'!$A$2:$I$81,6,FALSE)+$H14*VLOOKUP(CONCATENATE("b",$I14,$B$6),'Emissiefactoren CAR-VL3.0'!$A$2:$I$81,6,FALSE))*1000/(24*3600)*(1-$M14)</f>
        <v>22.104523306769511</v>
      </c>
      <c r="AG14" s="47">
        <f>+$E14*((1-$F14-$G14-$H14)*VLOOKUP(CONCATENATE("p","d",$B$6),'Emissiefactoren CAR-VL3.0'!$A$2:$I$81,6,FALSE)+$F14*VLOOKUP(CONCATENATE("m","d",$B$6),'Emissiefactoren CAR-VL3.0'!$A$2:$I$81,6,FALSE)+$G14*VLOOKUP(CONCATENATE("v","d",$B$6),'Emissiefactoren CAR-VL3.0'!$A$2:$I$81,6,FALSE)+$H14*VLOOKUP(CONCATENATE("b","d",$B$6),'Emissiefactoren CAR-VL3.0'!$A$2:$I$81,6,FALSE))*1000/(24*3600)*$M14</f>
        <v>7.3645647911638239</v>
      </c>
      <c r="AH14" s="47">
        <f>+$E14*((1-$F14-$G14-$H14)*VLOOKUP(CONCATENATE("p",$I14,$B$6),'Emissiefactoren CAR-VL3.0'!$A$2:$I$81,8,FALSE)+$F14*VLOOKUP(CONCATENATE("m",$I14,$B$6),'Emissiefactoren CAR-VL3.0'!$A$2:$I$81,8,FALSE)+$G14*VLOOKUP(CONCATENATE("v",$I14,$B$6),'Emissiefactoren CAR-VL3.0'!$A$2:$I$81,8,FALSE)+$H14*VLOOKUP(CONCATENATE("b",$I14,$B$6),'Emissiefactoren CAR-VL3.0'!$A$2:$I$81,8,FALSE))*1000/(24*3600)*(1-$M14)</f>
        <v>4.1964785766390582</v>
      </c>
      <c r="AI14" s="47">
        <f>+$E14*((1-$F14-$G14-$H14)*VLOOKUP(CONCATENATE("p","d",$B$6),'Emissiefactoren CAR-VL3.0'!$A$2:$I$81,8,FALSE)+$F14*VLOOKUP(CONCATENATE("m","d",$B$6),'Emissiefactoren CAR-VL3.0'!$A$2:$I$81,8,FALSE)+$G14*VLOOKUP(CONCATENATE("v","d",$B$6),'Emissiefactoren CAR-VL3.0'!$A$2:$I$81,8,FALSE)+$H14*VLOOKUP(CONCATENATE("b","d",$B$6),'Emissiefactoren CAR-VL3.0'!$A$2:$I$81,8,FALSE))*1000/(24*3600)*$M14</f>
        <v>1.4427739031059115</v>
      </c>
      <c r="AJ14" s="47">
        <f>+$E14*((1-$F14-$G14-$H14)*VLOOKUP(CONCATENATE("p",$I14,$B$6),'Emissiefactoren CAR-VL3.0'!$A$2:$I$81,7,FALSE)+$F14*VLOOKUP(CONCATENATE("m",$I14,$B$6),'Emissiefactoren CAR-VL3.0'!$A$2:$I$81,7,FALSE)+$G14*VLOOKUP(CONCATENATE("v",$I14,$B$6),'Emissiefactoren CAR-VL3.0'!$A$2:$I$81,7,FALSE)+$H14*VLOOKUP(CONCATENATE("b",$I14,$B$6),'Emissiefactoren CAR-VL3.0'!$A$2:$I$81,7,FALSE))*1000/(24*3600)*(1-$M14)</f>
        <v>2.7527894193662559</v>
      </c>
      <c r="AK14" s="47">
        <f>+$E14*((1-$F14-$G14-$H14)*VLOOKUP(CONCATENATE("p","d",$B$6),'Emissiefactoren CAR-VL3.0'!$A$2:$I$81,7,FALSE)+$F14*VLOOKUP(CONCATENATE("m","d",$B$6),'Emissiefactoren CAR-VL3.0'!$A$2:$I$81,7,FALSE)+$G14*VLOOKUP(CONCATENATE("v","d",$B$6),'Emissiefactoren CAR-VL3.0'!$A$2:$I$81,7,FALSE)+$H14*VLOOKUP(CONCATENATE("b","d",$B$6),'Emissiefactoren CAR-VL3.0'!$A$2:$I$81,7,FALSE))*1000/(24*3600)*$M14</f>
        <v>1.1889266476616136</v>
      </c>
      <c r="AL14" s="61">
        <f>+$E14*((1-$F14-$G14-$H14)*VLOOKUP(CONCATENATE("p",$I14,$B$6),'Emissiefactoren CAR-VL3.0'!$A$2:$I$81,9,FALSE)+$F14*VLOOKUP(CONCATENATE("m",$I14,$B$6),'Emissiefactoren CAR-VL3.0'!$A$2:$I$81,9,FALSE)+$G14*VLOOKUP(CONCATENATE("v",$I14,$B$6),'Emissiefactoren CAR-VL3.0'!$A$2:$I$81,9,FALSE)+$H14*VLOOKUP(CONCATENATE("b",$I14,$B$6),'Emissiefactoren CAR-VL3.0'!$A$2:$I$81,9,FALSE))*1000/(24*3600)*(1-$M14)</f>
        <v>0.9970445506268022</v>
      </c>
      <c r="AM14" s="61">
        <f>+$E14*((1-$F14-$G14-$H14)*VLOOKUP(CONCATENATE("p","d",$B$6),'Emissiefactoren CAR-VL3.0'!$A$2:$I$81,9,FALSE)+$F14*VLOOKUP(CONCATENATE("m","d",$B$6),'Emissiefactoren CAR-VL3.0'!$A$2:$I$81,9,FALSE)+$G14*VLOOKUP(CONCATENATE("v","d",$B$6),'Emissiefactoren CAR-VL3.0'!$A$2:$I$81,9,FALSE)+$H14*VLOOKUP(CONCATENATE("b","d",$B$6),'Emissiefactoren CAR-VL3.0'!$A$2:$I$81,9,FALSE))*1000/(24*3600)*$M14</f>
        <v>0.63466014591058439</v>
      </c>
      <c r="AN14" s="47"/>
      <c r="AO14" s="48">
        <f>+SUM(AD14:AE14)*$Z14*$K14*$AB14*'Calculation Parameters'!$B$11</f>
        <v>28.234252400631416</v>
      </c>
      <c r="AP14" s="48">
        <f>+SUM(AF14:AG14)*$Z14*$K14*$AB14*'Calculation Parameters'!$B$11</f>
        <v>10.21672082873811</v>
      </c>
      <c r="AQ14" s="32"/>
      <c r="AR14" s="49">
        <f t="shared" ref="AR14:AR18" si="1">AP14+B*T14*((AO14-AP14))/((AO14-AP14)+K_)</f>
        <v>14.57193783747989</v>
      </c>
      <c r="AS14" s="48">
        <f>+SUM(AH14:AI14)*$Z14*$K14*$AB14*'Calculation Parameters'!$B$11</f>
        <v>1.9550882632287483</v>
      </c>
      <c r="AT14" s="48">
        <f>+SUM(AJ14:AK14)*$Z14*$K14*$AB14*'Calculation Parameters'!$B$11</f>
        <v>1.3665646018344055</v>
      </c>
      <c r="AU14" s="63">
        <f>+SUM(AL14:AM14)*$Z14*$K14*$AB14*'Calculation Parameters'!$B$11</f>
        <v>0.56570027901991382</v>
      </c>
      <c r="AZ14" s="50"/>
      <c r="BA14" s="50"/>
      <c r="BB14" s="50"/>
    </row>
    <row r="15" spans="1:55">
      <c r="A15" s="95" t="s">
        <v>133</v>
      </c>
      <c r="B15" s="95" t="s">
        <v>134</v>
      </c>
      <c r="C15" s="68">
        <v>13</v>
      </c>
      <c r="D15" s="68">
        <v>38</v>
      </c>
      <c r="E15" s="68">
        <v>6718</v>
      </c>
      <c r="F15" s="96">
        <v>4.62E-3</v>
      </c>
      <c r="G15" s="96">
        <v>0.10012</v>
      </c>
      <c r="H15" s="96">
        <v>4.62E-3</v>
      </c>
      <c r="I15" s="97" t="s">
        <v>3</v>
      </c>
      <c r="J15" s="97" t="s">
        <v>31</v>
      </c>
      <c r="K15" s="96">
        <v>1.25</v>
      </c>
      <c r="L15" s="96">
        <v>5</v>
      </c>
      <c r="M15" s="96">
        <v>7.0000000000000007E-2</v>
      </c>
      <c r="P15" s="43"/>
      <c r="Q15" s="43"/>
      <c r="R15" s="43"/>
      <c r="S15" s="44">
        <f>+VLOOKUP(CONCATENATE($C15,"-",$D15),Backgroundconc!$A$3:$Y$2100,HLOOKUP(S$8&amp;"_"&amp;$B$6,Backgroundconc!$F$1:$Y$2,2,FALSE),FALSE)</f>
        <v>29.54513</v>
      </c>
      <c r="T15" s="44">
        <f>+VLOOKUP(CONCATENATE($C15,"-",$D15),Backgroundconc!$A$3:$Y$2100,HLOOKUP(T$8&amp;"_"&amp;$B$6,Backgroundconc!$F$1:$Y$2,2,FALSE),FALSE)</f>
        <v>37.608089999999997</v>
      </c>
      <c r="U15" s="44">
        <f>+VLOOKUP(CONCATENATE($C15,"-",$D15),Backgroundconc!$A$3:$Y$2100,HLOOKUP(U$8&amp;"_"&amp;$B$6,Backgroundconc!$F$1:$Y$2,2,FALSE),FALSE)</f>
        <v>21.87538</v>
      </c>
      <c r="V15" s="44">
        <f>+VLOOKUP(CONCATENATE($C15,"-",$D15),Backgroundconc!$A$3:$Y$2100,HLOOKUP(V$8&amp;"_"&amp;$B$6,Backgroundconc!$F$1:$Y$2,2,FALSE),FALSE)</f>
        <v>13.56654</v>
      </c>
      <c r="W15" s="44">
        <f>+VLOOKUP(CONCATENATE($C15,"-",$D15),Backgroundconc!$A$3:$Y$2100,HLOOKUP(W$8&amp;"_"&amp;$B$6,Backgroundconc!$F$1:$Y$2,2,FALSE),FALSE)</f>
        <v>1.0553920000000001</v>
      </c>
      <c r="X15" s="30"/>
      <c r="Y15" s="30"/>
      <c r="Z15" s="45">
        <f>+IF($J15=1,('Calculation Parameters'!$B$16*$L15^('Calculation Parameters'!$B$17*(($L15+'Calculation Parameters'!$B$20)/$L15)))*('Calculation Parameters'!$B$18*$L15+'Calculation Parameters'!$B$19),IF($J15=2,'Calculation Parameters'!$C$16*$L15^2+'Calculation Parameters'!$C$17*$L15+'Calculation Parameters'!$C$18,IF(J15="3a",'Calculation Parameters'!$D$16*$L15^2+'Calculation Parameters'!$D$17*$L15+'Calculation Parameters'!$D$18,IF($J15="3b",'Calculation Parameters'!$E$16*$L15^2+'Calculation Parameters'!$E$17*$L15+'Calculation Parameters'!$E$18,IF($J15=4,'Calculation Parameters'!$F$16*$L15^2+'Calculation Parameters'!$F$17*$L15+'Calculation Parameters'!$F$18,"fout")))))</f>
        <v>0.44819999999999993</v>
      </c>
      <c r="AB15" s="45">
        <f>5/VLOOKUP(CONCATENATE(C15,D15,$B$7),'Meteo CAR-VL3.0'!$A$2:$G$17183,7,FALSE)</f>
        <v>1.7919528415354598</v>
      </c>
      <c r="AC15" s="46"/>
      <c r="AD15" s="47">
        <f>+$E15*((1-$F15-$G15-$H15)*VLOOKUP(CONCATENATE("p",$I15,$B$6),'Emissiefactoren CAR-VL3.0'!$A$2:$I$81,5,FALSE)+$F15*VLOOKUP(CONCATENATE("m",$I15,$B$6),'Emissiefactoren CAR-VL3.0'!$A$2:$I$81,5,FALSE)+$G15*VLOOKUP(CONCATENATE("v",$I15,$B$6),'Emissiefactoren CAR-VL3.0'!$A$2:$I$81,5,FALSE)+$H15*VLOOKUP(CONCATENATE("b",$I15,$B$6),'Emissiefactoren CAR-VL3.0'!$A$2:$I$81,5,FALSE))*1000/(24*3600)*(1-$M15)</f>
        <v>63.897855616076164</v>
      </c>
      <c r="AE15" s="91">
        <f>+$E15*((1-$F15-$G15-$H15)*VLOOKUP(CONCATENATE("p","d",$B$6),'Emissiefactoren CAR-VL3.0'!$A$2:$I$81,5,FALSE)+$F15*VLOOKUP(CONCATENATE("m","d",$B$6),'Emissiefactoren CAR-VL3.0'!$A$2:$I$81,5,FALSE)+$G15*VLOOKUP(CONCATENATE("v","d",$B$6),'Emissiefactoren CAR-VL3.0'!$A$2:$I$81,5,FALSE)+$H15*VLOOKUP(CONCATENATE("b","d",$B$6),'Emissiefactoren CAR-VL3.0'!$A$2:$I$81,5,FALSE))*1000/(24*3600)*$M15</f>
        <v>11.169072771267496</v>
      </c>
      <c r="AF15" s="47">
        <f>+$E15*((1-$F15-$G15-$H15)*VLOOKUP(CONCATENATE("p",$I15,$B$6),'Emissiefactoren CAR-VL3.0'!$A$2:$I$81,6,FALSE)+$F15*VLOOKUP(CONCATENATE("m",$I15,$B$6),'Emissiefactoren CAR-VL3.0'!$A$2:$I$81,6,FALSE)+$G15*VLOOKUP(CONCATENATE("v",$I15,$B$6),'Emissiefactoren CAR-VL3.0'!$A$2:$I$81,6,FALSE)+$H15*VLOOKUP(CONCATENATE("b",$I15,$B$6),'Emissiefactoren CAR-VL3.0'!$A$2:$I$81,6,FALSE))*1000/(24*3600)*(1-$M15)</f>
        <v>15.615535287287614</v>
      </c>
      <c r="AG15" s="47">
        <f>+$E15*((1-$F15-$G15-$H15)*VLOOKUP(CONCATENATE("p","d",$B$6),'Emissiefactoren CAR-VL3.0'!$A$2:$I$81,6,FALSE)+$F15*VLOOKUP(CONCATENATE("m","d",$B$6),'Emissiefactoren CAR-VL3.0'!$A$2:$I$81,6,FALSE)+$G15*VLOOKUP(CONCATENATE("v","d",$B$6),'Emissiefactoren CAR-VL3.0'!$A$2:$I$81,6,FALSE)+$H15*VLOOKUP(CONCATENATE("b","d",$B$6),'Emissiefactoren CAR-VL3.0'!$A$2:$I$81,6,FALSE))*1000/(24*3600)*$M15</f>
        <v>2.4200488387347718</v>
      </c>
      <c r="AH15" s="47">
        <f>+$E15*((1-$F15-$G15-$H15)*VLOOKUP(CONCATENATE("p",$I15,$B$6),'Emissiefactoren CAR-VL3.0'!$A$2:$I$81,8,FALSE)+$F15*VLOOKUP(CONCATENATE("m",$I15,$B$6),'Emissiefactoren CAR-VL3.0'!$A$2:$I$81,8,FALSE)+$G15*VLOOKUP(CONCATENATE("v",$I15,$B$6),'Emissiefactoren CAR-VL3.0'!$A$2:$I$81,8,FALSE)+$H15*VLOOKUP(CONCATENATE("b",$I15,$B$6),'Emissiefactoren CAR-VL3.0'!$A$2:$I$81,8,FALSE))*1000/(24*3600)*(1-$M15)</f>
        <v>3.661632917065357</v>
      </c>
      <c r="AI15" s="47">
        <f>+$E15*((1-$F15-$G15-$H15)*VLOOKUP(CONCATENATE("p","d",$B$6),'Emissiefactoren CAR-VL3.0'!$A$2:$I$81,8,FALSE)+$F15*VLOOKUP(CONCATENATE("m","d",$B$6),'Emissiefactoren CAR-VL3.0'!$A$2:$I$81,8,FALSE)+$G15*VLOOKUP(CONCATENATE("v","d",$B$6),'Emissiefactoren CAR-VL3.0'!$A$2:$I$81,8,FALSE)+$H15*VLOOKUP(CONCATENATE("b","d",$B$6),'Emissiefactoren CAR-VL3.0'!$A$2:$I$81,8,FALSE))*1000/(24*3600)*$M15</f>
        <v>0.48570132685223577</v>
      </c>
      <c r="AJ15" s="47">
        <f>+$E15*((1-$F15-$G15-$H15)*VLOOKUP(CONCATENATE("p",$I15,$B$6),'Emissiefactoren CAR-VL3.0'!$A$2:$I$81,7,FALSE)+$F15*VLOOKUP(CONCATENATE("m",$I15,$B$6),'Emissiefactoren CAR-VL3.0'!$A$2:$I$81,7,FALSE)+$G15*VLOOKUP(CONCATENATE("v",$I15,$B$6),'Emissiefactoren CAR-VL3.0'!$A$2:$I$81,7,FALSE)+$H15*VLOOKUP(CONCATENATE("b",$I15,$B$6),'Emissiefactoren CAR-VL3.0'!$A$2:$I$81,7,FALSE))*1000/(24*3600)*(1-$M15)</f>
        <v>2.3502598844100415</v>
      </c>
      <c r="AK15" s="47">
        <f>+$E15*((1-$F15-$G15-$H15)*VLOOKUP(CONCATENATE("p","d",$B$6),'Emissiefactoren CAR-VL3.0'!$A$2:$I$81,7,FALSE)+$F15*VLOOKUP(CONCATENATE("m","d",$B$6),'Emissiefactoren CAR-VL3.0'!$A$2:$I$81,7,FALSE)+$G15*VLOOKUP(CONCATENATE("v","d",$B$6),'Emissiefactoren CAR-VL3.0'!$A$2:$I$81,7,FALSE)+$H15*VLOOKUP(CONCATENATE("b","d",$B$6),'Emissiefactoren CAR-VL3.0'!$A$2:$I$81,7,FALSE))*1000/(24*3600)*$M15</f>
        <v>0.38720932082447906</v>
      </c>
      <c r="AL15" s="61">
        <f>+$E15*((1-$F15-$G15-$H15)*VLOOKUP(CONCATENATE("p",$I15,$B$6),'Emissiefactoren CAR-VL3.0'!$A$2:$I$81,9,FALSE)+$F15*VLOOKUP(CONCATENATE("m",$I15,$B$6),'Emissiefactoren CAR-VL3.0'!$A$2:$I$81,9,FALSE)+$G15*VLOOKUP(CONCATENATE("v",$I15,$B$6),'Emissiefactoren CAR-VL3.0'!$A$2:$I$81,9,FALSE)+$H15*VLOOKUP(CONCATENATE("b",$I15,$B$6),'Emissiefactoren CAR-VL3.0'!$A$2:$I$81,9,FALSE))*1000/(24*3600)*(1-$M15)</f>
        <v>0.86702498253609206</v>
      </c>
      <c r="AM15" s="61">
        <f>+$E15*((1-$F15-$G15-$H15)*VLOOKUP(CONCATENATE("p","d",$B$6),'Emissiefactoren CAR-VL3.0'!$A$2:$I$81,9,FALSE)+$F15*VLOOKUP(CONCATENATE("m","d",$B$6),'Emissiefactoren CAR-VL3.0'!$A$2:$I$81,9,FALSE)+$G15*VLOOKUP(CONCATENATE("v","d",$B$6),'Emissiefactoren CAR-VL3.0'!$A$2:$I$81,9,FALSE)+$H15*VLOOKUP(CONCATENATE("b","d",$B$6),'Emissiefactoren CAR-VL3.0'!$A$2:$I$81,9,FALSE))*1000/(24*3600)*$M15</f>
        <v>0.20431646489869287</v>
      </c>
      <c r="AN15" s="47"/>
      <c r="AO15" s="48">
        <f>+SUM(AD15:AE15)*$Z15*$K15*$AB15*'Calculation Parameters'!$B$11</f>
        <v>46.724942603724955</v>
      </c>
      <c r="AP15" s="48">
        <f>+SUM(AF15:AG15)*$Z15*$K15*$AB15*'Calculation Parameters'!$B$11</f>
        <v>11.226137144771341</v>
      </c>
      <c r="AQ15" s="32"/>
      <c r="AR15" s="49">
        <f t="shared" si="1"/>
        <v>17.137815551400131</v>
      </c>
      <c r="AS15" s="48">
        <f>+SUM(AH15:AI15)*$Z15*$K15*$AB15*'Calculation Parameters'!$B$11</f>
        <v>2.5814824006863808</v>
      </c>
      <c r="AT15" s="48">
        <f>+SUM(AJ15:AK15)*$Z15*$K15*$AB15*'Calculation Parameters'!$B$11</f>
        <v>1.7039206777456601</v>
      </c>
      <c r="AU15" s="63">
        <f>+SUM(AL15:AM15)*$Z15*$K15*$AB15*'Calculation Parameters'!$B$11</f>
        <v>0.66684981943155963</v>
      </c>
      <c r="AZ15" s="50"/>
      <c r="BA15" s="50"/>
      <c r="BB15" s="50"/>
    </row>
    <row r="16" spans="1:55" s="29" customFormat="1">
      <c r="A16" s="98" t="s">
        <v>109</v>
      </c>
      <c r="B16" s="98" t="s">
        <v>135</v>
      </c>
      <c r="C16" s="99">
        <v>39</v>
      </c>
      <c r="D16" s="99">
        <v>39</v>
      </c>
      <c r="E16" s="99">
        <v>3341.027397260274</v>
      </c>
      <c r="F16" s="100">
        <v>2.3E-2</v>
      </c>
      <c r="G16" s="100">
        <v>4.9000000000000002E-2</v>
      </c>
      <c r="H16" s="100">
        <v>8.0000000000000002E-3</v>
      </c>
      <c r="I16" s="101" t="s">
        <v>7</v>
      </c>
      <c r="J16" s="101" t="s">
        <v>31</v>
      </c>
      <c r="K16" s="100">
        <v>0</v>
      </c>
      <c r="L16" s="100">
        <v>5</v>
      </c>
      <c r="M16" s="100">
        <v>0</v>
      </c>
      <c r="P16" s="80"/>
      <c r="Q16" s="80"/>
      <c r="R16" s="80"/>
      <c r="S16" s="81">
        <f>+VLOOKUP(CONCATENATE($C16,"-",$D16),Backgroundconc!$A$3:$Y$2100,HLOOKUP(S$8&amp;"_"&amp;$B$6,Backgroundconc!$F$1:$Y$2,2,FALSE),FALSE)</f>
        <v>27.39123</v>
      </c>
      <c r="T16" s="81">
        <f>+VLOOKUP(CONCATENATE($C16,"-",$D16),Backgroundconc!$A$3:$Y$2100,HLOOKUP(T$8&amp;"_"&amp;$B$6,Backgroundconc!$F$1:$Y$2,2,FALSE),FALSE)</f>
        <v>39.491219999999998</v>
      </c>
      <c r="U16" s="81">
        <f>+VLOOKUP(CONCATENATE($C16,"-",$D16),Backgroundconc!$A$3:$Y$2100,HLOOKUP(U$8&amp;"_"&amp;$B$6,Backgroundconc!$F$1:$Y$2,2,FALSE),FALSE)</f>
        <v>19.439910000000001</v>
      </c>
      <c r="V16" s="81">
        <f>+VLOOKUP(CONCATENATE($C16,"-",$D16),Backgroundconc!$A$3:$Y$2100,HLOOKUP(V$8&amp;"_"&amp;$B$6,Backgroundconc!$F$1:$Y$2,2,FALSE),FALSE)</f>
        <v>13.717919999999999</v>
      </c>
      <c r="W16" s="81">
        <f>+VLOOKUP(CONCATENATE($C16,"-",$D16),Backgroundconc!$A$3:$Y$2100,HLOOKUP(W$8&amp;"_"&amp;$B$6,Backgroundconc!$F$1:$Y$2,2,FALSE),FALSE)</f>
        <v>0.91312789999999999</v>
      </c>
      <c r="X16" s="82"/>
      <c r="Y16" s="82"/>
      <c r="Z16" s="83">
        <f>+IF($J16=1,('Calculation Parameters'!$B$16*$L16^('Calculation Parameters'!$B$17*(($L16+'Calculation Parameters'!$B$20)/$L16)))*('Calculation Parameters'!$B$18*$L16+'Calculation Parameters'!$B$19),IF($J16=2,'Calculation Parameters'!$C$16*$L16^2+'Calculation Parameters'!$C$17*$L16+'Calculation Parameters'!$C$18,IF(J16="3a",'Calculation Parameters'!$D$16*$L16^2+'Calculation Parameters'!$D$17*$L16+'Calculation Parameters'!$D$18,IF($J16="3b",'Calculation Parameters'!$E$16*$L16^2+'Calculation Parameters'!$E$17*$L16+'Calculation Parameters'!$E$18,IF($J16=4,'Calculation Parameters'!$F$16*$L16^2+'Calculation Parameters'!$F$17*$L16+'Calculation Parameters'!$F$18,"fout")))))</f>
        <v>0.44819999999999993</v>
      </c>
      <c r="AB16" s="83">
        <f>5/VLOOKUP(CONCATENATE(C16,D16,$B$7),'Meteo CAR-VL3.0'!$A$2:$G$17183,7,FALSE)</f>
        <v>1.541935400308017</v>
      </c>
      <c r="AC16" s="84"/>
      <c r="AD16" s="102">
        <f>+$E16*((1-$F16-$G16-$H16)*VLOOKUP(CONCATENATE("p",$I16,$B$6),'Emissiefactoren CAR-VL3.0'!$A$2:$I$81,5,FALSE)+$F16*VLOOKUP(CONCATENATE("m",$I16,$B$6),'Emissiefactoren CAR-VL3.0'!$A$2:$I$81,5,FALSE)+$G16*VLOOKUP(CONCATENATE("v",$I16,$B$6),'Emissiefactoren CAR-VL3.0'!$A$2:$I$81,5,FALSE)+$H16*VLOOKUP(CONCATENATE("b",$I16,$B$6),'Emissiefactoren CAR-VL3.0'!$A$2:$I$81,5,FALSE))*1000/(24*3600)*(1-$M16)</f>
        <v>44.129714365117195</v>
      </c>
      <c r="AE16" s="102">
        <f>+$E16*((1-$F16-$G16-$H16)*VLOOKUP(CONCATENATE("p","d",$B$6),'Emissiefactoren CAR-VL3.0'!$A$2:$I$81,5,FALSE)+$F16*VLOOKUP(CONCATENATE("m","d",$B$6),'Emissiefactoren CAR-VL3.0'!$A$2:$I$81,5,FALSE)+$G16*VLOOKUP(CONCATENATE("v","d",$B$6),'Emissiefactoren CAR-VL3.0'!$A$2:$I$81,5,FALSE)+$H16*VLOOKUP(CONCATENATE("b","d",$B$6),'Emissiefactoren CAR-VL3.0'!$A$2:$I$81,5,FALSE))*1000/(24*3600)*$M16</f>
        <v>0</v>
      </c>
      <c r="AF16" s="102">
        <f>+$E16*((1-$F16-$G16-$H16)*VLOOKUP(CONCATENATE("p",$I16,$B$6),'Emissiefactoren CAR-VL3.0'!$A$2:$I$81,6,FALSE)+$F16*VLOOKUP(CONCATENATE("m",$I16,$B$6),'Emissiefactoren CAR-VL3.0'!$A$2:$I$81,6,FALSE)+$G16*VLOOKUP(CONCATENATE("v",$I16,$B$6),'Emissiefactoren CAR-VL3.0'!$A$2:$I$81,6,FALSE)+$H16*VLOOKUP(CONCATENATE("b",$I16,$B$6),'Emissiefactoren CAR-VL3.0'!$A$2:$I$81,6,FALSE))*1000/(24*3600)*(1-$M16)</f>
        <v>11.760173201299171</v>
      </c>
      <c r="AG16" s="102">
        <f>+$E16*((1-$F16-$G16-$H16)*VLOOKUP(CONCATENATE("p","d",$B$6),'Emissiefactoren CAR-VL3.0'!$A$2:$I$81,6,FALSE)+$F16*VLOOKUP(CONCATENATE("m","d",$B$6),'Emissiefactoren CAR-VL3.0'!$A$2:$I$81,6,FALSE)+$G16*VLOOKUP(CONCATENATE("v","d",$B$6),'Emissiefactoren CAR-VL3.0'!$A$2:$I$81,6,FALSE)+$H16*VLOOKUP(CONCATENATE("b","d",$B$6),'Emissiefactoren CAR-VL3.0'!$A$2:$I$81,6,FALSE))*1000/(24*3600)*$M16</f>
        <v>0</v>
      </c>
      <c r="AH16" s="102">
        <f>+$E16*((1-$F16-$G16-$H16)*VLOOKUP(CONCATENATE("p",$I16,$B$6),'Emissiefactoren CAR-VL3.0'!$A$2:$I$81,8,FALSE)+$F16*VLOOKUP(CONCATENATE("m",$I16,$B$6),'Emissiefactoren CAR-VL3.0'!$A$2:$I$81,8,FALSE)+$G16*VLOOKUP(CONCATENATE("v",$I16,$B$6),'Emissiefactoren CAR-VL3.0'!$A$2:$I$81,8,FALSE)+$H16*VLOOKUP(CONCATENATE("b",$I16,$B$6),'Emissiefactoren CAR-VL3.0'!$A$2:$I$81,8,FALSE))*1000/(24*3600)*(1-$M16)</f>
        <v>2.6714215830340398</v>
      </c>
      <c r="AI16" s="102">
        <f>+$E16*((1-$F16-$G16-$H16)*VLOOKUP(CONCATENATE("p","d",$B$6),'Emissiefactoren CAR-VL3.0'!$A$2:$I$81,8,FALSE)+$F16*VLOOKUP(CONCATENATE("m","d",$B$6),'Emissiefactoren CAR-VL3.0'!$A$2:$I$81,8,FALSE)+$G16*VLOOKUP(CONCATENATE("v","d",$B$6),'Emissiefactoren CAR-VL3.0'!$A$2:$I$81,8,FALSE)+$H16*VLOOKUP(CONCATENATE("b","d",$B$6),'Emissiefactoren CAR-VL3.0'!$A$2:$I$81,8,FALSE))*1000/(24*3600)*$M16</f>
        <v>0</v>
      </c>
      <c r="AJ16" s="102">
        <f>+$E16*((1-$F16-$G16-$H16)*VLOOKUP(CONCATENATE("p",$I16,$B$6),'Emissiefactoren CAR-VL3.0'!$A$2:$I$81,7,FALSE)+$F16*VLOOKUP(CONCATENATE("m",$I16,$B$6),'Emissiefactoren CAR-VL3.0'!$A$2:$I$81,7,FALSE)+$G16*VLOOKUP(CONCATENATE("v",$I16,$B$6),'Emissiefactoren CAR-VL3.0'!$A$2:$I$81,7,FALSE)+$H16*VLOOKUP(CONCATENATE("b",$I16,$B$6),'Emissiefactoren CAR-VL3.0'!$A$2:$I$81,7,FALSE))*1000/(24*3600)*(1-$M16)</f>
        <v>2.0420121994807547</v>
      </c>
      <c r="AK16" s="102">
        <f>+$E16*((1-$F16-$G16-$H16)*VLOOKUP(CONCATENATE("p","d",$B$6),'Emissiefactoren CAR-VL3.0'!$A$2:$I$81,7,FALSE)+$F16*VLOOKUP(CONCATENATE("m","d",$B$6),'Emissiefactoren CAR-VL3.0'!$A$2:$I$81,7,FALSE)+$G16*VLOOKUP(CONCATENATE("v","d",$B$6),'Emissiefactoren CAR-VL3.0'!$A$2:$I$81,7,FALSE)+$H16*VLOOKUP(CONCATENATE("b","d",$B$6),'Emissiefactoren CAR-VL3.0'!$A$2:$I$81,7,FALSE))*1000/(24*3600)*$M16</f>
        <v>0</v>
      </c>
      <c r="AL16" s="103">
        <f>+$E16*((1-$F16-$G16-$H16)*VLOOKUP(CONCATENATE("p",$I16,$B$6),'Emissiefactoren CAR-VL3.0'!$A$2:$I$81,9,FALSE)+$F16*VLOOKUP(CONCATENATE("m",$I16,$B$6),'Emissiefactoren CAR-VL3.0'!$A$2:$I$81,9,FALSE)+$G16*VLOOKUP(CONCATENATE("v",$I16,$B$6),'Emissiefactoren CAR-VL3.0'!$A$2:$I$81,9,FALSE)+$H16*VLOOKUP(CONCATENATE("b",$I16,$B$6),'Emissiefactoren CAR-VL3.0'!$A$2:$I$81,9,FALSE))*1000/(24*3600)*(1-$M16)</f>
        <v>1.0128667985538649</v>
      </c>
      <c r="AM16" s="103">
        <f>+$E16*((1-$F16-$G16-$H16)*VLOOKUP(CONCATENATE("p","d",$B$6),'Emissiefactoren CAR-VL3.0'!$A$2:$I$81,9,FALSE)+$F16*VLOOKUP(CONCATENATE("m","d",$B$6),'Emissiefactoren CAR-VL3.0'!$A$2:$I$81,9,FALSE)+$G16*VLOOKUP(CONCATENATE("v","d",$B$6),'Emissiefactoren CAR-VL3.0'!$A$2:$I$81,9,FALSE)+$H16*VLOOKUP(CONCATENATE("b","d",$B$6),'Emissiefactoren CAR-VL3.0'!$A$2:$I$81,9,FALSE))*1000/(24*3600)*$M16</f>
        <v>0</v>
      </c>
      <c r="AN16" s="85">
        <f>AF17/AD17</f>
        <v>0.34213339651683189</v>
      </c>
      <c r="AO16" s="86">
        <f>+SUM(AD16:AE16)*$Z16*$K16*$AB16*'Calculation Parameters'!$B$11</f>
        <v>0</v>
      </c>
      <c r="AP16" s="86">
        <f>+SUM(AF16:AG16)*$Z16*$K16*$AB16*'Calculation Parameters'!$B$11</f>
        <v>0</v>
      </c>
      <c r="AQ16" s="87"/>
      <c r="AR16" s="88">
        <f t="shared" si="1"/>
        <v>0</v>
      </c>
      <c r="AS16" s="86">
        <f>+SUM(AH16:AI16)*$Z16*$K16*$AB16*'Calculation Parameters'!$B$11</f>
        <v>0</v>
      </c>
      <c r="AT16" s="86">
        <f>+SUM(AJ16:AK16)*$Z16*$K16*$AB16*'Calculation Parameters'!$B$11</f>
        <v>0</v>
      </c>
      <c r="AU16" s="89">
        <f>+SUM(AL16:AM16)*$Z16*$K16*$AB16*'Calculation Parameters'!$B$11</f>
        <v>0</v>
      </c>
      <c r="AZ16" s="90"/>
      <c r="BA16" s="90"/>
      <c r="BB16" s="90"/>
    </row>
    <row r="17" spans="1:54" s="29" customFormat="1">
      <c r="A17" s="95" t="s">
        <v>119</v>
      </c>
      <c r="B17" s="95" t="s">
        <v>136</v>
      </c>
      <c r="C17" s="68">
        <v>34</v>
      </c>
      <c r="D17" s="68">
        <v>43</v>
      </c>
      <c r="E17" s="68">
        <v>5699</v>
      </c>
      <c r="F17" s="96">
        <v>5.4599999999999996E-3</v>
      </c>
      <c r="G17" s="96">
        <v>6.4000000000000003E-3</v>
      </c>
      <c r="H17" s="96">
        <v>5.4599999999999996E-3</v>
      </c>
      <c r="I17" s="97" t="s">
        <v>5</v>
      </c>
      <c r="J17" s="97" t="s">
        <v>31</v>
      </c>
      <c r="K17" s="96">
        <v>1</v>
      </c>
      <c r="L17" s="96">
        <v>5</v>
      </c>
      <c r="M17" s="96">
        <v>0</v>
      </c>
      <c r="P17" s="80"/>
      <c r="Q17" s="80"/>
      <c r="R17" s="80"/>
      <c r="S17" s="81">
        <f>+VLOOKUP(CONCATENATE($C17,"-",$D17),Backgroundconc!$A$3:$Y$2100,HLOOKUP(S$8&amp;"_"&amp;$B$6,Backgroundconc!$F$1:$Y$2,2,FALSE),FALSE)</f>
        <v>26.599080000000001</v>
      </c>
      <c r="T17" s="81">
        <f>+VLOOKUP(CONCATENATE($C17,"-",$D17),Backgroundconc!$A$3:$Y$2100,HLOOKUP(T$8&amp;"_"&amp;$B$6,Backgroundconc!$F$1:$Y$2,2,FALSE),FALSE)</f>
        <v>38.534610000000001</v>
      </c>
      <c r="U17" s="81">
        <f>+VLOOKUP(CONCATENATE($C17,"-",$D17),Backgroundconc!$A$3:$Y$2100,HLOOKUP(U$8&amp;"_"&amp;$B$6,Backgroundconc!$F$1:$Y$2,2,FALSE),FALSE)</f>
        <v>19.534230000000001</v>
      </c>
      <c r="V17" s="81">
        <f>+VLOOKUP(CONCATENATE($C17,"-",$D17),Backgroundconc!$A$3:$Y$2100,HLOOKUP(V$8&amp;"_"&amp;$B$6,Backgroundconc!$F$1:$Y$2,2,FALSE),FALSE)</f>
        <v>13.191319999999999</v>
      </c>
      <c r="W17" s="81">
        <f>+VLOOKUP(CONCATENATE($C17,"-",$D17),Backgroundconc!$A$3:$Y$2100,HLOOKUP(W$8&amp;"_"&amp;$B$6,Backgroundconc!$F$1:$Y$2,2,FALSE),FALSE)</f>
        <v>0.85915039999999998</v>
      </c>
      <c r="X17" s="82"/>
      <c r="Y17" s="82"/>
      <c r="Z17" s="83">
        <f>+IF($J17=1,('Calculation Parameters'!$B$16*$L17^('Calculation Parameters'!$B$17*(($L17+'Calculation Parameters'!$B$20)/$L17)))*('Calculation Parameters'!$B$18*$L17+'Calculation Parameters'!$B$19),IF($J17=2,'Calculation Parameters'!$C$16*$L17^2+'Calculation Parameters'!$C$17*$L17+'Calculation Parameters'!$C$18,IF(J17="3a",'Calculation Parameters'!$D$16*$L17^2+'Calculation Parameters'!$D$17*$L17+'Calculation Parameters'!$D$18,IF($J17="3b",'Calculation Parameters'!$E$16*$L17^2+'Calculation Parameters'!$E$17*$L17+'Calculation Parameters'!$E$18,IF($J17=4,'Calculation Parameters'!$F$16*$L17^2+'Calculation Parameters'!$F$17*$L17+'Calculation Parameters'!$F$18,"fout")))))</f>
        <v>0.44819999999999993</v>
      </c>
      <c r="AB17" s="83">
        <f>5/VLOOKUP(CONCATENATE(C17,D17,$B$7),'Meteo CAR-VL3.0'!$A$2:$G$17183,7,FALSE)</f>
        <v>1.6679921644400084</v>
      </c>
      <c r="AC17" s="84"/>
      <c r="AD17" s="47">
        <f>+$E17*((1-$F17-$G17-$H17)*VLOOKUP(CONCATENATE("p",$I17,$B$6),'Emissiefactoren CAR-VL3.0'!$A$2:$I$81,5,FALSE)+$F17*VLOOKUP(CONCATENATE("m",$I17,$B$6),'Emissiefactoren CAR-VL3.0'!$A$2:$I$81,5,FALSE)+$G17*VLOOKUP(CONCATENATE("v",$I17,$B$6),'Emissiefactoren CAR-VL3.0'!$A$2:$I$81,5,FALSE)+$H17*VLOOKUP(CONCATENATE("b",$I17,$B$6),'Emissiefactoren CAR-VL3.0'!$A$2:$I$81,5,FALSE))*1000/(24*3600)*(1-$M17)</f>
        <v>60.252560927148515</v>
      </c>
      <c r="AE17" s="91">
        <f>+$E17*((1-$F17-$G17-$H17)*VLOOKUP(CONCATENATE("p","d",$B$6),'Emissiefactoren CAR-VL3.0'!$A$2:$I$81,5,FALSE)+$F17*VLOOKUP(CONCATENATE("m","d",$B$6),'Emissiefactoren CAR-VL3.0'!$A$2:$I$81,5,FALSE)+$G17*VLOOKUP(CONCATENATE("v","d",$B$6),'Emissiefactoren CAR-VL3.0'!$A$2:$I$81,5,FALSE)+$H17*VLOOKUP(CONCATENATE("b","d",$B$6),'Emissiefactoren CAR-VL3.0'!$A$2:$I$81,5,FALSE))*1000/(24*3600)*$M17</f>
        <v>0</v>
      </c>
      <c r="AF17" s="47">
        <f>+$E17*((1-$F17-$G17-$H17)*VLOOKUP(CONCATENATE("p",$I17,$B$6),'Emissiefactoren CAR-VL3.0'!$A$2:$I$81,6,FALSE)+$F17*VLOOKUP(CONCATENATE("m",$I17,$B$6),'Emissiefactoren CAR-VL3.0'!$A$2:$I$81,6,FALSE)+$G17*VLOOKUP(CONCATENATE("v",$I17,$B$6),'Emissiefactoren CAR-VL3.0'!$A$2:$I$81,6,FALSE)+$H17*VLOOKUP(CONCATENATE("b",$I17,$B$6),'Emissiefactoren CAR-VL3.0'!$A$2:$I$81,6,FALSE))*1000/(24*3600)*(1-$M17)</f>
        <v>20.614413318842676</v>
      </c>
      <c r="AG17" s="47">
        <f>+$E17*((1-$F17-$G17-$H17)*VLOOKUP(CONCATENATE("p","d",$B$6),'Emissiefactoren CAR-VL3.0'!$A$2:$I$81,6,FALSE)+$F17*VLOOKUP(CONCATENATE("m","d",$B$6),'Emissiefactoren CAR-VL3.0'!$A$2:$I$81,6,FALSE)+$G17*VLOOKUP(CONCATENATE("v","d",$B$6),'Emissiefactoren CAR-VL3.0'!$A$2:$I$81,6,FALSE)+$H17*VLOOKUP(CONCATENATE("b","d",$B$6),'Emissiefactoren CAR-VL3.0'!$A$2:$I$81,6,FALSE))*1000/(24*3600)*$M17</f>
        <v>0</v>
      </c>
      <c r="AH17" s="47">
        <f>+$E17*((1-$F17-$G17-$H17)*VLOOKUP(CONCATENATE("p",$I17,$B$6),'Emissiefactoren CAR-VL3.0'!$A$2:$I$81,8,FALSE)+$F17*VLOOKUP(CONCATENATE("m",$I17,$B$6),'Emissiefactoren CAR-VL3.0'!$A$2:$I$81,8,FALSE)+$G17*VLOOKUP(CONCATENATE("v",$I17,$B$6),'Emissiefactoren CAR-VL3.0'!$A$2:$I$81,8,FALSE)+$H17*VLOOKUP(CONCATENATE("b",$I17,$B$6),'Emissiefactoren CAR-VL3.0'!$A$2:$I$81,8,FALSE))*1000/(24*3600)*(1-$M17)</f>
        <v>4.243666531001745</v>
      </c>
      <c r="AI17" s="47">
        <f>+$E17*((1-$F17-$G17-$H17)*VLOOKUP(CONCATENATE("p","d",$B$6),'Emissiefactoren CAR-VL3.0'!$A$2:$I$81,8,FALSE)+$F17*VLOOKUP(CONCATENATE("m","d",$B$6),'Emissiefactoren CAR-VL3.0'!$A$2:$I$81,8,FALSE)+$G17*VLOOKUP(CONCATENATE("v","d",$B$6),'Emissiefactoren CAR-VL3.0'!$A$2:$I$81,8,FALSE)+$H17*VLOOKUP(CONCATENATE("b","d",$B$6),'Emissiefactoren CAR-VL3.0'!$A$2:$I$81,8,FALSE))*1000/(24*3600)*$M17</f>
        <v>0</v>
      </c>
      <c r="AJ17" s="47">
        <f>+$E17*((1-$F17-$G17-$H17)*VLOOKUP(CONCATENATE("p",$I17,$B$6),'Emissiefactoren CAR-VL3.0'!$A$2:$I$81,7,FALSE)+$F17*VLOOKUP(CONCATENATE("m",$I17,$B$6),'Emissiefactoren CAR-VL3.0'!$A$2:$I$81,7,FALSE)+$G17*VLOOKUP(CONCATENATE("v",$I17,$B$6),'Emissiefactoren CAR-VL3.0'!$A$2:$I$81,7,FALSE)+$H17*VLOOKUP(CONCATENATE("b",$I17,$B$6),'Emissiefactoren CAR-VL3.0'!$A$2:$I$81,7,FALSE))*1000/(24*3600)*(1-$M17)</f>
        <v>3.4158354579704922</v>
      </c>
      <c r="AK17" s="47">
        <f>+$E17*((1-$F17-$G17-$H17)*VLOOKUP(CONCATENATE("p","d",$B$6),'Emissiefactoren CAR-VL3.0'!$A$2:$I$81,7,FALSE)+$F17*VLOOKUP(CONCATENATE("m","d",$B$6),'Emissiefactoren CAR-VL3.0'!$A$2:$I$81,7,FALSE)+$G17*VLOOKUP(CONCATENATE("v","d",$B$6),'Emissiefactoren CAR-VL3.0'!$A$2:$I$81,7,FALSE)+$H17*VLOOKUP(CONCATENATE("b","d",$B$6),'Emissiefactoren CAR-VL3.0'!$A$2:$I$81,7,FALSE))*1000/(24*3600)*$M17</f>
        <v>0</v>
      </c>
      <c r="AL17" s="61">
        <f>+$E17*((1-$F17-$G17-$H17)*VLOOKUP(CONCATENATE("p",$I17,$B$6),'Emissiefactoren CAR-VL3.0'!$A$2:$I$81,9,FALSE)+$F17*VLOOKUP(CONCATENATE("m",$I17,$B$6),'Emissiefactoren CAR-VL3.0'!$A$2:$I$81,9,FALSE)+$G17*VLOOKUP(CONCATENATE("v",$I17,$B$6),'Emissiefactoren CAR-VL3.0'!$A$2:$I$81,9,FALSE)+$H17*VLOOKUP(CONCATENATE("b",$I17,$B$6),'Emissiefactoren CAR-VL3.0'!$A$2:$I$81,9,FALSE))*1000/(24*3600)*(1-$M17)</f>
        <v>1.7842484696875134</v>
      </c>
      <c r="AM17" s="61">
        <f>+$E17*((1-$F17-$G17-$H17)*VLOOKUP(CONCATENATE("p","d",$B$6),'Emissiefactoren CAR-VL3.0'!$A$2:$I$81,9,FALSE)+$F17*VLOOKUP(CONCATENATE("m","d",$B$6),'Emissiefactoren CAR-VL3.0'!$A$2:$I$81,9,FALSE)+$G17*VLOOKUP(CONCATENATE("v","d",$B$6),'Emissiefactoren CAR-VL3.0'!$A$2:$I$81,9,FALSE)+$H17*VLOOKUP(CONCATENATE("b","d",$B$6),'Emissiefactoren CAR-VL3.0'!$A$2:$I$81,9,FALSE))*1000/(24*3600)*$M17</f>
        <v>0</v>
      </c>
      <c r="AN17" s="93">
        <f>SUM(AF17:AG17)/SUM(AD17:AE17)</f>
        <v>0.34213339651683189</v>
      </c>
      <c r="AO17" s="86">
        <f>+SUM(AD17:AE17)*$Z17*$K17*$AB17*'Calculation Parameters'!$B$11</f>
        <v>27.927564172128349</v>
      </c>
      <c r="AP17" s="86">
        <f>+SUM(AF17:AG17)*$Z17*$K17*$AB17*'Calculation Parameters'!$B$11</f>
        <v>9.5549523866520545</v>
      </c>
      <c r="AQ17" s="87"/>
      <c r="AR17" s="88">
        <f t="shared" si="1"/>
        <v>13.143526225596098</v>
      </c>
      <c r="AS17" s="86">
        <f>+SUM(AH17:AI17)*$Z17*$K17*$AB17*'Calculation Parameters'!$B$11</f>
        <v>1.9669748064810315</v>
      </c>
      <c r="AT17" s="86">
        <f>+SUM(AJ17:AK17)*$Z17*$K17*$AB17*'Calculation Parameters'!$B$11</f>
        <v>1.5832682044709396</v>
      </c>
      <c r="AU17" s="89">
        <f>+SUM(AL17:AM17)*$Z17*$K17*$AB17*'Calculation Parameters'!$B$11</f>
        <v>0.82701403673893681</v>
      </c>
      <c r="AZ17" s="90"/>
      <c r="BA17" s="90"/>
      <c r="BB17" s="90"/>
    </row>
    <row r="18" spans="1:54">
      <c r="A18" s="95" t="s">
        <v>137</v>
      </c>
      <c r="B18" s="95" t="s">
        <v>138</v>
      </c>
      <c r="C18" s="68">
        <v>34</v>
      </c>
      <c r="D18" s="68">
        <v>47</v>
      </c>
      <c r="E18" s="68">
        <v>5373</v>
      </c>
      <c r="F18" s="96">
        <v>7.3600000000000002E-3</v>
      </c>
      <c r="G18" s="96">
        <v>4.9699999999999996E-3</v>
      </c>
      <c r="H18" s="96">
        <v>0</v>
      </c>
      <c r="I18" s="97" t="s">
        <v>3</v>
      </c>
      <c r="J18" s="97" t="s">
        <v>31</v>
      </c>
      <c r="K18" s="96">
        <v>1.25</v>
      </c>
      <c r="L18" s="96">
        <v>6</v>
      </c>
      <c r="M18" s="96">
        <v>0</v>
      </c>
      <c r="P18" s="43"/>
      <c r="Q18" s="43"/>
      <c r="R18" s="43"/>
      <c r="S18" s="44">
        <f>+VLOOKUP(CONCATENATE($C18,"-",$D18),Backgroundconc!$A$3:$Y$2100,HLOOKUP(S$8&amp;"_"&amp;$B$6,Backgroundconc!$F$1:$Y$2,2,FALSE),FALSE)</f>
        <v>28.056660000000001</v>
      </c>
      <c r="T18" s="44">
        <f>+VLOOKUP(CONCATENATE($C18,"-",$D18),Backgroundconc!$A$3:$Y$2100,HLOOKUP(T$8&amp;"_"&amp;$B$6,Backgroundconc!$F$1:$Y$2,2,FALSE),FALSE)</f>
        <v>38.64631</v>
      </c>
      <c r="U18" s="44">
        <f>+VLOOKUP(CONCATENATE($C18,"-",$D18),Backgroundconc!$A$3:$Y$2100,HLOOKUP(U$8&amp;"_"&amp;$B$6,Backgroundconc!$F$1:$Y$2,2,FALSE),FALSE)</f>
        <v>20.08004</v>
      </c>
      <c r="V18" s="44">
        <f>+VLOOKUP(CONCATENATE($C18,"-",$D18),Backgroundconc!$A$3:$Y$2100,HLOOKUP(V$8&amp;"_"&amp;$B$6,Backgroundconc!$F$1:$Y$2,2,FALSE),FALSE)</f>
        <v>12.365170000000001</v>
      </c>
      <c r="W18" s="44">
        <f>+VLOOKUP(CONCATENATE($C18,"-",$D18),Backgroundconc!$A$3:$Y$2100,HLOOKUP(W$8&amp;"_"&amp;$B$6,Backgroundconc!$F$1:$Y$2,2,FALSE),FALSE)</f>
        <v>0.75271069999999995</v>
      </c>
      <c r="X18" s="30"/>
      <c r="Y18" s="30"/>
      <c r="Z18" s="45">
        <f>+IF($J18=1,('Calculation Parameters'!$B$16*$L18^('Calculation Parameters'!$B$17*(($L18+'Calculation Parameters'!$B$20)/$L18)))*('Calculation Parameters'!$B$18*$L18+'Calculation Parameters'!$B$19),IF($J18=2,'Calculation Parameters'!$C$16*$L18^2+'Calculation Parameters'!$C$17*$L18+'Calculation Parameters'!$C$18,IF(J18="3a",'Calculation Parameters'!$D$16*$L18^2+'Calculation Parameters'!$D$17*$L18+'Calculation Parameters'!$D$18,IF($J18="3b",'Calculation Parameters'!$E$16*$L18^2+'Calculation Parameters'!$E$17*$L18+'Calculation Parameters'!$E$18,IF($J18=4,'Calculation Parameters'!$F$16*$L18^2+'Calculation Parameters'!$F$17*$L18+'Calculation Parameters'!$F$18,"fout")))))</f>
        <v>0.42276799999999992</v>
      </c>
      <c r="AB18" s="45">
        <f>5/VLOOKUP(CONCATENATE(C18,D18,$B$7),'Meteo CAR-VL3.0'!$A$2:$G$17183,7,FALSE)</f>
        <v>1.5048786661477844</v>
      </c>
      <c r="AC18" s="46"/>
      <c r="AD18" s="47">
        <f>+$E18*((1-$F18-$G18-$H18)*VLOOKUP(CONCATENATE("p",$I18,$B$6),'Emissiefactoren CAR-VL3.0'!$A$2:$I$81,5,FALSE)+$F18*VLOOKUP(CONCATENATE("m",$I18,$B$6),'Emissiefactoren CAR-VL3.0'!$A$2:$I$81,5,FALSE)+$G18*VLOOKUP(CONCATENATE("v",$I18,$B$6),'Emissiefactoren CAR-VL3.0'!$A$2:$I$81,5,FALSE)+$H18*VLOOKUP(CONCATENATE("b",$I18,$B$6),'Emissiefactoren CAR-VL3.0'!$A$2:$I$81,5,FALSE))*1000/(24*3600)*(1-$M18)</f>
        <v>32.357385010311383</v>
      </c>
      <c r="AE18" s="91">
        <f>+$E18*((1-$F18-$G18-$H18)*VLOOKUP(CONCATENATE("p","d",$B$6),'Emissiefactoren CAR-VL3.0'!$A$2:$I$81,5,FALSE)+$F18*VLOOKUP(CONCATENATE("m","d",$B$6),'Emissiefactoren CAR-VL3.0'!$A$2:$I$81,5,FALSE)+$G18*VLOOKUP(CONCATENATE("v","d",$B$6),'Emissiefactoren CAR-VL3.0'!$A$2:$I$81,5,FALSE)+$H18*VLOOKUP(CONCATENATE("b","d",$B$6),'Emissiefactoren CAR-VL3.0'!$A$2:$I$81,5,FALSE))*1000/(24*3600)*$M18</f>
        <v>0</v>
      </c>
      <c r="AF18" s="47">
        <f>+$E18*((1-$F18-$G18-$H18)*VLOOKUP(CONCATENATE("p",$I18,$B$6),'Emissiefactoren CAR-VL3.0'!$A$2:$I$81,6,FALSE)+$F18*VLOOKUP(CONCATENATE("m",$I18,$B$6),'Emissiefactoren CAR-VL3.0'!$A$2:$I$81,6,FALSE)+$G18*VLOOKUP(CONCATENATE("v",$I18,$B$6),'Emissiefactoren CAR-VL3.0'!$A$2:$I$81,6,FALSE)+$H18*VLOOKUP(CONCATENATE("b",$I18,$B$6),'Emissiefactoren CAR-VL3.0'!$A$2:$I$81,6,FALSE))*1000/(24*3600)*(1-$M18)</f>
        <v>11.551197304407866</v>
      </c>
      <c r="AG18" s="47">
        <f>+$E18*((1-$F18-$G18-$H18)*VLOOKUP(CONCATENATE("p","d",$B$6),'Emissiefactoren CAR-VL3.0'!$A$2:$I$81,6,FALSE)+$F18*VLOOKUP(CONCATENATE("m","d",$B$6),'Emissiefactoren CAR-VL3.0'!$A$2:$I$81,6,FALSE)+$G18*VLOOKUP(CONCATENATE("v","d",$B$6),'Emissiefactoren CAR-VL3.0'!$A$2:$I$81,6,FALSE)+$H18*VLOOKUP(CONCATENATE("b","d",$B$6),'Emissiefactoren CAR-VL3.0'!$A$2:$I$81,6,FALSE))*1000/(24*3600)*$M18</f>
        <v>0</v>
      </c>
      <c r="AH18" s="47">
        <f>+$E18*((1-$F18-$G18-$H18)*VLOOKUP(CONCATENATE("p",$I18,$B$6),'Emissiefactoren CAR-VL3.0'!$A$2:$I$81,8,FALSE)+$F18*VLOOKUP(CONCATENATE("m",$I18,$B$6),'Emissiefactoren CAR-VL3.0'!$A$2:$I$81,8,FALSE)+$G18*VLOOKUP(CONCATENATE("v",$I18,$B$6),'Emissiefactoren CAR-VL3.0'!$A$2:$I$81,8,FALSE)+$H18*VLOOKUP(CONCATENATE("b",$I18,$B$6),'Emissiefactoren CAR-VL3.0'!$A$2:$I$81,8,FALSE))*1000/(24*3600)*(1-$M18)</f>
        <v>2.228381771129309</v>
      </c>
      <c r="AI18" s="47">
        <f>+$E18*((1-$F18-$G18-$H18)*VLOOKUP(CONCATENATE("p","d",$B$6),'Emissiefactoren CAR-VL3.0'!$A$2:$I$81,8,FALSE)+$F18*VLOOKUP(CONCATENATE("m","d",$B$6),'Emissiefactoren CAR-VL3.0'!$A$2:$I$81,8,FALSE)+$G18*VLOOKUP(CONCATENATE("v","d",$B$6),'Emissiefactoren CAR-VL3.0'!$A$2:$I$81,8,FALSE)+$H18*VLOOKUP(CONCATENATE("b","d",$B$6),'Emissiefactoren CAR-VL3.0'!$A$2:$I$81,8,FALSE))*1000/(24*3600)*$M18</f>
        <v>0</v>
      </c>
      <c r="AJ18" s="47">
        <f>+$E18*((1-$F18-$G18-$H18)*VLOOKUP(CONCATENATE("p",$I18,$B$6),'Emissiefactoren CAR-VL3.0'!$A$2:$I$81,7,FALSE)+$F18*VLOOKUP(CONCATENATE("m",$I18,$B$6),'Emissiefactoren CAR-VL3.0'!$A$2:$I$81,7,FALSE)+$G18*VLOOKUP(CONCATENATE("v",$I18,$B$6),'Emissiefactoren CAR-VL3.0'!$A$2:$I$81,7,FALSE)+$H18*VLOOKUP(CONCATENATE("b",$I18,$B$6),'Emissiefactoren CAR-VL3.0'!$A$2:$I$81,7,FALSE))*1000/(24*3600)*(1-$M18)</f>
        <v>1.4583842793146649</v>
      </c>
      <c r="AK18" s="47">
        <f>+$E18*((1-$F18-$G18-$H18)*VLOOKUP(CONCATENATE("p","d",$B$6),'Emissiefactoren CAR-VL3.0'!$A$2:$I$81,7,FALSE)+$F18*VLOOKUP(CONCATENATE("m","d",$B$6),'Emissiefactoren CAR-VL3.0'!$A$2:$I$81,7,FALSE)+$G18*VLOOKUP(CONCATENATE("v","d",$B$6),'Emissiefactoren CAR-VL3.0'!$A$2:$I$81,7,FALSE)+$H18*VLOOKUP(CONCATENATE("b","d",$B$6),'Emissiefactoren CAR-VL3.0'!$A$2:$I$81,7,FALSE))*1000/(24*3600)*$M18</f>
        <v>0</v>
      </c>
      <c r="AL18" s="61">
        <f>+$E18*((1-$F18-$G18-$H18)*VLOOKUP(CONCATENATE("p",$I18,$B$6),'Emissiefactoren CAR-VL3.0'!$A$2:$I$81,9,FALSE)+$F18*VLOOKUP(CONCATENATE("m",$I18,$B$6),'Emissiefactoren CAR-VL3.0'!$A$2:$I$81,9,FALSE)+$G18*VLOOKUP(CONCATENATE("v",$I18,$B$6),'Emissiefactoren CAR-VL3.0'!$A$2:$I$81,9,FALSE)+$H18*VLOOKUP(CONCATENATE("b",$I18,$B$6),'Emissiefactoren CAR-VL3.0'!$A$2:$I$81,9,FALSE))*1000/(24*3600)*(1-$M18)</f>
        <v>0.5271964412281448</v>
      </c>
      <c r="AM18" s="61">
        <f>+$E18*((1-$F18-$G18-$H18)*VLOOKUP(CONCATENATE("p","d",$B$6),'Emissiefactoren CAR-VL3.0'!$A$2:$I$81,9,FALSE)+$F18*VLOOKUP(CONCATENATE("m","d",$B$6),'Emissiefactoren CAR-VL3.0'!$A$2:$I$81,9,FALSE)+$G18*VLOOKUP(CONCATENATE("v","d",$B$6),'Emissiefactoren CAR-VL3.0'!$A$2:$I$81,9,FALSE)+$H18*VLOOKUP(CONCATENATE("b","d",$B$6),'Emissiefactoren CAR-VL3.0'!$A$2:$I$81,9,FALSE))*1000/(24*3600)*$M18</f>
        <v>0</v>
      </c>
      <c r="AN18" s="47">
        <f>AN17*AO17</f>
        <v>9.5549523866520563</v>
      </c>
      <c r="AO18" s="48">
        <f>+SUM(AD18:AE18)*$Z18*$K18*$AB18*'Calculation Parameters'!$B$11</f>
        <v>15.954335184003734</v>
      </c>
      <c r="AP18" s="48">
        <f>+SUM(AF18:AG18)*$Z18*$K18*$AB18*'Calculation Parameters'!$B$11</f>
        <v>5.6955057867734036</v>
      </c>
      <c r="AQ18" s="32"/>
      <c r="AR18" s="49">
        <f t="shared" si="1"/>
        <v>7.8529705628275313</v>
      </c>
      <c r="AS18" s="48">
        <f>+SUM(AH18:AI18)*$Z18*$K18*$AB18*'Calculation Parameters'!$B$11</f>
        <v>1.098739891471185</v>
      </c>
      <c r="AT18" s="48">
        <f>+SUM(AJ18:AK18)*$Z18*$K18*$AB18*'Calculation Parameters'!$B$11</f>
        <v>0.71908009908257942</v>
      </c>
      <c r="AU18" s="63">
        <f>+SUM(AL18:AM18)*$Z18*$K18*$AB18*'Calculation Parameters'!$B$11</f>
        <v>0.25994278364853579</v>
      </c>
      <c r="AZ18" s="50"/>
      <c r="BA18" s="50"/>
      <c r="BB18" s="50"/>
    </row>
    <row r="19" spans="1:54">
      <c r="A19" s="95" t="s">
        <v>139</v>
      </c>
      <c r="B19" s="95" t="s">
        <v>140</v>
      </c>
      <c r="C19" s="68">
        <v>7</v>
      </c>
      <c r="D19" s="68">
        <v>49</v>
      </c>
      <c r="E19" s="68">
        <v>374</v>
      </c>
      <c r="F19" s="96">
        <v>1.5740000000000001E-2</v>
      </c>
      <c r="G19" s="96">
        <v>2.6290000000000001E-2</v>
      </c>
      <c r="H19" s="96">
        <v>0</v>
      </c>
      <c r="I19" s="97" t="s">
        <v>5</v>
      </c>
      <c r="J19" s="97" t="s">
        <v>31</v>
      </c>
      <c r="K19" s="96">
        <v>1.25</v>
      </c>
      <c r="L19" s="96">
        <v>5</v>
      </c>
      <c r="M19" s="96">
        <v>0</v>
      </c>
      <c r="P19" s="43"/>
      <c r="Q19" s="43"/>
      <c r="R19" s="43"/>
      <c r="S19" s="44">
        <f>+VLOOKUP(CONCATENATE($C19,"-",$D19),Backgroundconc!$A$3:$Y$2100,HLOOKUP(S$8&amp;"_"&amp;$B$6,Backgroundconc!$F$1:$Y$2,2,FALSE),FALSE)</f>
        <v>25.92482</v>
      </c>
      <c r="T19" s="44">
        <f>+VLOOKUP(CONCATENATE($C19,"-",$D19),Backgroundconc!$A$3:$Y$2100,HLOOKUP(T$8&amp;"_"&amp;$B$6,Backgroundconc!$F$1:$Y$2,2,FALSE),FALSE)</f>
        <v>38.851799999999997</v>
      </c>
      <c r="U19" s="44">
        <f>+VLOOKUP(CONCATENATE($C19,"-",$D19),Backgroundconc!$A$3:$Y$2100,HLOOKUP(U$8&amp;"_"&amp;$B$6,Backgroundconc!$F$1:$Y$2,2,FALSE),FALSE)</f>
        <v>17.710509999999999</v>
      </c>
      <c r="V19" s="44">
        <f>+VLOOKUP(CONCATENATE($C19,"-",$D19),Backgroundconc!$A$3:$Y$2100,HLOOKUP(V$8&amp;"_"&amp;$B$6,Backgroundconc!$F$1:$Y$2,2,FALSE),FALSE)</f>
        <v>13.33572</v>
      </c>
      <c r="W19" s="44">
        <f>+VLOOKUP(CONCATENATE($C19,"-",$D19),Backgroundconc!$A$3:$Y$2100,HLOOKUP(W$8&amp;"_"&amp;$B$6,Backgroundconc!$F$1:$Y$2,2,FALSE),FALSE)</f>
        <v>0.81417850000000003</v>
      </c>
      <c r="X19" s="30"/>
      <c r="Y19" s="30"/>
      <c r="Z19" s="45">
        <f>+IF($J19=1,('Calculation Parameters'!$B$16*$L19^('Calculation Parameters'!$B$17*(($L19+'Calculation Parameters'!$B$20)/$L19)))*('Calculation Parameters'!$B$18*$L19+'Calculation Parameters'!$B$19),IF($J19=2,'Calculation Parameters'!$C$16*$L19^2+'Calculation Parameters'!$C$17*$L19+'Calculation Parameters'!$C$18,IF(J19="3a",'Calculation Parameters'!$D$16*$L19^2+'Calculation Parameters'!$D$17*$L19+'Calculation Parameters'!$D$18,IF($J19="3b",'Calculation Parameters'!$E$16*$L19^2+'Calculation Parameters'!$E$17*$L19+'Calculation Parameters'!$E$18,IF($J19=4,'Calculation Parameters'!$F$16*$L19^2+'Calculation Parameters'!$F$17*$L19+'Calculation Parameters'!$F$18,"fout")))))</f>
        <v>0.44819999999999993</v>
      </c>
      <c r="AB19" s="45">
        <f>5/VLOOKUP(CONCATENATE(C19,D19,$B$7),'Meteo CAR-VL3.0'!$A$2:$G$17183,7,FALSE)</f>
        <v>0.92677718793558528</v>
      </c>
      <c r="AC19" s="46"/>
      <c r="AD19" s="47">
        <f>+$E19*((1-$F19-$G19-$H19)*VLOOKUP(CONCATENATE("p",$I19,$B$6),'Emissiefactoren CAR-VL3.0'!$A$2:$I$81,5,FALSE)+$F19*VLOOKUP(CONCATENATE("m",$I19,$B$6),'Emissiefactoren CAR-VL3.0'!$A$2:$I$81,5,FALSE)+$G19*VLOOKUP(CONCATENATE("v",$I19,$B$6),'Emissiefactoren CAR-VL3.0'!$A$2:$I$81,5,FALSE)+$H19*VLOOKUP(CONCATENATE("b",$I19,$B$6),'Emissiefactoren CAR-VL3.0'!$A$2:$I$81,5,FALSE))*1000/(24*3600)*(1-$M19)</f>
        <v>4.6377349194175421</v>
      </c>
      <c r="AE19" s="91">
        <f>+$E19*((1-$F19-$G19-$H19)*VLOOKUP(CONCATENATE("p","d",$B$6),'Emissiefactoren CAR-VL3.0'!$A$2:$I$81,5,FALSE)+$F19*VLOOKUP(CONCATENATE("m","d",$B$6),'Emissiefactoren CAR-VL3.0'!$A$2:$I$81,5,FALSE)+$G19*VLOOKUP(CONCATENATE("v","d",$B$6),'Emissiefactoren CAR-VL3.0'!$A$2:$I$81,5,FALSE)+$H19*VLOOKUP(CONCATENATE("b","d",$B$6),'Emissiefactoren CAR-VL3.0'!$A$2:$I$81,5,FALSE))*1000/(24*3600)*$M19</f>
        <v>0</v>
      </c>
      <c r="AF19" s="47">
        <f>+$E19*((1-$F19-$G19-$H19)*VLOOKUP(CONCATENATE("p",$I19,$B$6),'Emissiefactoren CAR-VL3.0'!$A$2:$I$81,6,FALSE)+$F19*VLOOKUP(CONCATENATE("m",$I19,$B$6),'Emissiefactoren CAR-VL3.0'!$A$2:$I$81,6,FALSE)+$G19*VLOOKUP(CONCATENATE("v",$I19,$B$6),'Emissiefactoren CAR-VL3.0'!$A$2:$I$81,6,FALSE)+$H19*VLOOKUP(CONCATENATE("b",$I19,$B$6),'Emissiefactoren CAR-VL3.0'!$A$2:$I$81,6,FALSE))*1000/(24*3600)*(1-$M19)</f>
        <v>1.4078183924999639</v>
      </c>
      <c r="AG19" s="47">
        <f>+$E19*((1-$F19-$G19-$H19)*VLOOKUP(CONCATENATE("p","d",$B$6),'Emissiefactoren CAR-VL3.0'!$A$2:$I$81,6,FALSE)+$F19*VLOOKUP(CONCATENATE("m","d",$B$6),'Emissiefactoren CAR-VL3.0'!$A$2:$I$81,6,FALSE)+$G19*VLOOKUP(CONCATENATE("v","d",$B$6),'Emissiefactoren CAR-VL3.0'!$A$2:$I$81,6,FALSE)+$H19*VLOOKUP(CONCATENATE("b","d",$B$6),'Emissiefactoren CAR-VL3.0'!$A$2:$I$81,6,FALSE))*1000/(24*3600)*$M19</f>
        <v>0</v>
      </c>
      <c r="AH19" s="47">
        <f>+$E19*((1-$F19-$G19-$H19)*VLOOKUP(CONCATENATE("p",$I19,$B$6),'Emissiefactoren CAR-VL3.0'!$A$2:$I$81,8,FALSE)+$F19*VLOOKUP(CONCATENATE("m",$I19,$B$6),'Emissiefactoren CAR-VL3.0'!$A$2:$I$81,8,FALSE)+$G19*VLOOKUP(CONCATENATE("v",$I19,$B$6),'Emissiefactoren CAR-VL3.0'!$A$2:$I$81,8,FALSE)+$H19*VLOOKUP(CONCATENATE("b",$I19,$B$6),'Emissiefactoren CAR-VL3.0'!$A$2:$I$81,8,FALSE))*1000/(24*3600)*(1-$M19)</f>
        <v>0.29774830008686964</v>
      </c>
      <c r="AI19" s="47">
        <f>+$E19*((1-$F19-$G19-$H19)*VLOOKUP(CONCATENATE("p","d",$B$6),'Emissiefactoren CAR-VL3.0'!$A$2:$I$81,8,FALSE)+$F19*VLOOKUP(CONCATENATE("m","d",$B$6),'Emissiefactoren CAR-VL3.0'!$A$2:$I$81,8,FALSE)+$G19*VLOOKUP(CONCATENATE("v","d",$B$6),'Emissiefactoren CAR-VL3.0'!$A$2:$I$81,8,FALSE)+$H19*VLOOKUP(CONCATENATE("b","d",$B$6),'Emissiefactoren CAR-VL3.0'!$A$2:$I$81,8,FALSE))*1000/(24*3600)*$M19</f>
        <v>0</v>
      </c>
      <c r="AJ19" s="47">
        <f>+$E19*((1-$F19-$G19-$H19)*VLOOKUP(CONCATENATE("p",$I19,$B$6),'Emissiefactoren CAR-VL3.0'!$A$2:$I$81,7,FALSE)+$F19*VLOOKUP(CONCATENATE("m",$I19,$B$6),'Emissiefactoren CAR-VL3.0'!$A$2:$I$81,7,FALSE)+$G19*VLOOKUP(CONCATENATE("v",$I19,$B$6),'Emissiefactoren CAR-VL3.0'!$A$2:$I$81,7,FALSE)+$H19*VLOOKUP(CONCATENATE("b",$I19,$B$6),'Emissiefactoren CAR-VL3.0'!$A$2:$I$81,7,FALSE))*1000/(24*3600)*(1-$M19)</f>
        <v>0.23661219240017961</v>
      </c>
      <c r="AK19" s="47">
        <f>+$E19*((1-$F19-$G19-$H19)*VLOOKUP(CONCATENATE("p","d",$B$6),'Emissiefactoren CAR-VL3.0'!$A$2:$I$81,7,FALSE)+$F19*VLOOKUP(CONCATENATE("m","d",$B$6),'Emissiefactoren CAR-VL3.0'!$A$2:$I$81,7,FALSE)+$G19*VLOOKUP(CONCATENATE("v","d",$B$6),'Emissiefactoren CAR-VL3.0'!$A$2:$I$81,7,FALSE)+$H19*VLOOKUP(CONCATENATE("b","d",$B$6),'Emissiefactoren CAR-VL3.0'!$A$2:$I$81,7,FALSE))*1000/(24*3600)*$M19</f>
        <v>0</v>
      </c>
      <c r="AL19" s="61">
        <f>+$E19*((1-$F19-$G19-$H19)*VLOOKUP(CONCATENATE("p",$I19,$B$6),'Emissiefactoren CAR-VL3.0'!$A$2:$I$81,9,FALSE)+$F19*VLOOKUP(CONCATENATE("m",$I19,$B$6),'Emissiefactoren CAR-VL3.0'!$A$2:$I$81,9,FALSE)+$G19*VLOOKUP(CONCATENATE("v",$I19,$B$6),'Emissiefactoren CAR-VL3.0'!$A$2:$I$81,9,FALSE)+$H19*VLOOKUP(CONCATENATE("b",$I19,$B$6),'Emissiefactoren CAR-VL3.0'!$A$2:$I$81,9,FALSE))*1000/(24*3600)*(1-$M19)</f>
        <v>0.12243482360948826</v>
      </c>
      <c r="AM19" s="61">
        <f>+$E19*((1-$F19-$G19-$H19)*VLOOKUP(CONCATENATE("p","d",$B$6),'Emissiefactoren CAR-VL3.0'!$A$2:$I$81,9,FALSE)+$F19*VLOOKUP(CONCATENATE("m","d",$B$6),'Emissiefactoren CAR-VL3.0'!$A$2:$I$81,9,FALSE)+$G19*VLOOKUP(CONCATENATE("v","d",$B$6),'Emissiefactoren CAR-VL3.0'!$A$2:$I$81,9,FALSE)+$H19*VLOOKUP(CONCATENATE("b","d",$B$6),'Emissiefactoren CAR-VL3.0'!$A$2:$I$81,9,FALSE))*1000/(24*3600)*$M19</f>
        <v>0</v>
      </c>
      <c r="AN19" s="47"/>
      <c r="AO19" s="48">
        <f>+SUM(AD19:AE19)*$Z19*$K19*$AB19*'Calculation Parameters'!$B$11</f>
        <v>1.4929828258310227</v>
      </c>
      <c r="AP19" s="48">
        <f>+SUM(AF19:AG19)*$Z19*$K19*$AB19*'Calculation Parameters'!$B$11</f>
        <v>0.45320586847069239</v>
      </c>
      <c r="AQ19" s="32"/>
      <c r="AR19" s="49">
        <f t="shared" si="0"/>
        <v>0.69309479702020838</v>
      </c>
      <c r="AS19" s="48">
        <f>+SUM(AH19:AI19)*$Z19*$K19*$AB19*'Calculation Parameters'!$B$11</f>
        <v>9.5851338244641926E-2</v>
      </c>
      <c r="AT19" s="48">
        <f>+SUM(AJ19:AK19)*$Z19*$K19*$AB19*'Calculation Parameters'!$B$11</f>
        <v>7.6170360267175385E-2</v>
      </c>
      <c r="AU19" s="63">
        <f>+SUM(AL19:AM19)*$Z19*$K19*$AB19*'Calculation Parameters'!$B$11</f>
        <v>3.9414302910519471E-2</v>
      </c>
      <c r="AZ19" s="50"/>
      <c r="BA19" s="50"/>
      <c r="BB19" s="50"/>
    </row>
    <row r="20" spans="1:54">
      <c r="A20" s="95" t="s">
        <v>107</v>
      </c>
      <c r="B20" s="95" t="s">
        <v>141</v>
      </c>
      <c r="C20" s="68">
        <v>11</v>
      </c>
      <c r="D20" s="68">
        <v>41</v>
      </c>
      <c r="E20" s="68">
        <v>6214</v>
      </c>
      <c r="F20" s="96">
        <v>1.308E-2</v>
      </c>
      <c r="G20" s="96">
        <v>0.16577</v>
      </c>
      <c r="H20" s="96">
        <v>1.308E-2</v>
      </c>
      <c r="I20" s="97" t="s">
        <v>7</v>
      </c>
      <c r="J20" s="97" t="s">
        <v>31</v>
      </c>
      <c r="K20" s="96">
        <v>1</v>
      </c>
      <c r="L20" s="96">
        <v>5</v>
      </c>
      <c r="M20" s="96">
        <v>7.0000000000000007E-2</v>
      </c>
      <c r="Q20" s="43"/>
      <c r="R20" s="43"/>
      <c r="S20" s="44">
        <f>+VLOOKUP(CONCATENATE($C20,"-",$D20),Backgroundconc!$A$3:$Y$2100,HLOOKUP(S$8&amp;"_"&amp;$B$6,Backgroundconc!$F$1:$Y$2,2,FALSE),FALSE)</f>
        <v>25.70252</v>
      </c>
      <c r="T20" s="44">
        <f>+VLOOKUP(CONCATENATE($C20,"-",$D20),Backgroundconc!$A$3:$Y$2100,HLOOKUP(T$8&amp;"_"&amp;$B$6,Backgroundconc!$F$1:$Y$2,2,FALSE),FALSE)</f>
        <v>42.145690000000002</v>
      </c>
      <c r="U20" s="44">
        <f>+VLOOKUP(CONCATENATE($C20,"-",$D20),Backgroundconc!$A$3:$Y$2100,HLOOKUP(U$8&amp;"_"&amp;$B$6,Backgroundconc!$F$1:$Y$2,2,FALSE),FALSE)</f>
        <v>21.899740000000001</v>
      </c>
      <c r="V20" s="44">
        <f>+VLOOKUP(CONCATENATE($C20,"-",$D20),Backgroundconc!$A$3:$Y$2100,HLOOKUP(V$8&amp;"_"&amp;$B$6,Backgroundconc!$F$1:$Y$2,2,FALSE),FALSE)</f>
        <v>13.250959999999999</v>
      </c>
      <c r="W20" s="44">
        <f>+VLOOKUP(CONCATENATE($C20,"-",$D20),Backgroundconc!$A$3:$Y$2100,HLOOKUP(W$8&amp;"_"&amp;$B$6,Backgroundconc!$F$1:$Y$2,2,FALSE),FALSE)</f>
        <v>0.92324410000000001</v>
      </c>
      <c r="X20" s="30"/>
      <c r="Y20" s="30"/>
      <c r="Z20" s="45">
        <f>+IF($J20=1,('Calculation Parameters'!$B$16*$L20^('Calculation Parameters'!$B$17*(($L20+'Calculation Parameters'!$B$20)/$L20)))*('Calculation Parameters'!$B$18*$L20+'Calculation Parameters'!$B$19),IF($J20=2,'Calculation Parameters'!$C$16*$L20^2+'Calculation Parameters'!$C$17*$L20+'Calculation Parameters'!$C$18,IF(J20="3a",'Calculation Parameters'!$D$16*$L20^2+'Calculation Parameters'!$D$17*$L20+'Calculation Parameters'!$D$18,IF($J20="3b",'Calculation Parameters'!$E$16*$L20^2+'Calculation Parameters'!$E$17*$L20+'Calculation Parameters'!$E$18,IF($J20=4,'Calculation Parameters'!$F$16*$L20^2+'Calculation Parameters'!$F$17*$L20+'Calculation Parameters'!$F$18,"fout")))))</f>
        <v>0.44819999999999993</v>
      </c>
      <c r="AB20" s="45">
        <f>5/VLOOKUP(CONCATENATE(C20,D20,$B$7),'Meteo CAR-VL3.0'!$A$2:$G$17183,7,FALSE)</f>
        <v>1.7012803495654758</v>
      </c>
      <c r="AC20" s="46"/>
      <c r="AD20" s="47">
        <f>+$E20*((1-$F20-$G20-$H20)*VLOOKUP(CONCATENATE("p",$I20,$B$6),'Emissiefactoren CAR-VL3.0'!$A$2:$I$81,5,FALSE)+$F20*VLOOKUP(CONCATENATE("m",$I20,$B$6),'Emissiefactoren CAR-VL3.0'!$A$2:$I$81,5,FALSE)+$G20*VLOOKUP(CONCATENATE("v",$I20,$B$6),'Emissiefactoren CAR-VL3.0'!$A$2:$I$81,5,FALSE)+$H20*VLOOKUP(CONCATENATE("b",$I20,$B$6),'Emissiefactoren CAR-VL3.0'!$A$2:$I$81,5,FALSE))*1000/(24*3600)*(1-$M20)</f>
        <v>122.22892727523637</v>
      </c>
      <c r="AE20" s="91">
        <f>+$E20*((1-$F20-$G20-$H20)*VLOOKUP(CONCATENATE("p","d",$B$6),'Emissiefactoren CAR-VL3.0'!$A$2:$I$81,5,FALSE)+$F20*VLOOKUP(CONCATENATE("m","d",$B$6),'Emissiefactoren CAR-VL3.0'!$A$2:$I$81,5,FALSE)+$G20*VLOOKUP(CONCATENATE("v","d",$B$6),'Emissiefactoren CAR-VL3.0'!$A$2:$I$81,5,FALSE)+$H20*VLOOKUP(CONCATENATE("b","d",$B$6),'Emissiefactoren CAR-VL3.0'!$A$2:$I$81,5,FALSE))*1000/(24*3600)*$M20</f>
        <v>14.605210060569595</v>
      </c>
      <c r="AF20" s="47">
        <f>+$E20*((1-$F20-$G20-$H20)*VLOOKUP(CONCATENATE("p",$I20,$B$6),'Emissiefactoren CAR-VL3.0'!$A$2:$I$81,6,FALSE)+$F20*VLOOKUP(CONCATENATE("m",$I20,$B$6),'Emissiefactoren CAR-VL3.0'!$A$2:$I$81,6,FALSE)+$G20*VLOOKUP(CONCATENATE("v",$I20,$B$6),'Emissiefactoren CAR-VL3.0'!$A$2:$I$81,6,FALSE)+$H20*VLOOKUP(CONCATENATE("b",$I20,$B$6),'Emissiefactoren CAR-VL3.0'!$A$2:$I$81,6,FALSE))*1000/(24*3600)*(1-$M20)</f>
        <v>24.161903451178826</v>
      </c>
      <c r="AG20" s="47">
        <f>+$E20*((1-$F20-$G20-$H20)*VLOOKUP(CONCATENATE("p","d",$B$6),'Emissiefactoren CAR-VL3.0'!$A$2:$I$81,6,FALSE)+$F20*VLOOKUP(CONCATENATE("m","d",$B$6),'Emissiefactoren CAR-VL3.0'!$A$2:$I$81,6,FALSE)+$G20*VLOOKUP(CONCATENATE("v","d",$B$6),'Emissiefactoren CAR-VL3.0'!$A$2:$I$81,6,FALSE)+$H20*VLOOKUP(CONCATENATE("b","d",$B$6),'Emissiefactoren CAR-VL3.0'!$A$2:$I$81,6,FALSE))*1000/(24*3600)*$M20</f>
        <v>2.6167140276232068</v>
      </c>
      <c r="AH20" s="47">
        <f>+$E20*((1-$F20-$G20-$H20)*VLOOKUP(CONCATENATE("p",$I20,$B$6),'Emissiefactoren CAR-VL3.0'!$A$2:$I$81,8,FALSE)+$F20*VLOOKUP(CONCATENATE("m",$I20,$B$6),'Emissiefactoren CAR-VL3.0'!$A$2:$I$81,8,FALSE)+$G20*VLOOKUP(CONCATENATE("v",$I20,$B$6),'Emissiefactoren CAR-VL3.0'!$A$2:$I$81,8,FALSE)+$H20*VLOOKUP(CONCATENATE("b",$I20,$B$6),'Emissiefactoren CAR-VL3.0'!$A$2:$I$81,8,FALSE))*1000/(24*3600)*(1-$M20)</f>
        <v>5.8130124644460688</v>
      </c>
      <c r="AI20" s="47">
        <f>+$E20*((1-$F20-$G20-$H20)*VLOOKUP(CONCATENATE("p","d",$B$6),'Emissiefactoren CAR-VL3.0'!$A$2:$I$81,8,FALSE)+$F20*VLOOKUP(CONCATENATE("m","d",$B$6),'Emissiefactoren CAR-VL3.0'!$A$2:$I$81,8,FALSE)+$G20*VLOOKUP(CONCATENATE("v","d",$B$6),'Emissiefactoren CAR-VL3.0'!$A$2:$I$81,8,FALSE)+$H20*VLOOKUP(CONCATENATE("b","d",$B$6),'Emissiefactoren CAR-VL3.0'!$A$2:$I$81,8,FALSE))*1000/(24*3600)*$M20</f>
        <v>0.53251352101092364</v>
      </c>
      <c r="AJ20" s="47">
        <f>+$E20*((1-$F20-$G20-$H20)*VLOOKUP(CONCATENATE("p",$I20,$B$6),'Emissiefactoren CAR-VL3.0'!$A$2:$I$81,7,FALSE)+$F20*VLOOKUP(CONCATENATE("m",$I20,$B$6),'Emissiefactoren CAR-VL3.0'!$A$2:$I$81,7,FALSE)+$G20*VLOOKUP(CONCATENATE("v",$I20,$B$6),'Emissiefactoren CAR-VL3.0'!$A$2:$I$81,7,FALSE)+$H20*VLOOKUP(CONCATENATE("b",$I20,$B$6),'Emissiefactoren CAR-VL3.0'!$A$2:$I$81,7,FALSE))*1000/(24*3600)*(1-$M20)</f>
        <v>4.279817884932382</v>
      </c>
      <c r="AK20" s="47">
        <f>+$E20*((1-$F20-$G20-$H20)*VLOOKUP(CONCATENATE("p","d",$B$6),'Emissiefactoren CAR-VL3.0'!$A$2:$I$81,7,FALSE)+$F20*VLOOKUP(CONCATENATE("m","d",$B$6),'Emissiefactoren CAR-VL3.0'!$A$2:$I$81,7,FALSE)+$G20*VLOOKUP(CONCATENATE("v","d",$B$6),'Emissiefactoren CAR-VL3.0'!$A$2:$I$81,7,FALSE)+$H20*VLOOKUP(CONCATENATE("b","d",$B$6),'Emissiefactoren CAR-VL3.0'!$A$2:$I$81,7,FALSE))*1000/(24*3600)*$M20</f>
        <v>0.41711177846688213</v>
      </c>
      <c r="AL20" s="61">
        <f>+$E20*((1-$F20-$G20-$H20)*VLOOKUP(CONCATENATE("p",$I20,$B$6),'Emissiefactoren CAR-VL3.0'!$A$2:$I$81,9,FALSE)+$F20*VLOOKUP(CONCATENATE("m",$I20,$B$6),'Emissiefactoren CAR-VL3.0'!$A$2:$I$81,9,FALSE)+$G20*VLOOKUP(CONCATENATE("v",$I20,$B$6),'Emissiefactoren CAR-VL3.0'!$A$2:$I$81,9,FALSE)+$H20*VLOOKUP(CONCATENATE("b",$I20,$B$6),'Emissiefactoren CAR-VL3.0'!$A$2:$I$81,9,FALSE))*1000/(24*3600)*(1-$M20)</f>
        <v>2.0642043350794386</v>
      </c>
      <c r="AM20" s="61">
        <f>+$E20*((1-$F20-$G20-$H20)*VLOOKUP(CONCATENATE("p","d",$B$6),'Emissiefactoren CAR-VL3.0'!$A$2:$I$81,9,FALSE)+$F20*VLOOKUP(CONCATENATE("m","d",$B$6),'Emissiefactoren CAR-VL3.0'!$A$2:$I$81,9,FALSE)+$G20*VLOOKUP(CONCATENATE("v","d",$B$6),'Emissiefactoren CAR-VL3.0'!$A$2:$I$81,9,FALSE)+$H20*VLOOKUP(CONCATENATE("b","d",$B$6),'Emissiefactoren CAR-VL3.0'!$A$2:$I$81,9,FALSE))*1000/(24*3600)*$M20</f>
        <v>0.21846954432064888</v>
      </c>
      <c r="AN20" s="47"/>
      <c r="AO20" s="48">
        <f>+SUM(AD20:AE20)*$Z20*$K20*$AB20*'Calculation Parameters'!$B$11</f>
        <v>64.689513647199874</v>
      </c>
      <c r="AP20" s="48">
        <f>+SUM(AF20:AG20)*$Z20*$K20*$AB20*'Calculation Parameters'!$B$11</f>
        <v>12.659821405508374</v>
      </c>
      <c r="AQ20" s="32"/>
      <c r="AR20" s="49">
        <f t="shared" ref="AR20:AR21" si="2">AP20+B*T20*((AO20-AP20))/((AO20-AP20)+K_)</f>
        <v>21.31402801875727</v>
      </c>
      <c r="AS20" s="48">
        <f>+SUM(AH20:AI20)*$Z20*$K20*$AB20*'Calculation Parameters'!$B$11</f>
        <v>2.9999019091814536</v>
      </c>
      <c r="AT20" s="48">
        <f>+SUM(AJ20:AK20)*$Z20*$K20*$AB20*'Calculation Parameters'!$B$11</f>
        <v>2.2205138386975962</v>
      </c>
      <c r="AU20" s="63">
        <f>+SUM(AL20:AM20)*$Z20*$K20*$AB20*'Calculation Parameters'!$B$11</f>
        <v>1.0791536815931566</v>
      </c>
      <c r="AV20" s="52"/>
      <c r="AW20" s="50"/>
      <c r="AX20" s="50"/>
      <c r="AY20" s="50"/>
      <c r="AZ20" s="50"/>
      <c r="BA20" s="50"/>
    </row>
    <row r="21" spans="1:54">
      <c r="A21" s="95" t="s">
        <v>142</v>
      </c>
      <c r="B21" s="95" t="s">
        <v>143</v>
      </c>
      <c r="C21" s="68">
        <v>29</v>
      </c>
      <c r="D21" s="68">
        <v>47</v>
      </c>
      <c r="E21" s="68">
        <v>4075</v>
      </c>
      <c r="F21" s="96">
        <v>6.3066195000000005E-2</v>
      </c>
      <c r="G21" s="96">
        <v>2.3107912000000001E-2</v>
      </c>
      <c r="H21" s="96">
        <v>0</v>
      </c>
      <c r="I21" s="97" t="s">
        <v>5</v>
      </c>
      <c r="J21" s="97" t="s">
        <v>31</v>
      </c>
      <c r="K21" s="96">
        <v>1</v>
      </c>
      <c r="L21" s="96">
        <v>5</v>
      </c>
      <c r="M21" s="96">
        <v>0</v>
      </c>
      <c r="O21" s="43"/>
      <c r="P21" s="43"/>
      <c r="Q21" s="43"/>
      <c r="R21" s="43"/>
      <c r="S21" s="44">
        <f>+VLOOKUP(CONCATENATE($C21,"-",$D21),Backgroundconc!$A$3:$Y$2100,HLOOKUP(S$8&amp;"_"&amp;$B$6,Backgroundconc!$F$1:$Y$2,2,FALSE),FALSE)</f>
        <v>23.918700000000001</v>
      </c>
      <c r="T21" s="44">
        <f>+VLOOKUP(CONCATENATE($C21,"-",$D21),Backgroundconc!$A$3:$Y$2100,HLOOKUP(T$8&amp;"_"&amp;$B$6,Backgroundconc!$F$1:$Y$2,2,FALSE),FALSE)</f>
        <v>41.532539999999997</v>
      </c>
      <c r="U21" s="44">
        <f>+VLOOKUP(CONCATENATE($C21,"-",$D21),Backgroundconc!$A$3:$Y$2100,HLOOKUP(U$8&amp;"_"&amp;$B$6,Backgroundconc!$F$1:$Y$2,2,FALSE),FALSE)</f>
        <v>21.219010000000001</v>
      </c>
      <c r="V21" s="44">
        <f>+VLOOKUP(CONCATENATE($C21,"-",$D21),Backgroundconc!$A$3:$Y$2100,HLOOKUP(V$8&amp;"_"&amp;$B$6,Backgroundconc!$F$1:$Y$2,2,FALSE),FALSE)</f>
        <v>13.837020000000001</v>
      </c>
      <c r="W21" s="44">
        <f>+VLOOKUP(CONCATENATE($C21,"-",$D21),Backgroundconc!$A$3:$Y$2100,HLOOKUP(W$8&amp;"_"&amp;$B$6,Backgroundconc!$F$1:$Y$2,2,FALSE),FALSE)</f>
        <v>0.77594470000000004</v>
      </c>
      <c r="X21" s="30"/>
      <c r="Y21" s="30"/>
      <c r="Z21" s="45">
        <f>+IF($J21=1,('Calculation Parameters'!$B$16*$L21^('Calculation Parameters'!$B$17*(($L21+'Calculation Parameters'!$B$20)/$L21)))*('Calculation Parameters'!$B$18*$L21+'Calculation Parameters'!$B$19),IF($J21=2,'Calculation Parameters'!$C$16*$L21^2+'Calculation Parameters'!$C$17*$L21+'Calculation Parameters'!$C$18,IF(J21="3a",'Calculation Parameters'!$D$16*$L21^2+'Calculation Parameters'!$D$17*$L21+'Calculation Parameters'!$D$18,IF($J21="3b",'Calculation Parameters'!$E$16*$L21^2+'Calculation Parameters'!$E$17*$L21+'Calculation Parameters'!$E$18,IF($J21=4,'Calculation Parameters'!$F$16*$L21^2+'Calculation Parameters'!$F$17*$L21+'Calculation Parameters'!$F$18,"fout")))))</f>
        <v>0.44819999999999993</v>
      </c>
      <c r="AB21" s="45">
        <f>5/VLOOKUP(CONCATENATE(C21,D21,$B$7),'Meteo CAR-VL3.0'!$A$2:$G$17183,7,FALSE)</f>
        <v>1.6097735145251473</v>
      </c>
      <c r="AC21" s="46"/>
      <c r="AD21" s="47">
        <f>+$E21*((1-$F21-$G21-$H21)*VLOOKUP(CONCATENATE("p",$I21,$B$6),'Emissiefactoren CAR-VL3.0'!$A$2:$I$81,5,FALSE)+$F21*VLOOKUP(CONCATENATE("m",$I21,$B$6),'Emissiefactoren CAR-VL3.0'!$A$2:$I$81,5,FALSE)+$G21*VLOOKUP(CONCATENATE("v",$I21,$B$6),'Emissiefactoren CAR-VL3.0'!$A$2:$I$81,5,FALSE)+$H21*VLOOKUP(CONCATENATE("b",$I21,$B$6),'Emissiefactoren CAR-VL3.0'!$A$2:$I$81,5,FALSE))*1000/(24*3600)*(1-$M21)</f>
        <v>59.574155894899086</v>
      </c>
      <c r="AE21" s="91">
        <f>+$E21*((1-$F21-$G21-$H21)*VLOOKUP(CONCATENATE("p","d",$B$6),'Emissiefactoren CAR-VL3.0'!$A$2:$I$81,5,FALSE)+$F21*VLOOKUP(CONCATENATE("m","d",$B$6),'Emissiefactoren CAR-VL3.0'!$A$2:$I$81,5,FALSE)+$G21*VLOOKUP(CONCATENATE("v","d",$B$6),'Emissiefactoren CAR-VL3.0'!$A$2:$I$81,5,FALSE)+$H21*VLOOKUP(CONCATENATE("b","d",$B$6),'Emissiefactoren CAR-VL3.0'!$A$2:$I$81,5,FALSE))*1000/(24*3600)*$M21</f>
        <v>0</v>
      </c>
      <c r="AF21" s="47">
        <f>+$E21*((1-$F21-$G21-$H21)*VLOOKUP(CONCATENATE("p",$I21,$B$6),'Emissiefactoren CAR-VL3.0'!$A$2:$I$81,6,FALSE)+$F21*VLOOKUP(CONCATENATE("m",$I21,$B$6),'Emissiefactoren CAR-VL3.0'!$A$2:$I$81,6,FALSE)+$G21*VLOOKUP(CONCATENATE("v",$I21,$B$6),'Emissiefactoren CAR-VL3.0'!$A$2:$I$81,6,FALSE)+$H21*VLOOKUP(CONCATENATE("b",$I21,$B$6),'Emissiefactoren CAR-VL3.0'!$A$2:$I$81,6,FALSE))*1000/(24*3600)*(1-$M21)</f>
        <v>15.981797094774938</v>
      </c>
      <c r="AG21" s="47">
        <f>+$E21*((1-$F21-$G21-$H21)*VLOOKUP(CONCATENATE("p","d",$B$6),'Emissiefactoren CAR-VL3.0'!$A$2:$I$81,6,FALSE)+$F21*VLOOKUP(CONCATENATE("m","d",$B$6),'Emissiefactoren CAR-VL3.0'!$A$2:$I$81,6,FALSE)+$G21*VLOOKUP(CONCATENATE("v","d",$B$6),'Emissiefactoren CAR-VL3.0'!$A$2:$I$81,6,FALSE)+$H21*VLOOKUP(CONCATENATE("b","d",$B$6),'Emissiefactoren CAR-VL3.0'!$A$2:$I$81,6,FALSE))*1000/(24*3600)*$M21</f>
        <v>0</v>
      </c>
      <c r="AH21" s="47">
        <f>+$E21*((1-$F21-$G21-$H21)*VLOOKUP(CONCATENATE("p",$I21,$B$6),'Emissiefactoren CAR-VL3.0'!$A$2:$I$81,8,FALSE)+$F21*VLOOKUP(CONCATENATE("m",$I21,$B$6),'Emissiefactoren CAR-VL3.0'!$A$2:$I$81,8,FALSE)+$G21*VLOOKUP(CONCATENATE("v",$I21,$B$6),'Emissiefactoren CAR-VL3.0'!$A$2:$I$81,8,FALSE)+$H21*VLOOKUP(CONCATENATE("b",$I21,$B$6),'Emissiefactoren CAR-VL3.0'!$A$2:$I$81,8,FALSE))*1000/(24*3600)*(1-$M21)</f>
        <v>3.5856519806930214</v>
      </c>
      <c r="AI21" s="47">
        <f>+$E21*((1-$F21-$G21-$H21)*VLOOKUP(CONCATENATE("p","d",$B$6),'Emissiefactoren CAR-VL3.0'!$A$2:$I$81,8,FALSE)+$F21*VLOOKUP(CONCATENATE("m","d",$B$6),'Emissiefactoren CAR-VL3.0'!$A$2:$I$81,8,FALSE)+$G21*VLOOKUP(CONCATENATE("v","d",$B$6),'Emissiefactoren CAR-VL3.0'!$A$2:$I$81,8,FALSE)+$H21*VLOOKUP(CONCATENATE("b","d",$B$6),'Emissiefactoren CAR-VL3.0'!$A$2:$I$81,8,FALSE))*1000/(24*3600)*$M21</f>
        <v>0</v>
      </c>
      <c r="AJ21" s="47">
        <f>+$E21*((1-$F21-$G21-$H21)*VLOOKUP(CONCATENATE("p",$I21,$B$6),'Emissiefactoren CAR-VL3.0'!$A$2:$I$81,7,FALSE)+$F21*VLOOKUP(CONCATENATE("m",$I21,$B$6),'Emissiefactoren CAR-VL3.0'!$A$2:$I$81,7,FALSE)+$G21*VLOOKUP(CONCATENATE("v",$I21,$B$6),'Emissiefactoren CAR-VL3.0'!$A$2:$I$81,7,FALSE)+$H21*VLOOKUP(CONCATENATE("b",$I21,$B$6),'Emissiefactoren CAR-VL3.0'!$A$2:$I$81,7,FALSE))*1000/(24*3600)*(1-$M21)</f>
        <v>2.7943944470492199</v>
      </c>
      <c r="AK21" s="47">
        <f>+$E21*((1-$F21-$G21-$H21)*VLOOKUP(CONCATENATE("p","d",$B$6),'Emissiefactoren CAR-VL3.0'!$A$2:$I$81,7,FALSE)+$F21*VLOOKUP(CONCATENATE("m","d",$B$6),'Emissiefactoren CAR-VL3.0'!$A$2:$I$81,7,FALSE)+$G21*VLOOKUP(CONCATENATE("v","d",$B$6),'Emissiefactoren CAR-VL3.0'!$A$2:$I$81,7,FALSE)+$H21*VLOOKUP(CONCATENATE("b","d",$B$6),'Emissiefactoren CAR-VL3.0'!$A$2:$I$81,7,FALSE))*1000/(24*3600)*$M21</f>
        <v>0</v>
      </c>
      <c r="AL21" s="61">
        <f>+$E21*((1-$F21-$G21-$H21)*VLOOKUP(CONCATENATE("p",$I21,$B$6),'Emissiefactoren CAR-VL3.0'!$A$2:$I$81,9,FALSE)+$F21*VLOOKUP(CONCATENATE("m",$I21,$B$6),'Emissiefactoren CAR-VL3.0'!$A$2:$I$81,9,FALSE)+$G21*VLOOKUP(CONCATENATE("v",$I21,$B$6),'Emissiefactoren CAR-VL3.0'!$A$2:$I$81,9,FALSE)+$H21*VLOOKUP(CONCATENATE("b",$I21,$B$6),'Emissiefactoren CAR-VL3.0'!$A$2:$I$81,9,FALSE))*1000/(24*3600)*(1-$M21)</f>
        <v>1.4163387875975135</v>
      </c>
      <c r="AM21" s="61">
        <f>+$E21*((1-$F21-$G21-$H21)*VLOOKUP(CONCATENATE("p","d",$B$6),'Emissiefactoren CAR-VL3.0'!$A$2:$I$81,9,FALSE)+$F21*VLOOKUP(CONCATENATE("m","d",$B$6),'Emissiefactoren CAR-VL3.0'!$A$2:$I$81,9,FALSE)+$G21*VLOOKUP(CONCATENATE("v","d",$B$6),'Emissiefactoren CAR-VL3.0'!$A$2:$I$81,9,FALSE)+$H21*VLOOKUP(CONCATENATE("b","d",$B$6),'Emissiefactoren CAR-VL3.0'!$A$2:$I$81,9,FALSE))*1000/(24*3600)*$M21</f>
        <v>0</v>
      </c>
      <c r="AN21" s="47"/>
      <c r="AO21" s="48">
        <f>+SUM(AD21:AE21)*$Z21*$K21*$AB21*'Calculation Parameters'!$B$11</f>
        <v>26.649325225920663</v>
      </c>
      <c r="AP21" s="48">
        <f>+SUM(AF21:AG21)*$Z21*$K21*$AB21*'Calculation Parameters'!$B$11</f>
        <v>7.1491421418494401</v>
      </c>
      <c r="AQ21" s="32"/>
      <c r="AR21" s="49">
        <f t="shared" si="2"/>
        <v>11.215539931600439</v>
      </c>
      <c r="AS21" s="48">
        <f>+SUM(AH21:AI21)*$Z21*$K21*$AB21*'Calculation Parameters'!$B$11</f>
        <v>1.6039707880886085</v>
      </c>
      <c r="AT21" s="48">
        <f>+SUM(AJ21:AK21)*$Z21*$K21*$AB21*'Calculation Parameters'!$B$11</f>
        <v>1.2500173155671623</v>
      </c>
      <c r="AU21" s="63">
        <f>+SUM(AL21:AM21)*$Z21*$K21*$AB21*'Calculation Parameters'!$B$11</f>
        <v>0.63357125944614678</v>
      </c>
    </row>
    <row r="22" spans="1:54">
      <c r="A22"/>
      <c r="B22"/>
      <c r="C22"/>
      <c r="D22"/>
      <c r="E22" s="21"/>
      <c r="F22" s="21"/>
      <c r="G22" s="21"/>
      <c r="H22"/>
      <c r="I22"/>
      <c r="J22"/>
      <c r="K22"/>
      <c r="L22"/>
      <c r="M22" s="21"/>
      <c r="AA22" s="45"/>
    </row>
    <row r="23" spans="1:54">
      <c r="A23" s="53" t="s">
        <v>54</v>
      </c>
      <c r="B23" s="21"/>
      <c r="C23" s="21"/>
      <c r="D23" s="21"/>
      <c r="E23" s="21"/>
      <c r="F23" s="21"/>
      <c r="G23" s="21"/>
      <c r="H23" s="21"/>
      <c r="I23" s="21"/>
      <c r="J23" s="21"/>
      <c r="K23" s="21"/>
      <c r="L23" s="21"/>
      <c r="M23" s="21"/>
      <c r="U23" s="45" t="s">
        <v>55</v>
      </c>
      <c r="AN23" s="45"/>
    </row>
    <row r="24" spans="1:54" s="34" customFormat="1" ht="52.8">
      <c r="A24" s="34" t="str">
        <f t="shared" ref="A24:D25" si="3">+A8</f>
        <v>Place</v>
      </c>
      <c r="B24" s="34" t="str">
        <f t="shared" si="3"/>
        <v>Street Name</v>
      </c>
      <c r="C24" s="34" t="str">
        <f t="shared" si="3"/>
        <v>x</v>
      </c>
      <c r="D24" s="34" t="str">
        <f t="shared" si="3"/>
        <v>y</v>
      </c>
      <c r="E24" s="75" t="s">
        <v>57</v>
      </c>
      <c r="F24" s="75" t="s">
        <v>56</v>
      </c>
      <c r="G24" s="75" t="s">
        <v>58</v>
      </c>
      <c r="H24" s="77" t="s">
        <v>60</v>
      </c>
      <c r="I24" s="77" t="s">
        <v>59</v>
      </c>
      <c r="J24" s="77" t="s">
        <v>106</v>
      </c>
      <c r="K24" s="71" t="s">
        <v>65</v>
      </c>
      <c r="L24" s="71" t="s">
        <v>64</v>
      </c>
      <c r="M24" s="73" t="s">
        <v>67</v>
      </c>
      <c r="N24" s="73" t="s">
        <v>66</v>
      </c>
      <c r="P24" s="54"/>
      <c r="Q24" s="54"/>
      <c r="W24" s="38">
        <v>1</v>
      </c>
      <c r="X24" s="38">
        <v>2</v>
      </c>
      <c r="Y24" s="38">
        <v>3</v>
      </c>
      <c r="Z24" s="38">
        <v>4</v>
      </c>
      <c r="AA24" s="38">
        <v>5</v>
      </c>
      <c r="AB24" s="38">
        <v>6</v>
      </c>
      <c r="AC24" s="38">
        <v>7</v>
      </c>
      <c r="AD24" s="38">
        <v>8</v>
      </c>
      <c r="AE24" s="38">
        <v>9</v>
      </c>
      <c r="AF24" s="38">
        <v>10</v>
      </c>
      <c r="AG24" s="38">
        <v>11</v>
      </c>
      <c r="AH24" s="38">
        <v>12</v>
      </c>
      <c r="AI24" s="38">
        <v>13</v>
      </c>
      <c r="AJ24" s="38">
        <v>14</v>
      </c>
      <c r="AK24" s="38">
        <v>15</v>
      </c>
      <c r="AL24" s="38">
        <v>16</v>
      </c>
      <c r="AM24" s="38">
        <v>17</v>
      </c>
      <c r="AN24" s="38">
        <v>18</v>
      </c>
      <c r="AO24" s="38">
        <v>19</v>
      </c>
      <c r="AP24" s="38"/>
      <c r="AQ24" s="38"/>
      <c r="AR24" s="38"/>
      <c r="AS24" s="38"/>
    </row>
    <row r="25" spans="1:54">
      <c r="A25" s="45" t="str">
        <f t="shared" si="3"/>
        <v>Aalst</v>
      </c>
      <c r="B25" s="45" t="str">
        <f t="shared" si="3"/>
        <v>Dirk Martensstraat</v>
      </c>
      <c r="C25" s="45">
        <f t="shared" si="3"/>
        <v>27</v>
      </c>
      <c r="D25" s="45">
        <f t="shared" si="3"/>
        <v>41</v>
      </c>
      <c r="E25" s="76">
        <f>IF(SUM(F9:H9)&gt;1,"error in traffic distribution",+AR9+S9)</f>
        <v>43.876161152450727</v>
      </c>
      <c r="F25" s="76">
        <f t="shared" ref="F25:F35" si="4">+S9</f>
        <v>24.297000000000001</v>
      </c>
      <c r="G25" s="94">
        <f t="shared" ref="G25:G37" si="5">COUNTIF($W25:$AO25,"&gt;=200")</f>
        <v>0</v>
      </c>
      <c r="H25" s="78">
        <f t="shared" ref="H25:H37" si="6">IF(SUM(F9:H9)&gt;1,"error in traffic distribution",+AS9+U9)</f>
        <v>23.012543278098338</v>
      </c>
      <c r="I25" s="78">
        <f t="shared" ref="I25:I35" si="7">+U9</f>
        <v>20.196490000000001</v>
      </c>
      <c r="J25" s="92">
        <f>IF(H25&gt;34,ROUNDDOWN((0.556+2*0.136)*EXP(0.141*34),0),ROUNDDOWN((0.556+2*0.136)*EXP(0.141*H25),0))</f>
        <v>21</v>
      </c>
      <c r="K25" s="72">
        <f t="shared" ref="K25:K37" si="8">IF(SUM(F9:H9)&gt;1,"error in traffic distribution",+AT9+V9)</f>
        <v>15.163291534633789</v>
      </c>
      <c r="L25" s="79">
        <f>V9</f>
        <v>12.98659</v>
      </c>
      <c r="M25" s="74">
        <f t="shared" ref="M25:M37" si="9">IF(SUM(F9:H9)&gt;1,"error in traffic distribution",+AU9+W9)</f>
        <v>1.8900436011565325</v>
      </c>
      <c r="N25" s="74">
        <f t="shared" ref="N25:N35" si="10">W9</f>
        <v>0.79953920000000001</v>
      </c>
      <c r="P25" s="56"/>
      <c r="Q25" s="55"/>
      <c r="W25" s="57">
        <f>+$E25*HLOOKUP('Calculation Parameters'!B$2,'Calculation Parameters'!$B$2:$T$5,3)+HLOOKUP('Calculation Parameters'!B$2,'Calculation Parameters'!$B$2:$T$5,4)</f>
        <v>171.46334411905809</v>
      </c>
      <c r="X25" s="57">
        <f>+$E25*HLOOKUP('Calculation Parameters'!C$2,'Calculation Parameters'!$B$2:$T$5,3)+HLOOKUP('Calculation Parameters'!C$2,'Calculation Parameters'!$B$2:$T$5,4)</f>
        <v>161.60279697718386</v>
      </c>
      <c r="Y25" s="57">
        <f>+$E25*HLOOKUP('Calculation Parameters'!D$2,'Calculation Parameters'!$B$2:$T$5,3)+HLOOKUP('Calculation Parameters'!D$2,'Calculation Parameters'!$B$2:$T$5,4)</f>
        <v>154.16099906977593</v>
      </c>
      <c r="Z25" s="57">
        <f>+$E25*HLOOKUP('Calculation Parameters'!E$2,'Calculation Parameters'!$B$2:$T$5,3)+HLOOKUP('Calculation Parameters'!E$2,'Calculation Parameters'!$B$2:$T$5,4)</f>
        <v>149.71941880430597</v>
      </c>
      <c r="AA25" s="57">
        <f>+$E25*HLOOKUP('Calculation Parameters'!F$2,'Calculation Parameters'!$B$2:$T$5,3)+HLOOKUP('Calculation Parameters'!F$2,'Calculation Parameters'!$B$2:$T$5,4)</f>
        <v>146.19287866228029</v>
      </c>
      <c r="AB25" s="57">
        <f>+$E25*HLOOKUP('Calculation Parameters'!G$2,'Calculation Parameters'!$B$2:$T$5,3)+HLOOKUP('Calculation Parameters'!G$2,'Calculation Parameters'!$B$2:$T$5,4)</f>
        <v>142.9230988780476</v>
      </c>
      <c r="AC25" s="57">
        <f>+$E25*HLOOKUP('Calculation Parameters'!H$2,'Calculation Parameters'!$B$2:$T$5,3)+HLOOKUP('Calculation Parameters'!H$2,'Calculation Parameters'!$B$2:$T$5,4)</f>
        <v>140.31163747455736</v>
      </c>
      <c r="AD25" s="57">
        <f>+$E25*HLOOKUP('Calculation Parameters'!I$2,'Calculation Parameters'!$B$2:$T$5,3)+HLOOKUP('Calculation Parameters'!I$2,'Calculation Parameters'!$B$2:$T$5,4)</f>
        <v>138.2975470562082</v>
      </c>
      <c r="AE25" s="57">
        <f>+$E25*HLOOKUP('Calculation Parameters'!J$2,'Calculation Parameters'!$B$2:$T$5,3)+HLOOKUP('Calculation Parameters'!J$2,'Calculation Parameters'!$B$2:$T$5,4)</f>
        <v>136.21713284168169</v>
      </c>
      <c r="AF25" s="57">
        <f>+$E25*HLOOKUP('Calculation Parameters'!K$2,'Calculation Parameters'!$B$2:$T$5,3)+HLOOKUP('Calculation Parameters'!K$2,'Calculation Parameters'!$B$2:$T$5,4)</f>
        <v>134.37684392091234</v>
      </c>
      <c r="AG25" s="57">
        <f>+$E25*HLOOKUP('Calculation Parameters'!L$2,'Calculation Parameters'!$B$2:$T$5,3)+HLOOKUP('Calculation Parameters'!L$2,'Calculation Parameters'!$B$2:$T$5,4)</f>
        <v>132.84577804707061</v>
      </c>
      <c r="AH25" s="57">
        <f>+$E25*HLOOKUP('Calculation Parameters'!M$2,'Calculation Parameters'!$B$2:$T$5,3)+HLOOKUP('Calculation Parameters'!M$2,'Calculation Parameters'!$B$2:$T$5,4)</f>
        <v>131.50330352757922</v>
      </c>
      <c r="AI25" s="57">
        <f>+$E25*HLOOKUP('Calculation Parameters'!N$2,'Calculation Parameters'!$B$2:$T$5,3)+HLOOKUP('Calculation Parameters'!N$2,'Calculation Parameters'!$B$2:$T$5,4)</f>
        <v>130.1623830366338</v>
      </c>
      <c r="AJ25" s="57">
        <f>+$E25*HLOOKUP('Calculation Parameters'!O$2,'Calculation Parameters'!$B$2:$T$5,3)+HLOOKUP('Calculation Parameters'!O$2,'Calculation Parameters'!$B$2:$T$5,4)</f>
        <v>128.98883492915525</v>
      </c>
      <c r="AK25" s="57">
        <f>+$E25*HLOOKUP('Calculation Parameters'!P$2,'Calculation Parameters'!$B$2:$T$5,3)+HLOOKUP('Calculation Parameters'!P$2,'Calculation Parameters'!$B$2:$T$5,4)</f>
        <v>128.03045266980777</v>
      </c>
      <c r="AL25" s="57">
        <f>+$E25*HLOOKUP('Calculation Parameters'!Q$2,'Calculation Parameters'!$B$2:$T$5,3)+HLOOKUP('Calculation Parameters'!Q$2,'Calculation Parameters'!$B$2:$T$5,4)</f>
        <v>127.11374836825411</v>
      </c>
      <c r="AM25" s="57">
        <f>+$E25*HLOOKUP('Calculation Parameters'!R$2,'Calculation Parameters'!$B$2:$T$5,3)+HLOOKUP('Calculation Parameters'!R$2,'Calculation Parameters'!$B$2:$T$5,4)</f>
        <v>126.2449304793783</v>
      </c>
      <c r="AN25" s="57">
        <f>+$E25*HLOOKUP('Calculation Parameters'!S$2,'Calculation Parameters'!$B$2:$T$5,3)+HLOOKUP('Calculation Parameters'!S$2,'Calculation Parameters'!$B$2:$T$5,4)</f>
        <v>125.2963832061684</v>
      </c>
      <c r="AO25" s="57">
        <f>+$E25*HLOOKUP('Calculation Parameters'!T$2,'Calculation Parameters'!$B$2:$T$5,3)+HLOOKUP('Calculation Parameters'!T$2,'Calculation Parameters'!$B$2:$T$5,4)</f>
        <v>124.38786408413183</v>
      </c>
      <c r="AP25" s="58"/>
      <c r="AQ25" s="58"/>
      <c r="AR25" s="58"/>
      <c r="AS25" s="58"/>
    </row>
    <row r="26" spans="1:54">
      <c r="A26" s="45" t="str">
        <f t="shared" ref="A26:D26" si="11">+A10</f>
        <v>Antwerpen</v>
      </c>
      <c r="B26" s="45" t="str">
        <f t="shared" si="11"/>
        <v>Lange Leemstraat</v>
      </c>
      <c r="C26" s="45">
        <f t="shared" si="11"/>
        <v>33</v>
      </c>
      <c r="D26" s="45">
        <f t="shared" si="11"/>
        <v>48</v>
      </c>
      <c r="E26" s="76">
        <f>IF(SUM(F10:H10)&gt;1,"error in traffic distribution",+AR10+S10)</f>
        <v>38.879939999999998</v>
      </c>
      <c r="F26" s="76">
        <f t="shared" si="4"/>
        <v>38.879939999999998</v>
      </c>
      <c r="G26" s="94">
        <f t="shared" si="5"/>
        <v>0</v>
      </c>
      <c r="H26" s="78">
        <f t="shared" si="6"/>
        <v>21.483170000000001</v>
      </c>
      <c r="I26" s="78">
        <f t="shared" si="7"/>
        <v>21.483170000000001</v>
      </c>
      <c r="J26" s="92">
        <f t="shared" ref="J26:J35" si="12">IF(H26&gt;34,ROUNDDOWN((0.556+2*0.136)*EXP(0.141*34),0),ROUNDDOWN((0.556+2*0.136)*EXP(0.141*H26),0))</f>
        <v>17</v>
      </c>
      <c r="K26" s="72">
        <f t="shared" si="8"/>
        <v>14.10703</v>
      </c>
      <c r="L26" s="79">
        <f t="shared" ref="L26:L35" si="13">V10</f>
        <v>14.10703</v>
      </c>
      <c r="M26" s="74">
        <f t="shared" si="9"/>
        <v>1.3530420000000001</v>
      </c>
      <c r="N26" s="74">
        <f t="shared" si="10"/>
        <v>1.3530420000000001</v>
      </c>
      <c r="P26" s="56"/>
      <c r="Q26" s="55"/>
      <c r="W26" s="57">
        <f>+$E26*HLOOKUP('Calculation Parameters'!B$2,'Calculation Parameters'!$B$2:$T$5,3)+HLOOKUP('Calculation Parameters'!B$2,'Calculation Parameters'!$B$2:$T$5,4)</f>
        <v>157.0742272</v>
      </c>
      <c r="X26" s="57">
        <f>+$E26*HLOOKUP('Calculation Parameters'!C$2,'Calculation Parameters'!$B$2:$T$5,3)+HLOOKUP('Calculation Parameters'!C$2,'Calculation Parameters'!$B$2:$T$5,4)</f>
        <v>148.03388203302654</v>
      </c>
      <c r="Y26" s="57">
        <f>+$E26*HLOOKUP('Calculation Parameters'!D$2,'Calculation Parameters'!$B$2:$T$5,3)+HLOOKUP('Calculation Parameters'!D$2,'Calculation Parameters'!$B$2:$T$5,4)</f>
        <v>141.27453199676668</v>
      </c>
      <c r="Z26" s="57">
        <f>+$E26*HLOOKUP('Calculation Parameters'!E$2,'Calculation Parameters'!$B$2:$T$5,3)+HLOOKUP('Calculation Parameters'!E$2,'Calculation Parameters'!$B$2:$T$5,4)</f>
        <v>137.17595128693836</v>
      </c>
      <c r="AA26" s="57">
        <f>+$E26*HLOOKUP('Calculation Parameters'!F$2,'Calculation Parameters'!$B$2:$T$5,3)+HLOOKUP('Calculation Parameters'!F$2,'Calculation Parameters'!$B$2:$T$5,4)</f>
        <v>133.95692218612737</v>
      </c>
      <c r="AB26" s="57">
        <f>+$E26*HLOOKUP('Calculation Parameters'!G$2,'Calculation Parameters'!$B$2:$T$5,3)+HLOOKUP('Calculation Parameters'!G$2,'Calculation Parameters'!$B$2:$T$5,4)</f>
        <v>131.02808380467695</v>
      </c>
      <c r="AC26" s="57">
        <f>+$E26*HLOOKUP('Calculation Parameters'!H$2,'Calculation Parameters'!$B$2:$T$5,3)+HLOOKUP('Calculation Parameters'!H$2,'Calculation Parameters'!$B$2:$T$5,4)</f>
        <v>128.67164538616663</v>
      </c>
      <c r="AD26" s="57">
        <f>+$E26*HLOOKUP('Calculation Parameters'!I$2,'Calculation Parameters'!$B$2:$T$5,3)+HLOOKUP('Calculation Parameters'!I$2,'Calculation Parameters'!$B$2:$T$5,4)</f>
        <v>126.85186808994072</v>
      </c>
      <c r="AE26" s="57">
        <f>+$E26*HLOOKUP('Calculation Parameters'!J$2,'Calculation Parameters'!$B$2:$T$5,3)+HLOOKUP('Calculation Parameters'!J$2,'Calculation Parameters'!$B$2:$T$5,4)</f>
        <v>124.99818359934801</v>
      </c>
      <c r="AF26" s="57">
        <f>+$E26*HLOOKUP('Calculation Parameters'!K$2,'Calculation Parameters'!$B$2:$T$5,3)+HLOOKUP('Calculation Parameters'!K$2,'Calculation Parameters'!$B$2:$T$5,4)</f>
        <v>123.37092300090384</v>
      </c>
      <c r="AG26" s="57">
        <f>+$E26*HLOOKUP('Calculation Parameters'!L$2,'Calculation Parameters'!$B$2:$T$5,3)+HLOOKUP('Calculation Parameters'!L$2,'Calculation Parameters'!$B$2:$T$5,4)</f>
        <v>122.02127927939111</v>
      </c>
      <c r="AH26" s="57">
        <f>+$E26*HLOOKUP('Calculation Parameters'!M$2,'Calculation Parameters'!$B$2:$T$5,3)+HLOOKUP('Calculation Parameters'!M$2,'Calculation Parameters'!$B$2:$T$5,4)</f>
        <v>120.84070159514485</v>
      </c>
      <c r="AI26" s="57">
        <f>+$E26*HLOOKUP('Calculation Parameters'!N$2,'Calculation Parameters'!$B$2:$T$5,3)+HLOOKUP('Calculation Parameters'!N$2,'Calculation Parameters'!$B$2:$T$5,4)</f>
        <v>119.65988897087868</v>
      </c>
      <c r="AJ26" s="57">
        <f>+$E26*HLOOKUP('Calculation Parameters'!O$2,'Calculation Parameters'!$B$2:$T$5,3)+HLOOKUP('Calculation Parameters'!O$2,'Calculation Parameters'!$B$2:$T$5,4)</f>
        <v>118.61614257394601</v>
      </c>
      <c r="AK26" s="57">
        <f>+$E26*HLOOKUP('Calculation Parameters'!P$2,'Calculation Parameters'!$B$2:$T$5,3)+HLOOKUP('Calculation Parameters'!P$2,'Calculation Parameters'!$B$2:$T$5,4)</f>
        <v>117.75063183094764</v>
      </c>
      <c r="AL26" s="57">
        <f>+$E26*HLOOKUP('Calculation Parameters'!Q$2,'Calculation Parameters'!$B$2:$T$5,3)+HLOOKUP('Calculation Parameters'!Q$2,'Calculation Parameters'!$B$2:$T$5,4)</f>
        <v>116.92054202223585</v>
      </c>
      <c r="AM26" s="57">
        <f>+$E26*HLOOKUP('Calculation Parameters'!R$2,'Calculation Parameters'!$B$2:$T$5,3)+HLOOKUP('Calculation Parameters'!R$2,'Calculation Parameters'!$B$2:$T$5,4)</f>
        <v>116.13016282209625</v>
      </c>
      <c r="AN26" s="57">
        <f>+$E26*HLOOKUP('Calculation Parameters'!S$2,'Calculation Parameters'!$B$2:$T$5,3)+HLOOKUP('Calculation Parameters'!S$2,'Calculation Parameters'!$B$2:$T$5,4)</f>
        <v>115.2820161028848</v>
      </c>
      <c r="AO26" s="57">
        <f>+$E26*HLOOKUP('Calculation Parameters'!T$2,'Calculation Parameters'!$B$2:$T$5,3)+HLOOKUP('Calculation Parameters'!T$2,'Calculation Parameters'!$B$2:$T$5,4)</f>
        <v>114.47474301799019</v>
      </c>
      <c r="AP26" s="58"/>
      <c r="AQ26" s="58"/>
      <c r="AR26" s="58"/>
      <c r="AS26" s="58"/>
    </row>
    <row r="27" spans="1:54">
      <c r="A27" s="45" t="str">
        <f t="shared" ref="A27:D27" si="14">+A11</f>
        <v>Brugge</v>
      </c>
      <c r="B27" s="45" t="str">
        <f t="shared" si="14"/>
        <v>Katelijnestraat</v>
      </c>
      <c r="C27" s="45">
        <f t="shared" si="14"/>
        <v>13</v>
      </c>
      <c r="D27" s="45">
        <f t="shared" si="14"/>
        <v>48</v>
      </c>
      <c r="E27" s="76">
        <f>IF(SUM(F11:H11)&gt;1,"error in traffic distribution",+AR11+S11)</f>
        <v>33.766962630273994</v>
      </c>
      <c r="F27" s="76">
        <f t="shared" si="4"/>
        <v>24.99774</v>
      </c>
      <c r="G27" s="94">
        <f t="shared" si="5"/>
        <v>0</v>
      </c>
      <c r="H27" s="78">
        <f t="shared" si="6"/>
        <v>22.535775127960765</v>
      </c>
      <c r="I27" s="78">
        <f t="shared" si="7"/>
        <v>21.363009999999999</v>
      </c>
      <c r="J27" s="92">
        <f t="shared" si="12"/>
        <v>19</v>
      </c>
      <c r="K27" s="72">
        <f t="shared" si="8"/>
        <v>14.108769096427977</v>
      </c>
      <c r="L27" s="79">
        <f t="shared" si="13"/>
        <v>13.22875</v>
      </c>
      <c r="M27" s="74">
        <f t="shared" si="9"/>
        <v>1.2748709519162142</v>
      </c>
      <c r="N27" s="74">
        <f t="shared" si="10"/>
        <v>0.84367899999999996</v>
      </c>
      <c r="P27" s="56"/>
      <c r="Q27" s="55"/>
      <c r="W27" s="57">
        <f>+$E27*HLOOKUP('Calculation Parameters'!B$2,'Calculation Parameters'!$B$2:$T$5,3)+HLOOKUP('Calculation Parameters'!B$2,'Calculation Parameters'!$B$2:$T$5,4)</f>
        <v>142.3488523751891</v>
      </c>
      <c r="X27" s="57">
        <f>+$E27*HLOOKUP('Calculation Parameters'!C$2,'Calculation Parameters'!$B$2:$T$5,3)+HLOOKUP('Calculation Parameters'!C$2,'Calculation Parameters'!$B$2:$T$5,4)</f>
        <v>134.14787640511668</v>
      </c>
      <c r="Y27" s="57">
        <f>+$E27*HLOOKUP('Calculation Parameters'!D$2,'Calculation Parameters'!$B$2:$T$5,3)+HLOOKUP('Calculation Parameters'!D$2,'Calculation Parameters'!$B$2:$T$5,4)</f>
        <v>128.08692229944648</v>
      </c>
      <c r="Z27" s="57">
        <f>+$E27*HLOOKUP('Calculation Parameters'!E$2,'Calculation Parameters'!$B$2:$T$5,3)+HLOOKUP('Calculation Parameters'!E$2,'Calculation Parameters'!$B$2:$T$5,4)</f>
        <v>124.33935666927725</v>
      </c>
      <c r="AA27" s="57">
        <f>+$E27*HLOOKUP('Calculation Parameters'!F$2,'Calculation Parameters'!$B$2:$T$5,3)+HLOOKUP('Calculation Parameters'!F$2,'Calculation Parameters'!$B$2:$T$5,4)</f>
        <v>121.43502480597751</v>
      </c>
      <c r="AB27" s="57">
        <f>+$E27*HLOOKUP('Calculation Parameters'!G$2,'Calculation Parameters'!$B$2:$T$5,3)+HLOOKUP('Calculation Parameters'!G$2,'Calculation Parameters'!$B$2:$T$5,4)</f>
        <v>118.85509525454819</v>
      </c>
      <c r="AC27" s="57">
        <f>+$E27*HLOOKUP('Calculation Parameters'!H$2,'Calculation Parameters'!$B$2:$T$5,3)+HLOOKUP('Calculation Parameters'!H$2,'Calculation Parameters'!$B$2:$T$5,4)</f>
        <v>116.75963942891669</v>
      </c>
      <c r="AD27" s="57">
        <f>+$E27*HLOOKUP('Calculation Parameters'!I$2,'Calculation Parameters'!$B$2:$T$5,3)+HLOOKUP('Calculation Parameters'!I$2,'Calculation Parameters'!$B$2:$T$5,4)</f>
        <v>115.13871613969751</v>
      </c>
      <c r="AE27" s="57">
        <f>+$E27*HLOOKUP('Calculation Parameters'!J$2,'Calculation Parameters'!$B$2:$T$5,3)+HLOOKUP('Calculation Parameters'!J$2,'Calculation Parameters'!$B$2:$T$5,4)</f>
        <v>113.51705979840906</v>
      </c>
      <c r="AF27" s="57">
        <f>+$E27*HLOOKUP('Calculation Parameters'!K$2,'Calculation Parameters'!$B$2:$T$5,3)+HLOOKUP('Calculation Parameters'!K$2,'Calculation Parameters'!$B$2:$T$5,4)</f>
        <v>112.10780576090846</v>
      </c>
      <c r="AG27" s="57">
        <f>+$E27*HLOOKUP('Calculation Parameters'!L$2,'Calculation Parameters'!$B$2:$T$5,3)+HLOOKUP('Calculation Parameters'!L$2,'Calculation Parameters'!$B$2:$T$5,4)</f>
        <v>110.94382382876029</v>
      </c>
      <c r="AH27" s="57">
        <f>+$E27*HLOOKUP('Calculation Parameters'!M$2,'Calculation Parameters'!$B$2:$T$5,3)+HLOOKUP('Calculation Parameters'!M$2,'Calculation Parameters'!$B$2:$T$5,4)</f>
        <v>109.92892633151547</v>
      </c>
      <c r="AI27" s="57">
        <f>+$E27*HLOOKUP('Calculation Parameters'!N$2,'Calculation Parameters'!$B$2:$T$5,3)+HLOOKUP('Calculation Parameters'!N$2,'Calculation Parameters'!$B$2:$T$5,4)</f>
        <v>108.91196311944847</v>
      </c>
      <c r="AJ27" s="57">
        <f>+$E27*HLOOKUP('Calculation Parameters'!O$2,'Calculation Parameters'!$B$2:$T$5,3)+HLOOKUP('Calculation Parameters'!O$2,'Calculation Parameters'!$B$2:$T$5,4)</f>
        <v>108.00105175689922</v>
      </c>
      <c r="AK27" s="57">
        <f>+$E27*HLOOKUP('Calculation Parameters'!P$2,'Calculation Parameters'!$B$2:$T$5,3)+HLOOKUP('Calculation Parameters'!P$2,'Calculation Parameters'!$B$2:$T$5,4)</f>
        <v>107.23058283588909</v>
      </c>
      <c r="AL27" s="57">
        <f>+$E27*HLOOKUP('Calculation Parameters'!Q$2,'Calculation Parameters'!$B$2:$T$5,3)+HLOOKUP('Calculation Parameters'!Q$2,'Calculation Parameters'!$B$2:$T$5,4)</f>
        <v>106.48913160587063</v>
      </c>
      <c r="AM27" s="57">
        <f>+$E27*HLOOKUP('Calculation Parameters'!R$2,'Calculation Parameters'!$B$2:$T$5,3)+HLOOKUP('Calculation Parameters'!R$2,'Calculation Parameters'!$B$2:$T$5,4)</f>
        <v>105.77902412072956</v>
      </c>
      <c r="AN27" s="57">
        <f>+$E27*HLOOKUP('Calculation Parameters'!S$2,'Calculation Parameters'!$B$2:$T$5,3)+HLOOKUP('Calculation Parameters'!S$2,'Calculation Parameters'!$B$2:$T$5,4)</f>
        <v>105.03362420652097</v>
      </c>
      <c r="AO27" s="57">
        <f>+$E27*HLOOKUP('Calculation Parameters'!T$2,'Calculation Parameters'!$B$2:$T$5,3)+HLOOKUP('Calculation Parameters'!T$2,'Calculation Parameters'!$B$2:$T$5,4)</f>
        <v>104.32996316778797</v>
      </c>
      <c r="AP27" s="58"/>
      <c r="AQ27" s="58"/>
      <c r="AR27" s="58"/>
      <c r="AS27" s="58"/>
    </row>
    <row r="28" spans="1:54">
      <c r="A28" s="45" t="str">
        <f t="shared" ref="A28:D28" si="15">+A12</f>
        <v>Genk</v>
      </c>
      <c r="B28" s="45" t="str">
        <f t="shared" si="15"/>
        <v>Vennestraat</v>
      </c>
      <c r="C28" s="45">
        <f t="shared" si="15"/>
        <v>52</v>
      </c>
      <c r="D28" s="45">
        <f t="shared" si="15"/>
        <v>42</v>
      </c>
      <c r="E28" s="76">
        <f t="shared" ref="E28" si="16">IF(SUM(F12:H12)&gt;1,"fout in verkeersverdeling",+AR12+S12)</f>
        <v>37.737798133903134</v>
      </c>
      <c r="F28" s="76">
        <f t="shared" si="4"/>
        <v>26.338380000000001</v>
      </c>
      <c r="G28" s="94">
        <f t="shared" si="5"/>
        <v>0</v>
      </c>
      <c r="H28" s="78">
        <f t="shared" si="6"/>
        <v>22.884134165129172</v>
      </c>
      <c r="I28" s="78">
        <f t="shared" si="7"/>
        <v>21.085509999999999</v>
      </c>
      <c r="J28" s="92">
        <f t="shared" si="12"/>
        <v>20</v>
      </c>
      <c r="K28" s="72">
        <f t="shared" si="8"/>
        <v>15.00948597417687</v>
      </c>
      <c r="L28" s="79">
        <f t="shared" si="13"/>
        <v>13.59118</v>
      </c>
      <c r="M28" s="74">
        <f t="shared" si="9"/>
        <v>1.782516398479284</v>
      </c>
      <c r="N28" s="74">
        <f t="shared" si="10"/>
        <v>1.0600499999999999</v>
      </c>
      <c r="P28" s="56"/>
      <c r="Q28" s="55"/>
      <c r="W28" s="57">
        <f>+$E28*HLOOKUP('Calculation Parameters'!B$2,'Calculation Parameters'!$B$2:$T$5,3)+HLOOKUP('Calculation Parameters'!B$2,'Calculation Parameters'!$B$2:$T$5,4)</f>
        <v>153.78485862564102</v>
      </c>
      <c r="X28" s="57">
        <f>+$E28*HLOOKUP('Calculation Parameters'!C$2,'Calculation Parameters'!$B$2:$T$5,3)+HLOOKUP('Calculation Parameters'!C$2,'Calculation Parameters'!$B$2:$T$5,4)</f>
        <v>144.93201256761517</v>
      </c>
      <c r="Y28" s="57">
        <f>+$E28*HLOOKUP('Calculation Parameters'!D$2,'Calculation Parameters'!$B$2:$T$5,3)+HLOOKUP('Calculation Parameters'!D$2,'Calculation Parameters'!$B$2:$T$5,4)</f>
        <v>138.32867089473299</v>
      </c>
      <c r="Z28" s="57">
        <f>+$E28*HLOOKUP('Calculation Parameters'!E$2,'Calculation Parameters'!$B$2:$T$5,3)+HLOOKUP('Calculation Parameters'!E$2,'Calculation Parameters'!$B$2:$T$5,4)</f>
        <v>134.30850027537051</v>
      </c>
      <c r="AA28" s="57">
        <f>+$E28*HLOOKUP('Calculation Parameters'!F$2,'Calculation Parameters'!$B$2:$T$5,3)+HLOOKUP('Calculation Parameters'!F$2,'Calculation Parameters'!$B$2:$T$5,4)</f>
        <v>131.1597685500642</v>
      </c>
      <c r="AB28" s="57">
        <f>+$E28*HLOOKUP('Calculation Parameters'!G$2,'Calculation Parameters'!$B$2:$T$5,3)+HLOOKUP('Calculation Parameters'!G$2,'Calculation Parameters'!$B$2:$T$5,4)</f>
        <v>128.30886976298351</v>
      </c>
      <c r="AC28" s="57">
        <f>+$E28*HLOOKUP('Calculation Parameters'!H$2,'Calculation Parameters'!$B$2:$T$5,3)+HLOOKUP('Calculation Parameters'!H$2,'Calculation Parameters'!$B$2:$T$5,4)</f>
        <v>126.01072989032915</v>
      </c>
      <c r="AD28" s="57">
        <f>+$E28*HLOOKUP('Calculation Parameters'!I$2,'Calculation Parameters'!$B$2:$T$5,3)+HLOOKUP('Calculation Parameters'!I$2,'Calculation Parameters'!$B$2:$T$5,4)</f>
        <v>124.23537279591915</v>
      </c>
      <c r="AE28" s="57">
        <f>+$E28*HLOOKUP('Calculation Parameters'!J$2,'Calculation Parameters'!$B$2:$T$5,3)+HLOOKUP('Calculation Parameters'!J$2,'Calculation Parameters'!$B$2:$T$5,4)</f>
        <v>122.43351897936824</v>
      </c>
      <c r="AF28" s="57">
        <f>+$E28*HLOOKUP('Calculation Parameters'!K$2,'Calculation Parameters'!$B$2:$T$5,3)+HLOOKUP('Calculation Parameters'!K$2,'Calculation Parameters'!$B$2:$T$5,4)</f>
        <v>120.85495689889754</v>
      </c>
      <c r="AG28" s="57">
        <f>+$E28*HLOOKUP('Calculation Parameters'!L$2,'Calculation Parameters'!$B$2:$T$5,3)+HLOOKUP('Calculation Parameters'!L$2,'Calculation Parameters'!$B$2:$T$5,4)</f>
        <v>119.54678648877146</v>
      </c>
      <c r="AH28" s="57">
        <f>+$E28*HLOOKUP('Calculation Parameters'!M$2,'Calculation Parameters'!$B$2:$T$5,3)+HLOOKUP('Calculation Parameters'!M$2,'Calculation Parameters'!$B$2:$T$5,4)</f>
        <v>118.40321860610922</v>
      </c>
      <c r="AI28" s="57">
        <f>+$E28*HLOOKUP('Calculation Parameters'!N$2,'Calculation Parameters'!$B$2:$T$5,3)+HLOOKUP('Calculation Parameters'!N$2,'Calculation Parameters'!$B$2:$T$5,4)</f>
        <v>117.25900682316814</v>
      </c>
      <c r="AJ28" s="57">
        <f>+$E28*HLOOKUP('Calculation Parameters'!O$2,'Calculation Parameters'!$B$2:$T$5,3)+HLOOKUP('Calculation Parameters'!O$2,'Calculation Parameters'!$B$2:$T$5,4)</f>
        <v>116.24493324562872</v>
      </c>
      <c r="AK28" s="57">
        <f>+$E28*HLOOKUP('Calculation Parameters'!P$2,'Calculation Parameters'!$B$2:$T$5,3)+HLOOKUP('Calculation Parameters'!P$2,'Calculation Parameters'!$B$2:$T$5,4)</f>
        <v>115.40065303741926</v>
      </c>
      <c r="AL28" s="57">
        <f>+$E28*HLOOKUP('Calculation Parameters'!Q$2,'Calculation Parameters'!$B$2:$T$5,3)+HLOOKUP('Calculation Parameters'!Q$2,'Calculation Parameters'!$B$2:$T$5,4)</f>
        <v>114.5903634007709</v>
      </c>
      <c r="AM28" s="57">
        <f>+$E28*HLOOKUP('Calculation Parameters'!R$2,'Calculation Parameters'!$B$2:$T$5,3)+HLOOKUP('Calculation Parameters'!R$2,'Calculation Parameters'!$B$2:$T$5,4)</f>
        <v>113.81791537453128</v>
      </c>
      <c r="AN28" s="57">
        <f>+$E28*HLOOKUP('Calculation Parameters'!S$2,'Calculation Parameters'!$B$2:$T$5,3)+HLOOKUP('Calculation Parameters'!S$2,'Calculation Parameters'!$B$2:$T$5,4)</f>
        <v>112.99272033672102</v>
      </c>
      <c r="AO28" s="57">
        <f>+$E28*HLOOKUP('Calculation Parameters'!T$2,'Calculation Parameters'!$B$2:$T$5,3)+HLOOKUP('Calculation Parameters'!T$2,'Calculation Parameters'!$B$2:$T$5,4)</f>
        <v>112.20859221164059</v>
      </c>
      <c r="AP28" s="58"/>
      <c r="AQ28" s="58"/>
      <c r="AR28" s="58"/>
      <c r="AS28" s="58"/>
    </row>
    <row r="29" spans="1:54">
      <c r="A29" s="45" t="str">
        <f t="shared" ref="A29:D29" si="17">+A13</f>
        <v>Gent</v>
      </c>
      <c r="B29" s="45" t="str">
        <f t="shared" si="17"/>
        <v>Nederkouter</v>
      </c>
      <c r="C29" s="45">
        <f t="shared" si="17"/>
        <v>21</v>
      </c>
      <c r="D29" s="45">
        <f t="shared" si="17"/>
        <v>44</v>
      </c>
      <c r="E29" s="76">
        <f t="shared" ref="E29:E37" si="18">IF(SUM(F13:H13)&gt;1,"error in traffic distribution",+AR13+S13)</f>
        <v>30.119969999999999</v>
      </c>
      <c r="F29" s="76">
        <f t="shared" si="4"/>
        <v>30.119969999999999</v>
      </c>
      <c r="G29" s="94">
        <f t="shared" si="5"/>
        <v>0</v>
      </c>
      <c r="H29" s="78">
        <f t="shared" si="6"/>
        <v>22.373529999999999</v>
      </c>
      <c r="I29" s="78">
        <f t="shared" si="7"/>
        <v>22.373529999999999</v>
      </c>
      <c r="J29" s="92">
        <f t="shared" si="12"/>
        <v>19</v>
      </c>
      <c r="K29" s="72">
        <f t="shared" si="8"/>
        <v>14.104990000000001</v>
      </c>
      <c r="L29" s="79">
        <f t="shared" si="13"/>
        <v>14.104990000000001</v>
      </c>
      <c r="M29" s="74">
        <f t="shared" si="9"/>
        <v>0.98368750000000005</v>
      </c>
      <c r="N29" s="74">
        <f t="shared" si="10"/>
        <v>0.98368750000000005</v>
      </c>
      <c r="P29" s="56"/>
      <c r="Q29" s="55"/>
      <c r="W29" s="57">
        <f>+$E29*HLOOKUP('Calculation Parameters'!B$2,'Calculation Parameters'!$B$2:$T$5,3)+HLOOKUP('Calculation Parameters'!B$2,'Calculation Parameters'!$B$2:$T$5,4)</f>
        <v>131.8455136</v>
      </c>
      <c r="X29" s="57">
        <f>+$E29*HLOOKUP('Calculation Parameters'!C$2,'Calculation Parameters'!$B$2:$T$5,3)+HLOOKUP('Calculation Parameters'!C$2,'Calculation Parameters'!$B$2:$T$5,4)</f>
        <v>124.24324422567784</v>
      </c>
      <c r="Y29" s="57">
        <f>+$E29*HLOOKUP('Calculation Parameters'!D$2,'Calculation Parameters'!$B$2:$T$5,3)+HLOOKUP('Calculation Parameters'!D$2,'Calculation Parameters'!$B$2:$T$5,4)</f>
        <v>118.68044308015084</v>
      </c>
      <c r="Z29" s="57">
        <f>+$E29*HLOOKUP('Calculation Parameters'!E$2,'Calculation Parameters'!$B$2:$T$5,3)+HLOOKUP('Calculation Parameters'!E$2,'Calculation Parameters'!$B$2:$T$5,4)</f>
        <v>115.18325004427693</v>
      </c>
      <c r="AA29" s="57">
        <f>+$E29*HLOOKUP('Calculation Parameters'!F$2,'Calculation Parameters'!$B$2:$T$5,3)+HLOOKUP('Calculation Parameters'!F$2,'Calculation Parameters'!$B$2:$T$5,4)</f>
        <v>112.50338592706319</v>
      </c>
      <c r="AB29" s="57">
        <f>+$E29*HLOOKUP('Calculation Parameters'!G$2,'Calculation Parameters'!$B$2:$T$5,3)+HLOOKUP('Calculation Parameters'!G$2,'Calculation Parameters'!$B$2:$T$5,4)</f>
        <v>110.17232662083755</v>
      </c>
      <c r="AC29" s="57">
        <f>+$E29*HLOOKUP('Calculation Parameters'!H$2,'Calculation Parameters'!$B$2:$T$5,3)+HLOOKUP('Calculation Parameters'!H$2,'Calculation Parameters'!$B$2:$T$5,4)</f>
        <v>108.2630248741375</v>
      </c>
      <c r="AD29" s="57">
        <f>+$E29*HLOOKUP('Calculation Parameters'!I$2,'Calculation Parameters'!$B$2:$T$5,3)+HLOOKUP('Calculation Parameters'!I$2,'Calculation Parameters'!$B$2:$T$5,4)</f>
        <v>106.78394048730584</v>
      </c>
      <c r="AE29" s="57">
        <f>+$E29*HLOOKUP('Calculation Parameters'!J$2,'Calculation Parameters'!$B$2:$T$5,3)+HLOOKUP('Calculation Parameters'!J$2,'Calculation Parameters'!$B$2:$T$5,4)</f>
        <v>105.32778555338507</v>
      </c>
      <c r="AF29" s="57">
        <f>+$E29*HLOOKUP('Calculation Parameters'!K$2,'Calculation Parameters'!$B$2:$T$5,3)+HLOOKUP('Calculation Parameters'!K$2,'Calculation Parameters'!$B$2:$T$5,4)</f>
        <v>104.07403158240544</v>
      </c>
      <c r="AG29" s="57">
        <f>+$E29*HLOOKUP('Calculation Parameters'!L$2,'Calculation Parameters'!$B$2:$T$5,3)+HLOOKUP('Calculation Parameters'!L$2,'Calculation Parameters'!$B$2:$T$5,4)</f>
        <v>103.04247878666322</v>
      </c>
      <c r="AH29" s="57">
        <f>+$E29*HLOOKUP('Calculation Parameters'!M$2,'Calculation Parameters'!$B$2:$T$5,3)+HLOOKUP('Calculation Parameters'!M$2,'Calculation Parameters'!$B$2:$T$5,4)</f>
        <v>102.14575791671081</v>
      </c>
      <c r="AI29" s="57">
        <f>+$E29*HLOOKUP('Calculation Parameters'!N$2,'Calculation Parameters'!$B$2:$T$5,3)+HLOOKUP('Calculation Parameters'!N$2,'Calculation Parameters'!$B$2:$T$5,4)</f>
        <v>101.2456654739735</v>
      </c>
      <c r="AJ29" s="57">
        <f>+$E29*HLOOKUP('Calculation Parameters'!O$2,'Calculation Parameters'!$B$2:$T$5,3)+HLOOKUP('Calculation Parameters'!O$2,'Calculation Parameters'!$B$2:$T$5,4)</f>
        <v>100.42950289601831</v>
      </c>
      <c r="AK29" s="57">
        <f>+$E29*HLOOKUP('Calculation Parameters'!P$2,'Calculation Parameters'!$B$2:$T$5,3)+HLOOKUP('Calculation Parameters'!P$2,'Calculation Parameters'!$B$2:$T$5,4)</f>
        <v>99.726825556956328</v>
      </c>
      <c r="AL29" s="57">
        <f>+$E29*HLOOKUP('Calculation Parameters'!Q$2,'Calculation Parameters'!$B$2:$T$5,3)+HLOOKUP('Calculation Parameters'!Q$2,'Calculation Parameters'!$B$2:$T$5,4)</f>
        <v>99.048598593324542</v>
      </c>
      <c r="AM29" s="57">
        <f>+$E29*HLOOKUP('Calculation Parameters'!R$2,'Calculation Parameters'!$B$2:$T$5,3)+HLOOKUP('Calculation Parameters'!R$2,'Calculation Parameters'!$B$2:$T$5,4)</f>
        <v>98.395747444726737</v>
      </c>
      <c r="AN29" s="57">
        <f>+$E29*HLOOKUP('Calculation Parameters'!S$2,'Calculation Parameters'!$B$2:$T$5,3)+HLOOKUP('Calculation Parameters'!S$2,'Calculation Parameters'!$B$2:$T$5,4)</f>
        <v>97.723634935005464</v>
      </c>
      <c r="AO29" s="57">
        <f>+$E29*HLOOKUP('Calculation Parameters'!T$2,'Calculation Parameters'!$B$2:$T$5,3)+HLOOKUP('Calculation Parameters'!T$2,'Calculation Parameters'!$B$2:$T$5,4)</f>
        <v>97.093878461349618</v>
      </c>
      <c r="AP29" s="58"/>
      <c r="AQ29" s="58"/>
      <c r="AR29" s="58"/>
      <c r="AS29" s="58"/>
    </row>
    <row r="30" spans="1:54">
      <c r="A30" s="45" t="str">
        <f t="shared" ref="A30:D30" si="19">+A14</f>
        <v>Hasselt</v>
      </c>
      <c r="B30" s="45" t="str">
        <f t="shared" si="19"/>
        <v>Sint-Truidersteenweg</v>
      </c>
      <c r="C30" s="45">
        <f t="shared" si="19"/>
        <v>49</v>
      </c>
      <c r="D30" s="45">
        <f t="shared" si="19"/>
        <v>40</v>
      </c>
      <c r="E30" s="76">
        <f t="shared" si="18"/>
        <v>32.724597837479891</v>
      </c>
      <c r="F30" s="76">
        <f t="shared" si="4"/>
        <v>18.152660000000001</v>
      </c>
      <c r="G30" s="94">
        <f t="shared" si="5"/>
        <v>0</v>
      </c>
      <c r="H30" s="78">
        <f t="shared" si="6"/>
        <v>19.796438263228747</v>
      </c>
      <c r="I30" s="78">
        <f t="shared" si="7"/>
        <v>17.841349999999998</v>
      </c>
      <c r="J30" s="92">
        <f t="shared" si="12"/>
        <v>13</v>
      </c>
      <c r="K30" s="72">
        <f t="shared" si="8"/>
        <v>13.381554601834404</v>
      </c>
      <c r="L30" s="79">
        <f t="shared" si="13"/>
        <v>12.014989999999999</v>
      </c>
      <c r="M30" s="74">
        <f t="shared" si="9"/>
        <v>1.3331677790199139</v>
      </c>
      <c r="N30" s="74">
        <f t="shared" si="10"/>
        <v>0.76746749999999997</v>
      </c>
      <c r="P30" s="56"/>
      <c r="Q30" s="55"/>
      <c r="W30" s="57"/>
      <c r="X30" s="57"/>
      <c r="Y30" s="57"/>
      <c r="Z30" s="57"/>
      <c r="AA30" s="57"/>
      <c r="AB30" s="57"/>
      <c r="AC30" s="57"/>
      <c r="AD30" s="57"/>
      <c r="AE30" s="57"/>
      <c r="AF30" s="57"/>
      <c r="AG30" s="57"/>
      <c r="AH30" s="57"/>
      <c r="AI30" s="57"/>
      <c r="AJ30" s="57"/>
      <c r="AK30" s="57"/>
      <c r="AL30" s="57"/>
      <c r="AM30" s="57"/>
      <c r="AN30" s="57"/>
      <c r="AO30" s="57"/>
      <c r="AP30" s="58"/>
      <c r="AQ30" s="58"/>
      <c r="AR30" s="58"/>
      <c r="AS30" s="58"/>
    </row>
    <row r="31" spans="1:54">
      <c r="A31" s="45" t="str">
        <f t="shared" ref="A31:D31" si="20">+A15</f>
        <v>Kortrijk</v>
      </c>
      <c r="B31" s="45" t="str">
        <f t="shared" si="20"/>
        <v>Rijselsestraat</v>
      </c>
      <c r="C31" s="45">
        <f t="shared" si="20"/>
        <v>13</v>
      </c>
      <c r="D31" s="45">
        <f t="shared" si="20"/>
        <v>38</v>
      </c>
      <c r="E31" s="76">
        <f t="shared" si="18"/>
        <v>46.682945551400131</v>
      </c>
      <c r="F31" s="76">
        <f t="shared" si="4"/>
        <v>29.54513</v>
      </c>
      <c r="G31" s="94">
        <f t="shared" si="5"/>
        <v>0</v>
      </c>
      <c r="H31" s="78">
        <f t="shared" si="6"/>
        <v>24.456862400686379</v>
      </c>
      <c r="I31" s="78">
        <f t="shared" si="7"/>
        <v>21.87538</v>
      </c>
      <c r="J31" s="92">
        <f t="shared" si="12"/>
        <v>26</v>
      </c>
      <c r="K31" s="72">
        <f t="shared" si="8"/>
        <v>15.27046067774566</v>
      </c>
      <c r="L31" s="79">
        <f t="shared" si="13"/>
        <v>13.56654</v>
      </c>
      <c r="M31" s="74">
        <f t="shared" si="9"/>
        <v>1.7222418194315599</v>
      </c>
      <c r="N31" s="74">
        <f t="shared" si="10"/>
        <v>1.0553920000000001</v>
      </c>
      <c r="P31" s="56"/>
      <c r="Q31" s="55"/>
      <c r="W31" s="57"/>
      <c r="X31" s="57"/>
      <c r="Y31" s="57"/>
      <c r="Z31" s="57"/>
      <c r="AA31" s="57"/>
      <c r="AB31" s="57"/>
      <c r="AC31" s="57"/>
      <c r="AD31" s="57"/>
      <c r="AE31" s="57"/>
      <c r="AF31" s="57"/>
      <c r="AG31" s="57"/>
      <c r="AH31" s="57"/>
      <c r="AI31" s="57"/>
      <c r="AJ31" s="57"/>
      <c r="AK31" s="57"/>
      <c r="AL31" s="57"/>
      <c r="AM31" s="57"/>
      <c r="AN31" s="57"/>
      <c r="AO31" s="57"/>
      <c r="AP31" s="58"/>
      <c r="AQ31" s="58"/>
      <c r="AR31" s="58"/>
      <c r="AS31" s="58"/>
    </row>
    <row r="32" spans="1:54">
      <c r="A32" s="45" t="str">
        <f>+A16</f>
        <v>Leuven</v>
      </c>
      <c r="B32" s="45" t="str">
        <f t="shared" ref="B32:D32" si="21">+B16</f>
        <v>Tiensestraat</v>
      </c>
      <c r="C32" s="45">
        <f t="shared" si="21"/>
        <v>39</v>
      </c>
      <c r="D32" s="45">
        <f t="shared" si="21"/>
        <v>39</v>
      </c>
      <c r="E32" s="76">
        <f t="shared" si="18"/>
        <v>27.39123</v>
      </c>
      <c r="F32" s="76">
        <f t="shared" si="4"/>
        <v>27.39123</v>
      </c>
      <c r="G32" s="94">
        <f t="shared" si="5"/>
        <v>0</v>
      </c>
      <c r="H32" s="78">
        <f t="shared" si="6"/>
        <v>19.439910000000001</v>
      </c>
      <c r="I32" s="78">
        <f t="shared" si="7"/>
        <v>19.439910000000001</v>
      </c>
      <c r="J32" s="92">
        <f t="shared" si="12"/>
        <v>12</v>
      </c>
      <c r="K32" s="72">
        <f t="shared" si="8"/>
        <v>13.717919999999999</v>
      </c>
      <c r="L32" s="79">
        <f t="shared" si="13"/>
        <v>13.717919999999999</v>
      </c>
      <c r="M32" s="74">
        <f t="shared" si="9"/>
        <v>0.91312789999999999</v>
      </c>
      <c r="N32" s="74">
        <f t="shared" si="10"/>
        <v>0.91312789999999999</v>
      </c>
      <c r="P32" s="56"/>
      <c r="Q32" s="55"/>
      <c r="W32" s="57"/>
      <c r="X32" s="57"/>
      <c r="Y32" s="57"/>
      <c r="Z32" s="57"/>
      <c r="AA32" s="57"/>
      <c r="AB32" s="57"/>
      <c r="AC32" s="57"/>
      <c r="AD32" s="57"/>
      <c r="AE32" s="57"/>
      <c r="AF32" s="57"/>
      <c r="AG32" s="57"/>
      <c r="AH32" s="57"/>
      <c r="AI32" s="57"/>
      <c r="AJ32" s="57"/>
      <c r="AK32" s="57"/>
      <c r="AL32" s="57"/>
      <c r="AM32" s="57"/>
      <c r="AN32" s="57"/>
      <c r="AO32" s="57"/>
      <c r="AP32" s="58"/>
      <c r="AQ32" s="58"/>
      <c r="AR32" s="58"/>
      <c r="AS32" s="58"/>
    </row>
    <row r="33" spans="1:45">
      <c r="A33" s="45" t="str">
        <f t="shared" ref="A33:D33" si="22">+A17</f>
        <v>Mechelen</v>
      </c>
      <c r="B33" s="45" t="str">
        <f t="shared" si="22"/>
        <v>Sint-Katelijnestraat</v>
      </c>
      <c r="C33" s="45">
        <f t="shared" si="22"/>
        <v>34</v>
      </c>
      <c r="D33" s="45">
        <f t="shared" si="22"/>
        <v>43</v>
      </c>
      <c r="E33" s="76">
        <f t="shared" si="18"/>
        <v>39.742606225596099</v>
      </c>
      <c r="F33" s="76">
        <f t="shared" si="4"/>
        <v>26.599080000000001</v>
      </c>
      <c r="G33" s="94">
        <f t="shared" si="5"/>
        <v>0</v>
      </c>
      <c r="H33" s="78">
        <f t="shared" si="6"/>
        <v>21.501204806481031</v>
      </c>
      <c r="I33" s="78">
        <f t="shared" si="7"/>
        <v>19.534230000000001</v>
      </c>
      <c r="J33" s="92">
        <f t="shared" si="12"/>
        <v>17</v>
      </c>
      <c r="K33" s="72">
        <f t="shared" si="8"/>
        <v>14.774588204470939</v>
      </c>
      <c r="L33" s="79">
        <f t="shared" si="13"/>
        <v>13.191319999999999</v>
      </c>
      <c r="M33" s="74">
        <f t="shared" si="9"/>
        <v>1.6861644367389368</v>
      </c>
      <c r="N33" s="74">
        <f t="shared" si="10"/>
        <v>0.85915039999999998</v>
      </c>
      <c r="P33" s="56"/>
      <c r="Q33" s="55"/>
      <c r="W33" s="57"/>
      <c r="X33" s="57"/>
      <c r="Y33" s="57"/>
      <c r="Z33" s="57"/>
      <c r="AA33" s="57"/>
      <c r="AB33" s="57"/>
      <c r="AC33" s="57"/>
      <c r="AD33" s="57"/>
      <c r="AE33" s="57"/>
      <c r="AF33" s="57"/>
      <c r="AG33" s="57"/>
      <c r="AH33" s="57"/>
      <c r="AI33" s="57"/>
      <c r="AJ33" s="57"/>
      <c r="AK33" s="57"/>
      <c r="AL33" s="57"/>
      <c r="AM33" s="57"/>
      <c r="AN33" s="57"/>
      <c r="AO33" s="57"/>
      <c r="AP33" s="58"/>
      <c r="AQ33" s="58"/>
      <c r="AR33" s="58"/>
      <c r="AS33" s="58"/>
    </row>
    <row r="34" spans="1:45">
      <c r="A34" s="45" t="str">
        <f t="shared" ref="A34:D34" si="23">+A18</f>
        <v>Mortsel</v>
      </c>
      <c r="B34" s="45" t="str">
        <f t="shared" si="23"/>
        <v>Guido Gezellelaan</v>
      </c>
      <c r="C34" s="45">
        <f t="shared" si="23"/>
        <v>34</v>
      </c>
      <c r="D34" s="45">
        <f t="shared" si="23"/>
        <v>47</v>
      </c>
      <c r="E34" s="76">
        <f t="shared" si="18"/>
        <v>35.90963056282753</v>
      </c>
      <c r="F34" s="76">
        <f t="shared" si="4"/>
        <v>28.056660000000001</v>
      </c>
      <c r="G34" s="94">
        <f t="shared" si="5"/>
        <v>0</v>
      </c>
      <c r="H34" s="78">
        <f t="shared" si="6"/>
        <v>21.178779891471187</v>
      </c>
      <c r="I34" s="78">
        <f t="shared" si="7"/>
        <v>20.08004</v>
      </c>
      <c r="J34" s="92">
        <f t="shared" si="12"/>
        <v>16</v>
      </c>
      <c r="K34" s="72">
        <f t="shared" si="8"/>
        <v>13.084250099082581</v>
      </c>
      <c r="L34" s="79">
        <f t="shared" si="13"/>
        <v>12.365170000000001</v>
      </c>
      <c r="M34" s="74">
        <f t="shared" si="9"/>
        <v>1.0126534836485357</v>
      </c>
      <c r="N34" s="74">
        <f t="shared" si="10"/>
        <v>0.75271069999999995</v>
      </c>
      <c r="P34" s="56"/>
      <c r="Q34" s="55"/>
      <c r="W34" s="57"/>
      <c r="X34" s="57"/>
      <c r="Y34" s="57"/>
      <c r="Z34" s="57"/>
      <c r="AA34" s="57"/>
      <c r="AB34" s="57"/>
      <c r="AC34" s="57"/>
      <c r="AD34" s="57"/>
      <c r="AE34" s="57"/>
      <c r="AF34" s="57"/>
      <c r="AG34" s="57"/>
      <c r="AH34" s="57"/>
      <c r="AI34" s="57"/>
      <c r="AJ34" s="57"/>
      <c r="AK34" s="57"/>
      <c r="AL34" s="57"/>
      <c r="AM34" s="57"/>
      <c r="AN34" s="57"/>
      <c r="AO34" s="57"/>
      <c r="AP34" s="58"/>
      <c r="AQ34" s="58"/>
      <c r="AR34" s="58"/>
      <c r="AS34" s="58"/>
    </row>
    <row r="35" spans="1:45">
      <c r="A35" s="45" t="str">
        <f t="shared" ref="A35:D35" si="24">+A19</f>
        <v>Oostende</v>
      </c>
      <c r="B35" s="45" t="str">
        <f t="shared" si="24"/>
        <v>Oude Molenstraat</v>
      </c>
      <c r="C35" s="45">
        <f t="shared" si="24"/>
        <v>7</v>
      </c>
      <c r="D35" s="45">
        <f t="shared" si="24"/>
        <v>49</v>
      </c>
      <c r="E35" s="76">
        <f t="shared" si="18"/>
        <v>26.617914797020209</v>
      </c>
      <c r="F35" s="76">
        <f t="shared" si="4"/>
        <v>25.92482</v>
      </c>
      <c r="G35" s="94">
        <f t="shared" si="5"/>
        <v>0</v>
      </c>
      <c r="H35" s="78">
        <f t="shared" si="6"/>
        <v>17.806361338244642</v>
      </c>
      <c r="I35" s="78">
        <f t="shared" si="7"/>
        <v>17.710509999999999</v>
      </c>
      <c r="J35" s="92">
        <f t="shared" si="12"/>
        <v>10</v>
      </c>
      <c r="K35" s="72">
        <f t="shared" si="8"/>
        <v>13.411890360267176</v>
      </c>
      <c r="L35" s="79">
        <f t="shared" si="13"/>
        <v>13.33572</v>
      </c>
      <c r="M35" s="74">
        <f t="shared" si="9"/>
        <v>0.85359280291051953</v>
      </c>
      <c r="N35" s="74">
        <f t="shared" si="10"/>
        <v>0.81417850000000003</v>
      </c>
      <c r="P35" s="56"/>
      <c r="Q35" s="55"/>
      <c r="W35" s="57">
        <f>+$E35*HLOOKUP('Calculation Parameters'!B$2,'Calculation Parameters'!$B$2:$T$5,3)+HLOOKUP('Calculation Parameters'!B$2,'Calculation Parameters'!$B$2:$T$5,4)</f>
        <v>121.75959461541819</v>
      </c>
      <c r="X35" s="57">
        <f>+$E35*HLOOKUP('Calculation Parameters'!C$2,'Calculation Parameters'!$B$2:$T$5,3)+HLOOKUP('Calculation Parameters'!C$2,'Calculation Parameters'!$B$2:$T$5,4)</f>
        <v>114.73223826156686</v>
      </c>
      <c r="Y35" s="57">
        <f>+$E35*HLOOKUP('Calculation Parameters'!D$2,'Calculation Parameters'!$B$2:$T$5,3)+HLOOKUP('Calculation Parameters'!D$2,'Calculation Parameters'!$B$2:$T$5,4)</f>
        <v>109.64779266616281</v>
      </c>
      <c r="Z35" s="57">
        <f>+$E35*HLOOKUP('Calculation Parameters'!E$2,'Calculation Parameters'!$B$2:$T$5,3)+HLOOKUP('Calculation Parameters'!E$2,'Calculation Parameters'!$B$2:$T$5,4)</f>
        <v>106.39102200988383</v>
      </c>
      <c r="AA35" s="57">
        <f>+$E35*HLOOKUP('Calculation Parameters'!F$2,'Calculation Parameters'!$B$2:$T$5,3)+HLOOKUP('Calculation Parameters'!F$2,'Calculation Parameters'!$B$2:$T$5,4)</f>
        <v>103.9267049249169</v>
      </c>
      <c r="AB35" s="57">
        <f>+$E35*HLOOKUP('Calculation Parameters'!G$2,'Calculation Parameters'!$B$2:$T$5,3)+HLOOKUP('Calculation Parameters'!G$2,'Calculation Parameters'!$B$2:$T$5,4)</f>
        <v>101.83462535499442</v>
      </c>
      <c r="AC35" s="57">
        <f>+$E35*HLOOKUP('Calculation Parameters'!H$2,'Calculation Parameters'!$B$2:$T$5,3)+HLOOKUP('Calculation Parameters'!H$2,'Calculation Parameters'!$B$2:$T$5,4)</f>
        <v>100.1040796209241</v>
      </c>
      <c r="AD35" s="57">
        <f>+$E35*HLOOKUP('Calculation Parameters'!I$2,'Calculation Parameters'!$B$2:$T$5,3)+HLOOKUP('Calculation Parameters'!I$2,'Calculation Parameters'!$B$2:$T$5,4)</f>
        <v>98.761197227473986</v>
      </c>
      <c r="AE35" s="57">
        <f>+$E35*HLOOKUP('Calculation Parameters'!J$2,'Calculation Parameters'!$B$2:$T$5,3)+HLOOKUP('Calculation Parameters'!J$2,'Calculation Parameters'!$B$2:$T$5,4)</f>
        <v>97.463966405425879</v>
      </c>
      <c r="AF35" s="57">
        <f>+$E35*HLOOKUP('Calculation Parameters'!K$2,'Calculation Parameters'!$B$2:$T$5,3)+HLOOKUP('Calculation Parameters'!K$2,'Calculation Parameters'!$B$2:$T$5,4)</f>
        <v>96.35953267504749</v>
      </c>
      <c r="AG35" s="57">
        <f>+$E35*HLOOKUP('Calculation Parameters'!L$2,'Calculation Parameters'!$B$2:$T$5,3)+HLOOKUP('Calculation Parameters'!L$2,'Calculation Parameters'!$B$2:$T$5,4)</f>
        <v>95.455146066131846</v>
      </c>
      <c r="AH35" s="57">
        <f>+$E35*HLOOKUP('Calculation Parameters'!M$2,'Calculation Parameters'!$B$2:$T$5,3)+HLOOKUP('Calculation Parameters'!M$2,'Calculation Parameters'!$B$2:$T$5,4)</f>
        <v>94.671905291818916</v>
      </c>
      <c r="AI35" s="57">
        <f>+$E35*HLOOKUP('Calculation Parameters'!N$2,'Calculation Parameters'!$B$2:$T$5,3)+HLOOKUP('Calculation Parameters'!N$2,'Calculation Parameters'!$B$2:$T$5,4)</f>
        <v>93.884038983680796</v>
      </c>
      <c r="AJ35" s="57">
        <f>+$E35*HLOOKUP('Calculation Parameters'!O$2,'Calculation Parameters'!$B$2:$T$5,3)+HLOOKUP('Calculation Parameters'!O$2,'Calculation Parameters'!$B$2:$T$5,4)</f>
        <v>93.158859719294469</v>
      </c>
      <c r="AK35" s="57">
        <f>+$E35*HLOOKUP('Calculation Parameters'!P$2,'Calculation Parameters'!$B$2:$T$5,3)+HLOOKUP('Calculation Parameters'!P$2,'Calculation Parameters'!$B$2:$T$5,4)</f>
        <v>92.521279814296122</v>
      </c>
      <c r="AL35" s="57">
        <f>+$E35*HLOOKUP('Calculation Parameters'!Q$2,'Calculation Parameters'!$B$2:$T$5,3)+HLOOKUP('Calculation Parameters'!Q$2,'Calculation Parameters'!$B$2:$T$5,4)</f>
        <v>91.903764481726057</v>
      </c>
      <c r="AM35" s="57">
        <f>+$E35*HLOOKUP('Calculation Parameters'!R$2,'Calculation Parameters'!$B$2:$T$5,3)+HLOOKUP('Calculation Parameters'!R$2,'Calculation Parameters'!$B$2:$T$5,4)</f>
        <v>91.305894209599018</v>
      </c>
      <c r="AN35" s="57">
        <f>+$E35*HLOOKUP('Calculation Parameters'!S$2,'Calculation Parameters'!$B$2:$T$5,3)+HLOOKUP('Calculation Parameters'!S$2,'Calculation Parameters'!$B$2:$T$5,4)</f>
        <v>90.70415654354133</v>
      </c>
      <c r="AO35" s="57">
        <f>+$E35*HLOOKUP('Calculation Parameters'!T$2,'Calculation Parameters'!$B$2:$T$5,3)+HLOOKUP('Calculation Parameters'!T$2,'Calculation Parameters'!$B$2:$T$5,4)</f>
        <v>90.145367547171816</v>
      </c>
      <c r="AP35" s="58"/>
      <c r="AQ35" s="58"/>
      <c r="AR35" s="58"/>
      <c r="AS35" s="58"/>
    </row>
    <row r="36" spans="1:45">
      <c r="A36" s="45" t="str">
        <f t="shared" ref="A36:D36" si="25">+A20</f>
        <v>Roeselare</v>
      </c>
      <c r="B36" s="45" t="str">
        <f t="shared" si="25"/>
        <v>Manenstraat</v>
      </c>
      <c r="C36" s="45">
        <f t="shared" si="25"/>
        <v>11</v>
      </c>
      <c r="D36" s="45">
        <f t="shared" si="25"/>
        <v>41</v>
      </c>
      <c r="E36" s="76">
        <f t="shared" si="18"/>
        <v>47.01654801875727</v>
      </c>
      <c r="F36" s="76">
        <f t="shared" ref="F36:F37" si="26">+S20</f>
        <v>25.70252</v>
      </c>
      <c r="G36" s="94">
        <f t="shared" si="5"/>
        <v>0</v>
      </c>
      <c r="H36" s="78">
        <f t="shared" si="6"/>
        <v>24.899641909181454</v>
      </c>
      <c r="I36" s="78">
        <f t="shared" ref="I36:I37" si="27">+U20</f>
        <v>21.899740000000001</v>
      </c>
      <c r="J36" s="92">
        <f t="shared" ref="J36:J37" si="28">IF(H36&gt;34,ROUNDDOWN((0.556+2*0.136)*EXP(0.141*34),0),ROUNDDOWN((0.556+2*0.136)*EXP(0.141*H36),0))</f>
        <v>27</v>
      </c>
      <c r="K36" s="72">
        <f t="shared" si="8"/>
        <v>15.471473838697595</v>
      </c>
      <c r="L36" s="79">
        <f t="shared" ref="L36:L37" si="29">V20</f>
        <v>13.250959999999999</v>
      </c>
      <c r="M36" s="74">
        <f t="shared" si="9"/>
        <v>2.0023977815931566</v>
      </c>
      <c r="N36" s="74">
        <f t="shared" ref="N36:N37" si="30">W20</f>
        <v>0.92324410000000001</v>
      </c>
      <c r="P36" s="56"/>
      <c r="Q36" s="55"/>
      <c r="W36" s="57">
        <f>+$E36*HLOOKUP('Calculation Parameters'!B$2,'Calculation Parameters'!$B$2:$T$5,3)+HLOOKUP('Calculation Parameters'!B$2,'Calculation Parameters'!$B$2:$T$5,4)</f>
        <v>180.50765829402093</v>
      </c>
      <c r="X36" s="57">
        <f>+$E36*HLOOKUP('Calculation Parameters'!C$2,'Calculation Parameters'!$B$2:$T$5,3)+HLOOKUP('Calculation Parameters'!C$2,'Calculation Parameters'!$B$2:$T$5,4)</f>
        <v>170.13157122084607</v>
      </c>
      <c r="Y36" s="57">
        <f>+$E36*HLOOKUP('Calculation Parameters'!D$2,'Calculation Parameters'!$B$2:$T$5,3)+HLOOKUP('Calculation Parameters'!D$2,'Calculation Parameters'!$B$2:$T$5,4)</f>
        <v>162.26081905659126</v>
      </c>
      <c r="Z36" s="57">
        <f>+$E36*HLOOKUP('Calculation Parameters'!E$2,'Calculation Parameters'!$B$2:$T$5,3)+HLOOKUP('Calculation Parameters'!E$2,'Calculation Parameters'!$B$2:$T$5,4)</f>
        <v>157.60364559241796</v>
      </c>
      <c r="AA36" s="57">
        <f>+$E36*HLOOKUP('Calculation Parameters'!F$2,'Calculation Parameters'!$B$2:$T$5,3)+HLOOKUP('Calculation Parameters'!F$2,'Calculation Parameters'!$B$2:$T$5,4)</f>
        <v>153.88381864310173</v>
      </c>
      <c r="AB36" s="57">
        <f>+$E36*HLOOKUP('Calculation Parameters'!G$2,'Calculation Parameters'!$B$2:$T$5,3)+HLOOKUP('Calculation Parameters'!G$2,'Calculation Parameters'!$B$2:$T$5,4)</f>
        <v>150.39973931711393</v>
      </c>
      <c r="AC36" s="57">
        <f>+$E36*HLOOKUP('Calculation Parameters'!H$2,'Calculation Parameters'!$B$2:$T$5,3)+HLOOKUP('Calculation Parameters'!H$2,'Calculation Parameters'!$B$2:$T$5,4)</f>
        <v>147.62798260078617</v>
      </c>
      <c r="AD36" s="57">
        <f>+$E36*HLOOKUP('Calculation Parameters'!I$2,'Calculation Parameters'!$B$2:$T$5,3)+HLOOKUP('Calculation Parameters'!I$2,'Calculation Parameters'!$B$2:$T$5,4)</f>
        <v>145.49175620045244</v>
      </c>
      <c r="AE36" s="57">
        <f>+$E36*HLOOKUP('Calculation Parameters'!J$2,'Calculation Parameters'!$B$2:$T$5,3)+HLOOKUP('Calculation Parameters'!J$2,'Calculation Parameters'!$B$2:$T$5,4)</f>
        <v>143.26883047061921</v>
      </c>
      <c r="AF36" s="57">
        <f>+$E36*HLOOKUP('Calculation Parameters'!K$2,'Calculation Parameters'!$B$2:$T$5,3)+HLOOKUP('Calculation Parameters'!K$2,'Calculation Parameters'!$B$2:$T$5,4)</f>
        <v>141.29464208359965</v>
      </c>
      <c r="AG36" s="57">
        <f>+$E36*HLOOKUP('Calculation Parameters'!L$2,'Calculation Parameters'!$B$2:$T$5,3)+HLOOKUP('Calculation Parameters'!L$2,'Calculation Parameters'!$B$2:$T$5,4)</f>
        <v>139.64954287795643</v>
      </c>
      <c r="AH36" s="57">
        <f>+$E36*HLOOKUP('Calculation Parameters'!M$2,'Calculation Parameters'!$B$2:$T$5,3)+HLOOKUP('Calculation Parameters'!M$2,'Calculation Parameters'!$B$2:$T$5,4)</f>
        <v>138.20530771185093</v>
      </c>
      <c r="AI36" s="57">
        <f>+$E36*HLOOKUP('Calculation Parameters'!N$2,'Calculation Parameters'!$B$2:$T$5,3)+HLOOKUP('Calculation Parameters'!N$2,'Calculation Parameters'!$B$2:$T$5,4)</f>
        <v>136.76375103480208</v>
      </c>
      <c r="AJ36" s="57">
        <f>+$E36*HLOOKUP('Calculation Parameters'!O$2,'Calculation Parameters'!$B$2:$T$5,3)+HLOOKUP('Calculation Parameters'!O$2,'Calculation Parameters'!$B$2:$T$5,4)</f>
        <v>135.50861574881714</v>
      </c>
      <c r="AK36" s="57">
        <f>+$E36*HLOOKUP('Calculation Parameters'!P$2,'Calculation Parameters'!$B$2:$T$5,3)+HLOOKUP('Calculation Parameters'!P$2,'Calculation Parameters'!$B$2:$T$5,4)</f>
        <v>134.49185887367557</v>
      </c>
      <c r="AL36" s="57">
        <f>+$E36*HLOOKUP('Calculation Parameters'!Q$2,'Calculation Parameters'!$B$2:$T$5,3)+HLOOKUP('Calculation Parameters'!Q$2,'Calculation Parameters'!$B$2:$T$5,4)</f>
        <v>133.5207128235578</v>
      </c>
      <c r="AM36" s="57">
        <f>+$E36*HLOOKUP('Calculation Parameters'!R$2,'Calculation Parameters'!$B$2:$T$5,3)+HLOOKUP('Calculation Parameters'!R$2,'Calculation Parameters'!$B$2:$T$5,4)</f>
        <v>132.60259210752497</v>
      </c>
      <c r="AN36" s="57">
        <f>+$E36*HLOOKUP('Calculation Parameters'!S$2,'Calculation Parameters'!$B$2:$T$5,3)+HLOOKUP('Calculation Parameters'!S$2,'Calculation Parameters'!$B$2:$T$5,4)</f>
        <v>131.59093782373128</v>
      </c>
      <c r="AO36" s="57">
        <f>+$E36*HLOOKUP('Calculation Parameters'!T$2,'Calculation Parameters'!$B$2:$T$5,3)+HLOOKUP('Calculation Parameters'!T$2,'Calculation Parameters'!$B$2:$T$5,4)</f>
        <v>130.61878026064008</v>
      </c>
      <c r="AP36" s="58"/>
      <c r="AQ36" s="58"/>
      <c r="AR36" s="58"/>
      <c r="AS36" s="58"/>
    </row>
    <row r="37" spans="1:45">
      <c r="A37" s="45" t="str">
        <f t="shared" ref="A37:D37" si="31">+A21</f>
        <v>Sint-Niklaas</v>
      </c>
      <c r="B37" s="45" t="str">
        <f t="shared" si="31"/>
        <v>Ankerstraat</v>
      </c>
      <c r="C37" s="45">
        <f t="shared" si="31"/>
        <v>29</v>
      </c>
      <c r="D37" s="45">
        <f t="shared" si="31"/>
        <v>47</v>
      </c>
      <c r="E37" s="76">
        <f t="shared" si="18"/>
        <v>35.13423993160044</v>
      </c>
      <c r="F37" s="76">
        <f t="shared" si="26"/>
        <v>23.918700000000001</v>
      </c>
      <c r="G37" s="94">
        <f t="shared" si="5"/>
        <v>0</v>
      </c>
      <c r="H37" s="78">
        <f t="shared" si="6"/>
        <v>22.822980788088611</v>
      </c>
      <c r="I37" s="78">
        <f t="shared" si="27"/>
        <v>21.219010000000001</v>
      </c>
      <c r="J37" s="92">
        <f t="shared" si="28"/>
        <v>20</v>
      </c>
      <c r="K37" s="72">
        <f t="shared" si="8"/>
        <v>15.087037315567162</v>
      </c>
      <c r="L37" s="79">
        <f t="shared" si="29"/>
        <v>13.837020000000001</v>
      </c>
      <c r="M37" s="74">
        <f t="shared" si="9"/>
        <v>1.4095159594461468</v>
      </c>
      <c r="N37" s="74">
        <f t="shared" si="30"/>
        <v>0.77594470000000004</v>
      </c>
      <c r="P37" s="56"/>
      <c r="Q37" s="55"/>
      <c r="W37" s="57">
        <f>+$E37*HLOOKUP('Calculation Parameters'!B$2,'Calculation Parameters'!$B$2:$T$5,3)+HLOOKUP('Calculation Parameters'!B$2,'Calculation Parameters'!$B$2:$T$5,4)</f>
        <v>146.28661100300926</v>
      </c>
      <c r="X37" s="57">
        <f>+$E37*HLOOKUP('Calculation Parameters'!C$2,'Calculation Parameters'!$B$2:$T$5,3)+HLOOKUP('Calculation Parameters'!C$2,'Calculation Parameters'!$B$2:$T$5,4)</f>
        <v>137.86117668560468</v>
      </c>
      <c r="Y37" s="57">
        <f>+$E37*HLOOKUP('Calculation Parameters'!D$2,'Calculation Parameters'!$B$2:$T$5,3)+HLOOKUP('Calculation Parameters'!D$2,'Calculation Parameters'!$B$2:$T$5,4)</f>
        <v>131.61346233552428</v>
      </c>
      <c r="Z37" s="57">
        <f>+$E37*HLOOKUP('Calculation Parameters'!E$2,'Calculation Parameters'!$B$2:$T$5,3)+HLOOKUP('Calculation Parameters'!E$2,'Calculation Parameters'!$B$2:$T$5,4)</f>
        <v>127.77203066290336</v>
      </c>
      <c r="AA37" s="57">
        <f>+$E37*HLOOKUP('Calculation Parameters'!F$2,'Calculation Parameters'!$B$2:$T$5,3)+HLOOKUP('Calculation Parameters'!F$2,'Calculation Parameters'!$B$2:$T$5,4)</f>
        <v>124.78354462513241</v>
      </c>
      <c r="AB37" s="57">
        <f>+$E37*HLOOKUP('Calculation Parameters'!G$2,'Calculation Parameters'!$B$2:$T$5,3)+HLOOKUP('Calculation Parameters'!G$2,'Calculation Parameters'!$B$2:$T$5,4)</f>
        <v>122.11031227006761</v>
      </c>
      <c r="AC37" s="57">
        <f>+$E37*HLOOKUP('Calculation Parameters'!H$2,'Calculation Parameters'!$B$2:$T$5,3)+HLOOKUP('Calculation Parameters'!H$2,'Calculation Parameters'!$B$2:$T$5,4)</f>
        <v>119.94506627141531</v>
      </c>
      <c r="AD37" s="57">
        <f>+$E37*HLOOKUP('Calculation Parameters'!I$2,'Calculation Parameters'!$B$2:$T$5,3)+HLOOKUP('Calculation Parameters'!I$2,'Calculation Parameters'!$B$2:$T$5,4)</f>
        <v>118.27096680902002</v>
      </c>
      <c r="AE37" s="57">
        <f>+$E37*HLOOKUP('Calculation Parameters'!J$2,'Calculation Parameters'!$B$2:$T$5,3)+HLOOKUP('Calculation Parameters'!J$2,'Calculation Parameters'!$B$2:$T$5,4)</f>
        <v>116.5872630932036</v>
      </c>
      <c r="AF37" s="57">
        <f>+$E37*HLOOKUP('Calculation Parameters'!K$2,'Calculation Parameters'!$B$2:$T$5,3)+HLOOKUP('Calculation Parameters'!K$2,'Calculation Parameters'!$B$2:$T$5,4)</f>
        <v>115.11971123805895</v>
      </c>
      <c r="AG37" s="57">
        <f>+$E37*HLOOKUP('Calculation Parameters'!L$2,'Calculation Parameters'!$B$2:$T$5,3)+HLOOKUP('Calculation Parameters'!L$2,'Calculation Parameters'!$B$2:$T$5,4)</f>
        <v>113.90608090499572</v>
      </c>
      <c r="AH37" s="57">
        <f>+$E37*HLOOKUP('Calculation Parameters'!M$2,'Calculation Parameters'!$B$2:$T$5,3)+HLOOKUP('Calculation Parameters'!M$2,'Calculation Parameters'!$B$2:$T$5,4)</f>
        <v>112.84687834974144</v>
      </c>
      <c r="AI37" s="57">
        <f>+$E37*HLOOKUP('Calculation Parameters'!N$2,'Calculation Parameters'!$B$2:$T$5,3)+HLOOKUP('Calculation Parameters'!N$2,'Calculation Parameters'!$B$2:$T$5,4)</f>
        <v>111.78609965289215</v>
      </c>
      <c r="AJ37" s="57">
        <f>+$E37*HLOOKUP('Calculation Parameters'!O$2,'Calculation Parameters'!$B$2:$T$5,3)+HLOOKUP('Calculation Parameters'!O$2,'Calculation Parameters'!$B$2:$T$5,4)</f>
        <v>110.83966645752415</v>
      </c>
      <c r="AK37" s="57">
        <f>+$E37*HLOOKUP('Calculation Parameters'!P$2,'Calculation Parameters'!$B$2:$T$5,3)+HLOOKUP('Calculation Parameters'!P$2,'Calculation Parameters'!$B$2:$T$5,4)</f>
        <v>110.04378210505706</v>
      </c>
      <c r="AL37" s="57">
        <f>+$E37*HLOOKUP('Calculation Parameters'!Q$2,'Calculation Parameters'!$B$2:$T$5,3)+HLOOKUP('Calculation Parameters'!Q$2,'Calculation Parameters'!$B$2:$T$5,4)</f>
        <v>109.27862775493743</v>
      </c>
      <c r="AM37" s="57">
        <f>+$E37*HLOOKUP('Calculation Parameters'!R$2,'Calculation Parameters'!$B$2:$T$5,3)+HLOOKUP('Calculation Parameters'!R$2,'Calculation Parameters'!$B$2:$T$5,4)</f>
        <v>108.54705455893563</v>
      </c>
      <c r="AN37" s="57">
        <f>+$E37*HLOOKUP('Calculation Parameters'!S$2,'Calculation Parameters'!$B$2:$T$5,3)+HLOOKUP('Calculation Parameters'!S$2,'Calculation Parameters'!$B$2:$T$5,4)</f>
        <v>107.77417879961651</v>
      </c>
      <c r="AO37" s="57">
        <f>+$E37*HLOOKUP('Calculation Parameters'!T$2,'Calculation Parameters'!$B$2:$T$5,3)+HLOOKUP('Calculation Parameters'!T$2,'Calculation Parameters'!$B$2:$T$5,4)</f>
        <v>107.04281053892325</v>
      </c>
      <c r="AP37" s="58"/>
      <c r="AQ37" s="58"/>
      <c r="AR37" s="58"/>
      <c r="AS37" s="58"/>
    </row>
    <row r="38" spans="1:45">
      <c r="A38" s="45"/>
      <c r="B38" s="44"/>
      <c r="C38" s="44"/>
      <c r="D38" s="44"/>
      <c r="E38" s="44"/>
      <c r="F38" s="44"/>
      <c r="G38" s="44"/>
      <c r="H38" s="51"/>
      <c r="I38" s="23"/>
      <c r="J38" s="23"/>
      <c r="K38" s="23"/>
      <c r="M38" s="23"/>
      <c r="AA38" s="59"/>
      <c r="AB38" s="59"/>
      <c r="AC38" s="59"/>
      <c r="AD38" s="59"/>
      <c r="AE38" s="59"/>
      <c r="AF38" s="59"/>
    </row>
    <row r="39" spans="1:45">
      <c r="A39" s="45"/>
      <c r="B39" s="44"/>
      <c r="C39" s="44"/>
      <c r="D39" s="44"/>
      <c r="E39" s="44"/>
      <c r="F39" s="44"/>
      <c r="G39" s="44"/>
      <c r="H39" s="51"/>
      <c r="I39" s="23"/>
      <c r="J39" s="23"/>
      <c r="K39" s="23"/>
      <c r="M39" s="23"/>
      <c r="AA39" s="59"/>
      <c r="AB39" s="59"/>
      <c r="AC39" s="59"/>
      <c r="AD39" s="59"/>
      <c r="AE39" s="59"/>
      <c r="AF39" s="59"/>
    </row>
    <row r="40" spans="1:45">
      <c r="A40" s="45"/>
      <c r="B40" s="44"/>
      <c r="C40" s="44"/>
      <c r="D40" s="44"/>
      <c r="E40" s="44"/>
      <c r="F40" s="44"/>
      <c r="G40" s="44"/>
      <c r="H40" s="51"/>
      <c r="I40" s="23"/>
      <c r="J40" s="23"/>
      <c r="K40" s="23"/>
      <c r="M40" s="23"/>
      <c r="AA40" s="59"/>
      <c r="AB40" s="59"/>
      <c r="AC40" s="59"/>
      <c r="AD40" s="59"/>
      <c r="AE40" s="59"/>
      <c r="AF40" s="59"/>
    </row>
    <row r="41" spans="1:45">
      <c r="A41" s="45"/>
      <c r="B41" s="44"/>
      <c r="C41" s="44"/>
      <c r="D41" s="44"/>
      <c r="E41" s="44"/>
      <c r="F41" s="44"/>
      <c r="G41" s="44"/>
      <c r="H41" s="51"/>
      <c r="I41" s="23"/>
      <c r="J41" s="23"/>
      <c r="K41" s="23"/>
      <c r="M41" s="23"/>
      <c r="AA41" s="59"/>
      <c r="AB41" s="59"/>
      <c r="AC41" s="59"/>
      <c r="AD41" s="59"/>
      <c r="AE41" s="59"/>
      <c r="AF41" s="59"/>
    </row>
    <row r="42" spans="1:45">
      <c r="A42" s="45"/>
      <c r="B42" s="44"/>
      <c r="C42" s="44"/>
      <c r="D42" s="44"/>
      <c r="E42" s="44"/>
      <c r="F42" s="44"/>
      <c r="G42" s="44"/>
      <c r="H42" s="51"/>
      <c r="I42" s="23"/>
      <c r="J42" s="23"/>
      <c r="K42" s="23"/>
      <c r="M42" s="23"/>
      <c r="AA42" s="59"/>
      <c r="AB42" s="59"/>
      <c r="AC42" s="59"/>
      <c r="AD42" s="59"/>
      <c r="AE42" s="59"/>
      <c r="AF42" s="59"/>
    </row>
    <row r="43" spans="1:45">
      <c r="A43" s="45"/>
      <c r="B43" s="44"/>
      <c r="C43" s="44"/>
      <c r="D43" s="44"/>
      <c r="E43" s="44"/>
      <c r="F43" s="44"/>
      <c r="G43" s="44"/>
      <c r="H43" s="51"/>
      <c r="I43" s="23"/>
      <c r="J43" s="23"/>
      <c r="K43" s="23"/>
      <c r="M43" s="23"/>
      <c r="AA43" s="59"/>
      <c r="AB43" s="59"/>
      <c r="AC43" s="59"/>
      <c r="AD43" s="59"/>
      <c r="AE43" s="59"/>
      <c r="AF43" s="59"/>
    </row>
    <row r="56" spans="1:13">
      <c r="D56"/>
      <c r="E56"/>
      <c r="F56"/>
    </row>
    <row r="57" spans="1:13">
      <c r="A57"/>
      <c r="B57"/>
      <c r="C57"/>
      <c r="D57"/>
      <c r="E57"/>
      <c r="F57"/>
      <c r="G57"/>
      <c r="H57"/>
      <c r="I57"/>
      <c r="J57"/>
      <c r="K57"/>
      <c r="L57"/>
      <c r="M57"/>
    </row>
    <row r="58" spans="1:13">
      <c r="A58"/>
      <c r="B58"/>
      <c r="C58"/>
      <c r="D58"/>
      <c r="E58"/>
      <c r="F58"/>
      <c r="G58"/>
      <c r="H58"/>
      <c r="I58"/>
      <c r="J58"/>
      <c r="K58"/>
      <c r="L58"/>
      <c r="M58"/>
    </row>
    <row r="59" spans="1:13">
      <c r="A59"/>
      <c r="B59"/>
      <c r="C59"/>
      <c r="D59"/>
      <c r="E59"/>
      <c r="F59"/>
      <c r="G59"/>
      <c r="H59"/>
      <c r="I59"/>
      <c r="J59"/>
      <c r="K59"/>
      <c r="L59"/>
      <c r="M59"/>
    </row>
    <row r="60" spans="1:13">
      <c r="A60"/>
      <c r="B60"/>
      <c r="C60"/>
      <c r="D60"/>
      <c r="E60"/>
      <c r="F60"/>
      <c r="G60"/>
      <c r="H60"/>
      <c r="I60"/>
      <c r="J60"/>
      <c r="K60"/>
      <c r="L60"/>
      <c r="M60"/>
    </row>
    <row r="61" spans="1:13">
      <c r="A61"/>
      <c r="B61"/>
      <c r="C61"/>
      <c r="D61"/>
      <c r="E61"/>
      <c r="F61"/>
      <c r="G61"/>
      <c r="H61"/>
      <c r="I61"/>
      <c r="J61"/>
      <c r="K61"/>
      <c r="L61"/>
      <c r="M61"/>
    </row>
    <row r="62" spans="1:13">
      <c r="A62"/>
      <c r="B62"/>
      <c r="C62"/>
      <c r="D62"/>
      <c r="E62"/>
      <c r="F62"/>
      <c r="G62"/>
      <c r="H62"/>
      <c r="I62"/>
      <c r="J62"/>
      <c r="K62"/>
      <c r="L62"/>
      <c r="M62"/>
    </row>
    <row r="63" spans="1:13">
      <c r="A63"/>
      <c r="B63"/>
      <c r="C63"/>
      <c r="D63"/>
      <c r="E63"/>
      <c r="F63"/>
      <c r="G63"/>
      <c r="H63"/>
      <c r="I63"/>
      <c r="J63"/>
      <c r="K63"/>
      <c r="L63"/>
      <c r="M63"/>
    </row>
    <row r="64" spans="1:13">
      <c r="A64"/>
      <c r="B64"/>
      <c r="C64"/>
      <c r="D64"/>
      <c r="E64"/>
      <c r="F64"/>
      <c r="G64"/>
      <c r="H64"/>
      <c r="I64"/>
      <c r="J64"/>
      <c r="K64"/>
      <c r="L64"/>
      <c r="M64"/>
    </row>
    <row r="65" spans="1:13">
      <c r="A65"/>
      <c r="B65"/>
      <c r="C65"/>
      <c r="D65"/>
      <c r="E65"/>
      <c r="F65"/>
      <c r="G65"/>
      <c r="H65"/>
      <c r="I65"/>
      <c r="J65"/>
      <c r="K65"/>
      <c r="L65"/>
      <c r="M65"/>
    </row>
    <row r="66" spans="1:13">
      <c r="A66"/>
      <c r="B66"/>
      <c r="C66"/>
      <c r="D66"/>
      <c r="E66"/>
      <c r="F66"/>
      <c r="G66"/>
      <c r="H66"/>
      <c r="I66"/>
      <c r="J66"/>
      <c r="K66"/>
      <c r="L66"/>
      <c r="M66"/>
    </row>
    <row r="67" spans="1:13">
      <c r="A67"/>
      <c r="B67"/>
      <c r="C67"/>
      <c r="D67"/>
      <c r="E67"/>
      <c r="F67"/>
      <c r="G67"/>
      <c r="H67"/>
      <c r="I67"/>
      <c r="J67"/>
      <c r="K67"/>
      <c r="L67"/>
      <c r="M67"/>
    </row>
    <row r="68" spans="1:13">
      <c r="A68"/>
      <c r="B68"/>
      <c r="C68"/>
      <c r="D68"/>
      <c r="E68"/>
      <c r="F68"/>
      <c r="G68"/>
      <c r="H68"/>
      <c r="I68"/>
      <c r="J68"/>
      <c r="K68"/>
      <c r="L68"/>
      <c r="M68"/>
    </row>
    <row r="69" spans="1:13">
      <c r="A69"/>
      <c r="B69"/>
      <c r="C69"/>
      <c r="D69"/>
      <c r="E69"/>
      <c r="F69"/>
      <c r="G69"/>
      <c r="H69"/>
      <c r="I69"/>
      <c r="J69"/>
      <c r="K69"/>
      <c r="L69"/>
      <c r="M69"/>
    </row>
  </sheetData>
  <sortState ref="A54:M57">
    <sortCondition ref="B54:B57"/>
  </sortState>
  <phoneticPr fontId="38" type="noConversion"/>
  <conditionalFormatting sqref="F20:H20">
    <cfRule type="cellIs" dxfId="1" priority="6" stopIfTrue="1" operator="greaterThan">
      <formula>1</formula>
    </cfRule>
  </conditionalFormatting>
  <dataValidations disablePrompts="1" count="4">
    <dataValidation type="list" allowBlank="1" showInputMessage="1" showErrorMessage="1" sqref="L65561:L65567 JH65561:JH65567 TD65561:TD65567 ACZ65561:ACZ65567 AMV65561:AMV65567 AWR65561:AWR65567 BGN65561:BGN65567 BQJ65561:BQJ65567 CAF65561:CAF65567 CKB65561:CKB65567 CTX65561:CTX65567 DDT65561:DDT65567 DNP65561:DNP65567 DXL65561:DXL65567 EHH65561:EHH65567 ERD65561:ERD65567 FAZ65561:FAZ65567 FKV65561:FKV65567 FUR65561:FUR65567 GEN65561:GEN65567 GOJ65561:GOJ65567 GYF65561:GYF65567 HIB65561:HIB65567 HRX65561:HRX65567 IBT65561:IBT65567 ILP65561:ILP65567 IVL65561:IVL65567 JFH65561:JFH65567 JPD65561:JPD65567 JYZ65561:JYZ65567 KIV65561:KIV65567 KSR65561:KSR65567 LCN65561:LCN65567 LMJ65561:LMJ65567 LWF65561:LWF65567 MGB65561:MGB65567 MPX65561:MPX65567 MZT65561:MZT65567 NJP65561:NJP65567 NTL65561:NTL65567 ODH65561:ODH65567 OND65561:OND65567 OWZ65561:OWZ65567 PGV65561:PGV65567 PQR65561:PQR65567 QAN65561:QAN65567 QKJ65561:QKJ65567 QUF65561:QUF65567 REB65561:REB65567 RNX65561:RNX65567 RXT65561:RXT65567 SHP65561:SHP65567 SRL65561:SRL65567 TBH65561:TBH65567 TLD65561:TLD65567 TUZ65561:TUZ65567 UEV65561:UEV65567 UOR65561:UOR65567 UYN65561:UYN65567 VIJ65561:VIJ65567 VSF65561:VSF65567 WCB65561:WCB65567 WLX65561:WLX65567 WVT65561:WVT65567 L131097:L131103 JH131097:JH131103 TD131097:TD131103 ACZ131097:ACZ131103 AMV131097:AMV131103 AWR131097:AWR131103 BGN131097:BGN131103 BQJ131097:BQJ131103 CAF131097:CAF131103 CKB131097:CKB131103 CTX131097:CTX131103 DDT131097:DDT131103 DNP131097:DNP131103 DXL131097:DXL131103 EHH131097:EHH131103 ERD131097:ERD131103 FAZ131097:FAZ131103 FKV131097:FKV131103 FUR131097:FUR131103 GEN131097:GEN131103 GOJ131097:GOJ131103 GYF131097:GYF131103 HIB131097:HIB131103 HRX131097:HRX131103 IBT131097:IBT131103 ILP131097:ILP131103 IVL131097:IVL131103 JFH131097:JFH131103 JPD131097:JPD131103 JYZ131097:JYZ131103 KIV131097:KIV131103 KSR131097:KSR131103 LCN131097:LCN131103 LMJ131097:LMJ131103 LWF131097:LWF131103 MGB131097:MGB131103 MPX131097:MPX131103 MZT131097:MZT131103 NJP131097:NJP131103 NTL131097:NTL131103 ODH131097:ODH131103 OND131097:OND131103 OWZ131097:OWZ131103 PGV131097:PGV131103 PQR131097:PQR131103 QAN131097:QAN131103 QKJ131097:QKJ131103 QUF131097:QUF131103 REB131097:REB131103 RNX131097:RNX131103 RXT131097:RXT131103 SHP131097:SHP131103 SRL131097:SRL131103 TBH131097:TBH131103 TLD131097:TLD131103 TUZ131097:TUZ131103 UEV131097:UEV131103 UOR131097:UOR131103 UYN131097:UYN131103 VIJ131097:VIJ131103 VSF131097:VSF131103 WCB131097:WCB131103 WLX131097:WLX131103 WVT131097:WVT131103 L196633:L196639 JH196633:JH196639 TD196633:TD196639 ACZ196633:ACZ196639 AMV196633:AMV196639 AWR196633:AWR196639 BGN196633:BGN196639 BQJ196633:BQJ196639 CAF196633:CAF196639 CKB196633:CKB196639 CTX196633:CTX196639 DDT196633:DDT196639 DNP196633:DNP196639 DXL196633:DXL196639 EHH196633:EHH196639 ERD196633:ERD196639 FAZ196633:FAZ196639 FKV196633:FKV196639 FUR196633:FUR196639 GEN196633:GEN196639 GOJ196633:GOJ196639 GYF196633:GYF196639 HIB196633:HIB196639 HRX196633:HRX196639 IBT196633:IBT196639 ILP196633:ILP196639 IVL196633:IVL196639 JFH196633:JFH196639 JPD196633:JPD196639 JYZ196633:JYZ196639 KIV196633:KIV196639 KSR196633:KSR196639 LCN196633:LCN196639 LMJ196633:LMJ196639 LWF196633:LWF196639 MGB196633:MGB196639 MPX196633:MPX196639 MZT196633:MZT196639 NJP196633:NJP196639 NTL196633:NTL196639 ODH196633:ODH196639 OND196633:OND196639 OWZ196633:OWZ196639 PGV196633:PGV196639 PQR196633:PQR196639 QAN196633:QAN196639 QKJ196633:QKJ196639 QUF196633:QUF196639 REB196633:REB196639 RNX196633:RNX196639 RXT196633:RXT196639 SHP196633:SHP196639 SRL196633:SRL196639 TBH196633:TBH196639 TLD196633:TLD196639 TUZ196633:TUZ196639 UEV196633:UEV196639 UOR196633:UOR196639 UYN196633:UYN196639 VIJ196633:VIJ196639 VSF196633:VSF196639 WCB196633:WCB196639 WLX196633:WLX196639 WVT196633:WVT196639 L262169:L262175 JH262169:JH262175 TD262169:TD262175 ACZ262169:ACZ262175 AMV262169:AMV262175 AWR262169:AWR262175 BGN262169:BGN262175 BQJ262169:BQJ262175 CAF262169:CAF262175 CKB262169:CKB262175 CTX262169:CTX262175 DDT262169:DDT262175 DNP262169:DNP262175 DXL262169:DXL262175 EHH262169:EHH262175 ERD262169:ERD262175 FAZ262169:FAZ262175 FKV262169:FKV262175 FUR262169:FUR262175 GEN262169:GEN262175 GOJ262169:GOJ262175 GYF262169:GYF262175 HIB262169:HIB262175 HRX262169:HRX262175 IBT262169:IBT262175 ILP262169:ILP262175 IVL262169:IVL262175 JFH262169:JFH262175 JPD262169:JPD262175 JYZ262169:JYZ262175 KIV262169:KIV262175 KSR262169:KSR262175 LCN262169:LCN262175 LMJ262169:LMJ262175 LWF262169:LWF262175 MGB262169:MGB262175 MPX262169:MPX262175 MZT262169:MZT262175 NJP262169:NJP262175 NTL262169:NTL262175 ODH262169:ODH262175 OND262169:OND262175 OWZ262169:OWZ262175 PGV262169:PGV262175 PQR262169:PQR262175 QAN262169:QAN262175 QKJ262169:QKJ262175 QUF262169:QUF262175 REB262169:REB262175 RNX262169:RNX262175 RXT262169:RXT262175 SHP262169:SHP262175 SRL262169:SRL262175 TBH262169:TBH262175 TLD262169:TLD262175 TUZ262169:TUZ262175 UEV262169:UEV262175 UOR262169:UOR262175 UYN262169:UYN262175 VIJ262169:VIJ262175 VSF262169:VSF262175 WCB262169:WCB262175 WLX262169:WLX262175 WVT262169:WVT262175 L327705:L327711 JH327705:JH327711 TD327705:TD327711 ACZ327705:ACZ327711 AMV327705:AMV327711 AWR327705:AWR327711 BGN327705:BGN327711 BQJ327705:BQJ327711 CAF327705:CAF327711 CKB327705:CKB327711 CTX327705:CTX327711 DDT327705:DDT327711 DNP327705:DNP327711 DXL327705:DXL327711 EHH327705:EHH327711 ERD327705:ERD327711 FAZ327705:FAZ327711 FKV327705:FKV327711 FUR327705:FUR327711 GEN327705:GEN327711 GOJ327705:GOJ327711 GYF327705:GYF327711 HIB327705:HIB327711 HRX327705:HRX327711 IBT327705:IBT327711 ILP327705:ILP327711 IVL327705:IVL327711 JFH327705:JFH327711 JPD327705:JPD327711 JYZ327705:JYZ327711 KIV327705:KIV327711 KSR327705:KSR327711 LCN327705:LCN327711 LMJ327705:LMJ327711 LWF327705:LWF327711 MGB327705:MGB327711 MPX327705:MPX327711 MZT327705:MZT327711 NJP327705:NJP327711 NTL327705:NTL327711 ODH327705:ODH327711 OND327705:OND327711 OWZ327705:OWZ327711 PGV327705:PGV327711 PQR327705:PQR327711 QAN327705:QAN327711 QKJ327705:QKJ327711 QUF327705:QUF327711 REB327705:REB327711 RNX327705:RNX327711 RXT327705:RXT327711 SHP327705:SHP327711 SRL327705:SRL327711 TBH327705:TBH327711 TLD327705:TLD327711 TUZ327705:TUZ327711 UEV327705:UEV327711 UOR327705:UOR327711 UYN327705:UYN327711 VIJ327705:VIJ327711 VSF327705:VSF327711 WCB327705:WCB327711 WLX327705:WLX327711 WVT327705:WVT327711 L393241:L393247 JH393241:JH393247 TD393241:TD393247 ACZ393241:ACZ393247 AMV393241:AMV393247 AWR393241:AWR393247 BGN393241:BGN393247 BQJ393241:BQJ393247 CAF393241:CAF393247 CKB393241:CKB393247 CTX393241:CTX393247 DDT393241:DDT393247 DNP393241:DNP393247 DXL393241:DXL393247 EHH393241:EHH393247 ERD393241:ERD393247 FAZ393241:FAZ393247 FKV393241:FKV393247 FUR393241:FUR393247 GEN393241:GEN393247 GOJ393241:GOJ393247 GYF393241:GYF393247 HIB393241:HIB393247 HRX393241:HRX393247 IBT393241:IBT393247 ILP393241:ILP393247 IVL393241:IVL393247 JFH393241:JFH393247 JPD393241:JPD393247 JYZ393241:JYZ393247 KIV393241:KIV393247 KSR393241:KSR393247 LCN393241:LCN393247 LMJ393241:LMJ393247 LWF393241:LWF393247 MGB393241:MGB393247 MPX393241:MPX393247 MZT393241:MZT393247 NJP393241:NJP393247 NTL393241:NTL393247 ODH393241:ODH393247 OND393241:OND393247 OWZ393241:OWZ393247 PGV393241:PGV393247 PQR393241:PQR393247 QAN393241:QAN393247 QKJ393241:QKJ393247 QUF393241:QUF393247 REB393241:REB393247 RNX393241:RNX393247 RXT393241:RXT393247 SHP393241:SHP393247 SRL393241:SRL393247 TBH393241:TBH393247 TLD393241:TLD393247 TUZ393241:TUZ393247 UEV393241:UEV393247 UOR393241:UOR393247 UYN393241:UYN393247 VIJ393241:VIJ393247 VSF393241:VSF393247 WCB393241:WCB393247 WLX393241:WLX393247 WVT393241:WVT393247 L458777:L458783 JH458777:JH458783 TD458777:TD458783 ACZ458777:ACZ458783 AMV458777:AMV458783 AWR458777:AWR458783 BGN458777:BGN458783 BQJ458777:BQJ458783 CAF458777:CAF458783 CKB458777:CKB458783 CTX458777:CTX458783 DDT458777:DDT458783 DNP458777:DNP458783 DXL458777:DXL458783 EHH458777:EHH458783 ERD458777:ERD458783 FAZ458777:FAZ458783 FKV458777:FKV458783 FUR458777:FUR458783 GEN458777:GEN458783 GOJ458777:GOJ458783 GYF458777:GYF458783 HIB458777:HIB458783 HRX458777:HRX458783 IBT458777:IBT458783 ILP458777:ILP458783 IVL458777:IVL458783 JFH458777:JFH458783 JPD458777:JPD458783 JYZ458777:JYZ458783 KIV458777:KIV458783 KSR458777:KSR458783 LCN458777:LCN458783 LMJ458777:LMJ458783 LWF458777:LWF458783 MGB458777:MGB458783 MPX458777:MPX458783 MZT458777:MZT458783 NJP458777:NJP458783 NTL458777:NTL458783 ODH458777:ODH458783 OND458777:OND458783 OWZ458777:OWZ458783 PGV458777:PGV458783 PQR458777:PQR458783 QAN458777:QAN458783 QKJ458777:QKJ458783 QUF458777:QUF458783 REB458777:REB458783 RNX458777:RNX458783 RXT458777:RXT458783 SHP458777:SHP458783 SRL458777:SRL458783 TBH458777:TBH458783 TLD458777:TLD458783 TUZ458777:TUZ458783 UEV458777:UEV458783 UOR458777:UOR458783 UYN458777:UYN458783 VIJ458777:VIJ458783 VSF458777:VSF458783 WCB458777:WCB458783 WLX458777:WLX458783 WVT458777:WVT458783 L524313:L524319 JH524313:JH524319 TD524313:TD524319 ACZ524313:ACZ524319 AMV524313:AMV524319 AWR524313:AWR524319 BGN524313:BGN524319 BQJ524313:BQJ524319 CAF524313:CAF524319 CKB524313:CKB524319 CTX524313:CTX524319 DDT524313:DDT524319 DNP524313:DNP524319 DXL524313:DXL524319 EHH524313:EHH524319 ERD524313:ERD524319 FAZ524313:FAZ524319 FKV524313:FKV524319 FUR524313:FUR524319 GEN524313:GEN524319 GOJ524313:GOJ524319 GYF524313:GYF524319 HIB524313:HIB524319 HRX524313:HRX524319 IBT524313:IBT524319 ILP524313:ILP524319 IVL524313:IVL524319 JFH524313:JFH524319 JPD524313:JPD524319 JYZ524313:JYZ524319 KIV524313:KIV524319 KSR524313:KSR524319 LCN524313:LCN524319 LMJ524313:LMJ524319 LWF524313:LWF524319 MGB524313:MGB524319 MPX524313:MPX524319 MZT524313:MZT524319 NJP524313:NJP524319 NTL524313:NTL524319 ODH524313:ODH524319 OND524313:OND524319 OWZ524313:OWZ524319 PGV524313:PGV524319 PQR524313:PQR524319 QAN524313:QAN524319 QKJ524313:QKJ524319 QUF524313:QUF524319 REB524313:REB524319 RNX524313:RNX524319 RXT524313:RXT524319 SHP524313:SHP524319 SRL524313:SRL524319 TBH524313:TBH524319 TLD524313:TLD524319 TUZ524313:TUZ524319 UEV524313:UEV524319 UOR524313:UOR524319 UYN524313:UYN524319 VIJ524313:VIJ524319 VSF524313:VSF524319 WCB524313:WCB524319 WLX524313:WLX524319 WVT524313:WVT524319 L589849:L589855 JH589849:JH589855 TD589849:TD589855 ACZ589849:ACZ589855 AMV589849:AMV589855 AWR589849:AWR589855 BGN589849:BGN589855 BQJ589849:BQJ589855 CAF589849:CAF589855 CKB589849:CKB589855 CTX589849:CTX589855 DDT589849:DDT589855 DNP589849:DNP589855 DXL589849:DXL589855 EHH589849:EHH589855 ERD589849:ERD589855 FAZ589849:FAZ589855 FKV589849:FKV589855 FUR589849:FUR589855 GEN589849:GEN589855 GOJ589849:GOJ589855 GYF589849:GYF589855 HIB589849:HIB589855 HRX589849:HRX589855 IBT589849:IBT589855 ILP589849:ILP589855 IVL589849:IVL589855 JFH589849:JFH589855 JPD589849:JPD589855 JYZ589849:JYZ589855 KIV589849:KIV589855 KSR589849:KSR589855 LCN589849:LCN589855 LMJ589849:LMJ589855 LWF589849:LWF589855 MGB589849:MGB589855 MPX589849:MPX589855 MZT589849:MZT589855 NJP589849:NJP589855 NTL589849:NTL589855 ODH589849:ODH589855 OND589849:OND589855 OWZ589849:OWZ589855 PGV589849:PGV589855 PQR589849:PQR589855 QAN589849:QAN589855 QKJ589849:QKJ589855 QUF589849:QUF589855 REB589849:REB589855 RNX589849:RNX589855 RXT589849:RXT589855 SHP589849:SHP589855 SRL589849:SRL589855 TBH589849:TBH589855 TLD589849:TLD589855 TUZ589849:TUZ589855 UEV589849:UEV589855 UOR589849:UOR589855 UYN589849:UYN589855 VIJ589849:VIJ589855 VSF589849:VSF589855 WCB589849:WCB589855 WLX589849:WLX589855 WVT589849:WVT589855 L655385:L655391 JH655385:JH655391 TD655385:TD655391 ACZ655385:ACZ655391 AMV655385:AMV655391 AWR655385:AWR655391 BGN655385:BGN655391 BQJ655385:BQJ655391 CAF655385:CAF655391 CKB655385:CKB655391 CTX655385:CTX655391 DDT655385:DDT655391 DNP655385:DNP655391 DXL655385:DXL655391 EHH655385:EHH655391 ERD655385:ERD655391 FAZ655385:FAZ655391 FKV655385:FKV655391 FUR655385:FUR655391 GEN655385:GEN655391 GOJ655385:GOJ655391 GYF655385:GYF655391 HIB655385:HIB655391 HRX655385:HRX655391 IBT655385:IBT655391 ILP655385:ILP655391 IVL655385:IVL655391 JFH655385:JFH655391 JPD655385:JPD655391 JYZ655385:JYZ655391 KIV655385:KIV655391 KSR655385:KSR655391 LCN655385:LCN655391 LMJ655385:LMJ655391 LWF655385:LWF655391 MGB655385:MGB655391 MPX655385:MPX655391 MZT655385:MZT655391 NJP655385:NJP655391 NTL655385:NTL655391 ODH655385:ODH655391 OND655385:OND655391 OWZ655385:OWZ655391 PGV655385:PGV655391 PQR655385:PQR655391 QAN655385:QAN655391 QKJ655385:QKJ655391 QUF655385:QUF655391 REB655385:REB655391 RNX655385:RNX655391 RXT655385:RXT655391 SHP655385:SHP655391 SRL655385:SRL655391 TBH655385:TBH655391 TLD655385:TLD655391 TUZ655385:TUZ655391 UEV655385:UEV655391 UOR655385:UOR655391 UYN655385:UYN655391 VIJ655385:VIJ655391 VSF655385:VSF655391 WCB655385:WCB655391 WLX655385:WLX655391 WVT655385:WVT655391 L720921:L720927 JH720921:JH720927 TD720921:TD720927 ACZ720921:ACZ720927 AMV720921:AMV720927 AWR720921:AWR720927 BGN720921:BGN720927 BQJ720921:BQJ720927 CAF720921:CAF720927 CKB720921:CKB720927 CTX720921:CTX720927 DDT720921:DDT720927 DNP720921:DNP720927 DXL720921:DXL720927 EHH720921:EHH720927 ERD720921:ERD720927 FAZ720921:FAZ720927 FKV720921:FKV720927 FUR720921:FUR720927 GEN720921:GEN720927 GOJ720921:GOJ720927 GYF720921:GYF720927 HIB720921:HIB720927 HRX720921:HRX720927 IBT720921:IBT720927 ILP720921:ILP720927 IVL720921:IVL720927 JFH720921:JFH720927 JPD720921:JPD720927 JYZ720921:JYZ720927 KIV720921:KIV720927 KSR720921:KSR720927 LCN720921:LCN720927 LMJ720921:LMJ720927 LWF720921:LWF720927 MGB720921:MGB720927 MPX720921:MPX720927 MZT720921:MZT720927 NJP720921:NJP720927 NTL720921:NTL720927 ODH720921:ODH720927 OND720921:OND720927 OWZ720921:OWZ720927 PGV720921:PGV720927 PQR720921:PQR720927 QAN720921:QAN720927 QKJ720921:QKJ720927 QUF720921:QUF720927 REB720921:REB720927 RNX720921:RNX720927 RXT720921:RXT720927 SHP720921:SHP720927 SRL720921:SRL720927 TBH720921:TBH720927 TLD720921:TLD720927 TUZ720921:TUZ720927 UEV720921:UEV720927 UOR720921:UOR720927 UYN720921:UYN720927 VIJ720921:VIJ720927 VSF720921:VSF720927 WCB720921:WCB720927 WLX720921:WLX720927 WVT720921:WVT720927 L786457:L786463 JH786457:JH786463 TD786457:TD786463 ACZ786457:ACZ786463 AMV786457:AMV786463 AWR786457:AWR786463 BGN786457:BGN786463 BQJ786457:BQJ786463 CAF786457:CAF786463 CKB786457:CKB786463 CTX786457:CTX786463 DDT786457:DDT786463 DNP786457:DNP786463 DXL786457:DXL786463 EHH786457:EHH786463 ERD786457:ERD786463 FAZ786457:FAZ786463 FKV786457:FKV786463 FUR786457:FUR786463 GEN786457:GEN786463 GOJ786457:GOJ786463 GYF786457:GYF786463 HIB786457:HIB786463 HRX786457:HRX786463 IBT786457:IBT786463 ILP786457:ILP786463 IVL786457:IVL786463 JFH786457:JFH786463 JPD786457:JPD786463 JYZ786457:JYZ786463 KIV786457:KIV786463 KSR786457:KSR786463 LCN786457:LCN786463 LMJ786457:LMJ786463 LWF786457:LWF786463 MGB786457:MGB786463 MPX786457:MPX786463 MZT786457:MZT786463 NJP786457:NJP786463 NTL786457:NTL786463 ODH786457:ODH786463 OND786457:OND786463 OWZ786457:OWZ786463 PGV786457:PGV786463 PQR786457:PQR786463 QAN786457:QAN786463 QKJ786457:QKJ786463 QUF786457:QUF786463 REB786457:REB786463 RNX786457:RNX786463 RXT786457:RXT786463 SHP786457:SHP786463 SRL786457:SRL786463 TBH786457:TBH786463 TLD786457:TLD786463 TUZ786457:TUZ786463 UEV786457:UEV786463 UOR786457:UOR786463 UYN786457:UYN786463 VIJ786457:VIJ786463 VSF786457:VSF786463 WCB786457:WCB786463 WLX786457:WLX786463 WVT786457:WVT786463 L851993:L851999 JH851993:JH851999 TD851993:TD851999 ACZ851993:ACZ851999 AMV851993:AMV851999 AWR851993:AWR851999 BGN851993:BGN851999 BQJ851993:BQJ851999 CAF851993:CAF851999 CKB851993:CKB851999 CTX851993:CTX851999 DDT851993:DDT851999 DNP851993:DNP851999 DXL851993:DXL851999 EHH851993:EHH851999 ERD851993:ERD851999 FAZ851993:FAZ851999 FKV851993:FKV851999 FUR851993:FUR851999 GEN851993:GEN851999 GOJ851993:GOJ851999 GYF851993:GYF851999 HIB851993:HIB851999 HRX851993:HRX851999 IBT851993:IBT851999 ILP851993:ILP851999 IVL851993:IVL851999 JFH851993:JFH851999 JPD851993:JPD851999 JYZ851993:JYZ851999 KIV851993:KIV851999 KSR851993:KSR851999 LCN851993:LCN851999 LMJ851993:LMJ851999 LWF851993:LWF851999 MGB851993:MGB851999 MPX851993:MPX851999 MZT851993:MZT851999 NJP851993:NJP851999 NTL851993:NTL851999 ODH851993:ODH851999 OND851993:OND851999 OWZ851993:OWZ851999 PGV851993:PGV851999 PQR851993:PQR851999 QAN851993:QAN851999 QKJ851993:QKJ851999 QUF851993:QUF851999 REB851993:REB851999 RNX851993:RNX851999 RXT851993:RXT851999 SHP851993:SHP851999 SRL851993:SRL851999 TBH851993:TBH851999 TLD851993:TLD851999 TUZ851993:TUZ851999 UEV851993:UEV851999 UOR851993:UOR851999 UYN851993:UYN851999 VIJ851993:VIJ851999 VSF851993:VSF851999 WCB851993:WCB851999 WLX851993:WLX851999 WVT851993:WVT851999 L917529:L917535 JH917529:JH917535 TD917529:TD917535 ACZ917529:ACZ917535 AMV917529:AMV917535 AWR917529:AWR917535 BGN917529:BGN917535 BQJ917529:BQJ917535 CAF917529:CAF917535 CKB917529:CKB917535 CTX917529:CTX917535 DDT917529:DDT917535 DNP917529:DNP917535 DXL917529:DXL917535 EHH917529:EHH917535 ERD917529:ERD917535 FAZ917529:FAZ917535 FKV917529:FKV917535 FUR917529:FUR917535 GEN917529:GEN917535 GOJ917529:GOJ917535 GYF917529:GYF917535 HIB917529:HIB917535 HRX917529:HRX917535 IBT917529:IBT917535 ILP917529:ILP917535 IVL917529:IVL917535 JFH917529:JFH917535 JPD917529:JPD917535 JYZ917529:JYZ917535 KIV917529:KIV917535 KSR917529:KSR917535 LCN917529:LCN917535 LMJ917529:LMJ917535 LWF917529:LWF917535 MGB917529:MGB917535 MPX917529:MPX917535 MZT917529:MZT917535 NJP917529:NJP917535 NTL917529:NTL917535 ODH917529:ODH917535 OND917529:OND917535 OWZ917529:OWZ917535 PGV917529:PGV917535 PQR917529:PQR917535 QAN917529:QAN917535 QKJ917529:QKJ917535 QUF917529:QUF917535 REB917529:REB917535 RNX917529:RNX917535 RXT917529:RXT917535 SHP917529:SHP917535 SRL917529:SRL917535 TBH917529:TBH917535 TLD917529:TLD917535 TUZ917529:TUZ917535 UEV917529:UEV917535 UOR917529:UOR917535 UYN917529:UYN917535 VIJ917529:VIJ917535 VSF917529:VSF917535 WCB917529:WCB917535 WLX917529:WLX917535 WVT917529:WVT917535 L983065:L983071 JH983065:JH983071 TD983065:TD983071 ACZ983065:ACZ983071 AMV983065:AMV983071 AWR983065:AWR983071 BGN983065:BGN983071 BQJ983065:BQJ983071 CAF983065:CAF983071 CKB983065:CKB983071 CTX983065:CTX983071 DDT983065:DDT983071 DNP983065:DNP983071 DXL983065:DXL983071 EHH983065:EHH983071 ERD983065:ERD983071 FAZ983065:FAZ983071 FKV983065:FKV983071 FUR983065:FUR983071 GEN983065:GEN983071 GOJ983065:GOJ983071 GYF983065:GYF983071 HIB983065:HIB983071 HRX983065:HRX983071 IBT983065:IBT983071 ILP983065:ILP983071 IVL983065:IVL983071 JFH983065:JFH983071 JPD983065:JPD983071 JYZ983065:JYZ983071 KIV983065:KIV983071 KSR983065:KSR983071 LCN983065:LCN983071 LMJ983065:LMJ983071 LWF983065:LWF983071 MGB983065:MGB983071 MPX983065:MPX983071 MZT983065:MZT983071 NJP983065:NJP983071 NTL983065:NTL983071 ODH983065:ODH983071 OND983065:OND983071 OWZ983065:OWZ983071 PGV983065:PGV983071 PQR983065:PQR983071 QAN983065:QAN983071 QKJ983065:QKJ983071 QUF983065:QUF983071 REB983065:REB983071 RNX983065:RNX983071 RXT983065:RXT983071 SHP983065:SHP983071 SRL983065:SRL983071 TBH983065:TBH983071 TLD983065:TLD983071 TUZ983065:TUZ983071 UEV983065:UEV983071 UOR983065:UOR983071 UYN983065:UYN983071 VIJ983065:VIJ983071 VSF983065:VSF983071 WCB983065:WCB983071 WLX983065:WLX983071 WVT983065:WVT983071 WVT20 WLX20 WCB20 VSF20 VIJ20 UYN20 UOR20 UEV20 TUZ20 TLD20 TBH20 SRL20 SHP20 RXT20 RNX20 REB20 QUF20 QKJ20 QAN20 PQR20 PGV20 OWZ20 OND20 ODH20 NTL20 NJP20 MZT20 MPX20 MGB20 LWF20 LMJ20 LCN20 KSR20 KIV20 JYZ20 JPD20 JFH20 IVL20 ILP20 IBT20 HRX20 HIB20 GYF20 GOJ20 GEN20 FUR20 FKV20 FAZ20 ERD20 EHH20 DXL20 DNP20 DDT20 CTX20 CKB20 CAF20 BQJ20 BGN20 AWR20 AMV20 ACZ20 TD20 JH20 JI9:JI19 TE9:TE19 ADA9:ADA19 AMW9:AMW19 AWS9:AWS19 BGO9:BGO19 BQK9:BQK19 CAG9:CAG19 CKC9:CKC19 CTY9:CTY19 DDU9:DDU19 DNQ9:DNQ19 DXM9:DXM19 EHI9:EHI19 ERE9:ERE19 FBA9:FBA19 FKW9:FKW19 FUS9:FUS19 GEO9:GEO19 GOK9:GOK19 GYG9:GYG19 HIC9:HIC19 HRY9:HRY19 IBU9:IBU19 ILQ9:ILQ19 IVM9:IVM19 JFI9:JFI19 JPE9:JPE19 JZA9:JZA19 KIW9:KIW19 KSS9:KSS19 LCO9:LCO19 LMK9:LMK19 LWG9:LWG19 MGC9:MGC19 MPY9:MPY19 MZU9:MZU19 NJQ9:NJQ19 NTM9:NTM19 ODI9:ODI19 ONE9:ONE19 OXA9:OXA19 PGW9:PGW19 PQS9:PQS19 QAO9:QAO19 QKK9:QKK19 QUG9:QUG19 REC9:REC19 RNY9:RNY19 RXU9:RXU19 SHQ9:SHQ19 SRM9:SRM19 TBI9:TBI19 TLE9:TLE19 TVA9:TVA19 UEW9:UEW19 UOS9:UOS19 UYO9:UYO19 VIK9:VIK19 VSG9:VSG19 WCC9:WCC19 WLY9:WLY19 WVU9:WVU19">
      <formula1>$U$2:$U$4</formula1>
    </dataValidation>
    <dataValidation type="list" allowBlank="1" showInputMessage="1" showErrorMessage="1" sqref="J65561:J65567 JF65561:JF65567 TB65561:TB65567 ACX65561:ACX65567 AMT65561:AMT65567 AWP65561:AWP65567 BGL65561:BGL65567 BQH65561:BQH65567 CAD65561:CAD65567 CJZ65561:CJZ65567 CTV65561:CTV65567 DDR65561:DDR65567 DNN65561:DNN65567 DXJ65561:DXJ65567 EHF65561:EHF65567 ERB65561:ERB65567 FAX65561:FAX65567 FKT65561:FKT65567 FUP65561:FUP65567 GEL65561:GEL65567 GOH65561:GOH65567 GYD65561:GYD65567 HHZ65561:HHZ65567 HRV65561:HRV65567 IBR65561:IBR65567 ILN65561:ILN65567 IVJ65561:IVJ65567 JFF65561:JFF65567 JPB65561:JPB65567 JYX65561:JYX65567 KIT65561:KIT65567 KSP65561:KSP65567 LCL65561:LCL65567 LMH65561:LMH65567 LWD65561:LWD65567 MFZ65561:MFZ65567 MPV65561:MPV65567 MZR65561:MZR65567 NJN65561:NJN65567 NTJ65561:NTJ65567 ODF65561:ODF65567 ONB65561:ONB65567 OWX65561:OWX65567 PGT65561:PGT65567 PQP65561:PQP65567 QAL65561:QAL65567 QKH65561:QKH65567 QUD65561:QUD65567 RDZ65561:RDZ65567 RNV65561:RNV65567 RXR65561:RXR65567 SHN65561:SHN65567 SRJ65561:SRJ65567 TBF65561:TBF65567 TLB65561:TLB65567 TUX65561:TUX65567 UET65561:UET65567 UOP65561:UOP65567 UYL65561:UYL65567 VIH65561:VIH65567 VSD65561:VSD65567 WBZ65561:WBZ65567 WLV65561:WLV65567 WVR65561:WVR65567 J131097:J131103 JF131097:JF131103 TB131097:TB131103 ACX131097:ACX131103 AMT131097:AMT131103 AWP131097:AWP131103 BGL131097:BGL131103 BQH131097:BQH131103 CAD131097:CAD131103 CJZ131097:CJZ131103 CTV131097:CTV131103 DDR131097:DDR131103 DNN131097:DNN131103 DXJ131097:DXJ131103 EHF131097:EHF131103 ERB131097:ERB131103 FAX131097:FAX131103 FKT131097:FKT131103 FUP131097:FUP131103 GEL131097:GEL131103 GOH131097:GOH131103 GYD131097:GYD131103 HHZ131097:HHZ131103 HRV131097:HRV131103 IBR131097:IBR131103 ILN131097:ILN131103 IVJ131097:IVJ131103 JFF131097:JFF131103 JPB131097:JPB131103 JYX131097:JYX131103 KIT131097:KIT131103 KSP131097:KSP131103 LCL131097:LCL131103 LMH131097:LMH131103 LWD131097:LWD131103 MFZ131097:MFZ131103 MPV131097:MPV131103 MZR131097:MZR131103 NJN131097:NJN131103 NTJ131097:NTJ131103 ODF131097:ODF131103 ONB131097:ONB131103 OWX131097:OWX131103 PGT131097:PGT131103 PQP131097:PQP131103 QAL131097:QAL131103 QKH131097:QKH131103 QUD131097:QUD131103 RDZ131097:RDZ131103 RNV131097:RNV131103 RXR131097:RXR131103 SHN131097:SHN131103 SRJ131097:SRJ131103 TBF131097:TBF131103 TLB131097:TLB131103 TUX131097:TUX131103 UET131097:UET131103 UOP131097:UOP131103 UYL131097:UYL131103 VIH131097:VIH131103 VSD131097:VSD131103 WBZ131097:WBZ131103 WLV131097:WLV131103 WVR131097:WVR131103 J196633:J196639 JF196633:JF196639 TB196633:TB196639 ACX196633:ACX196639 AMT196633:AMT196639 AWP196633:AWP196639 BGL196633:BGL196639 BQH196633:BQH196639 CAD196633:CAD196639 CJZ196633:CJZ196639 CTV196633:CTV196639 DDR196633:DDR196639 DNN196633:DNN196639 DXJ196633:DXJ196639 EHF196633:EHF196639 ERB196633:ERB196639 FAX196633:FAX196639 FKT196633:FKT196639 FUP196633:FUP196639 GEL196633:GEL196639 GOH196633:GOH196639 GYD196633:GYD196639 HHZ196633:HHZ196639 HRV196633:HRV196639 IBR196633:IBR196639 ILN196633:ILN196639 IVJ196633:IVJ196639 JFF196633:JFF196639 JPB196633:JPB196639 JYX196633:JYX196639 KIT196633:KIT196639 KSP196633:KSP196639 LCL196633:LCL196639 LMH196633:LMH196639 LWD196633:LWD196639 MFZ196633:MFZ196639 MPV196633:MPV196639 MZR196633:MZR196639 NJN196633:NJN196639 NTJ196633:NTJ196639 ODF196633:ODF196639 ONB196633:ONB196639 OWX196633:OWX196639 PGT196633:PGT196639 PQP196633:PQP196639 QAL196633:QAL196639 QKH196633:QKH196639 QUD196633:QUD196639 RDZ196633:RDZ196639 RNV196633:RNV196639 RXR196633:RXR196639 SHN196633:SHN196639 SRJ196633:SRJ196639 TBF196633:TBF196639 TLB196633:TLB196639 TUX196633:TUX196639 UET196633:UET196639 UOP196633:UOP196639 UYL196633:UYL196639 VIH196633:VIH196639 VSD196633:VSD196639 WBZ196633:WBZ196639 WLV196633:WLV196639 WVR196633:WVR196639 J262169:J262175 JF262169:JF262175 TB262169:TB262175 ACX262169:ACX262175 AMT262169:AMT262175 AWP262169:AWP262175 BGL262169:BGL262175 BQH262169:BQH262175 CAD262169:CAD262175 CJZ262169:CJZ262175 CTV262169:CTV262175 DDR262169:DDR262175 DNN262169:DNN262175 DXJ262169:DXJ262175 EHF262169:EHF262175 ERB262169:ERB262175 FAX262169:FAX262175 FKT262169:FKT262175 FUP262169:FUP262175 GEL262169:GEL262175 GOH262169:GOH262175 GYD262169:GYD262175 HHZ262169:HHZ262175 HRV262169:HRV262175 IBR262169:IBR262175 ILN262169:ILN262175 IVJ262169:IVJ262175 JFF262169:JFF262175 JPB262169:JPB262175 JYX262169:JYX262175 KIT262169:KIT262175 KSP262169:KSP262175 LCL262169:LCL262175 LMH262169:LMH262175 LWD262169:LWD262175 MFZ262169:MFZ262175 MPV262169:MPV262175 MZR262169:MZR262175 NJN262169:NJN262175 NTJ262169:NTJ262175 ODF262169:ODF262175 ONB262169:ONB262175 OWX262169:OWX262175 PGT262169:PGT262175 PQP262169:PQP262175 QAL262169:QAL262175 QKH262169:QKH262175 QUD262169:QUD262175 RDZ262169:RDZ262175 RNV262169:RNV262175 RXR262169:RXR262175 SHN262169:SHN262175 SRJ262169:SRJ262175 TBF262169:TBF262175 TLB262169:TLB262175 TUX262169:TUX262175 UET262169:UET262175 UOP262169:UOP262175 UYL262169:UYL262175 VIH262169:VIH262175 VSD262169:VSD262175 WBZ262169:WBZ262175 WLV262169:WLV262175 WVR262169:WVR262175 J327705:J327711 JF327705:JF327711 TB327705:TB327711 ACX327705:ACX327711 AMT327705:AMT327711 AWP327705:AWP327711 BGL327705:BGL327711 BQH327705:BQH327711 CAD327705:CAD327711 CJZ327705:CJZ327711 CTV327705:CTV327711 DDR327705:DDR327711 DNN327705:DNN327711 DXJ327705:DXJ327711 EHF327705:EHF327711 ERB327705:ERB327711 FAX327705:FAX327711 FKT327705:FKT327711 FUP327705:FUP327711 GEL327705:GEL327711 GOH327705:GOH327711 GYD327705:GYD327711 HHZ327705:HHZ327711 HRV327705:HRV327711 IBR327705:IBR327711 ILN327705:ILN327711 IVJ327705:IVJ327711 JFF327705:JFF327711 JPB327705:JPB327711 JYX327705:JYX327711 KIT327705:KIT327711 KSP327705:KSP327711 LCL327705:LCL327711 LMH327705:LMH327711 LWD327705:LWD327711 MFZ327705:MFZ327711 MPV327705:MPV327711 MZR327705:MZR327711 NJN327705:NJN327711 NTJ327705:NTJ327711 ODF327705:ODF327711 ONB327705:ONB327711 OWX327705:OWX327711 PGT327705:PGT327711 PQP327705:PQP327711 QAL327705:QAL327711 QKH327705:QKH327711 QUD327705:QUD327711 RDZ327705:RDZ327711 RNV327705:RNV327711 RXR327705:RXR327711 SHN327705:SHN327711 SRJ327705:SRJ327711 TBF327705:TBF327711 TLB327705:TLB327711 TUX327705:TUX327711 UET327705:UET327711 UOP327705:UOP327711 UYL327705:UYL327711 VIH327705:VIH327711 VSD327705:VSD327711 WBZ327705:WBZ327711 WLV327705:WLV327711 WVR327705:WVR327711 J393241:J393247 JF393241:JF393247 TB393241:TB393247 ACX393241:ACX393247 AMT393241:AMT393247 AWP393241:AWP393247 BGL393241:BGL393247 BQH393241:BQH393247 CAD393241:CAD393247 CJZ393241:CJZ393247 CTV393241:CTV393247 DDR393241:DDR393247 DNN393241:DNN393247 DXJ393241:DXJ393247 EHF393241:EHF393247 ERB393241:ERB393247 FAX393241:FAX393247 FKT393241:FKT393247 FUP393241:FUP393247 GEL393241:GEL393247 GOH393241:GOH393247 GYD393241:GYD393247 HHZ393241:HHZ393247 HRV393241:HRV393247 IBR393241:IBR393247 ILN393241:ILN393247 IVJ393241:IVJ393247 JFF393241:JFF393247 JPB393241:JPB393247 JYX393241:JYX393247 KIT393241:KIT393247 KSP393241:KSP393247 LCL393241:LCL393247 LMH393241:LMH393247 LWD393241:LWD393247 MFZ393241:MFZ393247 MPV393241:MPV393247 MZR393241:MZR393247 NJN393241:NJN393247 NTJ393241:NTJ393247 ODF393241:ODF393247 ONB393241:ONB393247 OWX393241:OWX393247 PGT393241:PGT393247 PQP393241:PQP393247 QAL393241:QAL393247 QKH393241:QKH393247 QUD393241:QUD393247 RDZ393241:RDZ393247 RNV393241:RNV393247 RXR393241:RXR393247 SHN393241:SHN393247 SRJ393241:SRJ393247 TBF393241:TBF393247 TLB393241:TLB393247 TUX393241:TUX393247 UET393241:UET393247 UOP393241:UOP393247 UYL393241:UYL393247 VIH393241:VIH393247 VSD393241:VSD393247 WBZ393241:WBZ393247 WLV393241:WLV393247 WVR393241:WVR393247 J458777:J458783 JF458777:JF458783 TB458777:TB458783 ACX458777:ACX458783 AMT458777:AMT458783 AWP458777:AWP458783 BGL458777:BGL458783 BQH458777:BQH458783 CAD458777:CAD458783 CJZ458777:CJZ458783 CTV458777:CTV458783 DDR458777:DDR458783 DNN458777:DNN458783 DXJ458777:DXJ458783 EHF458777:EHF458783 ERB458777:ERB458783 FAX458777:FAX458783 FKT458777:FKT458783 FUP458777:FUP458783 GEL458777:GEL458783 GOH458777:GOH458783 GYD458777:GYD458783 HHZ458777:HHZ458783 HRV458777:HRV458783 IBR458777:IBR458783 ILN458777:ILN458783 IVJ458777:IVJ458783 JFF458777:JFF458783 JPB458777:JPB458783 JYX458777:JYX458783 KIT458777:KIT458783 KSP458777:KSP458783 LCL458777:LCL458783 LMH458777:LMH458783 LWD458777:LWD458783 MFZ458777:MFZ458783 MPV458777:MPV458783 MZR458777:MZR458783 NJN458777:NJN458783 NTJ458777:NTJ458783 ODF458777:ODF458783 ONB458777:ONB458783 OWX458777:OWX458783 PGT458777:PGT458783 PQP458777:PQP458783 QAL458777:QAL458783 QKH458777:QKH458783 QUD458777:QUD458783 RDZ458777:RDZ458783 RNV458777:RNV458783 RXR458777:RXR458783 SHN458777:SHN458783 SRJ458777:SRJ458783 TBF458777:TBF458783 TLB458777:TLB458783 TUX458777:TUX458783 UET458777:UET458783 UOP458777:UOP458783 UYL458777:UYL458783 VIH458777:VIH458783 VSD458777:VSD458783 WBZ458777:WBZ458783 WLV458777:WLV458783 WVR458777:WVR458783 J524313:J524319 JF524313:JF524319 TB524313:TB524319 ACX524313:ACX524319 AMT524313:AMT524319 AWP524313:AWP524319 BGL524313:BGL524319 BQH524313:BQH524319 CAD524313:CAD524319 CJZ524313:CJZ524319 CTV524313:CTV524319 DDR524313:DDR524319 DNN524313:DNN524319 DXJ524313:DXJ524319 EHF524313:EHF524319 ERB524313:ERB524319 FAX524313:FAX524319 FKT524313:FKT524319 FUP524313:FUP524319 GEL524313:GEL524319 GOH524313:GOH524319 GYD524313:GYD524319 HHZ524313:HHZ524319 HRV524313:HRV524319 IBR524313:IBR524319 ILN524313:ILN524319 IVJ524313:IVJ524319 JFF524313:JFF524319 JPB524313:JPB524319 JYX524313:JYX524319 KIT524313:KIT524319 KSP524313:KSP524319 LCL524313:LCL524319 LMH524313:LMH524319 LWD524313:LWD524319 MFZ524313:MFZ524319 MPV524313:MPV524319 MZR524313:MZR524319 NJN524313:NJN524319 NTJ524313:NTJ524319 ODF524313:ODF524319 ONB524313:ONB524319 OWX524313:OWX524319 PGT524313:PGT524319 PQP524313:PQP524319 QAL524313:QAL524319 QKH524313:QKH524319 QUD524313:QUD524319 RDZ524313:RDZ524319 RNV524313:RNV524319 RXR524313:RXR524319 SHN524313:SHN524319 SRJ524313:SRJ524319 TBF524313:TBF524319 TLB524313:TLB524319 TUX524313:TUX524319 UET524313:UET524319 UOP524313:UOP524319 UYL524313:UYL524319 VIH524313:VIH524319 VSD524313:VSD524319 WBZ524313:WBZ524319 WLV524313:WLV524319 WVR524313:WVR524319 J589849:J589855 JF589849:JF589855 TB589849:TB589855 ACX589849:ACX589855 AMT589849:AMT589855 AWP589849:AWP589855 BGL589849:BGL589855 BQH589849:BQH589855 CAD589849:CAD589855 CJZ589849:CJZ589855 CTV589849:CTV589855 DDR589849:DDR589855 DNN589849:DNN589855 DXJ589849:DXJ589855 EHF589849:EHF589855 ERB589849:ERB589855 FAX589849:FAX589855 FKT589849:FKT589855 FUP589849:FUP589855 GEL589849:GEL589855 GOH589849:GOH589855 GYD589849:GYD589855 HHZ589849:HHZ589855 HRV589849:HRV589855 IBR589849:IBR589855 ILN589849:ILN589855 IVJ589849:IVJ589855 JFF589849:JFF589855 JPB589849:JPB589855 JYX589849:JYX589855 KIT589849:KIT589855 KSP589849:KSP589855 LCL589849:LCL589855 LMH589849:LMH589855 LWD589849:LWD589855 MFZ589849:MFZ589855 MPV589849:MPV589855 MZR589849:MZR589855 NJN589849:NJN589855 NTJ589849:NTJ589855 ODF589849:ODF589855 ONB589849:ONB589855 OWX589849:OWX589855 PGT589849:PGT589855 PQP589849:PQP589855 QAL589849:QAL589855 QKH589849:QKH589855 QUD589849:QUD589855 RDZ589849:RDZ589855 RNV589849:RNV589855 RXR589849:RXR589855 SHN589849:SHN589855 SRJ589849:SRJ589855 TBF589849:TBF589855 TLB589849:TLB589855 TUX589849:TUX589855 UET589849:UET589855 UOP589849:UOP589855 UYL589849:UYL589855 VIH589849:VIH589855 VSD589849:VSD589855 WBZ589849:WBZ589855 WLV589849:WLV589855 WVR589849:WVR589855 J655385:J655391 JF655385:JF655391 TB655385:TB655391 ACX655385:ACX655391 AMT655385:AMT655391 AWP655385:AWP655391 BGL655385:BGL655391 BQH655385:BQH655391 CAD655385:CAD655391 CJZ655385:CJZ655391 CTV655385:CTV655391 DDR655385:DDR655391 DNN655385:DNN655391 DXJ655385:DXJ655391 EHF655385:EHF655391 ERB655385:ERB655391 FAX655385:FAX655391 FKT655385:FKT655391 FUP655385:FUP655391 GEL655385:GEL655391 GOH655385:GOH655391 GYD655385:GYD655391 HHZ655385:HHZ655391 HRV655385:HRV655391 IBR655385:IBR655391 ILN655385:ILN655391 IVJ655385:IVJ655391 JFF655385:JFF655391 JPB655385:JPB655391 JYX655385:JYX655391 KIT655385:KIT655391 KSP655385:KSP655391 LCL655385:LCL655391 LMH655385:LMH655391 LWD655385:LWD655391 MFZ655385:MFZ655391 MPV655385:MPV655391 MZR655385:MZR655391 NJN655385:NJN655391 NTJ655385:NTJ655391 ODF655385:ODF655391 ONB655385:ONB655391 OWX655385:OWX655391 PGT655385:PGT655391 PQP655385:PQP655391 QAL655385:QAL655391 QKH655385:QKH655391 QUD655385:QUD655391 RDZ655385:RDZ655391 RNV655385:RNV655391 RXR655385:RXR655391 SHN655385:SHN655391 SRJ655385:SRJ655391 TBF655385:TBF655391 TLB655385:TLB655391 TUX655385:TUX655391 UET655385:UET655391 UOP655385:UOP655391 UYL655385:UYL655391 VIH655385:VIH655391 VSD655385:VSD655391 WBZ655385:WBZ655391 WLV655385:WLV655391 WVR655385:WVR655391 J720921:J720927 JF720921:JF720927 TB720921:TB720927 ACX720921:ACX720927 AMT720921:AMT720927 AWP720921:AWP720927 BGL720921:BGL720927 BQH720921:BQH720927 CAD720921:CAD720927 CJZ720921:CJZ720927 CTV720921:CTV720927 DDR720921:DDR720927 DNN720921:DNN720927 DXJ720921:DXJ720927 EHF720921:EHF720927 ERB720921:ERB720927 FAX720921:FAX720927 FKT720921:FKT720927 FUP720921:FUP720927 GEL720921:GEL720927 GOH720921:GOH720927 GYD720921:GYD720927 HHZ720921:HHZ720927 HRV720921:HRV720927 IBR720921:IBR720927 ILN720921:ILN720927 IVJ720921:IVJ720927 JFF720921:JFF720927 JPB720921:JPB720927 JYX720921:JYX720927 KIT720921:KIT720927 KSP720921:KSP720927 LCL720921:LCL720927 LMH720921:LMH720927 LWD720921:LWD720927 MFZ720921:MFZ720927 MPV720921:MPV720927 MZR720921:MZR720927 NJN720921:NJN720927 NTJ720921:NTJ720927 ODF720921:ODF720927 ONB720921:ONB720927 OWX720921:OWX720927 PGT720921:PGT720927 PQP720921:PQP720927 QAL720921:QAL720927 QKH720921:QKH720927 QUD720921:QUD720927 RDZ720921:RDZ720927 RNV720921:RNV720927 RXR720921:RXR720927 SHN720921:SHN720927 SRJ720921:SRJ720927 TBF720921:TBF720927 TLB720921:TLB720927 TUX720921:TUX720927 UET720921:UET720927 UOP720921:UOP720927 UYL720921:UYL720927 VIH720921:VIH720927 VSD720921:VSD720927 WBZ720921:WBZ720927 WLV720921:WLV720927 WVR720921:WVR720927 J786457:J786463 JF786457:JF786463 TB786457:TB786463 ACX786457:ACX786463 AMT786457:AMT786463 AWP786457:AWP786463 BGL786457:BGL786463 BQH786457:BQH786463 CAD786457:CAD786463 CJZ786457:CJZ786463 CTV786457:CTV786463 DDR786457:DDR786463 DNN786457:DNN786463 DXJ786457:DXJ786463 EHF786457:EHF786463 ERB786457:ERB786463 FAX786457:FAX786463 FKT786457:FKT786463 FUP786457:FUP786463 GEL786457:GEL786463 GOH786457:GOH786463 GYD786457:GYD786463 HHZ786457:HHZ786463 HRV786457:HRV786463 IBR786457:IBR786463 ILN786457:ILN786463 IVJ786457:IVJ786463 JFF786457:JFF786463 JPB786457:JPB786463 JYX786457:JYX786463 KIT786457:KIT786463 KSP786457:KSP786463 LCL786457:LCL786463 LMH786457:LMH786463 LWD786457:LWD786463 MFZ786457:MFZ786463 MPV786457:MPV786463 MZR786457:MZR786463 NJN786457:NJN786463 NTJ786457:NTJ786463 ODF786457:ODF786463 ONB786457:ONB786463 OWX786457:OWX786463 PGT786457:PGT786463 PQP786457:PQP786463 QAL786457:QAL786463 QKH786457:QKH786463 QUD786457:QUD786463 RDZ786457:RDZ786463 RNV786457:RNV786463 RXR786457:RXR786463 SHN786457:SHN786463 SRJ786457:SRJ786463 TBF786457:TBF786463 TLB786457:TLB786463 TUX786457:TUX786463 UET786457:UET786463 UOP786457:UOP786463 UYL786457:UYL786463 VIH786457:VIH786463 VSD786457:VSD786463 WBZ786457:WBZ786463 WLV786457:WLV786463 WVR786457:WVR786463 J851993:J851999 JF851993:JF851999 TB851993:TB851999 ACX851993:ACX851999 AMT851993:AMT851999 AWP851993:AWP851999 BGL851993:BGL851999 BQH851993:BQH851999 CAD851993:CAD851999 CJZ851993:CJZ851999 CTV851993:CTV851999 DDR851993:DDR851999 DNN851993:DNN851999 DXJ851993:DXJ851999 EHF851993:EHF851999 ERB851993:ERB851999 FAX851993:FAX851999 FKT851993:FKT851999 FUP851993:FUP851999 GEL851993:GEL851999 GOH851993:GOH851999 GYD851993:GYD851999 HHZ851993:HHZ851999 HRV851993:HRV851999 IBR851993:IBR851999 ILN851993:ILN851999 IVJ851993:IVJ851999 JFF851993:JFF851999 JPB851993:JPB851999 JYX851993:JYX851999 KIT851993:KIT851999 KSP851993:KSP851999 LCL851993:LCL851999 LMH851993:LMH851999 LWD851993:LWD851999 MFZ851993:MFZ851999 MPV851993:MPV851999 MZR851993:MZR851999 NJN851993:NJN851999 NTJ851993:NTJ851999 ODF851993:ODF851999 ONB851993:ONB851999 OWX851993:OWX851999 PGT851993:PGT851999 PQP851993:PQP851999 QAL851993:QAL851999 QKH851993:QKH851999 QUD851993:QUD851999 RDZ851993:RDZ851999 RNV851993:RNV851999 RXR851993:RXR851999 SHN851993:SHN851999 SRJ851993:SRJ851999 TBF851993:TBF851999 TLB851993:TLB851999 TUX851993:TUX851999 UET851993:UET851999 UOP851993:UOP851999 UYL851993:UYL851999 VIH851993:VIH851999 VSD851993:VSD851999 WBZ851993:WBZ851999 WLV851993:WLV851999 WVR851993:WVR851999 J917529:J917535 JF917529:JF917535 TB917529:TB917535 ACX917529:ACX917535 AMT917529:AMT917535 AWP917529:AWP917535 BGL917529:BGL917535 BQH917529:BQH917535 CAD917529:CAD917535 CJZ917529:CJZ917535 CTV917529:CTV917535 DDR917529:DDR917535 DNN917529:DNN917535 DXJ917529:DXJ917535 EHF917529:EHF917535 ERB917529:ERB917535 FAX917529:FAX917535 FKT917529:FKT917535 FUP917529:FUP917535 GEL917529:GEL917535 GOH917529:GOH917535 GYD917529:GYD917535 HHZ917529:HHZ917535 HRV917529:HRV917535 IBR917529:IBR917535 ILN917529:ILN917535 IVJ917529:IVJ917535 JFF917529:JFF917535 JPB917529:JPB917535 JYX917529:JYX917535 KIT917529:KIT917535 KSP917529:KSP917535 LCL917529:LCL917535 LMH917529:LMH917535 LWD917529:LWD917535 MFZ917529:MFZ917535 MPV917529:MPV917535 MZR917529:MZR917535 NJN917529:NJN917535 NTJ917529:NTJ917535 ODF917529:ODF917535 ONB917529:ONB917535 OWX917529:OWX917535 PGT917529:PGT917535 PQP917529:PQP917535 QAL917529:QAL917535 QKH917529:QKH917535 QUD917529:QUD917535 RDZ917529:RDZ917535 RNV917529:RNV917535 RXR917529:RXR917535 SHN917529:SHN917535 SRJ917529:SRJ917535 TBF917529:TBF917535 TLB917529:TLB917535 TUX917529:TUX917535 UET917529:UET917535 UOP917529:UOP917535 UYL917529:UYL917535 VIH917529:VIH917535 VSD917529:VSD917535 WBZ917529:WBZ917535 WLV917529:WLV917535 WVR917529:WVR917535 J983065:J983071 JF983065:JF983071 TB983065:TB983071 ACX983065:ACX983071 AMT983065:AMT983071 AWP983065:AWP983071 BGL983065:BGL983071 BQH983065:BQH983071 CAD983065:CAD983071 CJZ983065:CJZ983071 CTV983065:CTV983071 DDR983065:DDR983071 DNN983065:DNN983071 DXJ983065:DXJ983071 EHF983065:EHF983071 ERB983065:ERB983071 FAX983065:FAX983071 FKT983065:FKT983071 FUP983065:FUP983071 GEL983065:GEL983071 GOH983065:GOH983071 GYD983065:GYD983071 HHZ983065:HHZ983071 HRV983065:HRV983071 IBR983065:IBR983071 ILN983065:ILN983071 IVJ983065:IVJ983071 JFF983065:JFF983071 JPB983065:JPB983071 JYX983065:JYX983071 KIT983065:KIT983071 KSP983065:KSP983071 LCL983065:LCL983071 LMH983065:LMH983071 LWD983065:LWD983071 MFZ983065:MFZ983071 MPV983065:MPV983071 MZR983065:MZR983071 NJN983065:NJN983071 NTJ983065:NTJ983071 ODF983065:ODF983071 ONB983065:ONB983071 OWX983065:OWX983071 PGT983065:PGT983071 PQP983065:PQP983071 QAL983065:QAL983071 QKH983065:QKH983071 QUD983065:QUD983071 RDZ983065:RDZ983071 RNV983065:RNV983071 RXR983065:RXR983071 SHN983065:SHN983071 SRJ983065:SRJ983071 TBF983065:TBF983071 TLB983065:TLB983071 TUX983065:TUX983071 UET983065:UET983071 UOP983065:UOP983071 UYL983065:UYL983071 VIH983065:VIH983071 VSD983065:VSD983071 WBZ983065:WBZ983071 WLV983065:WLV983071 WVR983065:WVR983071 WVR20 WLV20 WBZ20 VSD20 VIH20 UYL20 UOP20 UET20 TUX20 TLB20 TBF20 SRJ20 SHN20 RXR20 RNV20 RDZ20 QUD20 QKH20 QAL20 PQP20 PGT20 OWX20 ONB20 ODF20 NTJ20 NJN20 MZR20 MPV20 MFZ20 LWD20 LMH20 LCL20 KSP20 KIT20 JYX20 JPB20 JFF20 IVJ20 ILN20 IBR20 HRV20 HHZ20 GYD20 GOH20 GEL20 FUP20 FKT20 FAX20 ERB20 EHF20 DXJ20 DNN20 DDR20 CTV20 CJZ20 CAD20 BQH20 BGL20 AWP20 AMT20 ACX20 TB20 JF20 JG9:JG19 TC9:TC19 ACY9:ACY19 AMU9:AMU19 AWQ9:AWQ19 BGM9:BGM19 BQI9:BQI19 CAE9:CAE19 CKA9:CKA19 CTW9:CTW19 DDS9:DDS19 DNO9:DNO19 DXK9:DXK19 EHG9:EHG19 ERC9:ERC19 FAY9:FAY19 FKU9:FKU19 FUQ9:FUQ19 GEM9:GEM19 GOI9:GOI19 GYE9:GYE19 HIA9:HIA19 HRW9:HRW19 IBS9:IBS19 ILO9:ILO19 IVK9:IVK19 JFG9:JFG19 JPC9:JPC19 JYY9:JYY19 KIU9:KIU19 KSQ9:KSQ19 LCM9:LCM19 LMI9:LMI19 LWE9:LWE19 MGA9:MGA19 MPW9:MPW19 MZS9:MZS19 NJO9:NJO19 NTK9:NTK19 ODG9:ODG19 ONC9:ONC19 OWY9:OWY19 PGU9:PGU19 PQQ9:PQQ19 QAM9:QAM19 QKI9:QKI19 QUE9:QUE19 REA9:REA19 RNW9:RNW19 RXS9:RXS19 SHO9:SHO19 SRK9:SRK19 TBG9:TBG19 TLC9:TLC19 TUY9:TUY19 UEU9:UEU19 UOQ9:UOQ19 UYM9:UYM19 VII9:VII19 VSE9:VSE19 WCA9:WCA19 WLW9:WLW19 WVS9:WVS19">
      <formula1>$T$2:$T$6</formula1>
    </dataValidation>
    <dataValidation type="list" allowBlank="1" showInputMessage="1" showErrorMessage="1" sqref="C6:C7 IY6 JA7 SU6 SW7 ACQ6 ACS7 AMM6 AMO7 AWI6 AWK7 BGE6 BGG7 BQA6 BQC7 BZW6 BZY7 CJS6 CJU7 CTO6 CTQ7 DDK6 DDM7 DNG6 DNI7 DXC6 DXE7 EGY6 EHA7 EQU6 EQW7 FAQ6 FAS7 FKM6 FKO7 FUI6 FUK7 GEE6 GEG7 GOA6 GOC7 GXW6 GXY7 HHS6 HHU7 HRO6 HRQ7 IBK6 IBM7 ILG6 ILI7 IVC6 IVE7 JEY6 JFA7 JOU6 JOW7 JYQ6 JYS7 KIM6 KIO7 KSI6 KSK7 LCE6 LCG7 LMA6 LMC7 LVW6 LVY7 MFS6 MFU7 MPO6 MPQ7 MZK6 MZM7 NJG6 NJI7 NTC6 NTE7 OCY6 ODA7 OMU6 OMW7 OWQ6 OWS7 PGM6 PGO7 PQI6 PQK7 QAE6 QAG7 QKA6 QKC7 QTW6 QTY7 RDS6 RDU7 RNO6 RNQ7 RXK6 RXM7 SHG6 SHI7 SRC6 SRE7 TAY6 TBA7 TKU6 TKW7 TUQ6 TUS7 UEM6 UEO7 UOI6 UOK7 UYE6 UYG7 VIA6 VIC7 VRW6 VRY7 WBS6 WBU7 WLO6 WLQ7 WVK6 WVM7 WVK983062:WVK983063 WLO983062:WLO983063 WBS983062:WBS983063 VRW983062:VRW983063 VIA983062:VIA983063 UYE983062:UYE983063 UOI983062:UOI983063 UEM983062:UEM983063 TUQ983062:TUQ983063 TKU983062:TKU983063 TAY983062:TAY983063 SRC983062:SRC983063 SHG983062:SHG983063 RXK983062:RXK983063 RNO983062:RNO983063 RDS983062:RDS983063 QTW983062:QTW983063 QKA983062:QKA983063 QAE983062:QAE983063 PQI983062:PQI983063 PGM983062:PGM983063 OWQ983062:OWQ983063 OMU983062:OMU983063 OCY983062:OCY983063 NTC983062:NTC983063 NJG983062:NJG983063 MZK983062:MZK983063 MPO983062:MPO983063 MFS983062:MFS983063 LVW983062:LVW983063 LMA983062:LMA983063 LCE983062:LCE983063 KSI983062:KSI983063 KIM983062:KIM983063 JYQ983062:JYQ983063 JOU983062:JOU983063 JEY983062:JEY983063 IVC983062:IVC983063 ILG983062:ILG983063 IBK983062:IBK983063 HRO983062:HRO983063 HHS983062:HHS983063 GXW983062:GXW983063 GOA983062:GOA983063 GEE983062:GEE983063 FUI983062:FUI983063 FKM983062:FKM983063 FAQ983062:FAQ983063 EQU983062:EQU983063 EGY983062:EGY983063 DXC983062:DXC983063 DNG983062:DNG983063 DDK983062:DDK983063 CTO983062:CTO983063 CJS983062:CJS983063 BZW983062:BZW983063 BQA983062:BQA983063 BGE983062:BGE983063 AWI983062:AWI983063 AMM983062:AMM983063 ACQ983062:ACQ983063 SU983062:SU983063 IY983062:IY983063 C983062:C983063 WVK917526:WVK917527 WLO917526:WLO917527 WBS917526:WBS917527 VRW917526:VRW917527 VIA917526:VIA917527 UYE917526:UYE917527 UOI917526:UOI917527 UEM917526:UEM917527 TUQ917526:TUQ917527 TKU917526:TKU917527 TAY917526:TAY917527 SRC917526:SRC917527 SHG917526:SHG917527 RXK917526:RXK917527 RNO917526:RNO917527 RDS917526:RDS917527 QTW917526:QTW917527 QKA917526:QKA917527 QAE917526:QAE917527 PQI917526:PQI917527 PGM917526:PGM917527 OWQ917526:OWQ917527 OMU917526:OMU917527 OCY917526:OCY917527 NTC917526:NTC917527 NJG917526:NJG917527 MZK917526:MZK917527 MPO917526:MPO917527 MFS917526:MFS917527 LVW917526:LVW917527 LMA917526:LMA917527 LCE917526:LCE917527 KSI917526:KSI917527 KIM917526:KIM917527 JYQ917526:JYQ917527 JOU917526:JOU917527 JEY917526:JEY917527 IVC917526:IVC917527 ILG917526:ILG917527 IBK917526:IBK917527 HRO917526:HRO917527 HHS917526:HHS917527 GXW917526:GXW917527 GOA917526:GOA917527 GEE917526:GEE917527 FUI917526:FUI917527 FKM917526:FKM917527 FAQ917526:FAQ917527 EQU917526:EQU917527 EGY917526:EGY917527 DXC917526:DXC917527 DNG917526:DNG917527 DDK917526:DDK917527 CTO917526:CTO917527 CJS917526:CJS917527 BZW917526:BZW917527 BQA917526:BQA917527 BGE917526:BGE917527 AWI917526:AWI917527 AMM917526:AMM917527 ACQ917526:ACQ917527 SU917526:SU917527 IY917526:IY917527 C917526:C917527 WVK851990:WVK851991 WLO851990:WLO851991 WBS851990:WBS851991 VRW851990:VRW851991 VIA851990:VIA851991 UYE851990:UYE851991 UOI851990:UOI851991 UEM851990:UEM851991 TUQ851990:TUQ851991 TKU851990:TKU851991 TAY851990:TAY851991 SRC851990:SRC851991 SHG851990:SHG851991 RXK851990:RXK851991 RNO851990:RNO851991 RDS851990:RDS851991 QTW851990:QTW851991 QKA851990:QKA851991 QAE851990:QAE851991 PQI851990:PQI851991 PGM851990:PGM851991 OWQ851990:OWQ851991 OMU851990:OMU851991 OCY851990:OCY851991 NTC851990:NTC851991 NJG851990:NJG851991 MZK851990:MZK851991 MPO851990:MPO851991 MFS851990:MFS851991 LVW851990:LVW851991 LMA851990:LMA851991 LCE851990:LCE851991 KSI851990:KSI851991 KIM851990:KIM851991 JYQ851990:JYQ851991 JOU851990:JOU851991 JEY851990:JEY851991 IVC851990:IVC851991 ILG851990:ILG851991 IBK851990:IBK851991 HRO851990:HRO851991 HHS851990:HHS851991 GXW851990:GXW851991 GOA851990:GOA851991 GEE851990:GEE851991 FUI851990:FUI851991 FKM851990:FKM851991 FAQ851990:FAQ851991 EQU851990:EQU851991 EGY851990:EGY851991 DXC851990:DXC851991 DNG851990:DNG851991 DDK851990:DDK851991 CTO851990:CTO851991 CJS851990:CJS851991 BZW851990:BZW851991 BQA851990:BQA851991 BGE851990:BGE851991 AWI851990:AWI851991 AMM851990:AMM851991 ACQ851990:ACQ851991 SU851990:SU851991 IY851990:IY851991 C851990:C851991 WVK786454:WVK786455 WLO786454:WLO786455 WBS786454:WBS786455 VRW786454:VRW786455 VIA786454:VIA786455 UYE786454:UYE786455 UOI786454:UOI786455 UEM786454:UEM786455 TUQ786454:TUQ786455 TKU786454:TKU786455 TAY786454:TAY786455 SRC786454:SRC786455 SHG786454:SHG786455 RXK786454:RXK786455 RNO786454:RNO786455 RDS786454:RDS786455 QTW786454:QTW786455 QKA786454:QKA786455 QAE786454:QAE786455 PQI786454:PQI786455 PGM786454:PGM786455 OWQ786454:OWQ786455 OMU786454:OMU786455 OCY786454:OCY786455 NTC786454:NTC786455 NJG786454:NJG786455 MZK786454:MZK786455 MPO786454:MPO786455 MFS786454:MFS786455 LVW786454:LVW786455 LMA786454:LMA786455 LCE786454:LCE786455 KSI786454:KSI786455 KIM786454:KIM786455 JYQ786454:JYQ786455 JOU786454:JOU786455 JEY786454:JEY786455 IVC786454:IVC786455 ILG786454:ILG786455 IBK786454:IBK786455 HRO786454:HRO786455 HHS786454:HHS786455 GXW786454:GXW786455 GOA786454:GOA786455 GEE786454:GEE786455 FUI786454:FUI786455 FKM786454:FKM786455 FAQ786454:FAQ786455 EQU786454:EQU786455 EGY786454:EGY786455 DXC786454:DXC786455 DNG786454:DNG786455 DDK786454:DDK786455 CTO786454:CTO786455 CJS786454:CJS786455 BZW786454:BZW786455 BQA786454:BQA786455 BGE786454:BGE786455 AWI786454:AWI786455 AMM786454:AMM786455 ACQ786454:ACQ786455 SU786454:SU786455 IY786454:IY786455 C786454:C786455 WVK720918:WVK720919 WLO720918:WLO720919 WBS720918:WBS720919 VRW720918:VRW720919 VIA720918:VIA720919 UYE720918:UYE720919 UOI720918:UOI720919 UEM720918:UEM720919 TUQ720918:TUQ720919 TKU720918:TKU720919 TAY720918:TAY720919 SRC720918:SRC720919 SHG720918:SHG720919 RXK720918:RXK720919 RNO720918:RNO720919 RDS720918:RDS720919 QTW720918:QTW720919 QKA720918:QKA720919 QAE720918:QAE720919 PQI720918:PQI720919 PGM720918:PGM720919 OWQ720918:OWQ720919 OMU720918:OMU720919 OCY720918:OCY720919 NTC720918:NTC720919 NJG720918:NJG720919 MZK720918:MZK720919 MPO720918:MPO720919 MFS720918:MFS720919 LVW720918:LVW720919 LMA720918:LMA720919 LCE720918:LCE720919 KSI720918:KSI720919 KIM720918:KIM720919 JYQ720918:JYQ720919 JOU720918:JOU720919 JEY720918:JEY720919 IVC720918:IVC720919 ILG720918:ILG720919 IBK720918:IBK720919 HRO720918:HRO720919 HHS720918:HHS720919 GXW720918:GXW720919 GOA720918:GOA720919 GEE720918:GEE720919 FUI720918:FUI720919 FKM720918:FKM720919 FAQ720918:FAQ720919 EQU720918:EQU720919 EGY720918:EGY720919 DXC720918:DXC720919 DNG720918:DNG720919 DDK720918:DDK720919 CTO720918:CTO720919 CJS720918:CJS720919 BZW720918:BZW720919 BQA720918:BQA720919 BGE720918:BGE720919 AWI720918:AWI720919 AMM720918:AMM720919 ACQ720918:ACQ720919 SU720918:SU720919 IY720918:IY720919 C720918:C720919 WVK655382:WVK655383 WLO655382:WLO655383 WBS655382:WBS655383 VRW655382:VRW655383 VIA655382:VIA655383 UYE655382:UYE655383 UOI655382:UOI655383 UEM655382:UEM655383 TUQ655382:TUQ655383 TKU655382:TKU655383 TAY655382:TAY655383 SRC655382:SRC655383 SHG655382:SHG655383 RXK655382:RXK655383 RNO655382:RNO655383 RDS655382:RDS655383 QTW655382:QTW655383 QKA655382:QKA655383 QAE655382:QAE655383 PQI655382:PQI655383 PGM655382:PGM655383 OWQ655382:OWQ655383 OMU655382:OMU655383 OCY655382:OCY655383 NTC655382:NTC655383 NJG655382:NJG655383 MZK655382:MZK655383 MPO655382:MPO655383 MFS655382:MFS655383 LVW655382:LVW655383 LMA655382:LMA655383 LCE655382:LCE655383 KSI655382:KSI655383 KIM655382:KIM655383 JYQ655382:JYQ655383 JOU655382:JOU655383 JEY655382:JEY655383 IVC655382:IVC655383 ILG655382:ILG655383 IBK655382:IBK655383 HRO655382:HRO655383 HHS655382:HHS655383 GXW655382:GXW655383 GOA655382:GOA655383 GEE655382:GEE655383 FUI655382:FUI655383 FKM655382:FKM655383 FAQ655382:FAQ655383 EQU655382:EQU655383 EGY655382:EGY655383 DXC655382:DXC655383 DNG655382:DNG655383 DDK655382:DDK655383 CTO655382:CTO655383 CJS655382:CJS655383 BZW655382:BZW655383 BQA655382:BQA655383 BGE655382:BGE655383 AWI655382:AWI655383 AMM655382:AMM655383 ACQ655382:ACQ655383 SU655382:SU655383 IY655382:IY655383 C655382:C655383 WVK589846:WVK589847 WLO589846:WLO589847 WBS589846:WBS589847 VRW589846:VRW589847 VIA589846:VIA589847 UYE589846:UYE589847 UOI589846:UOI589847 UEM589846:UEM589847 TUQ589846:TUQ589847 TKU589846:TKU589847 TAY589846:TAY589847 SRC589846:SRC589847 SHG589846:SHG589847 RXK589846:RXK589847 RNO589846:RNO589847 RDS589846:RDS589847 QTW589846:QTW589847 QKA589846:QKA589847 QAE589846:QAE589847 PQI589846:PQI589847 PGM589846:PGM589847 OWQ589846:OWQ589847 OMU589846:OMU589847 OCY589846:OCY589847 NTC589846:NTC589847 NJG589846:NJG589847 MZK589846:MZK589847 MPO589846:MPO589847 MFS589846:MFS589847 LVW589846:LVW589847 LMA589846:LMA589847 LCE589846:LCE589847 KSI589846:KSI589847 KIM589846:KIM589847 JYQ589846:JYQ589847 JOU589846:JOU589847 JEY589846:JEY589847 IVC589846:IVC589847 ILG589846:ILG589847 IBK589846:IBK589847 HRO589846:HRO589847 HHS589846:HHS589847 GXW589846:GXW589847 GOA589846:GOA589847 GEE589846:GEE589847 FUI589846:FUI589847 FKM589846:FKM589847 FAQ589846:FAQ589847 EQU589846:EQU589847 EGY589846:EGY589847 DXC589846:DXC589847 DNG589846:DNG589847 DDK589846:DDK589847 CTO589846:CTO589847 CJS589846:CJS589847 BZW589846:BZW589847 BQA589846:BQA589847 BGE589846:BGE589847 AWI589846:AWI589847 AMM589846:AMM589847 ACQ589846:ACQ589847 SU589846:SU589847 IY589846:IY589847 C589846:C589847 WVK524310:WVK524311 WLO524310:WLO524311 WBS524310:WBS524311 VRW524310:VRW524311 VIA524310:VIA524311 UYE524310:UYE524311 UOI524310:UOI524311 UEM524310:UEM524311 TUQ524310:TUQ524311 TKU524310:TKU524311 TAY524310:TAY524311 SRC524310:SRC524311 SHG524310:SHG524311 RXK524310:RXK524311 RNO524310:RNO524311 RDS524310:RDS524311 QTW524310:QTW524311 QKA524310:QKA524311 QAE524310:QAE524311 PQI524310:PQI524311 PGM524310:PGM524311 OWQ524310:OWQ524311 OMU524310:OMU524311 OCY524310:OCY524311 NTC524310:NTC524311 NJG524310:NJG524311 MZK524310:MZK524311 MPO524310:MPO524311 MFS524310:MFS524311 LVW524310:LVW524311 LMA524310:LMA524311 LCE524310:LCE524311 KSI524310:KSI524311 KIM524310:KIM524311 JYQ524310:JYQ524311 JOU524310:JOU524311 JEY524310:JEY524311 IVC524310:IVC524311 ILG524310:ILG524311 IBK524310:IBK524311 HRO524310:HRO524311 HHS524310:HHS524311 GXW524310:GXW524311 GOA524310:GOA524311 GEE524310:GEE524311 FUI524310:FUI524311 FKM524310:FKM524311 FAQ524310:FAQ524311 EQU524310:EQU524311 EGY524310:EGY524311 DXC524310:DXC524311 DNG524310:DNG524311 DDK524310:DDK524311 CTO524310:CTO524311 CJS524310:CJS524311 BZW524310:BZW524311 BQA524310:BQA524311 BGE524310:BGE524311 AWI524310:AWI524311 AMM524310:AMM524311 ACQ524310:ACQ524311 SU524310:SU524311 IY524310:IY524311 C524310:C524311 WVK458774:WVK458775 WLO458774:WLO458775 WBS458774:WBS458775 VRW458774:VRW458775 VIA458774:VIA458775 UYE458774:UYE458775 UOI458774:UOI458775 UEM458774:UEM458775 TUQ458774:TUQ458775 TKU458774:TKU458775 TAY458774:TAY458775 SRC458774:SRC458775 SHG458774:SHG458775 RXK458774:RXK458775 RNO458774:RNO458775 RDS458774:RDS458775 QTW458774:QTW458775 QKA458774:QKA458775 QAE458774:QAE458775 PQI458774:PQI458775 PGM458774:PGM458775 OWQ458774:OWQ458775 OMU458774:OMU458775 OCY458774:OCY458775 NTC458774:NTC458775 NJG458774:NJG458775 MZK458774:MZK458775 MPO458774:MPO458775 MFS458774:MFS458775 LVW458774:LVW458775 LMA458774:LMA458775 LCE458774:LCE458775 KSI458774:KSI458775 KIM458774:KIM458775 JYQ458774:JYQ458775 JOU458774:JOU458775 JEY458774:JEY458775 IVC458774:IVC458775 ILG458774:ILG458775 IBK458774:IBK458775 HRO458774:HRO458775 HHS458774:HHS458775 GXW458774:GXW458775 GOA458774:GOA458775 GEE458774:GEE458775 FUI458774:FUI458775 FKM458774:FKM458775 FAQ458774:FAQ458775 EQU458774:EQU458775 EGY458774:EGY458775 DXC458774:DXC458775 DNG458774:DNG458775 DDK458774:DDK458775 CTO458774:CTO458775 CJS458774:CJS458775 BZW458774:BZW458775 BQA458774:BQA458775 BGE458774:BGE458775 AWI458774:AWI458775 AMM458774:AMM458775 ACQ458774:ACQ458775 SU458774:SU458775 IY458774:IY458775 C458774:C458775 WVK393238:WVK393239 WLO393238:WLO393239 WBS393238:WBS393239 VRW393238:VRW393239 VIA393238:VIA393239 UYE393238:UYE393239 UOI393238:UOI393239 UEM393238:UEM393239 TUQ393238:TUQ393239 TKU393238:TKU393239 TAY393238:TAY393239 SRC393238:SRC393239 SHG393238:SHG393239 RXK393238:RXK393239 RNO393238:RNO393239 RDS393238:RDS393239 QTW393238:QTW393239 QKA393238:QKA393239 QAE393238:QAE393239 PQI393238:PQI393239 PGM393238:PGM393239 OWQ393238:OWQ393239 OMU393238:OMU393239 OCY393238:OCY393239 NTC393238:NTC393239 NJG393238:NJG393239 MZK393238:MZK393239 MPO393238:MPO393239 MFS393238:MFS393239 LVW393238:LVW393239 LMA393238:LMA393239 LCE393238:LCE393239 KSI393238:KSI393239 KIM393238:KIM393239 JYQ393238:JYQ393239 JOU393238:JOU393239 JEY393238:JEY393239 IVC393238:IVC393239 ILG393238:ILG393239 IBK393238:IBK393239 HRO393238:HRO393239 HHS393238:HHS393239 GXW393238:GXW393239 GOA393238:GOA393239 GEE393238:GEE393239 FUI393238:FUI393239 FKM393238:FKM393239 FAQ393238:FAQ393239 EQU393238:EQU393239 EGY393238:EGY393239 DXC393238:DXC393239 DNG393238:DNG393239 DDK393238:DDK393239 CTO393238:CTO393239 CJS393238:CJS393239 BZW393238:BZW393239 BQA393238:BQA393239 BGE393238:BGE393239 AWI393238:AWI393239 AMM393238:AMM393239 ACQ393238:ACQ393239 SU393238:SU393239 IY393238:IY393239 C393238:C393239 WVK327702:WVK327703 WLO327702:WLO327703 WBS327702:WBS327703 VRW327702:VRW327703 VIA327702:VIA327703 UYE327702:UYE327703 UOI327702:UOI327703 UEM327702:UEM327703 TUQ327702:TUQ327703 TKU327702:TKU327703 TAY327702:TAY327703 SRC327702:SRC327703 SHG327702:SHG327703 RXK327702:RXK327703 RNO327702:RNO327703 RDS327702:RDS327703 QTW327702:QTW327703 QKA327702:QKA327703 QAE327702:QAE327703 PQI327702:PQI327703 PGM327702:PGM327703 OWQ327702:OWQ327703 OMU327702:OMU327703 OCY327702:OCY327703 NTC327702:NTC327703 NJG327702:NJG327703 MZK327702:MZK327703 MPO327702:MPO327703 MFS327702:MFS327703 LVW327702:LVW327703 LMA327702:LMA327703 LCE327702:LCE327703 KSI327702:KSI327703 KIM327702:KIM327703 JYQ327702:JYQ327703 JOU327702:JOU327703 JEY327702:JEY327703 IVC327702:IVC327703 ILG327702:ILG327703 IBK327702:IBK327703 HRO327702:HRO327703 HHS327702:HHS327703 GXW327702:GXW327703 GOA327702:GOA327703 GEE327702:GEE327703 FUI327702:FUI327703 FKM327702:FKM327703 FAQ327702:FAQ327703 EQU327702:EQU327703 EGY327702:EGY327703 DXC327702:DXC327703 DNG327702:DNG327703 DDK327702:DDK327703 CTO327702:CTO327703 CJS327702:CJS327703 BZW327702:BZW327703 BQA327702:BQA327703 BGE327702:BGE327703 AWI327702:AWI327703 AMM327702:AMM327703 ACQ327702:ACQ327703 SU327702:SU327703 IY327702:IY327703 C327702:C327703 WVK262166:WVK262167 WLO262166:WLO262167 WBS262166:WBS262167 VRW262166:VRW262167 VIA262166:VIA262167 UYE262166:UYE262167 UOI262166:UOI262167 UEM262166:UEM262167 TUQ262166:TUQ262167 TKU262166:TKU262167 TAY262166:TAY262167 SRC262166:SRC262167 SHG262166:SHG262167 RXK262166:RXK262167 RNO262166:RNO262167 RDS262166:RDS262167 QTW262166:QTW262167 QKA262166:QKA262167 QAE262166:QAE262167 PQI262166:PQI262167 PGM262166:PGM262167 OWQ262166:OWQ262167 OMU262166:OMU262167 OCY262166:OCY262167 NTC262166:NTC262167 NJG262166:NJG262167 MZK262166:MZK262167 MPO262166:MPO262167 MFS262166:MFS262167 LVW262166:LVW262167 LMA262166:LMA262167 LCE262166:LCE262167 KSI262166:KSI262167 KIM262166:KIM262167 JYQ262166:JYQ262167 JOU262166:JOU262167 JEY262166:JEY262167 IVC262166:IVC262167 ILG262166:ILG262167 IBK262166:IBK262167 HRO262166:HRO262167 HHS262166:HHS262167 GXW262166:GXW262167 GOA262166:GOA262167 GEE262166:GEE262167 FUI262166:FUI262167 FKM262166:FKM262167 FAQ262166:FAQ262167 EQU262166:EQU262167 EGY262166:EGY262167 DXC262166:DXC262167 DNG262166:DNG262167 DDK262166:DDK262167 CTO262166:CTO262167 CJS262166:CJS262167 BZW262166:BZW262167 BQA262166:BQA262167 BGE262166:BGE262167 AWI262166:AWI262167 AMM262166:AMM262167 ACQ262166:ACQ262167 SU262166:SU262167 IY262166:IY262167 C262166:C262167 WVK196630:WVK196631 WLO196630:WLO196631 WBS196630:WBS196631 VRW196630:VRW196631 VIA196630:VIA196631 UYE196630:UYE196631 UOI196630:UOI196631 UEM196630:UEM196631 TUQ196630:TUQ196631 TKU196630:TKU196631 TAY196630:TAY196631 SRC196630:SRC196631 SHG196630:SHG196631 RXK196630:RXK196631 RNO196630:RNO196631 RDS196630:RDS196631 QTW196630:QTW196631 QKA196630:QKA196631 QAE196630:QAE196631 PQI196630:PQI196631 PGM196630:PGM196631 OWQ196630:OWQ196631 OMU196630:OMU196631 OCY196630:OCY196631 NTC196630:NTC196631 NJG196630:NJG196631 MZK196630:MZK196631 MPO196630:MPO196631 MFS196630:MFS196631 LVW196630:LVW196631 LMA196630:LMA196631 LCE196630:LCE196631 KSI196630:KSI196631 KIM196630:KIM196631 JYQ196630:JYQ196631 JOU196630:JOU196631 JEY196630:JEY196631 IVC196630:IVC196631 ILG196630:ILG196631 IBK196630:IBK196631 HRO196630:HRO196631 HHS196630:HHS196631 GXW196630:GXW196631 GOA196630:GOA196631 GEE196630:GEE196631 FUI196630:FUI196631 FKM196630:FKM196631 FAQ196630:FAQ196631 EQU196630:EQU196631 EGY196630:EGY196631 DXC196630:DXC196631 DNG196630:DNG196631 DDK196630:DDK196631 CTO196630:CTO196631 CJS196630:CJS196631 BZW196630:BZW196631 BQA196630:BQA196631 BGE196630:BGE196631 AWI196630:AWI196631 AMM196630:AMM196631 ACQ196630:ACQ196631 SU196630:SU196631 IY196630:IY196631 C196630:C196631 WVK131094:WVK131095 WLO131094:WLO131095 WBS131094:WBS131095 VRW131094:VRW131095 VIA131094:VIA131095 UYE131094:UYE131095 UOI131094:UOI131095 UEM131094:UEM131095 TUQ131094:TUQ131095 TKU131094:TKU131095 TAY131094:TAY131095 SRC131094:SRC131095 SHG131094:SHG131095 RXK131094:RXK131095 RNO131094:RNO131095 RDS131094:RDS131095 QTW131094:QTW131095 QKA131094:QKA131095 QAE131094:QAE131095 PQI131094:PQI131095 PGM131094:PGM131095 OWQ131094:OWQ131095 OMU131094:OMU131095 OCY131094:OCY131095 NTC131094:NTC131095 NJG131094:NJG131095 MZK131094:MZK131095 MPO131094:MPO131095 MFS131094:MFS131095 LVW131094:LVW131095 LMA131094:LMA131095 LCE131094:LCE131095 KSI131094:KSI131095 KIM131094:KIM131095 JYQ131094:JYQ131095 JOU131094:JOU131095 JEY131094:JEY131095 IVC131094:IVC131095 ILG131094:ILG131095 IBK131094:IBK131095 HRO131094:HRO131095 HHS131094:HHS131095 GXW131094:GXW131095 GOA131094:GOA131095 GEE131094:GEE131095 FUI131094:FUI131095 FKM131094:FKM131095 FAQ131094:FAQ131095 EQU131094:EQU131095 EGY131094:EGY131095 DXC131094:DXC131095 DNG131094:DNG131095 DDK131094:DDK131095 CTO131094:CTO131095 CJS131094:CJS131095 BZW131094:BZW131095 BQA131094:BQA131095 BGE131094:BGE131095 AWI131094:AWI131095 AMM131094:AMM131095 ACQ131094:ACQ131095 SU131094:SU131095 IY131094:IY131095 C131094:C131095 WVK65558:WVK65559 WLO65558:WLO65559 WBS65558:WBS65559 VRW65558:VRW65559 VIA65558:VIA65559 UYE65558:UYE65559 UOI65558:UOI65559 UEM65558:UEM65559 TUQ65558:TUQ65559 TKU65558:TKU65559 TAY65558:TAY65559 SRC65558:SRC65559 SHG65558:SHG65559 RXK65558:RXK65559 RNO65558:RNO65559 RDS65558:RDS65559 QTW65558:QTW65559 QKA65558:QKA65559 QAE65558:QAE65559 PQI65558:PQI65559 PGM65558:PGM65559 OWQ65558:OWQ65559 OMU65558:OMU65559 OCY65558:OCY65559 NTC65558:NTC65559 NJG65558:NJG65559 MZK65558:MZK65559 MPO65558:MPO65559 MFS65558:MFS65559 LVW65558:LVW65559 LMA65558:LMA65559 LCE65558:LCE65559 KSI65558:KSI65559 KIM65558:KIM65559 JYQ65558:JYQ65559 JOU65558:JOU65559 JEY65558:JEY65559 IVC65558:IVC65559 ILG65558:ILG65559 IBK65558:IBK65559 HRO65558:HRO65559 HHS65558:HHS65559 GXW65558:GXW65559 GOA65558:GOA65559 GEE65558:GEE65559 FUI65558:FUI65559 FKM65558:FKM65559 FAQ65558:FAQ65559 EQU65558:EQU65559 EGY65558:EGY65559 DXC65558:DXC65559 DNG65558:DNG65559 DDK65558:DDK65559 CTO65558:CTO65559 CJS65558:CJS65559 BZW65558:BZW65559 BQA65558:BQA65559 BGE65558:BGE65559 AWI65558:AWI65559 AMM65558:AMM65559 ACQ65558:ACQ65559 SU65558:SU65559 IY65558:IY65559 C65558:C65559">
      <formula1>$N$64:$N$83</formula1>
    </dataValidation>
    <dataValidation type="list" allowBlank="1" showInputMessage="1" showErrorMessage="1" sqref="JG20 TC20 ACY20 AMU20 AWQ20 BGM20 BQI20 CAE20 CKA20 CTW20 DDS20 DNO20 DXK20 EHG20 ERC20 FAY20 FKU20 FUQ20 GEM20 GOI20 GYE20 HIA20 HRW20 IBS20 ILO20 IVK20 JFG20 JPC20 JYY20 KIU20 KSQ20 LCM20 LMI20 LWE20 MGA20 MPW20 MZS20 NJO20 NTK20 ODG20 ONC20 OWY20 PGU20 PQQ20 QAM20 QKI20 QUE20 REA20 RNW20 RXS20 SHO20 SRK20 TBG20 TLC20 TUY20 UEU20 UOQ20 UYM20 VII20 VSE20 WCA20 WLW20 WVS20 K65561:K65567 WVS983065:WVS983071 WLW983065:WLW983071 WCA983065:WCA983071 VSE983065:VSE983071 VII983065:VII983071 UYM983065:UYM983071 UOQ983065:UOQ983071 UEU983065:UEU983071 TUY983065:TUY983071 TLC983065:TLC983071 TBG983065:TBG983071 SRK983065:SRK983071 SHO983065:SHO983071 RXS983065:RXS983071 RNW983065:RNW983071 REA983065:REA983071 QUE983065:QUE983071 QKI983065:QKI983071 QAM983065:QAM983071 PQQ983065:PQQ983071 PGU983065:PGU983071 OWY983065:OWY983071 ONC983065:ONC983071 ODG983065:ODG983071 NTK983065:NTK983071 NJO983065:NJO983071 MZS983065:MZS983071 MPW983065:MPW983071 MGA983065:MGA983071 LWE983065:LWE983071 LMI983065:LMI983071 LCM983065:LCM983071 KSQ983065:KSQ983071 KIU983065:KIU983071 JYY983065:JYY983071 JPC983065:JPC983071 JFG983065:JFG983071 IVK983065:IVK983071 ILO983065:ILO983071 IBS983065:IBS983071 HRW983065:HRW983071 HIA983065:HIA983071 GYE983065:GYE983071 GOI983065:GOI983071 GEM983065:GEM983071 FUQ983065:FUQ983071 FKU983065:FKU983071 FAY983065:FAY983071 ERC983065:ERC983071 EHG983065:EHG983071 DXK983065:DXK983071 DNO983065:DNO983071 DDS983065:DDS983071 CTW983065:CTW983071 CKA983065:CKA983071 CAE983065:CAE983071 BQI983065:BQI983071 BGM983065:BGM983071 AWQ983065:AWQ983071 AMU983065:AMU983071 ACY983065:ACY983071 TC983065:TC983071 JG983065:JG983071 K983065:K983071 WVS917529:WVS917535 WLW917529:WLW917535 WCA917529:WCA917535 VSE917529:VSE917535 VII917529:VII917535 UYM917529:UYM917535 UOQ917529:UOQ917535 UEU917529:UEU917535 TUY917529:TUY917535 TLC917529:TLC917535 TBG917529:TBG917535 SRK917529:SRK917535 SHO917529:SHO917535 RXS917529:RXS917535 RNW917529:RNW917535 REA917529:REA917535 QUE917529:QUE917535 QKI917529:QKI917535 QAM917529:QAM917535 PQQ917529:PQQ917535 PGU917529:PGU917535 OWY917529:OWY917535 ONC917529:ONC917535 ODG917529:ODG917535 NTK917529:NTK917535 NJO917529:NJO917535 MZS917529:MZS917535 MPW917529:MPW917535 MGA917529:MGA917535 LWE917529:LWE917535 LMI917529:LMI917535 LCM917529:LCM917535 KSQ917529:KSQ917535 KIU917529:KIU917535 JYY917529:JYY917535 JPC917529:JPC917535 JFG917529:JFG917535 IVK917529:IVK917535 ILO917529:ILO917535 IBS917529:IBS917535 HRW917529:HRW917535 HIA917529:HIA917535 GYE917529:GYE917535 GOI917529:GOI917535 GEM917529:GEM917535 FUQ917529:FUQ917535 FKU917529:FKU917535 FAY917529:FAY917535 ERC917529:ERC917535 EHG917529:EHG917535 DXK917529:DXK917535 DNO917529:DNO917535 DDS917529:DDS917535 CTW917529:CTW917535 CKA917529:CKA917535 CAE917529:CAE917535 BQI917529:BQI917535 BGM917529:BGM917535 AWQ917529:AWQ917535 AMU917529:AMU917535 ACY917529:ACY917535 TC917529:TC917535 JG917529:JG917535 K917529:K917535 WVS851993:WVS851999 WLW851993:WLW851999 WCA851993:WCA851999 VSE851993:VSE851999 VII851993:VII851999 UYM851993:UYM851999 UOQ851993:UOQ851999 UEU851993:UEU851999 TUY851993:TUY851999 TLC851993:TLC851999 TBG851993:TBG851999 SRK851993:SRK851999 SHO851993:SHO851999 RXS851993:RXS851999 RNW851993:RNW851999 REA851993:REA851999 QUE851993:QUE851999 QKI851993:QKI851999 QAM851993:QAM851999 PQQ851993:PQQ851999 PGU851993:PGU851999 OWY851993:OWY851999 ONC851993:ONC851999 ODG851993:ODG851999 NTK851993:NTK851999 NJO851993:NJO851999 MZS851993:MZS851999 MPW851993:MPW851999 MGA851993:MGA851999 LWE851993:LWE851999 LMI851993:LMI851999 LCM851993:LCM851999 KSQ851993:KSQ851999 KIU851993:KIU851999 JYY851993:JYY851999 JPC851993:JPC851999 JFG851993:JFG851999 IVK851993:IVK851999 ILO851993:ILO851999 IBS851993:IBS851999 HRW851993:HRW851999 HIA851993:HIA851999 GYE851993:GYE851999 GOI851993:GOI851999 GEM851993:GEM851999 FUQ851993:FUQ851999 FKU851993:FKU851999 FAY851993:FAY851999 ERC851993:ERC851999 EHG851993:EHG851999 DXK851993:DXK851999 DNO851993:DNO851999 DDS851993:DDS851999 CTW851993:CTW851999 CKA851993:CKA851999 CAE851993:CAE851999 BQI851993:BQI851999 BGM851993:BGM851999 AWQ851993:AWQ851999 AMU851993:AMU851999 ACY851993:ACY851999 TC851993:TC851999 JG851993:JG851999 K851993:K851999 WVS786457:WVS786463 WLW786457:WLW786463 WCA786457:WCA786463 VSE786457:VSE786463 VII786457:VII786463 UYM786457:UYM786463 UOQ786457:UOQ786463 UEU786457:UEU786463 TUY786457:TUY786463 TLC786457:TLC786463 TBG786457:TBG786463 SRK786457:SRK786463 SHO786457:SHO786463 RXS786457:RXS786463 RNW786457:RNW786463 REA786457:REA786463 QUE786457:QUE786463 QKI786457:QKI786463 QAM786457:QAM786463 PQQ786457:PQQ786463 PGU786457:PGU786463 OWY786457:OWY786463 ONC786457:ONC786463 ODG786457:ODG786463 NTK786457:NTK786463 NJO786457:NJO786463 MZS786457:MZS786463 MPW786457:MPW786463 MGA786457:MGA786463 LWE786457:LWE786463 LMI786457:LMI786463 LCM786457:LCM786463 KSQ786457:KSQ786463 KIU786457:KIU786463 JYY786457:JYY786463 JPC786457:JPC786463 JFG786457:JFG786463 IVK786457:IVK786463 ILO786457:ILO786463 IBS786457:IBS786463 HRW786457:HRW786463 HIA786457:HIA786463 GYE786457:GYE786463 GOI786457:GOI786463 GEM786457:GEM786463 FUQ786457:FUQ786463 FKU786457:FKU786463 FAY786457:FAY786463 ERC786457:ERC786463 EHG786457:EHG786463 DXK786457:DXK786463 DNO786457:DNO786463 DDS786457:DDS786463 CTW786457:CTW786463 CKA786457:CKA786463 CAE786457:CAE786463 BQI786457:BQI786463 BGM786457:BGM786463 AWQ786457:AWQ786463 AMU786457:AMU786463 ACY786457:ACY786463 TC786457:TC786463 JG786457:JG786463 K786457:K786463 WVS720921:WVS720927 WLW720921:WLW720927 WCA720921:WCA720927 VSE720921:VSE720927 VII720921:VII720927 UYM720921:UYM720927 UOQ720921:UOQ720927 UEU720921:UEU720927 TUY720921:TUY720927 TLC720921:TLC720927 TBG720921:TBG720927 SRK720921:SRK720927 SHO720921:SHO720927 RXS720921:RXS720927 RNW720921:RNW720927 REA720921:REA720927 QUE720921:QUE720927 QKI720921:QKI720927 QAM720921:QAM720927 PQQ720921:PQQ720927 PGU720921:PGU720927 OWY720921:OWY720927 ONC720921:ONC720927 ODG720921:ODG720927 NTK720921:NTK720927 NJO720921:NJO720927 MZS720921:MZS720927 MPW720921:MPW720927 MGA720921:MGA720927 LWE720921:LWE720927 LMI720921:LMI720927 LCM720921:LCM720927 KSQ720921:KSQ720927 KIU720921:KIU720927 JYY720921:JYY720927 JPC720921:JPC720927 JFG720921:JFG720927 IVK720921:IVK720927 ILO720921:ILO720927 IBS720921:IBS720927 HRW720921:HRW720927 HIA720921:HIA720927 GYE720921:GYE720927 GOI720921:GOI720927 GEM720921:GEM720927 FUQ720921:FUQ720927 FKU720921:FKU720927 FAY720921:FAY720927 ERC720921:ERC720927 EHG720921:EHG720927 DXK720921:DXK720927 DNO720921:DNO720927 DDS720921:DDS720927 CTW720921:CTW720927 CKA720921:CKA720927 CAE720921:CAE720927 BQI720921:BQI720927 BGM720921:BGM720927 AWQ720921:AWQ720927 AMU720921:AMU720927 ACY720921:ACY720927 TC720921:TC720927 JG720921:JG720927 K720921:K720927 WVS655385:WVS655391 WLW655385:WLW655391 WCA655385:WCA655391 VSE655385:VSE655391 VII655385:VII655391 UYM655385:UYM655391 UOQ655385:UOQ655391 UEU655385:UEU655391 TUY655385:TUY655391 TLC655385:TLC655391 TBG655385:TBG655391 SRK655385:SRK655391 SHO655385:SHO655391 RXS655385:RXS655391 RNW655385:RNW655391 REA655385:REA655391 QUE655385:QUE655391 QKI655385:QKI655391 QAM655385:QAM655391 PQQ655385:PQQ655391 PGU655385:PGU655391 OWY655385:OWY655391 ONC655385:ONC655391 ODG655385:ODG655391 NTK655385:NTK655391 NJO655385:NJO655391 MZS655385:MZS655391 MPW655385:MPW655391 MGA655385:MGA655391 LWE655385:LWE655391 LMI655385:LMI655391 LCM655385:LCM655391 KSQ655385:KSQ655391 KIU655385:KIU655391 JYY655385:JYY655391 JPC655385:JPC655391 JFG655385:JFG655391 IVK655385:IVK655391 ILO655385:ILO655391 IBS655385:IBS655391 HRW655385:HRW655391 HIA655385:HIA655391 GYE655385:GYE655391 GOI655385:GOI655391 GEM655385:GEM655391 FUQ655385:FUQ655391 FKU655385:FKU655391 FAY655385:FAY655391 ERC655385:ERC655391 EHG655385:EHG655391 DXK655385:DXK655391 DNO655385:DNO655391 DDS655385:DDS655391 CTW655385:CTW655391 CKA655385:CKA655391 CAE655385:CAE655391 BQI655385:BQI655391 BGM655385:BGM655391 AWQ655385:AWQ655391 AMU655385:AMU655391 ACY655385:ACY655391 TC655385:TC655391 JG655385:JG655391 K655385:K655391 WVS589849:WVS589855 WLW589849:WLW589855 WCA589849:WCA589855 VSE589849:VSE589855 VII589849:VII589855 UYM589849:UYM589855 UOQ589849:UOQ589855 UEU589849:UEU589855 TUY589849:TUY589855 TLC589849:TLC589855 TBG589849:TBG589855 SRK589849:SRK589855 SHO589849:SHO589855 RXS589849:RXS589855 RNW589849:RNW589855 REA589849:REA589855 QUE589849:QUE589855 QKI589849:QKI589855 QAM589849:QAM589855 PQQ589849:PQQ589855 PGU589849:PGU589855 OWY589849:OWY589855 ONC589849:ONC589855 ODG589849:ODG589855 NTK589849:NTK589855 NJO589849:NJO589855 MZS589849:MZS589855 MPW589849:MPW589855 MGA589849:MGA589855 LWE589849:LWE589855 LMI589849:LMI589855 LCM589849:LCM589855 KSQ589849:KSQ589855 KIU589849:KIU589855 JYY589849:JYY589855 JPC589849:JPC589855 JFG589849:JFG589855 IVK589849:IVK589855 ILO589849:ILO589855 IBS589849:IBS589855 HRW589849:HRW589855 HIA589849:HIA589855 GYE589849:GYE589855 GOI589849:GOI589855 GEM589849:GEM589855 FUQ589849:FUQ589855 FKU589849:FKU589855 FAY589849:FAY589855 ERC589849:ERC589855 EHG589849:EHG589855 DXK589849:DXK589855 DNO589849:DNO589855 DDS589849:DDS589855 CTW589849:CTW589855 CKA589849:CKA589855 CAE589849:CAE589855 BQI589849:BQI589855 BGM589849:BGM589855 AWQ589849:AWQ589855 AMU589849:AMU589855 ACY589849:ACY589855 TC589849:TC589855 JG589849:JG589855 K589849:K589855 WVS524313:WVS524319 WLW524313:WLW524319 WCA524313:WCA524319 VSE524313:VSE524319 VII524313:VII524319 UYM524313:UYM524319 UOQ524313:UOQ524319 UEU524313:UEU524319 TUY524313:TUY524319 TLC524313:TLC524319 TBG524313:TBG524319 SRK524313:SRK524319 SHO524313:SHO524319 RXS524313:RXS524319 RNW524313:RNW524319 REA524313:REA524319 QUE524313:QUE524319 QKI524313:QKI524319 QAM524313:QAM524319 PQQ524313:PQQ524319 PGU524313:PGU524319 OWY524313:OWY524319 ONC524313:ONC524319 ODG524313:ODG524319 NTK524313:NTK524319 NJO524313:NJO524319 MZS524313:MZS524319 MPW524313:MPW524319 MGA524313:MGA524319 LWE524313:LWE524319 LMI524313:LMI524319 LCM524313:LCM524319 KSQ524313:KSQ524319 KIU524313:KIU524319 JYY524313:JYY524319 JPC524313:JPC524319 JFG524313:JFG524319 IVK524313:IVK524319 ILO524313:ILO524319 IBS524313:IBS524319 HRW524313:HRW524319 HIA524313:HIA524319 GYE524313:GYE524319 GOI524313:GOI524319 GEM524313:GEM524319 FUQ524313:FUQ524319 FKU524313:FKU524319 FAY524313:FAY524319 ERC524313:ERC524319 EHG524313:EHG524319 DXK524313:DXK524319 DNO524313:DNO524319 DDS524313:DDS524319 CTW524313:CTW524319 CKA524313:CKA524319 CAE524313:CAE524319 BQI524313:BQI524319 BGM524313:BGM524319 AWQ524313:AWQ524319 AMU524313:AMU524319 ACY524313:ACY524319 TC524313:TC524319 JG524313:JG524319 K524313:K524319 WVS458777:WVS458783 WLW458777:WLW458783 WCA458777:WCA458783 VSE458777:VSE458783 VII458777:VII458783 UYM458777:UYM458783 UOQ458777:UOQ458783 UEU458777:UEU458783 TUY458777:TUY458783 TLC458777:TLC458783 TBG458777:TBG458783 SRK458777:SRK458783 SHO458777:SHO458783 RXS458777:RXS458783 RNW458777:RNW458783 REA458777:REA458783 QUE458777:QUE458783 QKI458777:QKI458783 QAM458777:QAM458783 PQQ458777:PQQ458783 PGU458777:PGU458783 OWY458777:OWY458783 ONC458777:ONC458783 ODG458777:ODG458783 NTK458777:NTK458783 NJO458777:NJO458783 MZS458777:MZS458783 MPW458777:MPW458783 MGA458777:MGA458783 LWE458777:LWE458783 LMI458777:LMI458783 LCM458777:LCM458783 KSQ458777:KSQ458783 KIU458777:KIU458783 JYY458777:JYY458783 JPC458777:JPC458783 JFG458777:JFG458783 IVK458777:IVK458783 ILO458777:ILO458783 IBS458777:IBS458783 HRW458777:HRW458783 HIA458777:HIA458783 GYE458777:GYE458783 GOI458777:GOI458783 GEM458777:GEM458783 FUQ458777:FUQ458783 FKU458777:FKU458783 FAY458777:FAY458783 ERC458777:ERC458783 EHG458777:EHG458783 DXK458777:DXK458783 DNO458777:DNO458783 DDS458777:DDS458783 CTW458777:CTW458783 CKA458777:CKA458783 CAE458777:CAE458783 BQI458777:BQI458783 BGM458777:BGM458783 AWQ458777:AWQ458783 AMU458777:AMU458783 ACY458777:ACY458783 TC458777:TC458783 JG458777:JG458783 K458777:K458783 WVS393241:WVS393247 WLW393241:WLW393247 WCA393241:WCA393247 VSE393241:VSE393247 VII393241:VII393247 UYM393241:UYM393247 UOQ393241:UOQ393247 UEU393241:UEU393247 TUY393241:TUY393247 TLC393241:TLC393247 TBG393241:TBG393247 SRK393241:SRK393247 SHO393241:SHO393247 RXS393241:RXS393247 RNW393241:RNW393247 REA393241:REA393247 QUE393241:QUE393247 QKI393241:QKI393247 QAM393241:QAM393247 PQQ393241:PQQ393247 PGU393241:PGU393247 OWY393241:OWY393247 ONC393241:ONC393247 ODG393241:ODG393247 NTK393241:NTK393247 NJO393241:NJO393247 MZS393241:MZS393247 MPW393241:MPW393247 MGA393241:MGA393247 LWE393241:LWE393247 LMI393241:LMI393247 LCM393241:LCM393247 KSQ393241:KSQ393247 KIU393241:KIU393247 JYY393241:JYY393247 JPC393241:JPC393247 JFG393241:JFG393247 IVK393241:IVK393247 ILO393241:ILO393247 IBS393241:IBS393247 HRW393241:HRW393247 HIA393241:HIA393247 GYE393241:GYE393247 GOI393241:GOI393247 GEM393241:GEM393247 FUQ393241:FUQ393247 FKU393241:FKU393247 FAY393241:FAY393247 ERC393241:ERC393247 EHG393241:EHG393247 DXK393241:DXK393247 DNO393241:DNO393247 DDS393241:DDS393247 CTW393241:CTW393247 CKA393241:CKA393247 CAE393241:CAE393247 BQI393241:BQI393247 BGM393241:BGM393247 AWQ393241:AWQ393247 AMU393241:AMU393247 ACY393241:ACY393247 TC393241:TC393247 JG393241:JG393247 K393241:K393247 WVS327705:WVS327711 WLW327705:WLW327711 WCA327705:WCA327711 VSE327705:VSE327711 VII327705:VII327711 UYM327705:UYM327711 UOQ327705:UOQ327711 UEU327705:UEU327711 TUY327705:TUY327711 TLC327705:TLC327711 TBG327705:TBG327711 SRK327705:SRK327711 SHO327705:SHO327711 RXS327705:RXS327711 RNW327705:RNW327711 REA327705:REA327711 QUE327705:QUE327711 QKI327705:QKI327711 QAM327705:QAM327711 PQQ327705:PQQ327711 PGU327705:PGU327711 OWY327705:OWY327711 ONC327705:ONC327711 ODG327705:ODG327711 NTK327705:NTK327711 NJO327705:NJO327711 MZS327705:MZS327711 MPW327705:MPW327711 MGA327705:MGA327711 LWE327705:LWE327711 LMI327705:LMI327711 LCM327705:LCM327711 KSQ327705:KSQ327711 KIU327705:KIU327711 JYY327705:JYY327711 JPC327705:JPC327711 JFG327705:JFG327711 IVK327705:IVK327711 ILO327705:ILO327711 IBS327705:IBS327711 HRW327705:HRW327711 HIA327705:HIA327711 GYE327705:GYE327711 GOI327705:GOI327711 GEM327705:GEM327711 FUQ327705:FUQ327711 FKU327705:FKU327711 FAY327705:FAY327711 ERC327705:ERC327711 EHG327705:EHG327711 DXK327705:DXK327711 DNO327705:DNO327711 DDS327705:DDS327711 CTW327705:CTW327711 CKA327705:CKA327711 CAE327705:CAE327711 BQI327705:BQI327711 BGM327705:BGM327711 AWQ327705:AWQ327711 AMU327705:AMU327711 ACY327705:ACY327711 TC327705:TC327711 JG327705:JG327711 K327705:K327711 WVS262169:WVS262175 WLW262169:WLW262175 WCA262169:WCA262175 VSE262169:VSE262175 VII262169:VII262175 UYM262169:UYM262175 UOQ262169:UOQ262175 UEU262169:UEU262175 TUY262169:TUY262175 TLC262169:TLC262175 TBG262169:TBG262175 SRK262169:SRK262175 SHO262169:SHO262175 RXS262169:RXS262175 RNW262169:RNW262175 REA262169:REA262175 QUE262169:QUE262175 QKI262169:QKI262175 QAM262169:QAM262175 PQQ262169:PQQ262175 PGU262169:PGU262175 OWY262169:OWY262175 ONC262169:ONC262175 ODG262169:ODG262175 NTK262169:NTK262175 NJO262169:NJO262175 MZS262169:MZS262175 MPW262169:MPW262175 MGA262169:MGA262175 LWE262169:LWE262175 LMI262169:LMI262175 LCM262169:LCM262175 KSQ262169:KSQ262175 KIU262169:KIU262175 JYY262169:JYY262175 JPC262169:JPC262175 JFG262169:JFG262175 IVK262169:IVK262175 ILO262169:ILO262175 IBS262169:IBS262175 HRW262169:HRW262175 HIA262169:HIA262175 GYE262169:GYE262175 GOI262169:GOI262175 GEM262169:GEM262175 FUQ262169:FUQ262175 FKU262169:FKU262175 FAY262169:FAY262175 ERC262169:ERC262175 EHG262169:EHG262175 DXK262169:DXK262175 DNO262169:DNO262175 DDS262169:DDS262175 CTW262169:CTW262175 CKA262169:CKA262175 CAE262169:CAE262175 BQI262169:BQI262175 BGM262169:BGM262175 AWQ262169:AWQ262175 AMU262169:AMU262175 ACY262169:ACY262175 TC262169:TC262175 JG262169:JG262175 K262169:K262175 WVS196633:WVS196639 WLW196633:WLW196639 WCA196633:WCA196639 VSE196633:VSE196639 VII196633:VII196639 UYM196633:UYM196639 UOQ196633:UOQ196639 UEU196633:UEU196639 TUY196633:TUY196639 TLC196633:TLC196639 TBG196633:TBG196639 SRK196633:SRK196639 SHO196633:SHO196639 RXS196633:RXS196639 RNW196633:RNW196639 REA196633:REA196639 QUE196633:QUE196639 QKI196633:QKI196639 QAM196633:QAM196639 PQQ196633:PQQ196639 PGU196633:PGU196639 OWY196633:OWY196639 ONC196633:ONC196639 ODG196633:ODG196639 NTK196633:NTK196639 NJO196633:NJO196639 MZS196633:MZS196639 MPW196633:MPW196639 MGA196633:MGA196639 LWE196633:LWE196639 LMI196633:LMI196639 LCM196633:LCM196639 KSQ196633:KSQ196639 KIU196633:KIU196639 JYY196633:JYY196639 JPC196633:JPC196639 JFG196633:JFG196639 IVK196633:IVK196639 ILO196633:ILO196639 IBS196633:IBS196639 HRW196633:HRW196639 HIA196633:HIA196639 GYE196633:GYE196639 GOI196633:GOI196639 GEM196633:GEM196639 FUQ196633:FUQ196639 FKU196633:FKU196639 FAY196633:FAY196639 ERC196633:ERC196639 EHG196633:EHG196639 DXK196633:DXK196639 DNO196633:DNO196639 DDS196633:DDS196639 CTW196633:CTW196639 CKA196633:CKA196639 CAE196633:CAE196639 BQI196633:BQI196639 BGM196633:BGM196639 AWQ196633:AWQ196639 AMU196633:AMU196639 ACY196633:ACY196639 TC196633:TC196639 JG196633:JG196639 K196633:K196639 WVS131097:WVS131103 WLW131097:WLW131103 WCA131097:WCA131103 VSE131097:VSE131103 VII131097:VII131103 UYM131097:UYM131103 UOQ131097:UOQ131103 UEU131097:UEU131103 TUY131097:TUY131103 TLC131097:TLC131103 TBG131097:TBG131103 SRK131097:SRK131103 SHO131097:SHO131103 RXS131097:RXS131103 RNW131097:RNW131103 REA131097:REA131103 QUE131097:QUE131103 QKI131097:QKI131103 QAM131097:QAM131103 PQQ131097:PQQ131103 PGU131097:PGU131103 OWY131097:OWY131103 ONC131097:ONC131103 ODG131097:ODG131103 NTK131097:NTK131103 NJO131097:NJO131103 MZS131097:MZS131103 MPW131097:MPW131103 MGA131097:MGA131103 LWE131097:LWE131103 LMI131097:LMI131103 LCM131097:LCM131103 KSQ131097:KSQ131103 KIU131097:KIU131103 JYY131097:JYY131103 JPC131097:JPC131103 JFG131097:JFG131103 IVK131097:IVK131103 ILO131097:ILO131103 IBS131097:IBS131103 HRW131097:HRW131103 HIA131097:HIA131103 GYE131097:GYE131103 GOI131097:GOI131103 GEM131097:GEM131103 FUQ131097:FUQ131103 FKU131097:FKU131103 FAY131097:FAY131103 ERC131097:ERC131103 EHG131097:EHG131103 DXK131097:DXK131103 DNO131097:DNO131103 DDS131097:DDS131103 CTW131097:CTW131103 CKA131097:CKA131103 CAE131097:CAE131103 BQI131097:BQI131103 BGM131097:BGM131103 AWQ131097:AWQ131103 AMU131097:AMU131103 ACY131097:ACY131103 TC131097:TC131103 JG131097:JG131103 K131097:K131103 WVS65561:WVS65567 WLW65561:WLW65567 WCA65561:WCA65567 VSE65561:VSE65567 VII65561:VII65567 UYM65561:UYM65567 UOQ65561:UOQ65567 UEU65561:UEU65567 TUY65561:TUY65567 TLC65561:TLC65567 TBG65561:TBG65567 SRK65561:SRK65567 SHO65561:SHO65567 RXS65561:RXS65567 RNW65561:RNW65567 REA65561:REA65567 QUE65561:QUE65567 QKI65561:QKI65567 QAM65561:QAM65567 PQQ65561:PQQ65567 PGU65561:PGU65567 OWY65561:OWY65567 ONC65561:ONC65567 ODG65561:ODG65567 NTK65561:NTK65567 NJO65561:NJO65567 MZS65561:MZS65567 MPW65561:MPW65567 MGA65561:MGA65567 LWE65561:LWE65567 LMI65561:LMI65567 LCM65561:LCM65567 KSQ65561:KSQ65567 KIU65561:KIU65567 JYY65561:JYY65567 JPC65561:JPC65567 JFG65561:JFG65567 IVK65561:IVK65567 ILO65561:ILO65567 IBS65561:IBS65567 HRW65561:HRW65567 HIA65561:HIA65567 GYE65561:GYE65567 GOI65561:GOI65567 GEM65561:GEM65567 FUQ65561:FUQ65567 FKU65561:FKU65567 FAY65561:FAY65567 ERC65561:ERC65567 EHG65561:EHG65567 DXK65561:DXK65567 DNO65561:DNO65567 DDS65561:DDS65567 CTW65561:CTW65567 CKA65561:CKA65567 CAE65561:CAE65567 BQI65561:BQI65567 BGM65561:BGM65567 AWQ65561:AWQ65567 AMU65561:AMU65567 ACY65561:ACY65567 TC65561:TC65567 JG65561:JG65567 WVT9:WVT19 WLX9:WLX19 WCB9:WCB19 VSF9:VSF19 VIJ9:VIJ19 UYN9:UYN19 UOR9:UOR19 UEV9:UEV19 TUZ9:TUZ19 TLD9:TLD19 TBH9:TBH19 SRL9:SRL19 SHP9:SHP19 RXT9:RXT19 RNX9:RNX19 REB9:REB19 QUF9:QUF19 QKJ9:QKJ19 QAN9:QAN19 PQR9:PQR19 PGV9:PGV19 OWZ9:OWZ19 OND9:OND19 ODH9:ODH19 NTL9:NTL19 NJP9:NJP19 MZT9:MZT19 MPX9:MPX19 MGB9:MGB19 LWF9:LWF19 LMJ9:LMJ19 LCN9:LCN19 KSR9:KSR19 KIV9:KIV19 JYZ9:JYZ19 JPD9:JPD19 JFH9:JFH19 IVL9:IVL19 ILP9:ILP19 IBT9:IBT19 HRX9:HRX19 HIB9:HIB19 GYF9:GYF19 GOJ9:GOJ19 GEN9:GEN19 FUR9:FUR19 FKV9:FKV19 FAZ9:FAZ19 ERD9:ERD19 EHH9:EHH19 DXL9:DXL19 DNP9:DNP19 DDT9:DDT19 CTX9:CTX19 CKB9:CKB19 CAF9:CAF19 BQJ9:BQJ19 BGN9:BGN19 AWR9:AWR19 AMV9:AMV19 ACZ9:ACZ19 TD9:TD19 JH9:JH19">
      <formula1>$R$2:$R$5</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[2]rekenparameters!#REF!</xm:f>
          </x14:formula1>
          <xm:sqref>WVJ983062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B65558 IX65558 ST65558 ACP65558 AML65558 AWH65558 BGD65558 BPZ65558 BZV65558 CJR65558 CTN65558 DDJ65558 DNF65558 DXB65558 EGX65558 EQT65558 FAP65558 FKL65558 FUH65558 GED65558 GNZ65558 GXV65558 HHR65558 HRN65558 IBJ65558 ILF65558 IVB65558 JEX65558 JOT65558 JYP65558 KIL65558 KSH65558 LCD65558 LLZ65558 LVV65558 MFR65558 MPN65558 MZJ65558 NJF65558 NTB65558 OCX65558 OMT65558 OWP65558 PGL65558 PQH65558 QAD65558 QJZ65558 QTV65558 RDR65558 RNN65558 RXJ65558 SHF65558 SRB65558 TAX65558 TKT65558 TUP65558 UEL65558 UOH65558 UYD65558 VHZ65558 VRV65558 WBR65558 WLN65558 WVJ65558 B131094 IX131094 ST131094 ACP131094 AML131094 AWH131094 BGD131094 BPZ131094 BZV131094 CJR131094 CTN131094 DDJ131094 DNF131094 DXB131094 EGX131094 EQT131094 FAP131094 FKL131094 FUH131094 GED131094 GNZ131094 GXV131094 HHR131094 HRN131094 IBJ131094 ILF131094 IVB131094 JEX131094 JOT131094 JYP131094 KIL131094 KSH131094 LCD131094 LLZ131094 LVV131094 MFR131094 MPN131094 MZJ131094 NJF131094 NTB131094 OCX131094 OMT131094 OWP131094 PGL131094 PQH131094 QAD131094 QJZ131094 QTV131094 RDR131094 RNN131094 RXJ131094 SHF131094 SRB131094 TAX131094 TKT131094 TUP131094 UEL131094 UOH131094 UYD131094 VHZ131094 VRV131094 WBR131094 WLN131094 WVJ131094 B196630 IX196630 ST196630 ACP196630 AML196630 AWH196630 BGD196630 BPZ196630 BZV196630 CJR196630 CTN196630 DDJ196630 DNF196630 DXB196630 EGX196630 EQT196630 FAP196630 FKL196630 FUH196630 GED196630 GNZ196630 GXV196630 HHR196630 HRN196630 IBJ196630 ILF196630 IVB196630 JEX196630 JOT196630 JYP196630 KIL196630 KSH196630 LCD196630 LLZ196630 LVV196630 MFR196630 MPN196630 MZJ196630 NJF196630 NTB196630 OCX196630 OMT196630 OWP196630 PGL196630 PQH196630 QAD196630 QJZ196630 QTV196630 RDR196630 RNN196630 RXJ196630 SHF196630 SRB196630 TAX196630 TKT196630 TUP196630 UEL196630 UOH196630 UYD196630 VHZ196630 VRV196630 WBR196630 WLN196630 WVJ196630 B262166 IX262166 ST262166 ACP262166 AML262166 AWH262166 BGD262166 BPZ262166 BZV262166 CJR262166 CTN262166 DDJ262166 DNF262166 DXB262166 EGX262166 EQT262166 FAP262166 FKL262166 FUH262166 GED262166 GNZ262166 GXV262166 HHR262166 HRN262166 IBJ262166 ILF262166 IVB262166 JEX262166 JOT262166 JYP262166 KIL262166 KSH262166 LCD262166 LLZ262166 LVV262166 MFR262166 MPN262166 MZJ262166 NJF262166 NTB262166 OCX262166 OMT262166 OWP262166 PGL262166 PQH262166 QAD262166 QJZ262166 QTV262166 RDR262166 RNN262166 RXJ262166 SHF262166 SRB262166 TAX262166 TKT262166 TUP262166 UEL262166 UOH262166 UYD262166 VHZ262166 VRV262166 WBR262166 WLN262166 WVJ262166 B327702 IX327702 ST327702 ACP327702 AML327702 AWH327702 BGD327702 BPZ327702 BZV327702 CJR327702 CTN327702 DDJ327702 DNF327702 DXB327702 EGX327702 EQT327702 FAP327702 FKL327702 FUH327702 GED327702 GNZ327702 GXV327702 HHR327702 HRN327702 IBJ327702 ILF327702 IVB327702 JEX327702 JOT327702 JYP327702 KIL327702 KSH327702 LCD327702 LLZ327702 LVV327702 MFR327702 MPN327702 MZJ327702 NJF327702 NTB327702 OCX327702 OMT327702 OWP327702 PGL327702 PQH327702 QAD327702 QJZ327702 QTV327702 RDR327702 RNN327702 RXJ327702 SHF327702 SRB327702 TAX327702 TKT327702 TUP327702 UEL327702 UOH327702 UYD327702 VHZ327702 VRV327702 WBR327702 WLN327702 WVJ327702 B393238 IX393238 ST393238 ACP393238 AML393238 AWH393238 BGD393238 BPZ393238 BZV393238 CJR393238 CTN393238 DDJ393238 DNF393238 DXB393238 EGX393238 EQT393238 FAP393238 FKL393238 FUH393238 GED393238 GNZ393238 GXV393238 HHR393238 HRN393238 IBJ393238 ILF393238 IVB393238 JEX393238 JOT393238 JYP393238 KIL393238 KSH393238 LCD393238 LLZ393238 LVV393238 MFR393238 MPN393238 MZJ393238 NJF393238 NTB393238 OCX393238 OMT393238 OWP393238 PGL393238 PQH393238 QAD393238 QJZ393238 QTV393238 RDR393238 RNN393238 RXJ393238 SHF393238 SRB393238 TAX393238 TKT393238 TUP393238 UEL393238 UOH393238 UYD393238 VHZ393238 VRV393238 WBR393238 WLN393238 WVJ393238 B458774 IX458774 ST458774 ACP458774 AML458774 AWH458774 BGD458774 BPZ458774 BZV458774 CJR458774 CTN458774 DDJ458774 DNF458774 DXB458774 EGX458774 EQT458774 FAP458774 FKL458774 FUH458774 GED458774 GNZ458774 GXV458774 HHR458774 HRN458774 IBJ458774 ILF458774 IVB458774 JEX458774 JOT458774 JYP458774 KIL458774 KSH458774 LCD458774 LLZ458774 LVV458774 MFR458774 MPN458774 MZJ458774 NJF458774 NTB458774 OCX458774 OMT458774 OWP458774 PGL458774 PQH458774 QAD458774 QJZ458774 QTV458774 RDR458774 RNN458774 RXJ458774 SHF458774 SRB458774 TAX458774 TKT458774 TUP458774 UEL458774 UOH458774 UYD458774 VHZ458774 VRV458774 WBR458774 WLN458774 WVJ458774 B524310 IX524310 ST524310 ACP524310 AML524310 AWH524310 BGD524310 BPZ524310 BZV524310 CJR524310 CTN524310 DDJ524310 DNF524310 DXB524310 EGX524310 EQT524310 FAP524310 FKL524310 FUH524310 GED524310 GNZ524310 GXV524310 HHR524310 HRN524310 IBJ524310 ILF524310 IVB524310 JEX524310 JOT524310 JYP524310 KIL524310 KSH524310 LCD524310 LLZ524310 LVV524310 MFR524310 MPN524310 MZJ524310 NJF524310 NTB524310 OCX524310 OMT524310 OWP524310 PGL524310 PQH524310 QAD524310 QJZ524310 QTV524310 RDR524310 RNN524310 RXJ524310 SHF524310 SRB524310 TAX524310 TKT524310 TUP524310 UEL524310 UOH524310 UYD524310 VHZ524310 VRV524310 WBR524310 WLN524310 WVJ524310 B589846 IX589846 ST589846 ACP589846 AML589846 AWH589846 BGD589846 BPZ589846 BZV589846 CJR589846 CTN589846 DDJ589846 DNF589846 DXB589846 EGX589846 EQT589846 FAP589846 FKL589846 FUH589846 GED589846 GNZ589846 GXV589846 HHR589846 HRN589846 IBJ589846 ILF589846 IVB589846 JEX589846 JOT589846 JYP589846 KIL589846 KSH589846 LCD589846 LLZ589846 LVV589846 MFR589846 MPN589846 MZJ589846 NJF589846 NTB589846 OCX589846 OMT589846 OWP589846 PGL589846 PQH589846 QAD589846 QJZ589846 QTV589846 RDR589846 RNN589846 RXJ589846 SHF589846 SRB589846 TAX589846 TKT589846 TUP589846 UEL589846 UOH589846 UYD589846 VHZ589846 VRV589846 WBR589846 WLN589846 WVJ589846 B655382 IX655382 ST655382 ACP655382 AML655382 AWH655382 BGD655382 BPZ655382 BZV655382 CJR655382 CTN655382 DDJ655382 DNF655382 DXB655382 EGX655382 EQT655382 FAP655382 FKL655382 FUH655382 GED655382 GNZ655382 GXV655382 HHR655382 HRN655382 IBJ655382 ILF655382 IVB655382 JEX655382 JOT655382 JYP655382 KIL655382 KSH655382 LCD655382 LLZ655382 LVV655382 MFR655382 MPN655382 MZJ655382 NJF655382 NTB655382 OCX655382 OMT655382 OWP655382 PGL655382 PQH655382 QAD655382 QJZ655382 QTV655382 RDR655382 RNN655382 RXJ655382 SHF655382 SRB655382 TAX655382 TKT655382 TUP655382 UEL655382 UOH655382 UYD655382 VHZ655382 VRV655382 WBR655382 WLN655382 WVJ655382 B720918 IX720918 ST720918 ACP720918 AML720918 AWH720918 BGD720918 BPZ720918 BZV720918 CJR720918 CTN720918 DDJ720918 DNF720918 DXB720918 EGX720918 EQT720918 FAP720918 FKL720918 FUH720918 GED720918 GNZ720918 GXV720918 HHR720918 HRN720918 IBJ720918 ILF720918 IVB720918 JEX720918 JOT720918 JYP720918 KIL720918 KSH720918 LCD720918 LLZ720918 LVV720918 MFR720918 MPN720918 MZJ720918 NJF720918 NTB720918 OCX720918 OMT720918 OWP720918 PGL720918 PQH720918 QAD720918 QJZ720918 QTV720918 RDR720918 RNN720918 RXJ720918 SHF720918 SRB720918 TAX720918 TKT720918 TUP720918 UEL720918 UOH720918 UYD720918 VHZ720918 VRV720918 WBR720918 WLN720918 WVJ720918 B786454 IX786454 ST786454 ACP786454 AML786454 AWH786454 BGD786454 BPZ786454 BZV786454 CJR786454 CTN786454 DDJ786454 DNF786454 DXB786454 EGX786454 EQT786454 FAP786454 FKL786454 FUH786454 GED786454 GNZ786454 GXV786454 HHR786454 HRN786454 IBJ786454 ILF786454 IVB786454 JEX786454 JOT786454 JYP786454 KIL786454 KSH786454 LCD786454 LLZ786454 LVV786454 MFR786454 MPN786454 MZJ786454 NJF786454 NTB786454 OCX786454 OMT786454 OWP786454 PGL786454 PQH786454 QAD786454 QJZ786454 QTV786454 RDR786454 RNN786454 RXJ786454 SHF786454 SRB786454 TAX786454 TKT786454 TUP786454 UEL786454 UOH786454 UYD786454 VHZ786454 VRV786454 WBR786454 WLN786454 WVJ786454 B851990 IX851990 ST851990 ACP851990 AML851990 AWH851990 BGD851990 BPZ851990 BZV851990 CJR851990 CTN851990 DDJ851990 DNF851990 DXB851990 EGX851990 EQT851990 FAP851990 FKL851990 FUH851990 GED851990 GNZ851990 GXV851990 HHR851990 HRN851990 IBJ851990 ILF851990 IVB851990 JEX851990 JOT851990 JYP851990 KIL851990 KSH851990 LCD851990 LLZ851990 LVV851990 MFR851990 MPN851990 MZJ851990 NJF851990 NTB851990 OCX851990 OMT851990 OWP851990 PGL851990 PQH851990 QAD851990 QJZ851990 QTV851990 RDR851990 RNN851990 RXJ851990 SHF851990 SRB851990 TAX851990 TKT851990 TUP851990 UEL851990 UOH851990 UYD851990 VHZ851990 VRV851990 WBR851990 WLN851990 WVJ851990 B917526 IX917526 ST917526 ACP917526 AML917526 AWH917526 BGD917526 BPZ917526 BZV917526 CJR917526 CTN917526 DDJ917526 DNF917526 DXB917526 EGX917526 EQT917526 FAP917526 FKL917526 FUH917526 GED917526 GNZ917526 GXV917526 HHR917526 HRN917526 IBJ917526 ILF917526 IVB917526 JEX917526 JOT917526 JYP917526 KIL917526 KSH917526 LCD917526 LLZ917526 LVV917526 MFR917526 MPN917526 MZJ917526 NJF917526 NTB917526 OCX917526 OMT917526 OWP917526 PGL917526 PQH917526 QAD917526 QJZ917526 QTV917526 RDR917526 RNN917526 RXJ917526 SHF917526 SRB917526 TAX917526 TKT917526 TUP917526 UEL917526 UOH917526 UYD917526 VHZ917526 VRV917526 WBR917526 WLN917526 WVJ917526 B983062 IX983062 ST983062 ACP983062 AML983062 AWH983062 BGD983062 BPZ983062 BZV983062 CJR983062 CTN983062 DDJ983062 DNF983062 DXB983062 EGX983062 EQT983062 FAP983062 FKL983062 FUH983062 GED983062 GNZ983062 GXV983062 HHR983062 HRN983062 IBJ983062 ILF983062 IVB983062 JEX983062 JOT983062 JYP983062 KIL983062 KSH983062 LCD983062 LLZ983062 LVV983062 MFR983062 MPN983062 MZJ983062 NJF983062 NTB983062 OCX983062 OMT983062 OWP983062 PGL983062 PQH983062 QAD983062 QJZ983062 QTV983062 RDR983062 RNN983062 RXJ983062 SHF983062 SRB983062 TAX983062 TKT983062 TUP983062 UEL983062 UOH983062 UYD983062 VHZ983062 VRV983062 WBR983062 WLN983062</xm:sqref>
        </x14:dataValidation>
        <x14:dataValidation type="list" allowBlank="1" showInputMessage="1" showErrorMessage="1">
          <x14:formula1>
            <xm:f>'Calculation Parameters'!$P$9:$P$10</xm:f>
          </x14:formula1>
          <xm:sqref>B7</xm:sqref>
        </x14:dataValidation>
        <x14:dataValidation type="list" allowBlank="1" showInputMessage="1" showErrorMessage="1">
          <x14:formula1>
            <xm:f>'Calculation Parameters'!$N$9:$N$12</xm:f>
          </x14:formula1>
          <xm:sqref>B6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9"/>
  <sheetViews>
    <sheetView workbookViewId="0">
      <selection activeCell="A9" sqref="A9"/>
    </sheetView>
  </sheetViews>
  <sheetFormatPr defaultColWidth="8.77734375" defaultRowHeight="13.2"/>
  <cols>
    <col min="1" max="1" width="20.44140625" style="3" customWidth="1"/>
    <col min="2" max="6" width="8.77734375" style="3"/>
    <col min="7" max="7" width="19.33203125" style="3" bestFit="1" customWidth="1"/>
    <col min="8" max="8" width="8.77734375" style="3"/>
    <col min="9" max="9" width="12.109375" style="3" bestFit="1" customWidth="1"/>
    <col min="10" max="10" width="8.77734375" style="3"/>
    <col min="11" max="12" width="12.109375" style="3" bestFit="1" customWidth="1"/>
    <col min="13" max="256" width="8.77734375" style="3"/>
    <col min="257" max="257" width="20.44140625" style="3" customWidth="1"/>
    <col min="258" max="512" width="8.77734375" style="3"/>
    <col min="513" max="513" width="20.44140625" style="3" customWidth="1"/>
    <col min="514" max="768" width="8.77734375" style="3"/>
    <col min="769" max="769" width="20.44140625" style="3" customWidth="1"/>
    <col min="770" max="1024" width="8.77734375" style="3"/>
    <col min="1025" max="1025" width="20.44140625" style="3" customWidth="1"/>
    <col min="1026" max="1280" width="8.77734375" style="3"/>
    <col min="1281" max="1281" width="20.44140625" style="3" customWidth="1"/>
    <col min="1282" max="1536" width="8.77734375" style="3"/>
    <col min="1537" max="1537" width="20.44140625" style="3" customWidth="1"/>
    <col min="1538" max="1792" width="8.77734375" style="3"/>
    <col min="1793" max="1793" width="20.44140625" style="3" customWidth="1"/>
    <col min="1794" max="2048" width="8.77734375" style="3"/>
    <col min="2049" max="2049" width="20.44140625" style="3" customWidth="1"/>
    <col min="2050" max="2304" width="8.77734375" style="3"/>
    <col min="2305" max="2305" width="20.44140625" style="3" customWidth="1"/>
    <col min="2306" max="2560" width="8.77734375" style="3"/>
    <col min="2561" max="2561" width="20.44140625" style="3" customWidth="1"/>
    <col min="2562" max="2816" width="8.77734375" style="3"/>
    <col min="2817" max="2817" width="20.44140625" style="3" customWidth="1"/>
    <col min="2818" max="3072" width="8.77734375" style="3"/>
    <col min="3073" max="3073" width="20.44140625" style="3" customWidth="1"/>
    <col min="3074" max="3328" width="8.77734375" style="3"/>
    <col min="3329" max="3329" width="20.44140625" style="3" customWidth="1"/>
    <col min="3330" max="3584" width="8.77734375" style="3"/>
    <col min="3585" max="3585" width="20.44140625" style="3" customWidth="1"/>
    <col min="3586" max="3840" width="8.77734375" style="3"/>
    <col min="3841" max="3841" width="20.44140625" style="3" customWidth="1"/>
    <col min="3842" max="4096" width="8.77734375" style="3"/>
    <col min="4097" max="4097" width="20.44140625" style="3" customWidth="1"/>
    <col min="4098" max="4352" width="8.77734375" style="3"/>
    <col min="4353" max="4353" width="20.44140625" style="3" customWidth="1"/>
    <col min="4354" max="4608" width="8.77734375" style="3"/>
    <col min="4609" max="4609" width="20.44140625" style="3" customWidth="1"/>
    <col min="4610" max="4864" width="8.77734375" style="3"/>
    <col min="4865" max="4865" width="20.44140625" style="3" customWidth="1"/>
    <col min="4866" max="5120" width="8.77734375" style="3"/>
    <col min="5121" max="5121" width="20.44140625" style="3" customWidth="1"/>
    <col min="5122" max="5376" width="8.77734375" style="3"/>
    <col min="5377" max="5377" width="20.44140625" style="3" customWidth="1"/>
    <col min="5378" max="5632" width="8.77734375" style="3"/>
    <col min="5633" max="5633" width="20.44140625" style="3" customWidth="1"/>
    <col min="5634" max="5888" width="8.77734375" style="3"/>
    <col min="5889" max="5889" width="20.44140625" style="3" customWidth="1"/>
    <col min="5890" max="6144" width="8.77734375" style="3"/>
    <col min="6145" max="6145" width="20.44140625" style="3" customWidth="1"/>
    <col min="6146" max="6400" width="8.77734375" style="3"/>
    <col min="6401" max="6401" width="20.44140625" style="3" customWidth="1"/>
    <col min="6402" max="6656" width="8.77734375" style="3"/>
    <col min="6657" max="6657" width="20.44140625" style="3" customWidth="1"/>
    <col min="6658" max="6912" width="8.77734375" style="3"/>
    <col min="6913" max="6913" width="20.44140625" style="3" customWidth="1"/>
    <col min="6914" max="7168" width="8.77734375" style="3"/>
    <col min="7169" max="7169" width="20.44140625" style="3" customWidth="1"/>
    <col min="7170" max="7424" width="8.77734375" style="3"/>
    <col min="7425" max="7425" width="20.44140625" style="3" customWidth="1"/>
    <col min="7426" max="7680" width="8.77734375" style="3"/>
    <col min="7681" max="7681" width="20.44140625" style="3" customWidth="1"/>
    <col min="7682" max="7936" width="8.77734375" style="3"/>
    <col min="7937" max="7937" width="20.44140625" style="3" customWidth="1"/>
    <col min="7938" max="8192" width="8.77734375" style="3"/>
    <col min="8193" max="8193" width="20.44140625" style="3" customWidth="1"/>
    <col min="8194" max="8448" width="8.77734375" style="3"/>
    <col min="8449" max="8449" width="20.44140625" style="3" customWidth="1"/>
    <col min="8450" max="8704" width="8.77734375" style="3"/>
    <col min="8705" max="8705" width="20.44140625" style="3" customWidth="1"/>
    <col min="8706" max="8960" width="8.77734375" style="3"/>
    <col min="8961" max="8961" width="20.44140625" style="3" customWidth="1"/>
    <col min="8962" max="9216" width="8.77734375" style="3"/>
    <col min="9217" max="9217" width="20.44140625" style="3" customWidth="1"/>
    <col min="9218" max="9472" width="8.77734375" style="3"/>
    <col min="9473" max="9473" width="20.44140625" style="3" customWidth="1"/>
    <col min="9474" max="9728" width="8.77734375" style="3"/>
    <col min="9729" max="9729" width="20.44140625" style="3" customWidth="1"/>
    <col min="9730" max="9984" width="8.77734375" style="3"/>
    <col min="9985" max="9985" width="20.44140625" style="3" customWidth="1"/>
    <col min="9986" max="10240" width="8.77734375" style="3"/>
    <col min="10241" max="10241" width="20.44140625" style="3" customWidth="1"/>
    <col min="10242" max="10496" width="8.77734375" style="3"/>
    <col min="10497" max="10497" width="20.44140625" style="3" customWidth="1"/>
    <col min="10498" max="10752" width="8.77734375" style="3"/>
    <col min="10753" max="10753" width="20.44140625" style="3" customWidth="1"/>
    <col min="10754" max="11008" width="8.77734375" style="3"/>
    <col min="11009" max="11009" width="20.44140625" style="3" customWidth="1"/>
    <col min="11010" max="11264" width="8.77734375" style="3"/>
    <col min="11265" max="11265" width="20.44140625" style="3" customWidth="1"/>
    <col min="11266" max="11520" width="8.77734375" style="3"/>
    <col min="11521" max="11521" width="20.44140625" style="3" customWidth="1"/>
    <col min="11522" max="11776" width="8.77734375" style="3"/>
    <col min="11777" max="11777" width="20.44140625" style="3" customWidth="1"/>
    <col min="11778" max="12032" width="8.77734375" style="3"/>
    <col min="12033" max="12033" width="20.44140625" style="3" customWidth="1"/>
    <col min="12034" max="12288" width="8.77734375" style="3"/>
    <col min="12289" max="12289" width="20.44140625" style="3" customWidth="1"/>
    <col min="12290" max="12544" width="8.77734375" style="3"/>
    <col min="12545" max="12545" width="20.44140625" style="3" customWidth="1"/>
    <col min="12546" max="12800" width="8.77734375" style="3"/>
    <col min="12801" max="12801" width="20.44140625" style="3" customWidth="1"/>
    <col min="12802" max="13056" width="8.77734375" style="3"/>
    <col min="13057" max="13057" width="20.44140625" style="3" customWidth="1"/>
    <col min="13058" max="13312" width="8.77734375" style="3"/>
    <col min="13313" max="13313" width="20.44140625" style="3" customWidth="1"/>
    <col min="13314" max="13568" width="8.77734375" style="3"/>
    <col min="13569" max="13569" width="20.44140625" style="3" customWidth="1"/>
    <col min="13570" max="13824" width="8.77734375" style="3"/>
    <col min="13825" max="13825" width="20.44140625" style="3" customWidth="1"/>
    <col min="13826" max="14080" width="8.77734375" style="3"/>
    <col min="14081" max="14081" width="20.44140625" style="3" customWidth="1"/>
    <col min="14082" max="14336" width="8.77734375" style="3"/>
    <col min="14337" max="14337" width="20.44140625" style="3" customWidth="1"/>
    <col min="14338" max="14592" width="8.77734375" style="3"/>
    <col min="14593" max="14593" width="20.44140625" style="3" customWidth="1"/>
    <col min="14594" max="14848" width="8.77734375" style="3"/>
    <col min="14849" max="14849" width="20.44140625" style="3" customWidth="1"/>
    <col min="14850" max="15104" width="8.77734375" style="3"/>
    <col min="15105" max="15105" width="20.44140625" style="3" customWidth="1"/>
    <col min="15106" max="15360" width="8.77734375" style="3"/>
    <col min="15361" max="15361" width="20.44140625" style="3" customWidth="1"/>
    <col min="15362" max="15616" width="8.77734375" style="3"/>
    <col min="15617" max="15617" width="20.44140625" style="3" customWidth="1"/>
    <col min="15618" max="15872" width="8.77734375" style="3"/>
    <col min="15873" max="15873" width="20.44140625" style="3" customWidth="1"/>
    <col min="15874" max="16128" width="8.77734375" style="3"/>
    <col min="16129" max="16129" width="20.44140625" style="3" customWidth="1"/>
    <col min="16130" max="16384" width="8.77734375" style="3"/>
  </cols>
  <sheetData>
    <row r="1" spans="1:31" s="5" customFormat="1">
      <c r="A1" s="4" t="s">
        <v>0</v>
      </c>
      <c r="Y1" s="6"/>
      <c r="Z1" s="6"/>
      <c r="AA1" s="6"/>
      <c r="AB1" s="6"/>
      <c r="AC1" s="6"/>
      <c r="AD1" s="6"/>
    </row>
    <row r="2" spans="1:31" s="5" customFormat="1">
      <c r="A2" s="7" t="s">
        <v>18</v>
      </c>
      <c r="B2" s="7">
        <v>1</v>
      </c>
      <c r="C2" s="7">
        <v>2</v>
      </c>
      <c r="D2" s="7">
        <v>3</v>
      </c>
      <c r="E2" s="7">
        <v>4</v>
      </c>
      <c r="F2" s="7">
        <v>5</v>
      </c>
      <c r="G2" s="7">
        <v>6</v>
      </c>
      <c r="H2" s="7">
        <v>7</v>
      </c>
      <c r="I2" s="7">
        <v>8</v>
      </c>
      <c r="J2" s="7">
        <v>9</v>
      </c>
      <c r="K2" s="7">
        <v>10</v>
      </c>
      <c r="L2" s="7">
        <v>11</v>
      </c>
      <c r="M2" s="7">
        <v>12</v>
      </c>
      <c r="N2" s="7">
        <v>13</v>
      </c>
      <c r="O2" s="7">
        <v>14</v>
      </c>
      <c r="P2" s="7">
        <v>15</v>
      </c>
      <c r="Q2" s="7">
        <v>16</v>
      </c>
      <c r="R2" s="7">
        <v>17</v>
      </c>
      <c r="S2" s="7">
        <v>18</v>
      </c>
      <c r="T2" s="7">
        <v>19</v>
      </c>
      <c r="Y2" s="6"/>
      <c r="Z2" s="6"/>
      <c r="AA2" s="6"/>
      <c r="AB2" s="6"/>
      <c r="AC2" s="6"/>
      <c r="AD2" s="6"/>
    </row>
    <row r="3" spans="1:31" s="5" customFormat="1">
      <c r="A3" s="7" t="s">
        <v>19</v>
      </c>
      <c r="B3" s="7" t="s">
        <v>20</v>
      </c>
      <c r="C3" s="7">
        <v>0.99988584474885844</v>
      </c>
      <c r="D3" s="7">
        <v>0.99977168949771689</v>
      </c>
      <c r="E3" s="7">
        <v>0.99965753424657533</v>
      </c>
      <c r="F3" s="7">
        <v>0.99954337899543377</v>
      </c>
      <c r="G3" s="7">
        <v>0.99942922374429222</v>
      </c>
      <c r="H3" s="7">
        <v>0.99931506849315066</v>
      </c>
      <c r="I3" s="7">
        <v>0.9992009132420091</v>
      </c>
      <c r="J3" s="7">
        <v>0.99908675799086755</v>
      </c>
      <c r="K3" s="7">
        <v>0.99897260273972599</v>
      </c>
      <c r="L3" s="7">
        <v>0.99885844748858443</v>
      </c>
      <c r="M3" s="7">
        <v>0.99874429223744288</v>
      </c>
      <c r="N3" s="7">
        <v>0.99863013698630132</v>
      </c>
      <c r="O3" s="7">
        <v>0.99851598173515976</v>
      </c>
      <c r="P3" s="7">
        <v>0.99840182648401832</v>
      </c>
      <c r="Q3" s="7">
        <v>0.99828767123287676</v>
      </c>
      <c r="R3" s="7">
        <v>0.9981735159817352</v>
      </c>
      <c r="S3" s="7">
        <v>0.99805936073059365</v>
      </c>
      <c r="T3" s="7">
        <v>0.99794520547945209</v>
      </c>
      <c r="U3" s="7"/>
      <c r="Z3" s="6"/>
      <c r="AA3" s="6"/>
      <c r="AB3" s="6"/>
      <c r="AC3" s="6"/>
      <c r="AD3" s="6"/>
      <c r="AE3" s="6"/>
    </row>
    <row r="4" spans="1:31" s="5" customFormat="1">
      <c r="A4" s="5" t="s">
        <v>21</v>
      </c>
      <c r="B4" s="5">
        <v>2.88</v>
      </c>
      <c r="C4" s="8">
        <v>2.715835534522232</v>
      </c>
      <c r="D4" s="8">
        <v>2.5792427276138912</v>
      </c>
      <c r="E4" s="8">
        <v>2.5105909315512993</v>
      </c>
      <c r="F4" s="8">
        <v>2.4490422066587216</v>
      </c>
      <c r="G4" s="8">
        <v>2.3808023525011399</v>
      </c>
      <c r="H4" s="8">
        <v>2.3297591786306526</v>
      </c>
      <c r="I4" s="8">
        <v>2.2908671608047615</v>
      </c>
      <c r="J4" s="8">
        <v>2.2454869190149003</v>
      </c>
      <c r="K4" s="8">
        <v>2.2028490301334842</v>
      </c>
      <c r="L4" s="8">
        <v>2.1665371562605693</v>
      </c>
      <c r="M4" s="8">
        <v>2.1341332993645001</v>
      </c>
      <c r="N4" s="8">
        <v>2.102087506795705</v>
      </c>
      <c r="O4" s="8">
        <v>2.076107529812055</v>
      </c>
      <c r="P4" s="8">
        <v>2.0575191780327233</v>
      </c>
      <c r="Q4" s="8">
        <v>2.0401831774436801</v>
      </c>
      <c r="R4" s="8">
        <v>2.0244835744151537</v>
      </c>
      <c r="S4" s="8">
        <v>2.0043882762017824</v>
      </c>
      <c r="T4" s="8">
        <v>1.9841237534649745</v>
      </c>
      <c r="U4" s="8"/>
      <c r="V4" s="7"/>
      <c r="Z4" s="6"/>
      <c r="AA4" s="6"/>
      <c r="AB4" s="6"/>
      <c r="AC4" s="6"/>
      <c r="AD4" s="6"/>
      <c r="AE4" s="6"/>
    </row>
    <row r="5" spans="1:31" s="5" customFormat="1">
      <c r="A5" s="7" t="s">
        <v>22</v>
      </c>
      <c r="B5" s="7">
        <v>45.1</v>
      </c>
      <c r="C5" s="8">
        <v>42.442359400934251</v>
      </c>
      <c r="D5" s="8">
        <v>40.993729501702255</v>
      </c>
      <c r="E5" s="8">
        <v>39.564326503679752</v>
      </c>
      <c r="F5" s="8">
        <v>38.738308133768697</v>
      </c>
      <c r="G5" s="8">
        <v>38.462631187573791</v>
      </c>
      <c r="H5" s="8">
        <v>38.0907483065576</v>
      </c>
      <c r="I5" s="8">
        <v>37.783090329881247</v>
      </c>
      <c r="J5" s="8">
        <v>37.693786917263843</v>
      </c>
      <c r="K5" s="8">
        <v>37.724284880255802</v>
      </c>
      <c r="L5" s="8">
        <v>37.786444636209559</v>
      </c>
      <c r="M5" s="8">
        <v>37.865726963851039</v>
      </c>
      <c r="N5" s="8">
        <v>37.930852831912084</v>
      </c>
      <c r="O5" s="8">
        <v>37.897206381305104</v>
      </c>
      <c r="P5" s="8">
        <v>37.754409640186047</v>
      </c>
      <c r="Q5" s="8">
        <v>37.598342494216226</v>
      </c>
      <c r="R5" s="8">
        <v>37.418362917849542</v>
      </c>
      <c r="S5" s="8">
        <v>37.351520187456074</v>
      </c>
      <c r="T5" s="8">
        <v>37.332130530697199</v>
      </c>
      <c r="U5" s="8"/>
      <c r="Z5" s="6"/>
      <c r="AA5" s="6"/>
      <c r="AB5" s="6"/>
      <c r="AC5" s="6"/>
      <c r="AD5" s="6"/>
      <c r="AE5" s="6"/>
    </row>
    <row r="6" spans="1:31" s="5" customFormat="1">
      <c r="A6" s="7"/>
      <c r="B6" s="7"/>
      <c r="C6" s="7"/>
      <c r="D6" s="7"/>
      <c r="E6" s="7"/>
      <c r="F6" s="7"/>
      <c r="G6" s="7"/>
      <c r="H6" s="7"/>
      <c r="I6" s="7"/>
      <c r="J6" s="7"/>
      <c r="K6" s="7"/>
      <c r="L6" s="7"/>
      <c r="M6" s="7"/>
      <c r="N6" s="7"/>
      <c r="O6" s="7"/>
      <c r="P6" s="7"/>
      <c r="Q6" s="7"/>
      <c r="R6" s="7"/>
      <c r="S6" s="7"/>
      <c r="Y6" s="6"/>
      <c r="Z6" s="6"/>
      <c r="AA6" s="6"/>
      <c r="AB6" s="6"/>
      <c r="AC6" s="6"/>
      <c r="AD6" s="6"/>
    </row>
    <row r="7" spans="1:31" s="9" customFormat="1">
      <c r="A7" s="11"/>
      <c r="H7" s="10"/>
      <c r="L7" s="10"/>
      <c r="Y7" s="11"/>
      <c r="Z7" s="11"/>
      <c r="AA7" s="11"/>
    </row>
    <row r="8" spans="1:31" s="9" customFormat="1">
      <c r="A8" s="11"/>
      <c r="G8" s="9" t="s">
        <v>152</v>
      </c>
      <c r="I8" s="9" t="s">
        <v>149</v>
      </c>
      <c r="K8" s="9" t="s">
        <v>148</v>
      </c>
      <c r="L8" s="9" t="s">
        <v>150</v>
      </c>
      <c r="N8" s="9" t="s">
        <v>151</v>
      </c>
      <c r="P8" s="9" t="s">
        <v>62</v>
      </c>
      <c r="Y8" s="11"/>
      <c r="Z8" s="11"/>
      <c r="AA8" s="11"/>
    </row>
    <row r="9" spans="1:31" s="9" customFormat="1">
      <c r="A9" s="9" t="s">
        <v>26</v>
      </c>
      <c r="B9" s="9">
        <v>100</v>
      </c>
      <c r="C9" s="12"/>
      <c r="G9" s="9" t="s">
        <v>27</v>
      </c>
      <c r="I9" s="9">
        <v>1</v>
      </c>
      <c r="K9" s="9" t="s">
        <v>4</v>
      </c>
      <c r="L9" s="9">
        <v>1</v>
      </c>
      <c r="N9" s="2">
        <v>2015</v>
      </c>
      <c r="P9" s="9">
        <v>2012</v>
      </c>
      <c r="Y9" s="11"/>
      <c r="Z9" s="11"/>
      <c r="AA9" s="11"/>
    </row>
    <row r="10" spans="1:31" s="9" customFormat="1" ht="14.4">
      <c r="A10" s="9" t="s">
        <v>28</v>
      </c>
      <c r="B10" s="9">
        <v>0.6</v>
      </c>
      <c r="C10" s="12"/>
      <c r="G10" s="9" t="s">
        <v>16</v>
      </c>
      <c r="I10" s="9">
        <v>2</v>
      </c>
      <c r="K10" s="9" t="s">
        <v>3</v>
      </c>
      <c r="L10" s="9">
        <v>1.25</v>
      </c>
      <c r="N10" s="2">
        <v>2020</v>
      </c>
      <c r="P10"/>
      <c r="Y10" s="11"/>
      <c r="Z10" s="11"/>
      <c r="AA10" s="11"/>
    </row>
    <row r="11" spans="1:31" s="9" customFormat="1">
      <c r="A11" s="9" t="s">
        <v>29</v>
      </c>
      <c r="B11" s="9">
        <v>0.62</v>
      </c>
      <c r="C11" s="12"/>
      <c r="G11" s="9" t="s">
        <v>17</v>
      </c>
      <c r="H11" s="10"/>
      <c r="I11" s="9" t="s">
        <v>30</v>
      </c>
      <c r="K11" s="9" t="s">
        <v>5</v>
      </c>
      <c r="L11" s="9">
        <v>1.5</v>
      </c>
      <c r="N11" s="2">
        <v>2025</v>
      </c>
    </row>
    <row r="12" spans="1:31" s="9" customFormat="1">
      <c r="C12" s="10"/>
      <c r="D12" s="10"/>
      <c r="F12" s="10"/>
      <c r="G12" s="10"/>
      <c r="H12" s="10"/>
      <c r="I12" s="9" t="s">
        <v>31</v>
      </c>
      <c r="K12" s="9" t="s">
        <v>6</v>
      </c>
      <c r="N12" s="2">
        <v>2030</v>
      </c>
      <c r="Y12" s="13"/>
      <c r="Z12" s="13"/>
      <c r="AA12" s="13"/>
    </row>
    <row r="13" spans="1:31" s="9" customFormat="1">
      <c r="A13" s="14"/>
      <c r="B13" s="14"/>
      <c r="C13" s="14"/>
      <c r="D13" s="15"/>
      <c r="I13" s="9">
        <v>4</v>
      </c>
      <c r="K13" s="9" t="s">
        <v>7</v>
      </c>
    </row>
    <row r="14" spans="1:31" s="9" customFormat="1">
      <c r="A14" s="9" t="s">
        <v>32</v>
      </c>
    </row>
    <row r="15" spans="1:31" s="9" customFormat="1">
      <c r="B15" s="9">
        <v>1</v>
      </c>
      <c r="C15" s="9">
        <v>2</v>
      </c>
      <c r="D15" s="9" t="s">
        <v>30</v>
      </c>
      <c r="E15" s="9" t="s">
        <v>31</v>
      </c>
      <c r="F15" s="9">
        <v>4</v>
      </c>
    </row>
    <row r="16" spans="1:31" s="9" customFormat="1">
      <c r="A16" s="9" t="s">
        <v>4</v>
      </c>
      <c r="B16" s="16">
        <v>0.72499999999999998</v>
      </c>
      <c r="C16" s="16">
        <v>3.1E-4</v>
      </c>
      <c r="D16" s="16">
        <v>3.2499999999999999E-4</v>
      </c>
      <c r="E16" s="16">
        <v>4.8799999999999999E-4</v>
      </c>
      <c r="F16" s="16">
        <v>5.0000000000000001E-4</v>
      </c>
      <c r="G16" s="17"/>
      <c r="H16" s="17"/>
      <c r="I16" s="18"/>
    </row>
    <row r="17" spans="1:29" s="9" customFormat="1">
      <c r="A17" s="9" t="s">
        <v>3</v>
      </c>
      <c r="B17" s="16">
        <v>-0.77</v>
      </c>
      <c r="C17" s="16">
        <v>-1.8200000000000001E-2</v>
      </c>
      <c r="D17" s="16">
        <v>-2.0500000000000001E-2</v>
      </c>
      <c r="E17" s="16">
        <v>-3.0800000000000001E-2</v>
      </c>
      <c r="F17" s="16">
        <v>-3.1600000000000003E-2</v>
      </c>
      <c r="G17" s="17"/>
      <c r="H17" s="3"/>
      <c r="I17" s="3"/>
      <c r="J17" s="3"/>
      <c r="K17" s="3"/>
      <c r="L17" s="3"/>
      <c r="M17" s="3"/>
    </row>
    <row r="18" spans="1:29" s="9" customFormat="1">
      <c r="A18" s="9" t="s">
        <v>5</v>
      </c>
      <c r="B18" s="9">
        <v>-1.1000000000000001E-3</v>
      </c>
      <c r="C18" s="9">
        <v>0.33</v>
      </c>
      <c r="D18" s="9">
        <v>0.39</v>
      </c>
      <c r="E18" s="9">
        <v>0.59</v>
      </c>
      <c r="F18" s="9">
        <v>0.56999999999999995</v>
      </c>
      <c r="G18" s="17"/>
      <c r="H18" s="3"/>
      <c r="I18" s="3"/>
      <c r="J18" s="3"/>
      <c r="K18" s="3"/>
      <c r="L18" s="3"/>
      <c r="M18" s="3"/>
    </row>
    <row r="19" spans="1:29" s="9" customFormat="1">
      <c r="A19" s="9" t="s">
        <v>6</v>
      </c>
      <c r="B19" s="9">
        <v>1.2</v>
      </c>
      <c r="H19" s="3"/>
      <c r="I19" s="3"/>
      <c r="J19" s="3"/>
      <c r="K19" s="3"/>
      <c r="L19" s="3"/>
      <c r="M19" s="3"/>
    </row>
    <row r="20" spans="1:29" s="9" customFormat="1">
      <c r="A20" s="9" t="s">
        <v>7</v>
      </c>
      <c r="B20" s="9">
        <v>2.7</v>
      </c>
      <c r="H20" s="3"/>
      <c r="I20" s="3"/>
      <c r="J20" s="3"/>
      <c r="K20" s="3"/>
      <c r="L20" s="3"/>
      <c r="M20" s="3"/>
    </row>
    <row r="21" spans="1:29" s="9" customFormat="1">
      <c r="H21" s="3"/>
      <c r="I21" s="3"/>
      <c r="J21" s="3"/>
      <c r="K21" s="3"/>
      <c r="L21" s="3"/>
      <c r="M21" s="3"/>
    </row>
    <row r="22" spans="1:29" s="9" customFormat="1">
      <c r="H22" s="3"/>
      <c r="I22" s="3"/>
      <c r="J22" s="3"/>
      <c r="K22" s="3"/>
      <c r="L22" s="3"/>
      <c r="M22" s="3"/>
    </row>
    <row r="23" spans="1:29" s="9" customFormat="1">
      <c r="H23" s="3"/>
      <c r="I23" s="3"/>
      <c r="J23" s="3"/>
      <c r="K23" s="3"/>
      <c r="L23" s="3"/>
      <c r="M23" s="3"/>
    </row>
    <row r="24" spans="1:29" s="9" customFormat="1">
      <c r="H24" s="3"/>
      <c r="I24" s="3"/>
      <c r="J24" s="3"/>
      <c r="K24" s="3"/>
      <c r="L24" s="3"/>
      <c r="M24" s="3"/>
    </row>
    <row r="25" spans="1:29" s="9" customFormat="1">
      <c r="H25" s="3"/>
      <c r="I25" s="3"/>
      <c r="J25" s="3"/>
      <c r="K25" s="3"/>
      <c r="L25" s="3"/>
      <c r="M25" s="3"/>
    </row>
    <row r="26" spans="1:29" s="9" customFormat="1">
      <c r="H26" s="3"/>
      <c r="I26" s="3"/>
      <c r="J26" s="3"/>
      <c r="K26" s="3"/>
      <c r="L26" s="3"/>
      <c r="M26" s="3"/>
    </row>
    <row r="27" spans="1:29" s="9" customFormat="1">
      <c r="A27" s="10"/>
      <c r="H27" s="3"/>
      <c r="I27" s="3"/>
      <c r="J27" s="3"/>
      <c r="K27" s="3"/>
      <c r="L27" s="3"/>
      <c r="M27" s="3"/>
    </row>
    <row r="28" spans="1:29" s="9" customFormat="1">
      <c r="A28" s="3"/>
      <c r="B28" s="3"/>
      <c r="C28" s="3"/>
      <c r="D28" s="3"/>
      <c r="E28" s="3"/>
      <c r="F28" s="3"/>
      <c r="G28" s="3"/>
      <c r="H28" s="3"/>
      <c r="I28" s="3"/>
    </row>
    <row r="29" spans="1:29" s="9" customFormat="1">
      <c r="A29" s="3"/>
      <c r="B29" s="3"/>
      <c r="C29" s="3"/>
      <c r="D29" s="3"/>
      <c r="E29" s="3"/>
      <c r="F29" s="3"/>
      <c r="G29" s="3"/>
      <c r="H29" s="3"/>
      <c r="I29" s="3"/>
    </row>
    <row r="30" spans="1:29" s="9" customFormat="1">
      <c r="A30" s="3"/>
      <c r="B30" s="3"/>
      <c r="C30" s="3"/>
      <c r="D30" s="3"/>
      <c r="E30" s="3"/>
      <c r="F30" s="3"/>
      <c r="G30" s="3"/>
      <c r="H30" s="3"/>
      <c r="I30" s="3"/>
      <c r="K30" s="3"/>
      <c r="L30" s="3"/>
      <c r="M30" s="3"/>
      <c r="N30" s="3"/>
      <c r="O30" s="3"/>
      <c r="P30" s="3"/>
      <c r="Q30" s="3"/>
      <c r="R30" s="3"/>
      <c r="S30" s="3"/>
      <c r="U30" s="12"/>
      <c r="V30" s="12"/>
      <c r="W30" s="12"/>
      <c r="X30" s="12"/>
      <c r="Y30" s="12"/>
      <c r="Z30" s="12"/>
      <c r="AA30" s="12"/>
      <c r="AB30" s="12"/>
      <c r="AC30" s="12"/>
    </row>
    <row r="31" spans="1:29" s="9" customFormat="1">
      <c r="A31" s="3"/>
      <c r="B31" s="3"/>
      <c r="C31" s="3"/>
      <c r="D31" s="3"/>
      <c r="E31" s="3"/>
      <c r="F31" s="3"/>
      <c r="G31" s="3"/>
      <c r="H31" s="3"/>
      <c r="I31" s="3"/>
      <c r="K31" s="3"/>
      <c r="L31" s="3"/>
      <c r="M31" s="3"/>
      <c r="N31" s="3"/>
      <c r="O31" s="3"/>
      <c r="P31" s="3"/>
      <c r="Q31" s="3"/>
      <c r="R31" s="3"/>
      <c r="S31" s="3"/>
      <c r="U31" s="12"/>
      <c r="V31" s="12"/>
      <c r="W31" s="12"/>
      <c r="X31" s="12"/>
      <c r="Y31" s="12"/>
      <c r="Z31" s="12"/>
      <c r="AA31" s="12"/>
      <c r="AB31" s="12"/>
      <c r="AC31" s="12"/>
    </row>
    <row r="32" spans="1:29" s="9" customFormat="1">
      <c r="A32" s="3"/>
      <c r="B32" s="3"/>
      <c r="C32" s="3"/>
      <c r="D32" s="3"/>
      <c r="E32" s="3"/>
      <c r="F32" s="3"/>
      <c r="G32" s="3"/>
      <c r="H32" s="3"/>
      <c r="I32" s="3"/>
      <c r="K32" s="3"/>
      <c r="L32" s="3"/>
      <c r="M32" s="3"/>
      <c r="N32" s="3"/>
      <c r="O32" s="3"/>
      <c r="P32" s="3"/>
      <c r="Q32" s="3"/>
      <c r="R32" s="3"/>
      <c r="S32" s="3"/>
      <c r="U32" s="12"/>
      <c r="V32" s="12"/>
      <c r="W32" s="12"/>
      <c r="X32" s="12"/>
      <c r="Y32" s="12"/>
      <c r="Z32" s="12"/>
      <c r="AA32" s="12"/>
      <c r="AB32" s="12"/>
      <c r="AC32" s="12"/>
    </row>
    <row r="33" spans="1:29" s="9" customFormat="1">
      <c r="A33" s="3"/>
      <c r="B33" s="3"/>
      <c r="C33" s="3"/>
      <c r="D33" s="3"/>
      <c r="E33" s="3"/>
      <c r="F33" s="3"/>
      <c r="G33" s="3"/>
      <c r="H33" s="3"/>
      <c r="I33" s="3"/>
      <c r="K33" s="3"/>
      <c r="L33" s="3"/>
      <c r="M33" s="3"/>
      <c r="N33" s="3"/>
      <c r="O33" s="3"/>
      <c r="P33" s="3"/>
      <c r="Q33" s="3"/>
      <c r="R33" s="3"/>
      <c r="S33" s="3"/>
      <c r="U33" s="12"/>
      <c r="V33" s="12"/>
      <c r="W33" s="12"/>
      <c r="X33" s="12"/>
      <c r="Y33" s="12"/>
      <c r="Z33" s="12"/>
      <c r="AA33" s="12"/>
      <c r="AB33" s="12"/>
      <c r="AC33" s="12"/>
    </row>
    <row r="34" spans="1:29" s="9" customFormat="1">
      <c r="A34" s="3"/>
      <c r="B34" s="3"/>
      <c r="C34" s="3"/>
      <c r="D34" s="3"/>
      <c r="E34" s="3"/>
      <c r="F34" s="3"/>
      <c r="G34" s="3"/>
      <c r="H34" s="3"/>
      <c r="I34" s="3"/>
      <c r="K34" s="3"/>
      <c r="L34" s="3"/>
      <c r="M34" s="3"/>
      <c r="N34" s="3"/>
      <c r="O34" s="3"/>
      <c r="P34" s="3"/>
      <c r="Q34" s="3"/>
      <c r="R34" s="3"/>
      <c r="S34" s="3"/>
      <c r="U34" s="12"/>
      <c r="V34" s="12"/>
      <c r="W34" s="12"/>
      <c r="X34" s="12"/>
      <c r="Y34" s="12"/>
      <c r="Z34" s="12"/>
      <c r="AA34" s="12"/>
      <c r="AB34" s="12"/>
      <c r="AC34" s="12"/>
    </row>
    <row r="35" spans="1:29" s="9" customFormat="1">
      <c r="A35" s="3"/>
      <c r="B35" s="3"/>
      <c r="C35" s="3"/>
      <c r="D35" s="3"/>
      <c r="E35" s="3"/>
      <c r="F35" s="3"/>
      <c r="G35" s="3"/>
      <c r="H35" s="3"/>
      <c r="I35" s="3"/>
      <c r="K35" s="3"/>
      <c r="L35" s="3"/>
      <c r="M35" s="3"/>
      <c r="N35" s="3"/>
      <c r="O35" s="3"/>
      <c r="P35" s="3"/>
      <c r="Q35" s="3"/>
      <c r="R35" s="3"/>
      <c r="S35" s="3"/>
      <c r="U35" s="12"/>
      <c r="V35" s="12"/>
      <c r="W35" s="12"/>
      <c r="X35" s="12"/>
      <c r="Y35" s="12"/>
      <c r="Z35" s="12"/>
      <c r="AA35" s="12"/>
      <c r="AB35" s="12"/>
      <c r="AC35" s="12"/>
    </row>
    <row r="36" spans="1:29" s="9" customFormat="1">
      <c r="A36" s="3"/>
      <c r="B36" s="3"/>
      <c r="C36" s="3"/>
      <c r="D36" s="3"/>
      <c r="E36" s="3"/>
      <c r="F36" s="3"/>
      <c r="G36" s="3"/>
      <c r="H36" s="3"/>
      <c r="I36" s="3"/>
      <c r="K36" s="3"/>
      <c r="L36" s="3"/>
      <c r="M36" s="3"/>
      <c r="N36" s="3"/>
      <c r="O36" s="3"/>
      <c r="P36" s="3"/>
      <c r="Q36" s="3"/>
      <c r="R36" s="3"/>
      <c r="S36" s="3"/>
      <c r="U36" s="12"/>
      <c r="V36" s="12"/>
      <c r="W36" s="12"/>
      <c r="X36" s="12"/>
      <c r="Y36" s="12"/>
      <c r="Z36" s="12"/>
      <c r="AA36" s="12"/>
      <c r="AB36" s="12"/>
      <c r="AC36" s="12"/>
    </row>
    <row r="37" spans="1:29" s="9" customFormat="1">
      <c r="A37" s="3"/>
      <c r="B37" s="3"/>
      <c r="C37" s="3"/>
      <c r="D37" s="3"/>
      <c r="E37" s="3"/>
      <c r="F37" s="3"/>
      <c r="G37" s="3"/>
      <c r="H37" s="3"/>
      <c r="I37" s="3"/>
      <c r="K37" s="3"/>
      <c r="L37" s="3"/>
      <c r="M37" s="3"/>
      <c r="N37" s="3"/>
      <c r="O37" s="3"/>
      <c r="P37" s="3"/>
      <c r="Q37" s="3"/>
      <c r="R37" s="3"/>
      <c r="S37" s="3"/>
      <c r="U37" s="12"/>
      <c r="V37" s="12"/>
      <c r="W37" s="12"/>
      <c r="X37" s="12"/>
      <c r="Y37" s="12"/>
      <c r="Z37" s="12"/>
      <c r="AA37" s="12"/>
      <c r="AB37" s="12"/>
      <c r="AC37" s="12"/>
    </row>
    <row r="38" spans="1:29" s="9" customFormat="1">
      <c r="A38" s="3"/>
      <c r="B38" s="3"/>
      <c r="C38" s="3"/>
      <c r="D38" s="3"/>
      <c r="E38" s="3"/>
      <c r="F38" s="3"/>
      <c r="G38" s="3"/>
      <c r="H38" s="3"/>
      <c r="I38" s="3"/>
      <c r="K38" s="3"/>
      <c r="L38" s="3"/>
      <c r="M38" s="3"/>
      <c r="N38" s="3"/>
      <c r="O38" s="3"/>
      <c r="P38" s="3"/>
      <c r="Q38" s="3"/>
      <c r="R38" s="3"/>
      <c r="S38" s="3"/>
      <c r="U38" s="12"/>
      <c r="V38" s="12"/>
      <c r="W38" s="12"/>
      <c r="X38" s="12"/>
      <c r="Y38" s="12"/>
      <c r="Z38" s="12"/>
      <c r="AA38" s="12"/>
      <c r="AB38" s="12"/>
      <c r="AC38" s="12"/>
    </row>
    <row r="39" spans="1:29" s="9" customFormat="1">
      <c r="A39" s="3"/>
      <c r="B39" s="3"/>
      <c r="C39" s="3"/>
      <c r="D39" s="3"/>
      <c r="E39" s="3"/>
      <c r="F39" s="3"/>
      <c r="G39" s="3"/>
      <c r="H39" s="3"/>
      <c r="I39" s="3"/>
      <c r="K39" s="3"/>
      <c r="L39" s="3"/>
      <c r="M39" s="3"/>
      <c r="N39" s="3"/>
      <c r="O39" s="3"/>
      <c r="P39" s="3"/>
      <c r="Q39" s="3"/>
      <c r="R39" s="3"/>
      <c r="S39" s="3"/>
      <c r="U39" s="12"/>
      <c r="V39" s="12"/>
      <c r="W39" s="12"/>
      <c r="X39" s="12"/>
      <c r="Y39" s="12"/>
      <c r="Z39" s="12"/>
      <c r="AA39" s="12"/>
      <c r="AB39" s="12"/>
      <c r="AC39" s="12"/>
    </row>
    <row r="40" spans="1:29" s="9" customFormat="1">
      <c r="A40" s="3"/>
      <c r="B40" s="3"/>
      <c r="C40" s="3"/>
      <c r="D40" s="3"/>
      <c r="E40" s="3"/>
      <c r="F40" s="3"/>
      <c r="G40" s="3"/>
      <c r="H40" s="3"/>
      <c r="I40" s="3"/>
      <c r="K40" s="3"/>
      <c r="L40" s="3"/>
      <c r="M40" s="3"/>
      <c r="N40" s="3"/>
      <c r="O40" s="3"/>
      <c r="P40" s="3"/>
      <c r="Q40" s="3"/>
      <c r="R40" s="3"/>
      <c r="S40" s="3"/>
      <c r="U40" s="12"/>
      <c r="V40" s="12"/>
      <c r="W40" s="12"/>
      <c r="X40" s="12"/>
      <c r="Y40" s="12"/>
      <c r="Z40" s="12"/>
      <c r="AA40" s="12"/>
      <c r="AB40" s="12"/>
      <c r="AC40" s="12"/>
    </row>
    <row r="41" spans="1:29" s="9" customFormat="1">
      <c r="A41" s="3"/>
      <c r="B41" s="3"/>
      <c r="C41" s="3"/>
      <c r="D41" s="3"/>
      <c r="E41" s="3"/>
      <c r="F41" s="3"/>
      <c r="G41" s="3"/>
      <c r="H41" s="3"/>
      <c r="I41" s="3"/>
      <c r="K41" s="3"/>
      <c r="L41" s="3"/>
      <c r="M41" s="3"/>
      <c r="N41" s="3"/>
      <c r="O41" s="3"/>
      <c r="P41" s="3"/>
      <c r="Q41" s="3"/>
      <c r="R41" s="3"/>
      <c r="S41" s="3"/>
      <c r="U41" s="12"/>
      <c r="V41" s="12"/>
      <c r="W41" s="12"/>
      <c r="X41" s="12"/>
      <c r="Y41" s="12"/>
      <c r="Z41" s="12"/>
      <c r="AA41" s="12"/>
      <c r="AB41" s="12"/>
      <c r="AC41" s="12"/>
    </row>
    <row r="42" spans="1:29" s="9" customFormat="1">
      <c r="A42" s="3"/>
      <c r="B42" s="3"/>
      <c r="C42" s="3"/>
      <c r="D42" s="3"/>
      <c r="E42" s="3"/>
      <c r="F42" s="3"/>
      <c r="G42" s="3"/>
      <c r="H42" s="3"/>
      <c r="I42" s="3"/>
      <c r="K42" s="3"/>
      <c r="L42" s="3"/>
      <c r="M42" s="3"/>
      <c r="N42" s="3"/>
      <c r="O42" s="3"/>
      <c r="P42" s="3"/>
      <c r="Q42" s="3"/>
      <c r="R42" s="3"/>
      <c r="S42" s="3"/>
      <c r="U42" s="12"/>
      <c r="V42" s="12"/>
      <c r="W42" s="12"/>
      <c r="X42" s="12"/>
      <c r="Y42" s="12"/>
      <c r="Z42" s="12"/>
      <c r="AA42" s="12"/>
      <c r="AB42" s="12"/>
      <c r="AC42" s="12"/>
    </row>
    <row r="43" spans="1:29" s="9" customFormat="1">
      <c r="A43" s="3"/>
      <c r="B43" s="3"/>
      <c r="C43" s="3"/>
      <c r="D43" s="3"/>
      <c r="E43" s="3"/>
      <c r="F43" s="3"/>
      <c r="G43" s="3"/>
      <c r="H43" s="3"/>
      <c r="I43" s="3"/>
      <c r="K43" s="3"/>
      <c r="L43" s="3"/>
      <c r="M43" s="3"/>
      <c r="N43" s="3"/>
      <c r="O43" s="3"/>
      <c r="P43" s="3"/>
      <c r="Q43" s="3"/>
      <c r="R43" s="3"/>
      <c r="S43" s="3"/>
      <c r="U43" s="12"/>
      <c r="V43" s="12"/>
      <c r="W43" s="12"/>
      <c r="X43" s="12"/>
      <c r="Y43" s="12"/>
      <c r="Z43" s="12"/>
      <c r="AA43" s="12"/>
      <c r="AB43" s="12"/>
      <c r="AC43" s="12"/>
    </row>
    <row r="44" spans="1:29" s="9" customFormat="1">
      <c r="A44" s="3"/>
      <c r="B44" s="3"/>
      <c r="C44" s="3"/>
      <c r="D44" s="3"/>
      <c r="E44" s="3"/>
      <c r="F44" s="3"/>
      <c r="G44" s="3"/>
      <c r="H44" s="3"/>
      <c r="I44" s="3"/>
      <c r="K44" s="3"/>
      <c r="L44" s="3"/>
      <c r="M44" s="3"/>
      <c r="N44" s="3"/>
      <c r="O44" s="3"/>
      <c r="P44" s="3"/>
      <c r="Q44" s="3"/>
      <c r="R44" s="3"/>
      <c r="S44" s="3"/>
      <c r="U44" s="12"/>
      <c r="V44" s="12"/>
      <c r="W44" s="12"/>
      <c r="X44" s="12"/>
      <c r="Y44" s="12"/>
      <c r="Z44" s="12"/>
      <c r="AA44" s="12"/>
      <c r="AB44" s="12"/>
      <c r="AC44" s="12"/>
    </row>
    <row r="45" spans="1:29" s="9" customFormat="1">
      <c r="A45" s="3"/>
      <c r="B45" s="3"/>
      <c r="C45" s="3"/>
      <c r="D45" s="3"/>
      <c r="E45" s="3"/>
      <c r="F45" s="3"/>
      <c r="G45" s="3"/>
      <c r="H45" s="3"/>
      <c r="I45" s="3"/>
      <c r="J45" s="3"/>
      <c r="K45" s="3"/>
      <c r="L45" s="3"/>
      <c r="M45" s="3"/>
      <c r="N45" s="3"/>
      <c r="O45" s="3"/>
      <c r="P45" s="3"/>
      <c r="Q45" s="3"/>
      <c r="R45" s="3"/>
      <c r="S45" s="3"/>
      <c r="U45" s="12"/>
      <c r="V45" s="12"/>
      <c r="W45" s="12"/>
      <c r="X45" s="12"/>
      <c r="Y45" s="12"/>
      <c r="Z45" s="12"/>
      <c r="AA45" s="12"/>
      <c r="AB45" s="12"/>
      <c r="AC45" s="12"/>
    </row>
    <row r="46" spans="1:29" s="9" customFormat="1">
      <c r="A46" s="3"/>
      <c r="B46" s="3"/>
      <c r="C46" s="3"/>
      <c r="D46" s="3"/>
      <c r="E46" s="3"/>
      <c r="F46" s="3"/>
      <c r="G46" s="3"/>
      <c r="H46" s="3"/>
      <c r="I46" s="3"/>
      <c r="J46" s="3"/>
      <c r="K46" s="3"/>
      <c r="L46" s="3"/>
      <c r="M46" s="3"/>
      <c r="N46" s="3"/>
      <c r="O46" s="3"/>
      <c r="P46" s="3"/>
      <c r="Q46" s="3"/>
      <c r="R46" s="3"/>
      <c r="S46" s="3"/>
      <c r="U46" s="12"/>
      <c r="V46" s="12"/>
      <c r="W46" s="12"/>
      <c r="X46" s="12"/>
      <c r="Y46" s="12"/>
      <c r="Z46" s="12"/>
      <c r="AA46" s="12"/>
      <c r="AB46" s="12"/>
      <c r="AC46" s="12"/>
    </row>
    <row r="47" spans="1:29" s="9" customFormat="1">
      <c r="A47" s="3"/>
      <c r="B47" s="3"/>
      <c r="C47" s="3"/>
      <c r="D47" s="3"/>
      <c r="E47" s="3"/>
      <c r="F47" s="3"/>
      <c r="G47" s="3"/>
      <c r="H47" s="3"/>
      <c r="I47" s="3"/>
      <c r="J47" s="3"/>
      <c r="K47" s="3"/>
      <c r="L47" s="3"/>
      <c r="M47" s="3"/>
      <c r="N47" s="3"/>
      <c r="O47" s="3"/>
      <c r="P47" s="3"/>
      <c r="Q47" s="3"/>
      <c r="R47" s="3"/>
      <c r="S47" s="3"/>
      <c r="U47" s="12"/>
      <c r="V47" s="12"/>
      <c r="W47" s="12"/>
      <c r="X47" s="12"/>
      <c r="Y47" s="12"/>
      <c r="Z47" s="12"/>
      <c r="AA47" s="12"/>
      <c r="AB47" s="12"/>
      <c r="AC47" s="12"/>
    </row>
    <row r="48" spans="1:29" s="9" customFormat="1">
      <c r="A48" s="3"/>
      <c r="B48" s="3"/>
      <c r="C48" s="3"/>
      <c r="D48" s="3"/>
      <c r="E48" s="3"/>
      <c r="F48" s="3"/>
      <c r="G48" s="3"/>
      <c r="H48" s="3"/>
      <c r="I48" s="3"/>
      <c r="J48" s="3"/>
      <c r="K48" s="3"/>
      <c r="L48" s="3"/>
      <c r="M48" s="3"/>
      <c r="N48" s="3"/>
      <c r="O48" s="3"/>
      <c r="P48" s="3"/>
      <c r="Q48" s="3"/>
      <c r="R48" s="3"/>
      <c r="S48" s="3"/>
      <c r="U48" s="12"/>
      <c r="V48" s="12"/>
      <c r="W48" s="12"/>
      <c r="X48" s="12"/>
      <c r="Y48" s="12"/>
      <c r="Z48" s="12"/>
      <c r="AA48" s="12"/>
      <c r="AB48" s="12"/>
      <c r="AC48" s="12"/>
    </row>
    <row r="49" spans="1:29" s="9" customFormat="1">
      <c r="A49" s="3"/>
      <c r="B49" s="3"/>
      <c r="C49" s="3"/>
      <c r="D49" s="3"/>
      <c r="E49" s="3"/>
      <c r="F49" s="3"/>
      <c r="G49" s="3"/>
      <c r="H49" s="3"/>
      <c r="I49" s="3"/>
      <c r="J49" s="3"/>
      <c r="K49" s="3"/>
      <c r="L49" s="3"/>
      <c r="M49" s="3"/>
      <c r="N49" s="3"/>
      <c r="O49" s="3"/>
      <c r="P49" s="3"/>
      <c r="Q49" s="3"/>
      <c r="R49" s="3"/>
      <c r="S49" s="3"/>
      <c r="U49" s="12"/>
      <c r="V49" s="12"/>
      <c r="W49" s="12"/>
      <c r="X49" s="12"/>
      <c r="Y49" s="12"/>
      <c r="Z49" s="12"/>
      <c r="AA49" s="12"/>
      <c r="AB49" s="12"/>
      <c r="AC49" s="12"/>
    </row>
    <row r="50" spans="1:29" s="9" customFormat="1">
      <c r="A50" s="3"/>
      <c r="B50" s="3"/>
      <c r="C50" s="3"/>
      <c r="D50" s="3"/>
      <c r="E50" s="3"/>
      <c r="F50" s="3"/>
      <c r="G50" s="3"/>
      <c r="H50" s="3"/>
      <c r="I50" s="3"/>
    </row>
    <row r="51" spans="1:29" s="9" customFormat="1">
      <c r="C51" s="19"/>
      <c r="E51" s="19"/>
    </row>
    <row r="52" spans="1:29" s="9" customFormat="1"/>
    <row r="53" spans="1:29" s="9" customFormat="1"/>
    <row r="54" spans="1:29" s="9" customFormat="1"/>
    <row r="55" spans="1:29" s="9" customFormat="1"/>
    <row r="56" spans="1:29" s="9" customFormat="1"/>
    <row r="57" spans="1:29" s="9" customFormat="1"/>
    <row r="58" spans="1:29" s="9" customFormat="1">
      <c r="C58" s="13"/>
      <c r="D58" s="13"/>
      <c r="I58" s="13"/>
    </row>
    <row r="59" spans="1:29" s="9" customFormat="1">
      <c r="C59" s="13"/>
      <c r="D59" s="13"/>
      <c r="I59" s="13"/>
    </row>
    <row r="60" spans="1:29" s="9" customFormat="1">
      <c r="C60" s="13"/>
      <c r="D60" s="13"/>
      <c r="I60" s="13"/>
    </row>
    <row r="61" spans="1:29" s="9" customFormat="1">
      <c r="C61" s="13"/>
      <c r="D61" s="13"/>
      <c r="I61" s="13"/>
    </row>
    <row r="62" spans="1:29" s="9" customFormat="1">
      <c r="C62" s="13"/>
      <c r="D62" s="13"/>
      <c r="I62" s="13"/>
    </row>
    <row r="63" spans="1:29" s="9" customFormat="1"/>
    <row r="64" spans="1:29" s="20" customFormat="1"/>
    <row r="65" s="20" customFormat="1"/>
    <row r="66" s="20" customFormat="1"/>
    <row r="67" s="20" customFormat="1"/>
    <row r="68" s="20" customFormat="1"/>
    <row r="69" s="20" customFormat="1"/>
  </sheetData>
  <phoneticPr fontId="38" type="noConversion"/>
  <dataValidations count="1">
    <dataValidation type="list" allowBlank="1" showInputMessage="1" showErrorMessage="1" sqref="WVV983049:WVV983052 JJ9:JJ12 TF9:TF12 ADB9:ADB12 AMX9:AMX12 AWT9:AWT12 BGP9:BGP12 BQL9:BQL12 CAH9:CAH12 CKD9:CKD12 CTZ9:CTZ12 DDV9:DDV12 DNR9:DNR12 DXN9:DXN12 EHJ9:EHJ12 ERF9:ERF12 FBB9:FBB12 FKX9:FKX12 FUT9:FUT12 GEP9:GEP12 GOL9:GOL12 GYH9:GYH12 HID9:HID12 HRZ9:HRZ12 IBV9:IBV12 ILR9:ILR12 IVN9:IVN12 JFJ9:JFJ12 JPF9:JPF12 JZB9:JZB12 KIX9:KIX12 KST9:KST12 LCP9:LCP12 LML9:LML12 LWH9:LWH12 MGD9:MGD12 MPZ9:MPZ12 MZV9:MZV12 NJR9:NJR12 NTN9:NTN12 ODJ9:ODJ12 ONF9:ONF12 OXB9:OXB12 PGX9:PGX12 PQT9:PQT12 QAP9:QAP12 QKL9:QKL12 QUH9:QUH12 RED9:RED12 RNZ9:RNZ12 RXV9:RXV12 SHR9:SHR12 SRN9:SRN12 TBJ9:TBJ12 TLF9:TLF12 TVB9:TVB12 UEX9:UEX12 UOT9:UOT12 UYP9:UYP12 VIL9:VIL12 VSH9:VSH12 WCD9:WCD12 WLZ9:WLZ12 WVV9:WVV12 N65545:N65548 JJ65545:JJ65548 TF65545:TF65548 ADB65545:ADB65548 AMX65545:AMX65548 AWT65545:AWT65548 BGP65545:BGP65548 BQL65545:BQL65548 CAH65545:CAH65548 CKD65545:CKD65548 CTZ65545:CTZ65548 DDV65545:DDV65548 DNR65545:DNR65548 DXN65545:DXN65548 EHJ65545:EHJ65548 ERF65545:ERF65548 FBB65545:FBB65548 FKX65545:FKX65548 FUT65545:FUT65548 GEP65545:GEP65548 GOL65545:GOL65548 GYH65545:GYH65548 HID65545:HID65548 HRZ65545:HRZ65548 IBV65545:IBV65548 ILR65545:ILR65548 IVN65545:IVN65548 JFJ65545:JFJ65548 JPF65545:JPF65548 JZB65545:JZB65548 KIX65545:KIX65548 KST65545:KST65548 LCP65545:LCP65548 LML65545:LML65548 LWH65545:LWH65548 MGD65545:MGD65548 MPZ65545:MPZ65548 MZV65545:MZV65548 NJR65545:NJR65548 NTN65545:NTN65548 ODJ65545:ODJ65548 ONF65545:ONF65548 OXB65545:OXB65548 PGX65545:PGX65548 PQT65545:PQT65548 QAP65545:QAP65548 QKL65545:QKL65548 QUH65545:QUH65548 RED65545:RED65548 RNZ65545:RNZ65548 RXV65545:RXV65548 SHR65545:SHR65548 SRN65545:SRN65548 TBJ65545:TBJ65548 TLF65545:TLF65548 TVB65545:TVB65548 UEX65545:UEX65548 UOT65545:UOT65548 UYP65545:UYP65548 VIL65545:VIL65548 VSH65545:VSH65548 WCD65545:WCD65548 WLZ65545:WLZ65548 WVV65545:WVV65548 N131081:N131084 JJ131081:JJ131084 TF131081:TF131084 ADB131081:ADB131084 AMX131081:AMX131084 AWT131081:AWT131084 BGP131081:BGP131084 BQL131081:BQL131084 CAH131081:CAH131084 CKD131081:CKD131084 CTZ131081:CTZ131084 DDV131081:DDV131084 DNR131081:DNR131084 DXN131081:DXN131084 EHJ131081:EHJ131084 ERF131081:ERF131084 FBB131081:FBB131084 FKX131081:FKX131084 FUT131081:FUT131084 GEP131081:GEP131084 GOL131081:GOL131084 GYH131081:GYH131084 HID131081:HID131084 HRZ131081:HRZ131084 IBV131081:IBV131084 ILR131081:ILR131084 IVN131081:IVN131084 JFJ131081:JFJ131084 JPF131081:JPF131084 JZB131081:JZB131084 KIX131081:KIX131084 KST131081:KST131084 LCP131081:LCP131084 LML131081:LML131084 LWH131081:LWH131084 MGD131081:MGD131084 MPZ131081:MPZ131084 MZV131081:MZV131084 NJR131081:NJR131084 NTN131081:NTN131084 ODJ131081:ODJ131084 ONF131081:ONF131084 OXB131081:OXB131084 PGX131081:PGX131084 PQT131081:PQT131084 QAP131081:QAP131084 QKL131081:QKL131084 QUH131081:QUH131084 RED131081:RED131084 RNZ131081:RNZ131084 RXV131081:RXV131084 SHR131081:SHR131084 SRN131081:SRN131084 TBJ131081:TBJ131084 TLF131081:TLF131084 TVB131081:TVB131084 UEX131081:UEX131084 UOT131081:UOT131084 UYP131081:UYP131084 VIL131081:VIL131084 VSH131081:VSH131084 WCD131081:WCD131084 WLZ131081:WLZ131084 WVV131081:WVV131084 N196617:N196620 JJ196617:JJ196620 TF196617:TF196620 ADB196617:ADB196620 AMX196617:AMX196620 AWT196617:AWT196620 BGP196617:BGP196620 BQL196617:BQL196620 CAH196617:CAH196620 CKD196617:CKD196620 CTZ196617:CTZ196620 DDV196617:DDV196620 DNR196617:DNR196620 DXN196617:DXN196620 EHJ196617:EHJ196620 ERF196617:ERF196620 FBB196617:FBB196620 FKX196617:FKX196620 FUT196617:FUT196620 GEP196617:GEP196620 GOL196617:GOL196620 GYH196617:GYH196620 HID196617:HID196620 HRZ196617:HRZ196620 IBV196617:IBV196620 ILR196617:ILR196620 IVN196617:IVN196620 JFJ196617:JFJ196620 JPF196617:JPF196620 JZB196617:JZB196620 KIX196617:KIX196620 KST196617:KST196620 LCP196617:LCP196620 LML196617:LML196620 LWH196617:LWH196620 MGD196617:MGD196620 MPZ196617:MPZ196620 MZV196617:MZV196620 NJR196617:NJR196620 NTN196617:NTN196620 ODJ196617:ODJ196620 ONF196617:ONF196620 OXB196617:OXB196620 PGX196617:PGX196620 PQT196617:PQT196620 QAP196617:QAP196620 QKL196617:QKL196620 QUH196617:QUH196620 RED196617:RED196620 RNZ196617:RNZ196620 RXV196617:RXV196620 SHR196617:SHR196620 SRN196617:SRN196620 TBJ196617:TBJ196620 TLF196617:TLF196620 TVB196617:TVB196620 UEX196617:UEX196620 UOT196617:UOT196620 UYP196617:UYP196620 VIL196617:VIL196620 VSH196617:VSH196620 WCD196617:WCD196620 WLZ196617:WLZ196620 WVV196617:WVV196620 N262153:N262156 JJ262153:JJ262156 TF262153:TF262156 ADB262153:ADB262156 AMX262153:AMX262156 AWT262153:AWT262156 BGP262153:BGP262156 BQL262153:BQL262156 CAH262153:CAH262156 CKD262153:CKD262156 CTZ262153:CTZ262156 DDV262153:DDV262156 DNR262153:DNR262156 DXN262153:DXN262156 EHJ262153:EHJ262156 ERF262153:ERF262156 FBB262153:FBB262156 FKX262153:FKX262156 FUT262153:FUT262156 GEP262153:GEP262156 GOL262153:GOL262156 GYH262153:GYH262156 HID262153:HID262156 HRZ262153:HRZ262156 IBV262153:IBV262156 ILR262153:ILR262156 IVN262153:IVN262156 JFJ262153:JFJ262156 JPF262153:JPF262156 JZB262153:JZB262156 KIX262153:KIX262156 KST262153:KST262156 LCP262153:LCP262156 LML262153:LML262156 LWH262153:LWH262156 MGD262153:MGD262156 MPZ262153:MPZ262156 MZV262153:MZV262156 NJR262153:NJR262156 NTN262153:NTN262156 ODJ262153:ODJ262156 ONF262153:ONF262156 OXB262153:OXB262156 PGX262153:PGX262156 PQT262153:PQT262156 QAP262153:QAP262156 QKL262153:QKL262156 QUH262153:QUH262156 RED262153:RED262156 RNZ262153:RNZ262156 RXV262153:RXV262156 SHR262153:SHR262156 SRN262153:SRN262156 TBJ262153:TBJ262156 TLF262153:TLF262156 TVB262153:TVB262156 UEX262153:UEX262156 UOT262153:UOT262156 UYP262153:UYP262156 VIL262153:VIL262156 VSH262153:VSH262156 WCD262153:WCD262156 WLZ262153:WLZ262156 WVV262153:WVV262156 N327689:N327692 JJ327689:JJ327692 TF327689:TF327692 ADB327689:ADB327692 AMX327689:AMX327692 AWT327689:AWT327692 BGP327689:BGP327692 BQL327689:BQL327692 CAH327689:CAH327692 CKD327689:CKD327692 CTZ327689:CTZ327692 DDV327689:DDV327692 DNR327689:DNR327692 DXN327689:DXN327692 EHJ327689:EHJ327692 ERF327689:ERF327692 FBB327689:FBB327692 FKX327689:FKX327692 FUT327689:FUT327692 GEP327689:GEP327692 GOL327689:GOL327692 GYH327689:GYH327692 HID327689:HID327692 HRZ327689:HRZ327692 IBV327689:IBV327692 ILR327689:ILR327692 IVN327689:IVN327692 JFJ327689:JFJ327692 JPF327689:JPF327692 JZB327689:JZB327692 KIX327689:KIX327692 KST327689:KST327692 LCP327689:LCP327692 LML327689:LML327692 LWH327689:LWH327692 MGD327689:MGD327692 MPZ327689:MPZ327692 MZV327689:MZV327692 NJR327689:NJR327692 NTN327689:NTN327692 ODJ327689:ODJ327692 ONF327689:ONF327692 OXB327689:OXB327692 PGX327689:PGX327692 PQT327689:PQT327692 QAP327689:QAP327692 QKL327689:QKL327692 QUH327689:QUH327692 RED327689:RED327692 RNZ327689:RNZ327692 RXV327689:RXV327692 SHR327689:SHR327692 SRN327689:SRN327692 TBJ327689:TBJ327692 TLF327689:TLF327692 TVB327689:TVB327692 UEX327689:UEX327692 UOT327689:UOT327692 UYP327689:UYP327692 VIL327689:VIL327692 VSH327689:VSH327692 WCD327689:WCD327692 WLZ327689:WLZ327692 WVV327689:WVV327692 N393225:N393228 JJ393225:JJ393228 TF393225:TF393228 ADB393225:ADB393228 AMX393225:AMX393228 AWT393225:AWT393228 BGP393225:BGP393228 BQL393225:BQL393228 CAH393225:CAH393228 CKD393225:CKD393228 CTZ393225:CTZ393228 DDV393225:DDV393228 DNR393225:DNR393228 DXN393225:DXN393228 EHJ393225:EHJ393228 ERF393225:ERF393228 FBB393225:FBB393228 FKX393225:FKX393228 FUT393225:FUT393228 GEP393225:GEP393228 GOL393225:GOL393228 GYH393225:GYH393228 HID393225:HID393228 HRZ393225:HRZ393228 IBV393225:IBV393228 ILR393225:ILR393228 IVN393225:IVN393228 JFJ393225:JFJ393228 JPF393225:JPF393228 JZB393225:JZB393228 KIX393225:KIX393228 KST393225:KST393228 LCP393225:LCP393228 LML393225:LML393228 LWH393225:LWH393228 MGD393225:MGD393228 MPZ393225:MPZ393228 MZV393225:MZV393228 NJR393225:NJR393228 NTN393225:NTN393228 ODJ393225:ODJ393228 ONF393225:ONF393228 OXB393225:OXB393228 PGX393225:PGX393228 PQT393225:PQT393228 QAP393225:QAP393228 QKL393225:QKL393228 QUH393225:QUH393228 RED393225:RED393228 RNZ393225:RNZ393228 RXV393225:RXV393228 SHR393225:SHR393228 SRN393225:SRN393228 TBJ393225:TBJ393228 TLF393225:TLF393228 TVB393225:TVB393228 UEX393225:UEX393228 UOT393225:UOT393228 UYP393225:UYP393228 VIL393225:VIL393228 VSH393225:VSH393228 WCD393225:WCD393228 WLZ393225:WLZ393228 WVV393225:WVV393228 N458761:N458764 JJ458761:JJ458764 TF458761:TF458764 ADB458761:ADB458764 AMX458761:AMX458764 AWT458761:AWT458764 BGP458761:BGP458764 BQL458761:BQL458764 CAH458761:CAH458764 CKD458761:CKD458764 CTZ458761:CTZ458764 DDV458761:DDV458764 DNR458761:DNR458764 DXN458761:DXN458764 EHJ458761:EHJ458764 ERF458761:ERF458764 FBB458761:FBB458764 FKX458761:FKX458764 FUT458761:FUT458764 GEP458761:GEP458764 GOL458761:GOL458764 GYH458761:GYH458764 HID458761:HID458764 HRZ458761:HRZ458764 IBV458761:IBV458764 ILR458761:ILR458764 IVN458761:IVN458764 JFJ458761:JFJ458764 JPF458761:JPF458764 JZB458761:JZB458764 KIX458761:KIX458764 KST458761:KST458764 LCP458761:LCP458764 LML458761:LML458764 LWH458761:LWH458764 MGD458761:MGD458764 MPZ458761:MPZ458764 MZV458761:MZV458764 NJR458761:NJR458764 NTN458761:NTN458764 ODJ458761:ODJ458764 ONF458761:ONF458764 OXB458761:OXB458764 PGX458761:PGX458764 PQT458761:PQT458764 QAP458761:QAP458764 QKL458761:QKL458764 QUH458761:QUH458764 RED458761:RED458764 RNZ458761:RNZ458764 RXV458761:RXV458764 SHR458761:SHR458764 SRN458761:SRN458764 TBJ458761:TBJ458764 TLF458761:TLF458764 TVB458761:TVB458764 UEX458761:UEX458764 UOT458761:UOT458764 UYP458761:UYP458764 VIL458761:VIL458764 VSH458761:VSH458764 WCD458761:WCD458764 WLZ458761:WLZ458764 WVV458761:WVV458764 N524297:N524300 JJ524297:JJ524300 TF524297:TF524300 ADB524297:ADB524300 AMX524297:AMX524300 AWT524297:AWT524300 BGP524297:BGP524300 BQL524297:BQL524300 CAH524297:CAH524300 CKD524297:CKD524300 CTZ524297:CTZ524300 DDV524297:DDV524300 DNR524297:DNR524300 DXN524297:DXN524300 EHJ524297:EHJ524300 ERF524297:ERF524300 FBB524297:FBB524300 FKX524297:FKX524300 FUT524297:FUT524300 GEP524297:GEP524300 GOL524297:GOL524300 GYH524297:GYH524300 HID524297:HID524300 HRZ524297:HRZ524300 IBV524297:IBV524300 ILR524297:ILR524300 IVN524297:IVN524300 JFJ524297:JFJ524300 JPF524297:JPF524300 JZB524297:JZB524300 KIX524297:KIX524300 KST524297:KST524300 LCP524297:LCP524300 LML524297:LML524300 LWH524297:LWH524300 MGD524297:MGD524300 MPZ524297:MPZ524300 MZV524297:MZV524300 NJR524297:NJR524300 NTN524297:NTN524300 ODJ524297:ODJ524300 ONF524297:ONF524300 OXB524297:OXB524300 PGX524297:PGX524300 PQT524297:PQT524300 QAP524297:QAP524300 QKL524297:QKL524300 QUH524297:QUH524300 RED524297:RED524300 RNZ524297:RNZ524300 RXV524297:RXV524300 SHR524297:SHR524300 SRN524297:SRN524300 TBJ524297:TBJ524300 TLF524297:TLF524300 TVB524297:TVB524300 UEX524297:UEX524300 UOT524297:UOT524300 UYP524297:UYP524300 VIL524297:VIL524300 VSH524297:VSH524300 WCD524297:WCD524300 WLZ524297:WLZ524300 WVV524297:WVV524300 N589833:N589836 JJ589833:JJ589836 TF589833:TF589836 ADB589833:ADB589836 AMX589833:AMX589836 AWT589833:AWT589836 BGP589833:BGP589836 BQL589833:BQL589836 CAH589833:CAH589836 CKD589833:CKD589836 CTZ589833:CTZ589836 DDV589833:DDV589836 DNR589833:DNR589836 DXN589833:DXN589836 EHJ589833:EHJ589836 ERF589833:ERF589836 FBB589833:FBB589836 FKX589833:FKX589836 FUT589833:FUT589836 GEP589833:GEP589836 GOL589833:GOL589836 GYH589833:GYH589836 HID589833:HID589836 HRZ589833:HRZ589836 IBV589833:IBV589836 ILR589833:ILR589836 IVN589833:IVN589836 JFJ589833:JFJ589836 JPF589833:JPF589836 JZB589833:JZB589836 KIX589833:KIX589836 KST589833:KST589836 LCP589833:LCP589836 LML589833:LML589836 LWH589833:LWH589836 MGD589833:MGD589836 MPZ589833:MPZ589836 MZV589833:MZV589836 NJR589833:NJR589836 NTN589833:NTN589836 ODJ589833:ODJ589836 ONF589833:ONF589836 OXB589833:OXB589836 PGX589833:PGX589836 PQT589833:PQT589836 QAP589833:QAP589836 QKL589833:QKL589836 QUH589833:QUH589836 RED589833:RED589836 RNZ589833:RNZ589836 RXV589833:RXV589836 SHR589833:SHR589836 SRN589833:SRN589836 TBJ589833:TBJ589836 TLF589833:TLF589836 TVB589833:TVB589836 UEX589833:UEX589836 UOT589833:UOT589836 UYP589833:UYP589836 VIL589833:VIL589836 VSH589833:VSH589836 WCD589833:WCD589836 WLZ589833:WLZ589836 WVV589833:WVV589836 N655369:N655372 JJ655369:JJ655372 TF655369:TF655372 ADB655369:ADB655372 AMX655369:AMX655372 AWT655369:AWT655372 BGP655369:BGP655372 BQL655369:BQL655372 CAH655369:CAH655372 CKD655369:CKD655372 CTZ655369:CTZ655372 DDV655369:DDV655372 DNR655369:DNR655372 DXN655369:DXN655372 EHJ655369:EHJ655372 ERF655369:ERF655372 FBB655369:FBB655372 FKX655369:FKX655372 FUT655369:FUT655372 GEP655369:GEP655372 GOL655369:GOL655372 GYH655369:GYH655372 HID655369:HID655372 HRZ655369:HRZ655372 IBV655369:IBV655372 ILR655369:ILR655372 IVN655369:IVN655372 JFJ655369:JFJ655372 JPF655369:JPF655372 JZB655369:JZB655372 KIX655369:KIX655372 KST655369:KST655372 LCP655369:LCP655372 LML655369:LML655372 LWH655369:LWH655372 MGD655369:MGD655372 MPZ655369:MPZ655372 MZV655369:MZV655372 NJR655369:NJR655372 NTN655369:NTN655372 ODJ655369:ODJ655372 ONF655369:ONF655372 OXB655369:OXB655372 PGX655369:PGX655372 PQT655369:PQT655372 QAP655369:QAP655372 QKL655369:QKL655372 QUH655369:QUH655372 RED655369:RED655372 RNZ655369:RNZ655372 RXV655369:RXV655372 SHR655369:SHR655372 SRN655369:SRN655372 TBJ655369:TBJ655372 TLF655369:TLF655372 TVB655369:TVB655372 UEX655369:UEX655372 UOT655369:UOT655372 UYP655369:UYP655372 VIL655369:VIL655372 VSH655369:VSH655372 WCD655369:WCD655372 WLZ655369:WLZ655372 WVV655369:WVV655372 N720905:N720908 JJ720905:JJ720908 TF720905:TF720908 ADB720905:ADB720908 AMX720905:AMX720908 AWT720905:AWT720908 BGP720905:BGP720908 BQL720905:BQL720908 CAH720905:CAH720908 CKD720905:CKD720908 CTZ720905:CTZ720908 DDV720905:DDV720908 DNR720905:DNR720908 DXN720905:DXN720908 EHJ720905:EHJ720908 ERF720905:ERF720908 FBB720905:FBB720908 FKX720905:FKX720908 FUT720905:FUT720908 GEP720905:GEP720908 GOL720905:GOL720908 GYH720905:GYH720908 HID720905:HID720908 HRZ720905:HRZ720908 IBV720905:IBV720908 ILR720905:ILR720908 IVN720905:IVN720908 JFJ720905:JFJ720908 JPF720905:JPF720908 JZB720905:JZB720908 KIX720905:KIX720908 KST720905:KST720908 LCP720905:LCP720908 LML720905:LML720908 LWH720905:LWH720908 MGD720905:MGD720908 MPZ720905:MPZ720908 MZV720905:MZV720908 NJR720905:NJR720908 NTN720905:NTN720908 ODJ720905:ODJ720908 ONF720905:ONF720908 OXB720905:OXB720908 PGX720905:PGX720908 PQT720905:PQT720908 QAP720905:QAP720908 QKL720905:QKL720908 QUH720905:QUH720908 RED720905:RED720908 RNZ720905:RNZ720908 RXV720905:RXV720908 SHR720905:SHR720908 SRN720905:SRN720908 TBJ720905:TBJ720908 TLF720905:TLF720908 TVB720905:TVB720908 UEX720905:UEX720908 UOT720905:UOT720908 UYP720905:UYP720908 VIL720905:VIL720908 VSH720905:VSH720908 WCD720905:WCD720908 WLZ720905:WLZ720908 WVV720905:WVV720908 N786441:N786444 JJ786441:JJ786444 TF786441:TF786444 ADB786441:ADB786444 AMX786441:AMX786444 AWT786441:AWT786444 BGP786441:BGP786444 BQL786441:BQL786444 CAH786441:CAH786444 CKD786441:CKD786444 CTZ786441:CTZ786444 DDV786441:DDV786444 DNR786441:DNR786444 DXN786441:DXN786444 EHJ786441:EHJ786444 ERF786441:ERF786444 FBB786441:FBB786444 FKX786441:FKX786444 FUT786441:FUT786444 GEP786441:GEP786444 GOL786441:GOL786444 GYH786441:GYH786444 HID786441:HID786444 HRZ786441:HRZ786444 IBV786441:IBV786444 ILR786441:ILR786444 IVN786441:IVN786444 JFJ786441:JFJ786444 JPF786441:JPF786444 JZB786441:JZB786444 KIX786441:KIX786444 KST786441:KST786444 LCP786441:LCP786444 LML786441:LML786444 LWH786441:LWH786444 MGD786441:MGD786444 MPZ786441:MPZ786444 MZV786441:MZV786444 NJR786441:NJR786444 NTN786441:NTN786444 ODJ786441:ODJ786444 ONF786441:ONF786444 OXB786441:OXB786444 PGX786441:PGX786444 PQT786441:PQT786444 QAP786441:QAP786444 QKL786441:QKL786444 QUH786441:QUH786444 RED786441:RED786444 RNZ786441:RNZ786444 RXV786441:RXV786444 SHR786441:SHR786444 SRN786441:SRN786444 TBJ786441:TBJ786444 TLF786441:TLF786444 TVB786441:TVB786444 UEX786441:UEX786444 UOT786441:UOT786444 UYP786441:UYP786444 VIL786441:VIL786444 VSH786441:VSH786444 WCD786441:WCD786444 WLZ786441:WLZ786444 WVV786441:WVV786444 N851977:N851980 JJ851977:JJ851980 TF851977:TF851980 ADB851977:ADB851980 AMX851977:AMX851980 AWT851977:AWT851980 BGP851977:BGP851980 BQL851977:BQL851980 CAH851977:CAH851980 CKD851977:CKD851980 CTZ851977:CTZ851980 DDV851977:DDV851980 DNR851977:DNR851980 DXN851977:DXN851980 EHJ851977:EHJ851980 ERF851977:ERF851980 FBB851977:FBB851980 FKX851977:FKX851980 FUT851977:FUT851980 GEP851977:GEP851980 GOL851977:GOL851980 GYH851977:GYH851980 HID851977:HID851980 HRZ851977:HRZ851980 IBV851977:IBV851980 ILR851977:ILR851980 IVN851977:IVN851980 JFJ851977:JFJ851980 JPF851977:JPF851980 JZB851977:JZB851980 KIX851977:KIX851980 KST851977:KST851980 LCP851977:LCP851980 LML851977:LML851980 LWH851977:LWH851980 MGD851977:MGD851980 MPZ851977:MPZ851980 MZV851977:MZV851980 NJR851977:NJR851980 NTN851977:NTN851980 ODJ851977:ODJ851980 ONF851977:ONF851980 OXB851977:OXB851980 PGX851977:PGX851980 PQT851977:PQT851980 QAP851977:QAP851980 QKL851977:QKL851980 QUH851977:QUH851980 RED851977:RED851980 RNZ851977:RNZ851980 RXV851977:RXV851980 SHR851977:SHR851980 SRN851977:SRN851980 TBJ851977:TBJ851980 TLF851977:TLF851980 TVB851977:TVB851980 UEX851977:UEX851980 UOT851977:UOT851980 UYP851977:UYP851980 VIL851977:VIL851980 VSH851977:VSH851980 WCD851977:WCD851980 WLZ851977:WLZ851980 WVV851977:WVV851980 N917513:N917516 JJ917513:JJ917516 TF917513:TF917516 ADB917513:ADB917516 AMX917513:AMX917516 AWT917513:AWT917516 BGP917513:BGP917516 BQL917513:BQL917516 CAH917513:CAH917516 CKD917513:CKD917516 CTZ917513:CTZ917516 DDV917513:DDV917516 DNR917513:DNR917516 DXN917513:DXN917516 EHJ917513:EHJ917516 ERF917513:ERF917516 FBB917513:FBB917516 FKX917513:FKX917516 FUT917513:FUT917516 GEP917513:GEP917516 GOL917513:GOL917516 GYH917513:GYH917516 HID917513:HID917516 HRZ917513:HRZ917516 IBV917513:IBV917516 ILR917513:ILR917516 IVN917513:IVN917516 JFJ917513:JFJ917516 JPF917513:JPF917516 JZB917513:JZB917516 KIX917513:KIX917516 KST917513:KST917516 LCP917513:LCP917516 LML917513:LML917516 LWH917513:LWH917516 MGD917513:MGD917516 MPZ917513:MPZ917516 MZV917513:MZV917516 NJR917513:NJR917516 NTN917513:NTN917516 ODJ917513:ODJ917516 ONF917513:ONF917516 OXB917513:OXB917516 PGX917513:PGX917516 PQT917513:PQT917516 QAP917513:QAP917516 QKL917513:QKL917516 QUH917513:QUH917516 RED917513:RED917516 RNZ917513:RNZ917516 RXV917513:RXV917516 SHR917513:SHR917516 SRN917513:SRN917516 TBJ917513:TBJ917516 TLF917513:TLF917516 TVB917513:TVB917516 UEX917513:UEX917516 UOT917513:UOT917516 UYP917513:UYP917516 VIL917513:VIL917516 VSH917513:VSH917516 WCD917513:WCD917516 WLZ917513:WLZ917516 WVV917513:WVV917516 N983049:N983052 JJ983049:JJ983052 TF983049:TF983052 ADB983049:ADB983052 AMX983049:AMX983052 AWT983049:AWT983052 BGP983049:BGP983052 BQL983049:BQL983052 CAH983049:CAH983052 CKD983049:CKD983052 CTZ983049:CTZ983052 DDV983049:DDV983052 DNR983049:DNR983052 DXN983049:DXN983052 EHJ983049:EHJ983052 ERF983049:ERF983052 FBB983049:FBB983052 FKX983049:FKX983052 FUT983049:FUT983052 GEP983049:GEP983052 GOL983049:GOL983052 GYH983049:GYH983052 HID983049:HID983052 HRZ983049:HRZ983052 IBV983049:IBV983052 ILR983049:ILR983052 IVN983049:IVN983052 JFJ983049:JFJ983052 JPF983049:JPF983052 JZB983049:JZB983052 KIX983049:KIX983052 KST983049:KST983052 LCP983049:LCP983052 LML983049:LML983052 LWH983049:LWH983052 MGD983049:MGD983052 MPZ983049:MPZ983052 MZV983049:MZV983052 NJR983049:NJR983052 NTN983049:NTN983052 ODJ983049:ODJ983052 ONF983049:ONF983052 OXB983049:OXB983052 PGX983049:PGX983052 PQT983049:PQT983052 QAP983049:QAP983052 QKL983049:QKL983052 QUH983049:QUH983052 RED983049:RED983052 RNZ983049:RNZ983052 RXV983049:RXV983052 SHR983049:SHR983052 SRN983049:SRN983052 TBJ983049:TBJ983052 TLF983049:TLF983052 TVB983049:TVB983052 UEX983049:UEX983052 UOT983049:UOT983052 UYP983049:UYP983052 VIL983049:VIL983052 VSH983049:VSH983052 WCD983049:WCD983052 WLZ983049:WLZ983052">
      <formula1>$N$9:$N$12</formula1>
    </dataValidation>
  </dataValidation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1"/>
  <sheetViews>
    <sheetView workbookViewId="0">
      <selection activeCell="E6" sqref="E6"/>
    </sheetView>
  </sheetViews>
  <sheetFormatPr defaultColWidth="8.77734375" defaultRowHeight="14.4"/>
  <cols>
    <col min="1" max="1" width="23.77734375" customWidth="1"/>
    <col min="2" max="2" width="13.6640625" bestFit="1" customWidth="1"/>
    <col min="3" max="3" width="14.77734375" bestFit="1" customWidth="1"/>
    <col min="5" max="8" width="12.109375" bestFit="1" customWidth="1"/>
    <col min="9" max="9" width="12.109375" style="65" bestFit="1" customWidth="1"/>
    <col min="12" max="12" width="17.6640625" bestFit="1" customWidth="1"/>
    <col min="14" max="14" width="13.6640625" bestFit="1" customWidth="1"/>
    <col min="15" max="15" width="16.44140625" bestFit="1" customWidth="1"/>
    <col min="16" max="16" width="14.77734375" bestFit="1" customWidth="1"/>
    <col min="19" max="19" width="9" bestFit="1" customWidth="1"/>
    <col min="20" max="21" width="10.109375" bestFit="1" customWidth="1"/>
    <col min="257" max="257" width="23.77734375" customWidth="1"/>
    <col min="513" max="513" width="23.77734375" customWidth="1"/>
    <col min="769" max="769" width="23.77734375" customWidth="1"/>
    <col min="1025" max="1025" width="23.77734375" customWidth="1"/>
    <col min="1281" max="1281" width="23.77734375" customWidth="1"/>
    <col min="1537" max="1537" width="23.77734375" customWidth="1"/>
    <col min="1793" max="1793" width="23.77734375" customWidth="1"/>
    <col min="2049" max="2049" width="23.77734375" customWidth="1"/>
    <col min="2305" max="2305" width="23.77734375" customWidth="1"/>
    <col min="2561" max="2561" width="23.77734375" customWidth="1"/>
    <col min="2817" max="2817" width="23.77734375" customWidth="1"/>
    <col min="3073" max="3073" width="23.77734375" customWidth="1"/>
    <col min="3329" max="3329" width="23.77734375" customWidth="1"/>
    <col min="3585" max="3585" width="23.77734375" customWidth="1"/>
    <col min="3841" max="3841" width="23.77734375" customWidth="1"/>
    <col min="4097" max="4097" width="23.77734375" customWidth="1"/>
    <col min="4353" max="4353" width="23.77734375" customWidth="1"/>
    <col min="4609" max="4609" width="23.77734375" customWidth="1"/>
    <col min="4865" max="4865" width="23.77734375" customWidth="1"/>
    <col min="5121" max="5121" width="23.77734375" customWidth="1"/>
    <col min="5377" max="5377" width="23.77734375" customWidth="1"/>
    <col min="5633" max="5633" width="23.77734375" customWidth="1"/>
    <col min="5889" max="5889" width="23.77734375" customWidth="1"/>
    <col min="6145" max="6145" width="23.77734375" customWidth="1"/>
    <col min="6401" max="6401" width="23.77734375" customWidth="1"/>
    <col min="6657" max="6657" width="23.77734375" customWidth="1"/>
    <col min="6913" max="6913" width="23.77734375" customWidth="1"/>
    <col min="7169" max="7169" width="23.77734375" customWidth="1"/>
    <col min="7425" max="7425" width="23.77734375" customWidth="1"/>
    <col min="7681" max="7681" width="23.77734375" customWidth="1"/>
    <col min="7937" max="7937" width="23.77734375" customWidth="1"/>
    <col min="8193" max="8193" width="23.77734375" customWidth="1"/>
    <col min="8449" max="8449" width="23.77734375" customWidth="1"/>
    <col min="8705" max="8705" width="23.77734375" customWidth="1"/>
    <col min="8961" max="8961" width="23.77734375" customWidth="1"/>
    <col min="9217" max="9217" width="23.77734375" customWidth="1"/>
    <col min="9473" max="9473" width="23.77734375" customWidth="1"/>
    <col min="9729" max="9729" width="23.77734375" customWidth="1"/>
    <col min="9985" max="9985" width="23.77734375" customWidth="1"/>
    <col min="10241" max="10241" width="23.77734375" customWidth="1"/>
    <col min="10497" max="10497" width="23.77734375" customWidth="1"/>
    <col min="10753" max="10753" width="23.77734375" customWidth="1"/>
    <col min="11009" max="11009" width="23.77734375" customWidth="1"/>
    <col min="11265" max="11265" width="23.77734375" customWidth="1"/>
    <col min="11521" max="11521" width="23.77734375" customWidth="1"/>
    <col min="11777" max="11777" width="23.77734375" customWidth="1"/>
    <col min="12033" max="12033" width="23.77734375" customWidth="1"/>
    <col min="12289" max="12289" width="23.77734375" customWidth="1"/>
    <col min="12545" max="12545" width="23.77734375" customWidth="1"/>
    <col min="12801" max="12801" width="23.77734375" customWidth="1"/>
    <col min="13057" max="13057" width="23.77734375" customWidth="1"/>
    <col min="13313" max="13313" width="23.77734375" customWidth="1"/>
    <col min="13569" max="13569" width="23.77734375" customWidth="1"/>
    <col min="13825" max="13825" width="23.77734375" customWidth="1"/>
    <col min="14081" max="14081" width="23.77734375" customWidth="1"/>
    <col min="14337" max="14337" width="23.77734375" customWidth="1"/>
    <col min="14593" max="14593" width="23.77734375" customWidth="1"/>
    <col min="14849" max="14849" width="23.77734375" customWidth="1"/>
    <col min="15105" max="15105" width="23.77734375" customWidth="1"/>
    <col min="15361" max="15361" width="23.77734375" customWidth="1"/>
    <col min="15617" max="15617" width="23.77734375" customWidth="1"/>
    <col min="15873" max="15873" width="23.77734375" customWidth="1"/>
    <col min="16129" max="16129" width="23.77734375" customWidth="1"/>
  </cols>
  <sheetData>
    <row r="1" spans="1:22" s="117" customFormat="1" ht="16.2">
      <c r="B1" s="120" t="s">
        <v>145</v>
      </c>
      <c r="C1" s="120" t="s">
        <v>146</v>
      </c>
      <c r="D1" s="120" t="s">
        <v>11</v>
      </c>
      <c r="E1" s="120" t="s">
        <v>70</v>
      </c>
      <c r="F1" s="120" t="s">
        <v>71</v>
      </c>
      <c r="G1" s="120" t="s">
        <v>72</v>
      </c>
      <c r="H1" s="120" t="s">
        <v>73</v>
      </c>
      <c r="I1" s="120" t="s">
        <v>74</v>
      </c>
      <c r="L1" s="121" t="s">
        <v>147</v>
      </c>
      <c r="M1" s="117" t="s">
        <v>144</v>
      </c>
      <c r="N1" s="120" t="s">
        <v>145</v>
      </c>
      <c r="O1" s="120" t="s">
        <v>145</v>
      </c>
      <c r="P1" s="120" t="s">
        <v>146</v>
      </c>
      <c r="Q1" s="120" t="s">
        <v>11</v>
      </c>
      <c r="R1" s="120" t="s">
        <v>70</v>
      </c>
      <c r="S1" s="120" t="s">
        <v>71</v>
      </c>
      <c r="T1" s="120" t="s">
        <v>72</v>
      </c>
      <c r="U1" s="120" t="s">
        <v>73</v>
      </c>
      <c r="V1" s="120" t="s">
        <v>74</v>
      </c>
    </row>
    <row r="2" spans="1:22">
      <c r="A2" t="str">
        <f>CONCATENATE(B2,C2,D2)</f>
        <v>bb2015</v>
      </c>
      <c r="B2" t="s">
        <v>3</v>
      </c>
      <c r="C2" t="s">
        <v>3</v>
      </c>
      <c r="D2">
        <v>2015</v>
      </c>
      <c r="E2">
        <v>4.4258312265937283</v>
      </c>
      <c r="F2">
        <v>0.52207595766519233</v>
      </c>
      <c r="G2">
        <v>0.10738237632216401</v>
      </c>
      <c r="H2">
        <v>0.162982376322164</v>
      </c>
      <c r="I2">
        <v>4.1230423375307801E-2</v>
      </c>
      <c r="M2">
        <v>1</v>
      </c>
      <c r="N2" t="s">
        <v>9</v>
      </c>
      <c r="O2" t="str">
        <f t="shared" ref="O2:O17" si="0">IF(N2="p","lichte voertuigen",IF(N2="m","middel zwaar vracht",IF(N2="v","zwaar vracht",IF(N2="b","bussen"))))</f>
        <v>lichte voertuigen</v>
      </c>
      <c r="P2" t="s">
        <v>3</v>
      </c>
      <c r="Q2">
        <v>2015</v>
      </c>
      <c r="R2" s="104">
        <v>0.48205701751960517</v>
      </c>
      <c r="S2" s="104">
        <v>0.18274940909704959</v>
      </c>
      <c r="T2" s="104">
        <v>2.2340818356662399E-2</v>
      </c>
      <c r="U2" s="104">
        <v>3.3982164368093197E-2</v>
      </c>
      <c r="V2" s="104">
        <v>8.0786220234068985E-3</v>
      </c>
    </row>
    <row r="3" spans="1:22">
      <c r="A3" t="str">
        <f t="shared" ref="A3:A65" si="1">CONCATENATE(B3,C3,D3)</f>
        <v>bb2020</v>
      </c>
      <c r="B3" t="s">
        <v>3</v>
      </c>
      <c r="C3" t="s">
        <v>3</v>
      </c>
      <c r="D3">
        <v>2020</v>
      </c>
      <c r="E3">
        <v>1.821149354645244</v>
      </c>
      <c r="F3">
        <v>0.20700289563076499</v>
      </c>
      <c r="G3">
        <v>7.4083116277792307E-2</v>
      </c>
      <c r="H3">
        <v>0.1296831162777918</v>
      </c>
      <c r="I3">
        <v>1.5321527115067717E-2</v>
      </c>
      <c r="M3">
        <v>1</v>
      </c>
      <c r="N3" t="s">
        <v>9</v>
      </c>
      <c r="O3" t="str">
        <f t="shared" si="0"/>
        <v>lichte voertuigen</v>
      </c>
      <c r="P3" t="s">
        <v>5</v>
      </c>
      <c r="Q3">
        <v>2015</v>
      </c>
      <c r="R3" s="104">
        <v>0.79613359521384308</v>
      </c>
      <c r="S3" s="104">
        <v>0.3026483582069644</v>
      </c>
      <c r="T3" s="104">
        <v>4.9928193525312296E-2</v>
      </c>
      <c r="U3" s="104">
        <v>6.1525498940718702E-2</v>
      </c>
      <c r="V3" s="104">
        <v>2.624132480953199E-2</v>
      </c>
    </row>
    <row r="4" spans="1:22">
      <c r="A4" t="str">
        <f t="shared" si="1"/>
        <v>bb2025</v>
      </c>
      <c r="B4" t="s">
        <v>3</v>
      </c>
      <c r="C4" t="s">
        <v>3</v>
      </c>
      <c r="D4">
        <v>2025</v>
      </c>
      <c r="E4">
        <v>0.65098762610448879</v>
      </c>
      <c r="F4">
        <v>6.8974292420398542E-2</v>
      </c>
      <c r="G4">
        <v>6.0389650076343865E-2</v>
      </c>
      <c r="H4">
        <v>0.1159896500763436</v>
      </c>
      <c r="I4">
        <v>4.3419945153833038E-3</v>
      </c>
      <c r="M4">
        <v>1</v>
      </c>
      <c r="N4" t="s">
        <v>9</v>
      </c>
      <c r="O4" t="str">
        <f t="shared" si="0"/>
        <v>lichte voertuigen</v>
      </c>
      <c r="P4" t="s">
        <v>6</v>
      </c>
      <c r="Q4">
        <v>2015</v>
      </c>
      <c r="R4" s="104">
        <v>0.89759214908226903</v>
      </c>
      <c r="S4" s="104">
        <v>0.34245518892049476</v>
      </c>
      <c r="T4" s="104">
        <v>5.5319549953580696E-2</v>
      </c>
      <c r="U4" s="104">
        <v>6.6916855368987102E-2</v>
      </c>
      <c r="V4" s="104">
        <v>2.956858000506413E-2</v>
      </c>
    </row>
    <row r="5" spans="1:22">
      <c r="A5" t="str">
        <f t="shared" si="1"/>
        <v>bb2030</v>
      </c>
      <c r="B5" t="s">
        <v>3</v>
      </c>
      <c r="C5" t="s">
        <v>3</v>
      </c>
      <c r="D5">
        <v>2030</v>
      </c>
      <c r="E5">
        <v>0.30003192873496404</v>
      </c>
      <c r="F5">
        <v>3.0723855508510676E-2</v>
      </c>
      <c r="G5">
        <v>5.6351577079573521E-2</v>
      </c>
      <c r="H5">
        <v>0.11195157707957279</v>
      </c>
      <c r="I5">
        <v>1.2150322433638521E-3</v>
      </c>
      <c r="M5">
        <v>1</v>
      </c>
      <c r="N5" t="s">
        <v>9</v>
      </c>
      <c r="O5" t="str">
        <f t="shared" si="0"/>
        <v>lichte voertuigen</v>
      </c>
      <c r="P5" t="s">
        <v>7</v>
      </c>
      <c r="Q5">
        <v>2015</v>
      </c>
      <c r="R5" s="104">
        <v>0.71752489532545893</v>
      </c>
      <c r="S5" s="104">
        <v>0.27021853412908975</v>
      </c>
      <c r="T5" s="104">
        <v>4.5158952547564121E-2</v>
      </c>
      <c r="U5" s="104">
        <v>5.6756257962970458E-2</v>
      </c>
      <c r="V5" s="104">
        <v>2.3180791468367459E-2</v>
      </c>
    </row>
    <row r="6" spans="1:22">
      <c r="A6" t="str">
        <f t="shared" si="1"/>
        <v>bc2015</v>
      </c>
      <c r="B6" t="s">
        <v>3</v>
      </c>
      <c r="C6" t="s">
        <v>5</v>
      </c>
      <c r="D6">
        <v>2015</v>
      </c>
      <c r="E6">
        <v>8.6491063902226468</v>
      </c>
      <c r="F6">
        <v>1.0058812725133943</v>
      </c>
      <c r="G6">
        <v>0.14789804552298499</v>
      </c>
      <c r="H6">
        <v>0.203498045522985</v>
      </c>
      <c r="I6">
        <v>7.122265913989051E-2</v>
      </c>
      <c r="M6">
        <v>2</v>
      </c>
      <c r="N6" t="s">
        <v>8</v>
      </c>
      <c r="O6" t="str">
        <f t="shared" si="0"/>
        <v>middel zwaar vracht</v>
      </c>
      <c r="P6" t="s">
        <v>3</v>
      </c>
      <c r="Q6">
        <v>2015</v>
      </c>
      <c r="R6" s="104">
        <v>3.1791808818348497</v>
      </c>
      <c r="S6" s="104">
        <v>0.38306085151330099</v>
      </c>
      <c r="T6" s="104">
        <v>0.11008831520612959</v>
      </c>
      <c r="U6" s="104">
        <v>0.18178831520612959</v>
      </c>
      <c r="V6" s="104">
        <v>3.7857736552620799E-2</v>
      </c>
    </row>
    <row r="7" spans="1:22">
      <c r="A7" t="str">
        <f t="shared" si="1"/>
        <v>bc2020</v>
      </c>
      <c r="B7" t="s">
        <v>3</v>
      </c>
      <c r="C7" t="s">
        <v>5</v>
      </c>
      <c r="D7">
        <v>2020</v>
      </c>
      <c r="E7">
        <v>3.9267598358676494</v>
      </c>
      <c r="F7">
        <v>0.437392541508489</v>
      </c>
      <c r="G7">
        <v>9.0859200249347752E-2</v>
      </c>
      <c r="H7">
        <v>0.14645920024934719</v>
      </c>
      <c r="I7">
        <v>2.6743680658301083E-2</v>
      </c>
      <c r="M7">
        <v>2</v>
      </c>
      <c r="N7" t="s">
        <v>8</v>
      </c>
      <c r="O7" t="str">
        <f t="shared" si="0"/>
        <v>middel zwaar vracht</v>
      </c>
      <c r="P7" t="s">
        <v>5</v>
      </c>
      <c r="Q7">
        <v>2015</v>
      </c>
      <c r="R7" s="104">
        <v>5.3672823876810325</v>
      </c>
      <c r="S7" s="104">
        <v>0.63491143670240346</v>
      </c>
      <c r="T7" s="104">
        <v>0.15473304061136989</v>
      </c>
      <c r="U7" s="104">
        <v>0.2264330406113699</v>
      </c>
      <c r="V7" s="104">
        <v>6.6718397091465029E-2</v>
      </c>
    </row>
    <row r="8" spans="1:22">
      <c r="A8" t="str">
        <f t="shared" si="1"/>
        <v>bc2025</v>
      </c>
      <c r="B8" t="s">
        <v>3</v>
      </c>
      <c r="C8" t="s">
        <v>5</v>
      </c>
      <c r="D8">
        <v>2025</v>
      </c>
      <c r="E8">
        <v>1.497911660078395</v>
      </c>
      <c r="F8">
        <v>0.156752125170081</v>
      </c>
      <c r="G8">
        <v>6.7133325559388654E-2</v>
      </c>
      <c r="H8">
        <v>0.1227333255593884</v>
      </c>
      <c r="I8">
        <v>7.6616404548155975E-3</v>
      </c>
      <c r="M8">
        <v>2</v>
      </c>
      <c r="N8" t="s">
        <v>8</v>
      </c>
      <c r="O8" t="str">
        <f t="shared" si="0"/>
        <v>middel zwaar vracht</v>
      </c>
      <c r="P8" t="s">
        <v>6</v>
      </c>
      <c r="Q8">
        <v>2015</v>
      </c>
      <c r="R8" s="104">
        <v>6.8856121463752702</v>
      </c>
      <c r="S8" s="104">
        <v>0.8094039652336158</v>
      </c>
      <c r="T8" s="104">
        <v>0.1817380400634353</v>
      </c>
      <c r="U8" s="104">
        <v>0.25343804006343529</v>
      </c>
      <c r="V8" s="104">
        <v>8.4104960311491159E-2</v>
      </c>
    </row>
    <row r="9" spans="1:22">
      <c r="A9" t="str">
        <f t="shared" si="1"/>
        <v>bc2030</v>
      </c>
      <c r="B9" t="s">
        <v>3</v>
      </c>
      <c r="C9" t="s">
        <v>5</v>
      </c>
      <c r="D9">
        <v>2030</v>
      </c>
      <c r="E9">
        <v>0.69194548725571103</v>
      </c>
      <c r="F9">
        <v>7.0485334435667138E-2</v>
      </c>
      <c r="G9">
        <v>6.0126444484304938E-2</v>
      </c>
      <c r="H9">
        <v>0.1157264444843043</v>
      </c>
      <c r="I9">
        <v>2.224884117693894E-3</v>
      </c>
      <c r="M9">
        <v>2</v>
      </c>
      <c r="N9" t="s">
        <v>8</v>
      </c>
      <c r="O9" t="str">
        <f t="shared" si="0"/>
        <v>middel zwaar vracht</v>
      </c>
      <c r="P9" t="s">
        <v>7</v>
      </c>
      <c r="Q9">
        <v>2015</v>
      </c>
      <c r="R9" s="104">
        <v>4.4031561393023946</v>
      </c>
      <c r="S9" s="104">
        <v>0.52322174050416326</v>
      </c>
      <c r="T9" s="104">
        <v>0.13561329561644581</v>
      </c>
      <c r="U9" s="104">
        <v>0.20731329561644579</v>
      </c>
      <c r="V9" s="104">
        <v>5.4380147020769723E-2</v>
      </c>
    </row>
    <row r="10" spans="1:22">
      <c r="A10" t="str">
        <f t="shared" si="1"/>
        <v>bd2015</v>
      </c>
      <c r="B10" t="s">
        <v>3</v>
      </c>
      <c r="C10" t="s">
        <v>6</v>
      </c>
      <c r="D10">
        <v>2015</v>
      </c>
      <c r="E10">
        <v>11.841178620974281</v>
      </c>
      <c r="F10">
        <v>1.3722564727087716</v>
      </c>
      <c r="G10">
        <v>0.17474617875170301</v>
      </c>
      <c r="H10">
        <v>0.23034617875170302</v>
      </c>
      <c r="I10">
        <v>9.1000329889466172E-2</v>
      </c>
      <c r="M10">
        <v>3</v>
      </c>
      <c r="N10" t="s">
        <v>10</v>
      </c>
      <c r="O10" t="str">
        <f t="shared" si="0"/>
        <v>zwaar vracht</v>
      </c>
      <c r="P10" t="s">
        <v>3</v>
      </c>
      <c r="Q10">
        <v>2015</v>
      </c>
      <c r="R10" s="104">
        <v>4.1866666349875468</v>
      </c>
      <c r="S10" s="104">
        <v>0.48942849140169858</v>
      </c>
      <c r="T10" s="104">
        <v>0.11585501615198439</v>
      </c>
      <c r="U10" s="104">
        <v>0.18755501615198439</v>
      </c>
      <c r="V10" s="104">
        <v>4.4242486585677775E-2</v>
      </c>
    </row>
    <row r="11" spans="1:22">
      <c r="A11" t="str">
        <f t="shared" si="1"/>
        <v>bd2020</v>
      </c>
      <c r="B11" t="s">
        <v>3</v>
      </c>
      <c r="C11" t="s">
        <v>6</v>
      </c>
      <c r="D11">
        <v>2020</v>
      </c>
      <c r="E11">
        <v>5.5561011674577498</v>
      </c>
      <c r="F11">
        <v>0.61552980457466699</v>
      </c>
      <c r="G11">
        <v>0.10251278933918458</v>
      </c>
      <c r="H11">
        <v>0.15811278933918441</v>
      </c>
      <c r="I11">
        <v>3.4539224720446959E-2</v>
      </c>
      <c r="M11">
        <v>3</v>
      </c>
      <c r="N11" t="s">
        <v>10</v>
      </c>
      <c r="O11" t="str">
        <f t="shared" si="0"/>
        <v>zwaar vracht</v>
      </c>
      <c r="P11" t="s">
        <v>5</v>
      </c>
      <c r="Q11">
        <v>2015</v>
      </c>
      <c r="R11" s="104">
        <v>8.5294044716938089</v>
      </c>
      <c r="S11" s="104">
        <v>0.96261241019684096</v>
      </c>
      <c r="T11" s="104">
        <v>0.1672119722822456</v>
      </c>
      <c r="U11" s="104">
        <v>0.2389119722822447</v>
      </c>
      <c r="V11" s="104">
        <v>7.9720766482158215E-2</v>
      </c>
    </row>
    <row r="12" spans="1:22">
      <c r="A12" t="str">
        <f t="shared" si="1"/>
        <v>bd2025</v>
      </c>
      <c r="B12" t="s">
        <v>3</v>
      </c>
      <c r="C12" t="s">
        <v>6</v>
      </c>
      <c r="D12">
        <v>2025</v>
      </c>
      <c r="E12">
        <v>2.1838110871286651</v>
      </c>
      <c r="F12">
        <v>0.227679823229373</v>
      </c>
      <c r="G12">
        <v>7.2131340553499276E-2</v>
      </c>
      <c r="H12">
        <v>0.1277313405534988</v>
      </c>
      <c r="I12">
        <v>1.0048647460390598E-2</v>
      </c>
      <c r="M12">
        <v>3</v>
      </c>
      <c r="N12" t="s">
        <v>10</v>
      </c>
      <c r="O12" t="str">
        <f t="shared" si="0"/>
        <v>zwaar vracht</v>
      </c>
      <c r="P12" t="s">
        <v>6</v>
      </c>
      <c r="Q12">
        <v>2015</v>
      </c>
      <c r="R12" s="104">
        <v>11.647261653770135</v>
      </c>
      <c r="S12" s="104">
        <v>1.2939226557971002</v>
      </c>
      <c r="T12" s="104">
        <v>0.20200250964132321</v>
      </c>
      <c r="U12" s="104">
        <v>0.27370250964132292</v>
      </c>
      <c r="V12" s="104">
        <v>0.1038228091547954</v>
      </c>
    </row>
    <row r="13" spans="1:22">
      <c r="A13" t="str">
        <f t="shared" si="1"/>
        <v>bd2030</v>
      </c>
      <c r="B13" t="s">
        <v>3</v>
      </c>
      <c r="C13" t="s">
        <v>6</v>
      </c>
      <c r="D13">
        <v>2030</v>
      </c>
      <c r="E13">
        <v>1.0350666985188171</v>
      </c>
      <c r="F13">
        <v>0.10523049570186771</v>
      </c>
      <c r="G13">
        <v>6.3017452038448371E-2</v>
      </c>
      <c r="H13">
        <v>0.1186174520384481</v>
      </c>
      <c r="I13">
        <v>2.9692326789600774E-3</v>
      </c>
      <c r="M13">
        <v>3</v>
      </c>
      <c r="N13" t="s">
        <v>10</v>
      </c>
      <c r="O13" t="str">
        <f t="shared" si="0"/>
        <v>zwaar vracht</v>
      </c>
      <c r="P13" t="s">
        <v>7</v>
      </c>
      <c r="Q13">
        <v>2015</v>
      </c>
      <c r="R13" s="104">
        <v>6.6429578023000584</v>
      </c>
      <c r="S13" s="104">
        <v>0.758110642871892</v>
      </c>
      <c r="T13" s="104">
        <v>0.14487007356337198</v>
      </c>
      <c r="U13" s="104">
        <v>0.2165700735633716</v>
      </c>
      <c r="V13" s="104">
        <v>6.4281626267871428E-2</v>
      </c>
    </row>
    <row r="14" spans="1:22">
      <c r="A14" t="str">
        <f t="shared" si="1"/>
        <v>be2015</v>
      </c>
      <c r="B14" t="s">
        <v>3</v>
      </c>
      <c r="C14" t="s">
        <v>7</v>
      </c>
      <c r="D14">
        <v>2015</v>
      </c>
      <c r="E14">
        <v>6.7884513560145656</v>
      </c>
      <c r="F14">
        <v>0.79239211044103519</v>
      </c>
      <c r="G14">
        <v>0.13038627258561261</v>
      </c>
      <c r="H14">
        <v>0.18598627258561259</v>
      </c>
      <c r="I14">
        <v>5.8272112875738379E-2</v>
      </c>
      <c r="M14">
        <v>4</v>
      </c>
      <c r="N14" t="s">
        <v>3</v>
      </c>
      <c r="O14" t="str">
        <f t="shared" si="0"/>
        <v>bussen</v>
      </c>
      <c r="P14" t="s">
        <v>3</v>
      </c>
      <c r="Q14">
        <v>2015</v>
      </c>
      <c r="R14" s="104">
        <v>4.4258312265937283</v>
      </c>
      <c r="S14" s="104">
        <v>0.52207595766519233</v>
      </c>
      <c r="T14" s="104">
        <v>0.10738237632216401</v>
      </c>
      <c r="U14" s="104">
        <v>0.162982376322164</v>
      </c>
      <c r="V14" s="104">
        <v>4.1230423375307801E-2</v>
      </c>
    </row>
    <row r="15" spans="1:22">
      <c r="A15" t="str">
        <f t="shared" si="1"/>
        <v>be2020</v>
      </c>
      <c r="B15" t="s">
        <v>3</v>
      </c>
      <c r="C15" t="s">
        <v>7</v>
      </c>
      <c r="D15">
        <v>2020</v>
      </c>
      <c r="E15">
        <v>2.9996729894124599</v>
      </c>
      <c r="F15">
        <v>0.33582183746048622</v>
      </c>
      <c r="G15">
        <v>8.3608125637008091E-2</v>
      </c>
      <c r="H15">
        <v>0.1392081256370076</v>
      </c>
      <c r="I15">
        <v>2.1823172663177601E-2</v>
      </c>
      <c r="M15">
        <v>4</v>
      </c>
      <c r="N15" t="s">
        <v>3</v>
      </c>
      <c r="O15" t="str">
        <f t="shared" si="0"/>
        <v>bussen</v>
      </c>
      <c r="P15" t="s">
        <v>5</v>
      </c>
      <c r="Q15">
        <v>2015</v>
      </c>
      <c r="R15" s="104">
        <v>8.6491063902226468</v>
      </c>
      <c r="S15" s="104">
        <v>1.0058812725133943</v>
      </c>
      <c r="T15" s="104">
        <v>0.14789804552298499</v>
      </c>
      <c r="U15" s="104">
        <v>0.203498045522985</v>
      </c>
      <c r="V15" s="104">
        <v>7.122265913989051E-2</v>
      </c>
    </row>
    <row r="16" spans="1:22">
      <c r="A16" t="str">
        <f t="shared" si="1"/>
        <v>be2025</v>
      </c>
      <c r="B16" t="s">
        <v>3</v>
      </c>
      <c r="C16" t="s">
        <v>7</v>
      </c>
      <c r="D16">
        <v>2025</v>
      </c>
      <c r="E16">
        <v>1.1266360064471408</v>
      </c>
      <c r="F16">
        <v>0.1182475715747482</v>
      </c>
      <c r="G16">
        <v>6.4188911656392622E-2</v>
      </c>
      <c r="H16">
        <v>0.11978891165639199</v>
      </c>
      <c r="I16">
        <v>6.2240875761043583E-3</v>
      </c>
      <c r="M16">
        <v>4</v>
      </c>
      <c r="N16" t="s">
        <v>3</v>
      </c>
      <c r="O16" t="str">
        <f t="shared" si="0"/>
        <v>bussen</v>
      </c>
      <c r="P16" t="s">
        <v>6</v>
      </c>
      <c r="Q16">
        <v>2015</v>
      </c>
      <c r="R16" s="104">
        <v>11.841178620974281</v>
      </c>
      <c r="S16" s="104">
        <v>1.3722564727087716</v>
      </c>
      <c r="T16" s="104">
        <v>0.17474617875170301</v>
      </c>
      <c r="U16" s="104">
        <v>0.23034617875170302</v>
      </c>
      <c r="V16" s="104">
        <v>9.1000329889466172E-2</v>
      </c>
    </row>
    <row r="17" spans="1:22">
      <c r="A17" t="str">
        <f t="shared" si="1"/>
        <v>be2030</v>
      </c>
      <c r="B17" t="s">
        <v>3</v>
      </c>
      <c r="C17" t="s">
        <v>7</v>
      </c>
      <c r="D17">
        <v>2030</v>
      </c>
      <c r="E17">
        <v>0.52085178357648987</v>
      </c>
      <c r="F17">
        <v>5.3121515857340894E-2</v>
      </c>
      <c r="G17">
        <v>5.8460062819800165E-2</v>
      </c>
      <c r="H17">
        <v>0.1140600628197994</v>
      </c>
      <c r="I17">
        <v>1.783263602702738E-3</v>
      </c>
      <c r="M17">
        <v>4</v>
      </c>
      <c r="N17" t="s">
        <v>3</v>
      </c>
      <c r="O17" t="str">
        <f t="shared" si="0"/>
        <v>bussen</v>
      </c>
      <c r="P17" t="s">
        <v>7</v>
      </c>
      <c r="Q17">
        <v>2015</v>
      </c>
      <c r="R17" s="104">
        <v>6.7884513560145656</v>
      </c>
      <c r="S17" s="104">
        <v>0.79239211044103519</v>
      </c>
      <c r="T17" s="104">
        <v>0.13038627258561261</v>
      </c>
      <c r="U17" s="104">
        <v>0.18598627258561259</v>
      </c>
      <c r="V17" s="104">
        <v>5.8272112875738379E-2</v>
      </c>
    </row>
    <row r="18" spans="1:22">
      <c r="A18" t="str">
        <f t="shared" si="1"/>
        <v>mb2015</v>
      </c>
      <c r="B18" t="s">
        <v>8</v>
      </c>
      <c r="C18" t="s">
        <v>3</v>
      </c>
      <c r="D18">
        <v>2015</v>
      </c>
      <c r="E18">
        <v>3.1791808818348497</v>
      </c>
      <c r="F18">
        <v>0.38306085151330099</v>
      </c>
      <c r="G18">
        <v>0.11008831520612959</v>
      </c>
      <c r="H18">
        <v>0.18178831520612959</v>
      </c>
      <c r="I18">
        <v>3.7857736552620799E-2</v>
      </c>
      <c r="R18" s="104"/>
      <c r="S18" s="104"/>
      <c r="T18" s="104"/>
      <c r="U18" s="104"/>
      <c r="V18" s="104"/>
    </row>
    <row r="19" spans="1:22">
      <c r="A19" t="str">
        <f t="shared" si="1"/>
        <v>mb2020</v>
      </c>
      <c r="B19" t="s">
        <v>8</v>
      </c>
      <c r="C19" t="s">
        <v>3</v>
      </c>
      <c r="D19">
        <v>2020</v>
      </c>
      <c r="E19">
        <v>1.602040645754202</v>
      </c>
      <c r="F19">
        <v>0.18772754528502358</v>
      </c>
      <c r="G19">
        <v>7.9018248819820447E-2</v>
      </c>
      <c r="H19">
        <v>0.15071824881982002</v>
      </c>
      <c r="I19">
        <v>1.6980236017794841E-2</v>
      </c>
      <c r="M19">
        <v>1</v>
      </c>
      <c r="N19" t="s">
        <v>9</v>
      </c>
      <c r="O19" t="str">
        <f t="shared" ref="O19:O34" si="2">IF(N19="p","lichte voertuigen",IF(N19="m","middel zwaar vracht",IF(N19="v","zwaar vracht",IF(N19="b","bussen"))))</f>
        <v>lichte voertuigen</v>
      </c>
      <c r="P19" t="s">
        <v>3</v>
      </c>
      <c r="Q19">
        <v>2020</v>
      </c>
      <c r="R19" s="104">
        <v>0.40072515492644178</v>
      </c>
      <c r="S19" s="104">
        <v>0.13832411278800058</v>
      </c>
      <c r="T19" s="104">
        <v>1.6959230027204761E-2</v>
      </c>
      <c r="U19" s="104">
        <v>2.8623458475217557E-2</v>
      </c>
      <c r="V19" s="104">
        <v>3.2610306200933237E-3</v>
      </c>
    </row>
    <row r="20" spans="1:22">
      <c r="A20" t="str">
        <f t="shared" si="1"/>
        <v>mb2025</v>
      </c>
      <c r="B20" t="s">
        <v>8</v>
      </c>
      <c r="C20" t="s">
        <v>3</v>
      </c>
      <c r="D20">
        <v>2025</v>
      </c>
      <c r="E20">
        <v>0.75546090948626776</v>
      </c>
      <c r="F20">
        <v>8.5720418908082532E-2</v>
      </c>
      <c r="G20">
        <v>6.4565183583665253E-2</v>
      </c>
      <c r="H20">
        <v>0.13626518358366482</v>
      </c>
      <c r="I20">
        <v>6.9218827556347682E-3</v>
      </c>
      <c r="M20">
        <v>1</v>
      </c>
      <c r="N20" t="s">
        <v>9</v>
      </c>
      <c r="O20" t="str">
        <f t="shared" si="2"/>
        <v>lichte voertuigen</v>
      </c>
      <c r="P20" t="s">
        <v>5</v>
      </c>
      <c r="Q20">
        <v>2020</v>
      </c>
      <c r="R20" s="104">
        <v>0.67641545907130662</v>
      </c>
      <c r="S20" s="104">
        <v>0.23262078036451361</v>
      </c>
      <c r="T20" s="104">
        <v>3.8044795865026182E-2</v>
      </c>
      <c r="U20" s="104">
        <v>4.9668237681806587E-2</v>
      </c>
      <c r="V20" s="104">
        <v>1.237089102161365E-2</v>
      </c>
    </row>
    <row r="21" spans="1:22">
      <c r="A21" t="str">
        <f t="shared" si="1"/>
        <v>mb2030</v>
      </c>
      <c r="B21" t="s">
        <v>8</v>
      </c>
      <c r="C21" t="s">
        <v>3</v>
      </c>
      <c r="D21">
        <v>2030</v>
      </c>
      <c r="E21">
        <v>0.43285732580528324</v>
      </c>
      <c r="F21">
        <v>4.6977091582429839E-2</v>
      </c>
      <c r="G21">
        <v>5.9007174705107905E-2</v>
      </c>
      <c r="H21">
        <v>0.13070717470510701</v>
      </c>
      <c r="I21">
        <v>3.0644736680869402E-3</v>
      </c>
      <c r="M21">
        <v>1</v>
      </c>
      <c r="N21" t="s">
        <v>9</v>
      </c>
      <c r="O21" t="str">
        <f t="shared" si="2"/>
        <v>lichte voertuigen</v>
      </c>
      <c r="P21" t="s">
        <v>6</v>
      </c>
      <c r="Q21">
        <v>2020</v>
      </c>
      <c r="R21" s="104">
        <v>0.74834828350917892</v>
      </c>
      <c r="S21" s="104">
        <v>0.25936687127956115</v>
      </c>
      <c r="T21" s="104">
        <v>4.2423602097579463E-2</v>
      </c>
      <c r="U21" s="104">
        <v>5.4047043914359924E-2</v>
      </c>
      <c r="V21" s="104">
        <v>1.410122394987955E-2</v>
      </c>
    </row>
    <row r="22" spans="1:22">
      <c r="A22" t="str">
        <f t="shared" si="1"/>
        <v>mc2015</v>
      </c>
      <c r="B22" t="s">
        <v>8</v>
      </c>
      <c r="C22" t="s">
        <v>5</v>
      </c>
      <c r="D22">
        <v>2015</v>
      </c>
      <c r="E22">
        <v>5.3672823876810325</v>
      </c>
      <c r="F22">
        <v>0.63491143670240346</v>
      </c>
      <c r="G22">
        <v>0.15473304061136989</v>
      </c>
      <c r="H22">
        <v>0.2264330406113699</v>
      </c>
      <c r="I22">
        <v>6.6718397091465029E-2</v>
      </c>
      <c r="M22">
        <v>1</v>
      </c>
      <c r="N22" t="s">
        <v>9</v>
      </c>
      <c r="O22" t="str">
        <f t="shared" si="2"/>
        <v>lichte voertuigen</v>
      </c>
      <c r="P22" t="s">
        <v>7</v>
      </c>
      <c r="Q22">
        <v>2020</v>
      </c>
      <c r="R22" s="104">
        <v>0.61476309979072297</v>
      </c>
      <c r="S22" s="104">
        <v>0.20925251074651519</v>
      </c>
      <c r="T22" s="104">
        <v>3.4312479211120579E-2</v>
      </c>
      <c r="U22" s="104">
        <v>4.593592102790104E-2</v>
      </c>
      <c r="V22" s="104">
        <v>1.0820945599652082E-2</v>
      </c>
    </row>
    <row r="23" spans="1:22">
      <c r="A23" t="str">
        <f t="shared" si="1"/>
        <v>mc2020</v>
      </c>
      <c r="B23" t="s">
        <v>8</v>
      </c>
      <c r="C23" t="s">
        <v>5</v>
      </c>
      <c r="D23">
        <v>2020</v>
      </c>
      <c r="E23">
        <v>2.9464263678521507</v>
      </c>
      <c r="F23">
        <v>0.33595323378434711</v>
      </c>
      <c r="G23">
        <v>9.958486911003174E-2</v>
      </c>
      <c r="H23">
        <v>0.17128486911003132</v>
      </c>
      <c r="I23">
        <v>2.9699384867960289E-2</v>
      </c>
      <c r="M23">
        <v>2</v>
      </c>
      <c r="N23" t="s">
        <v>8</v>
      </c>
      <c r="O23" t="str">
        <f t="shared" si="2"/>
        <v>middel zwaar vracht</v>
      </c>
      <c r="P23" t="s">
        <v>3</v>
      </c>
      <c r="Q23">
        <v>2020</v>
      </c>
      <c r="R23" s="104">
        <v>1.602040645754202</v>
      </c>
      <c r="S23" s="104">
        <v>0.18772754528502358</v>
      </c>
      <c r="T23" s="104">
        <v>7.9018248819820447E-2</v>
      </c>
      <c r="U23" s="104">
        <v>0.15071824881982002</v>
      </c>
      <c r="V23" s="104">
        <v>1.6980236017794841E-2</v>
      </c>
    </row>
    <row r="24" spans="1:22">
      <c r="A24" t="str">
        <f t="shared" si="1"/>
        <v>mc2025</v>
      </c>
      <c r="B24" t="s">
        <v>8</v>
      </c>
      <c r="C24" t="s">
        <v>5</v>
      </c>
      <c r="D24">
        <v>2025</v>
      </c>
      <c r="E24">
        <v>1.5632976949707751</v>
      </c>
      <c r="F24">
        <v>0.17159298881396881</v>
      </c>
      <c r="G24">
        <v>7.4398926804169277E-2</v>
      </c>
      <c r="H24">
        <v>0.14609892680416869</v>
      </c>
      <c r="I24">
        <v>1.2179722236239171E-2</v>
      </c>
      <c r="M24">
        <v>2</v>
      </c>
      <c r="N24" t="s">
        <v>8</v>
      </c>
      <c r="O24" t="str">
        <f t="shared" si="2"/>
        <v>middel zwaar vracht</v>
      </c>
      <c r="P24" t="s">
        <v>5</v>
      </c>
      <c r="Q24">
        <v>2020</v>
      </c>
      <c r="R24" s="104">
        <v>2.9464263678521507</v>
      </c>
      <c r="S24" s="104">
        <v>0.33595323378434711</v>
      </c>
      <c r="T24" s="104">
        <v>9.958486911003174E-2</v>
      </c>
      <c r="U24" s="104">
        <v>0.17128486911003132</v>
      </c>
      <c r="V24" s="104">
        <v>2.9699384867960289E-2</v>
      </c>
    </row>
    <row r="25" spans="1:22">
      <c r="A25" t="str">
        <f t="shared" si="1"/>
        <v>mc2030</v>
      </c>
      <c r="B25" t="s">
        <v>8</v>
      </c>
      <c r="C25" t="s">
        <v>5</v>
      </c>
      <c r="D25">
        <v>2030</v>
      </c>
      <c r="E25">
        <v>1.0283932005454777</v>
      </c>
      <c r="F25">
        <v>0.10834460597003781</v>
      </c>
      <c r="G25">
        <v>6.4719509159090471E-2</v>
      </c>
      <c r="H25">
        <v>0.13641950915909037</v>
      </c>
      <c r="I25">
        <v>5.4679754184522502E-3</v>
      </c>
      <c r="M25">
        <v>2</v>
      </c>
      <c r="N25" t="s">
        <v>8</v>
      </c>
      <c r="O25" t="str">
        <f t="shared" si="2"/>
        <v>middel zwaar vracht</v>
      </c>
      <c r="P25" t="s">
        <v>6</v>
      </c>
      <c r="Q25">
        <v>2020</v>
      </c>
      <c r="R25" s="104">
        <v>3.9689556261648766</v>
      </c>
      <c r="S25" s="104">
        <v>0.44769813672240971</v>
      </c>
      <c r="T25" s="104">
        <v>0.11253437290621525</v>
      </c>
      <c r="U25" s="104">
        <v>0.18423437290621511</v>
      </c>
      <c r="V25" s="104">
        <v>3.751929391751023E-2</v>
      </c>
    </row>
    <row r="26" spans="1:22">
      <c r="A26" t="str">
        <f t="shared" si="1"/>
        <v>md2015</v>
      </c>
      <c r="B26" t="s">
        <v>8</v>
      </c>
      <c r="C26" t="s">
        <v>6</v>
      </c>
      <c r="D26">
        <v>2015</v>
      </c>
      <c r="E26">
        <v>6.8856121463752702</v>
      </c>
      <c r="F26">
        <v>0.8094039652336158</v>
      </c>
      <c r="G26">
        <v>0.1817380400634353</v>
      </c>
      <c r="H26">
        <v>0.25343804006343529</v>
      </c>
      <c r="I26">
        <v>8.4104960311491159E-2</v>
      </c>
      <c r="M26">
        <v>2</v>
      </c>
      <c r="N26" t="s">
        <v>8</v>
      </c>
      <c r="O26" t="str">
        <f t="shared" si="2"/>
        <v>middel zwaar vracht</v>
      </c>
      <c r="P26" t="s">
        <v>7</v>
      </c>
      <c r="Q26">
        <v>2020</v>
      </c>
      <c r="R26" s="104">
        <v>2.3473440751745338</v>
      </c>
      <c r="S26" s="104">
        <v>0.26964250796824596</v>
      </c>
      <c r="T26" s="104">
        <v>9.0730583532578388E-2</v>
      </c>
      <c r="U26" s="104">
        <v>0.162430583532578</v>
      </c>
      <c r="V26" s="104">
        <v>2.4250526250099182E-2</v>
      </c>
    </row>
    <row r="27" spans="1:22">
      <c r="A27" t="str">
        <f t="shared" si="1"/>
        <v>md2020</v>
      </c>
      <c r="B27" t="s">
        <v>8</v>
      </c>
      <c r="C27" t="s">
        <v>6</v>
      </c>
      <c r="D27">
        <v>2020</v>
      </c>
      <c r="E27">
        <v>3.9689556261648766</v>
      </c>
      <c r="F27">
        <v>0.44769813672240971</v>
      </c>
      <c r="G27">
        <v>0.11253437290621525</v>
      </c>
      <c r="H27">
        <v>0.18423437290621511</v>
      </c>
      <c r="I27">
        <v>3.751929391751023E-2</v>
      </c>
      <c r="M27">
        <v>3</v>
      </c>
      <c r="N27" t="s">
        <v>10</v>
      </c>
      <c r="O27" t="str">
        <f t="shared" si="2"/>
        <v>zwaar vracht</v>
      </c>
      <c r="P27" t="s">
        <v>3</v>
      </c>
      <c r="Q27">
        <v>2020</v>
      </c>
      <c r="R27" s="104">
        <v>1.3512951147152321</v>
      </c>
      <c r="S27" s="104">
        <v>0.15064786413860298</v>
      </c>
      <c r="T27" s="104">
        <v>7.3037558319311774E-2</v>
      </c>
      <c r="U27" s="104">
        <v>0.14473755831931162</v>
      </c>
      <c r="V27" s="104">
        <v>1.230268536679306E-2</v>
      </c>
    </row>
    <row r="28" spans="1:22">
      <c r="A28" t="str">
        <f t="shared" si="1"/>
        <v>md2025</v>
      </c>
      <c r="B28" t="s">
        <v>8</v>
      </c>
      <c r="C28" t="s">
        <v>6</v>
      </c>
      <c r="D28">
        <v>2025</v>
      </c>
      <c r="E28">
        <v>2.2660660926736051</v>
      </c>
      <c r="F28">
        <v>0.24537942055727163</v>
      </c>
      <c r="G28">
        <v>8.1043016802707299E-2</v>
      </c>
      <c r="H28">
        <v>0.15274301680270691</v>
      </c>
      <c r="I28">
        <v>1.5506731880166789E-2</v>
      </c>
      <c r="M28">
        <v>3</v>
      </c>
      <c r="N28" t="s">
        <v>10</v>
      </c>
      <c r="O28" t="str">
        <f t="shared" si="2"/>
        <v>zwaar vracht</v>
      </c>
      <c r="P28" t="s">
        <v>5</v>
      </c>
      <c r="Q28">
        <v>2020</v>
      </c>
      <c r="R28" s="104">
        <v>2.9369859399411937</v>
      </c>
      <c r="S28" s="104">
        <v>0.31770292469141836</v>
      </c>
      <c r="T28" s="104">
        <v>9.0329310467139892E-2</v>
      </c>
      <c r="U28" s="104">
        <v>0.16202931046713989</v>
      </c>
      <c r="V28" s="104">
        <v>2.2182397484236827E-2</v>
      </c>
    </row>
    <row r="29" spans="1:22">
      <c r="A29" t="str">
        <f t="shared" si="1"/>
        <v>md2030</v>
      </c>
      <c r="B29" t="s">
        <v>8</v>
      </c>
      <c r="C29" t="s">
        <v>6</v>
      </c>
      <c r="D29">
        <v>2030</v>
      </c>
      <c r="E29">
        <v>1.6042480172619724</v>
      </c>
      <c r="F29">
        <v>0.16718090066488525</v>
      </c>
      <c r="G29">
        <v>6.8921632364999361E-2</v>
      </c>
      <c r="H29">
        <v>0.14062163236499881</v>
      </c>
      <c r="I29">
        <v>7.0638066376554507E-3</v>
      </c>
      <c r="M29">
        <v>3</v>
      </c>
      <c r="N29" t="s">
        <v>10</v>
      </c>
      <c r="O29" t="str">
        <f t="shared" si="2"/>
        <v>zwaar vracht</v>
      </c>
      <c r="P29" t="s">
        <v>6</v>
      </c>
      <c r="Q29">
        <v>2020</v>
      </c>
      <c r="R29" s="104">
        <v>4.154764862745238</v>
      </c>
      <c r="S29" s="104">
        <v>0.44386829460165084</v>
      </c>
      <c r="T29" s="104">
        <v>0.1031015983673973</v>
      </c>
      <c r="U29" s="104">
        <v>0.17480159836739731</v>
      </c>
      <c r="V29" s="104">
        <v>2.9117372949172413E-2</v>
      </c>
    </row>
    <row r="30" spans="1:22">
      <c r="A30" t="str">
        <f t="shared" si="1"/>
        <v>me2015</v>
      </c>
      <c r="B30" t="s">
        <v>8</v>
      </c>
      <c r="C30" t="s">
        <v>7</v>
      </c>
      <c r="D30">
        <v>2015</v>
      </c>
      <c r="E30">
        <v>4.4031561393023946</v>
      </c>
      <c r="F30">
        <v>0.52322174050416326</v>
      </c>
      <c r="G30">
        <v>0.13561329561644581</v>
      </c>
      <c r="H30">
        <v>0.20731329561644579</v>
      </c>
      <c r="I30">
        <v>5.4380147020769723E-2</v>
      </c>
      <c r="M30">
        <v>3</v>
      </c>
      <c r="N30" t="s">
        <v>10</v>
      </c>
      <c r="O30" t="str">
        <f t="shared" si="2"/>
        <v>zwaar vracht</v>
      </c>
      <c r="P30" t="s">
        <v>7</v>
      </c>
      <c r="Q30">
        <v>2020</v>
      </c>
      <c r="R30" s="104">
        <v>2.239197579182858</v>
      </c>
      <c r="S30" s="104">
        <v>0.24443590385963443</v>
      </c>
      <c r="T30" s="104">
        <v>8.2669868556198789E-2</v>
      </c>
      <c r="U30" s="104">
        <v>0.15436986855619861</v>
      </c>
      <c r="V30" s="104">
        <v>1.7854543065256464E-2</v>
      </c>
    </row>
    <row r="31" spans="1:22">
      <c r="A31" t="str">
        <f t="shared" si="1"/>
        <v>me2020</v>
      </c>
      <c r="B31" t="s">
        <v>8</v>
      </c>
      <c r="C31" t="s">
        <v>7</v>
      </c>
      <c r="D31">
        <v>2020</v>
      </c>
      <c r="E31">
        <v>2.3473440751745338</v>
      </c>
      <c r="F31">
        <v>0.26964250796824596</v>
      </c>
      <c r="G31">
        <v>9.0730583532578388E-2</v>
      </c>
      <c r="H31">
        <v>0.162430583532578</v>
      </c>
      <c r="I31">
        <v>2.4250526250099182E-2</v>
      </c>
      <c r="M31">
        <v>4</v>
      </c>
      <c r="N31" t="s">
        <v>3</v>
      </c>
      <c r="O31" t="str">
        <f t="shared" si="2"/>
        <v>bussen</v>
      </c>
      <c r="P31" t="s">
        <v>3</v>
      </c>
      <c r="Q31">
        <v>2020</v>
      </c>
      <c r="R31" s="104">
        <v>1.821149354645244</v>
      </c>
      <c r="S31" s="104">
        <v>0.20700289563076499</v>
      </c>
      <c r="T31" s="104">
        <v>7.4083116277792307E-2</v>
      </c>
      <c r="U31" s="104">
        <v>0.1296831162777918</v>
      </c>
      <c r="V31" s="104">
        <v>1.5321527115067717E-2</v>
      </c>
    </row>
    <row r="32" spans="1:22">
      <c r="A32" t="str">
        <f t="shared" si="1"/>
        <v>me2025</v>
      </c>
      <c r="B32" t="s">
        <v>8</v>
      </c>
      <c r="C32" t="s">
        <v>7</v>
      </c>
      <c r="D32">
        <v>2025</v>
      </c>
      <c r="E32">
        <v>1.1918360521469</v>
      </c>
      <c r="F32">
        <v>0.13207525442018442</v>
      </c>
      <c r="G32">
        <v>7.01120054504695E-2</v>
      </c>
      <c r="H32">
        <v>0.14181200545046921</v>
      </c>
      <c r="I32">
        <v>9.9147037955836549E-3</v>
      </c>
      <c r="M32">
        <v>4</v>
      </c>
      <c r="N32" t="s">
        <v>3</v>
      </c>
      <c r="O32" t="str">
        <f t="shared" si="2"/>
        <v>bussen</v>
      </c>
      <c r="P32" t="s">
        <v>5</v>
      </c>
      <c r="Q32">
        <v>2020</v>
      </c>
      <c r="R32" s="104">
        <v>3.9267598358676494</v>
      </c>
      <c r="S32" s="104">
        <v>0.437392541508489</v>
      </c>
      <c r="T32" s="104">
        <v>9.0859200249347752E-2</v>
      </c>
      <c r="U32" s="104">
        <v>0.14645920024934719</v>
      </c>
      <c r="V32" s="104">
        <v>2.6743680658301083E-2</v>
      </c>
    </row>
    <row r="33" spans="1:22">
      <c r="A33" t="str">
        <f t="shared" si="1"/>
        <v>me2030</v>
      </c>
      <c r="B33" t="s">
        <v>8</v>
      </c>
      <c r="C33" t="s">
        <v>7</v>
      </c>
      <c r="D33">
        <v>2030</v>
      </c>
      <c r="E33">
        <v>0.74689515900836601</v>
      </c>
      <c r="F33">
        <v>7.9348113051059072E-2</v>
      </c>
      <c r="G33">
        <v>6.2188191552822791E-2</v>
      </c>
      <c r="H33">
        <v>0.13388819155282281</v>
      </c>
      <c r="I33">
        <v>4.4216905484144682E-3</v>
      </c>
      <c r="M33">
        <v>4</v>
      </c>
      <c r="N33" t="s">
        <v>3</v>
      </c>
      <c r="O33" t="str">
        <f t="shared" si="2"/>
        <v>bussen</v>
      </c>
      <c r="P33" t="s">
        <v>6</v>
      </c>
      <c r="Q33">
        <v>2020</v>
      </c>
      <c r="R33" s="104">
        <v>5.5561011674577498</v>
      </c>
      <c r="S33" s="104">
        <v>0.61552980457466699</v>
      </c>
      <c r="T33" s="104">
        <v>0.10251278933918458</v>
      </c>
      <c r="U33" s="104">
        <v>0.15811278933918441</v>
      </c>
      <c r="V33" s="104">
        <v>3.4539224720446959E-2</v>
      </c>
    </row>
    <row r="34" spans="1:22">
      <c r="A34" t="str">
        <f t="shared" si="1"/>
        <v>pb2015</v>
      </c>
      <c r="B34" t="s">
        <v>9</v>
      </c>
      <c r="C34" t="s">
        <v>3</v>
      </c>
      <c r="D34">
        <v>2015</v>
      </c>
      <c r="E34">
        <v>0.48205701751960517</v>
      </c>
      <c r="F34">
        <v>0.18274940909704959</v>
      </c>
      <c r="G34">
        <v>2.2340818356662399E-2</v>
      </c>
      <c r="H34">
        <v>3.3982164368093197E-2</v>
      </c>
      <c r="I34">
        <v>8.0786220234068985E-3</v>
      </c>
      <c r="M34">
        <v>4</v>
      </c>
      <c r="N34" t="s">
        <v>3</v>
      </c>
      <c r="O34" t="str">
        <f t="shared" si="2"/>
        <v>bussen</v>
      </c>
      <c r="P34" t="s">
        <v>7</v>
      </c>
      <c r="Q34">
        <v>2020</v>
      </c>
      <c r="R34" s="104">
        <v>2.9996729894124599</v>
      </c>
      <c r="S34" s="104">
        <v>0.33582183746048622</v>
      </c>
      <c r="T34" s="104">
        <v>8.3608125637008091E-2</v>
      </c>
      <c r="U34" s="104">
        <v>0.1392081256370076</v>
      </c>
      <c r="V34" s="104">
        <v>2.1823172663177601E-2</v>
      </c>
    </row>
    <row r="35" spans="1:22">
      <c r="A35" t="str">
        <f t="shared" si="1"/>
        <v>pb2020</v>
      </c>
      <c r="B35" t="s">
        <v>9</v>
      </c>
      <c r="C35" t="s">
        <v>3</v>
      </c>
      <c r="D35">
        <v>2020</v>
      </c>
      <c r="E35">
        <v>0.40072515492644178</v>
      </c>
      <c r="F35">
        <v>0.13832411278800058</v>
      </c>
      <c r="G35">
        <v>1.6959230027204761E-2</v>
      </c>
      <c r="H35">
        <v>2.8623458475217557E-2</v>
      </c>
      <c r="I35">
        <v>3.2610306200933237E-3</v>
      </c>
      <c r="R35" s="104"/>
      <c r="S35" s="104"/>
      <c r="T35" s="104"/>
      <c r="U35" s="104"/>
      <c r="V35" s="104"/>
    </row>
    <row r="36" spans="1:22">
      <c r="A36" t="str">
        <f t="shared" si="1"/>
        <v>pb2025</v>
      </c>
      <c r="B36" t="s">
        <v>9</v>
      </c>
      <c r="C36" t="s">
        <v>3</v>
      </c>
      <c r="D36">
        <v>2025</v>
      </c>
      <c r="E36">
        <v>0.3517850475312656</v>
      </c>
      <c r="F36">
        <v>0.1100027660099852</v>
      </c>
      <c r="G36">
        <v>1.47841511107039E-2</v>
      </c>
      <c r="H36">
        <v>2.64754464698485E-2</v>
      </c>
      <c r="I36">
        <v>1.3043061560131361E-3</v>
      </c>
      <c r="M36">
        <v>1</v>
      </c>
      <c r="N36" t="s">
        <v>9</v>
      </c>
      <c r="O36" t="str">
        <f t="shared" ref="O36:O51" si="3">IF(N36="p","lichte voertuigen",IF(N36="m","middel zwaar vracht",IF(N36="v","zwaar vracht",IF(N36="b","bussen"))))</f>
        <v>lichte voertuigen</v>
      </c>
      <c r="P36" t="s">
        <v>3</v>
      </c>
      <c r="Q36">
        <v>2025</v>
      </c>
      <c r="R36" s="104">
        <v>0.3517850475312656</v>
      </c>
      <c r="S36" s="104">
        <v>0.1100027660099852</v>
      </c>
      <c r="T36" s="104">
        <v>1.47841511107039E-2</v>
      </c>
      <c r="U36" s="104">
        <v>2.64754464698485E-2</v>
      </c>
      <c r="V36" s="104">
        <v>1.3043061560131361E-3</v>
      </c>
    </row>
    <row r="37" spans="1:22">
      <c r="A37" t="str">
        <f t="shared" si="1"/>
        <v>pb2030</v>
      </c>
      <c r="B37" t="s">
        <v>9</v>
      </c>
      <c r="C37" t="s">
        <v>3</v>
      </c>
      <c r="D37">
        <v>2030</v>
      </c>
      <c r="E37">
        <v>0.32841773803073476</v>
      </c>
      <c r="F37">
        <v>9.7946331946470677E-2</v>
      </c>
      <c r="G37">
        <v>1.416121898267492E-2</v>
      </c>
      <c r="H37">
        <v>2.5878667101299678E-2</v>
      </c>
      <c r="I37">
        <v>7.7015316050319774E-4</v>
      </c>
      <c r="M37">
        <v>1</v>
      </c>
      <c r="N37" t="s">
        <v>9</v>
      </c>
      <c r="O37" t="str">
        <f t="shared" si="3"/>
        <v>lichte voertuigen</v>
      </c>
      <c r="P37" t="s">
        <v>5</v>
      </c>
      <c r="Q37">
        <v>2025</v>
      </c>
      <c r="R37" s="104">
        <v>0.60370784566325231</v>
      </c>
      <c r="S37" s="104">
        <v>0.18782600751969059</v>
      </c>
      <c r="T37" s="104">
        <v>3.3673633300536687E-2</v>
      </c>
      <c r="U37" s="104">
        <v>4.5326045764113088E-2</v>
      </c>
      <c r="V37" s="104">
        <v>6.6809422968359079E-3</v>
      </c>
    </row>
    <row r="38" spans="1:22">
      <c r="A38" t="str">
        <f t="shared" si="1"/>
        <v>pc2015</v>
      </c>
      <c r="B38" t="s">
        <v>9</v>
      </c>
      <c r="C38" t="s">
        <v>5</v>
      </c>
      <c r="D38">
        <v>2015</v>
      </c>
      <c r="E38">
        <v>0.79613359521384308</v>
      </c>
      <c r="F38">
        <v>0.3026483582069644</v>
      </c>
      <c r="G38">
        <v>4.9928193525312296E-2</v>
      </c>
      <c r="H38">
        <v>6.1525498940718702E-2</v>
      </c>
      <c r="I38">
        <v>2.624132480953199E-2</v>
      </c>
      <c r="M38">
        <v>1</v>
      </c>
      <c r="N38" t="s">
        <v>9</v>
      </c>
      <c r="O38" t="str">
        <f t="shared" si="3"/>
        <v>lichte voertuigen</v>
      </c>
      <c r="P38" t="s">
        <v>6</v>
      </c>
      <c r="Q38">
        <v>2025</v>
      </c>
      <c r="R38" s="104">
        <v>0.66109334673861009</v>
      </c>
      <c r="S38" s="104">
        <v>0.20719138972245418</v>
      </c>
      <c r="T38" s="104">
        <v>3.7711597842160827E-2</v>
      </c>
      <c r="U38" s="104">
        <v>4.9364010305737227E-2</v>
      </c>
      <c r="V38" s="104">
        <v>7.7626613601530555E-3</v>
      </c>
    </row>
    <row r="39" spans="1:22">
      <c r="A39" t="str">
        <f t="shared" si="1"/>
        <v>pc2020</v>
      </c>
      <c r="B39" t="s">
        <v>9</v>
      </c>
      <c r="C39" t="s">
        <v>5</v>
      </c>
      <c r="D39">
        <v>2020</v>
      </c>
      <c r="E39">
        <v>0.67641545907130662</v>
      </c>
      <c r="F39">
        <v>0.23262078036451361</v>
      </c>
      <c r="G39">
        <v>3.8044795865026182E-2</v>
      </c>
      <c r="H39">
        <v>4.9668237681806587E-2</v>
      </c>
      <c r="I39">
        <v>1.237089102161365E-2</v>
      </c>
      <c r="M39">
        <v>1</v>
      </c>
      <c r="N39" t="s">
        <v>9</v>
      </c>
      <c r="O39" t="str">
        <f t="shared" si="3"/>
        <v>lichte voertuigen</v>
      </c>
      <c r="P39" t="s">
        <v>7</v>
      </c>
      <c r="Q39">
        <v>2025</v>
      </c>
      <c r="R39" s="104">
        <v>0.55158977001215703</v>
      </c>
      <c r="S39" s="104">
        <v>0.16997611798371001</v>
      </c>
      <c r="T39" s="104">
        <v>3.0285508700470698E-2</v>
      </c>
      <c r="U39" s="104">
        <v>4.1937921164047161E-2</v>
      </c>
      <c r="V39" s="104">
        <v>5.7445793540126583E-3</v>
      </c>
    </row>
    <row r="40" spans="1:22">
      <c r="A40" t="str">
        <f t="shared" si="1"/>
        <v>pc2025</v>
      </c>
      <c r="B40" t="s">
        <v>9</v>
      </c>
      <c r="C40" t="s">
        <v>5</v>
      </c>
      <c r="D40">
        <v>2025</v>
      </c>
      <c r="E40">
        <v>0.60370784566325231</v>
      </c>
      <c r="F40">
        <v>0.18782600751969059</v>
      </c>
      <c r="G40">
        <v>3.3673633300536687E-2</v>
      </c>
      <c r="H40">
        <v>4.5326045764113088E-2</v>
      </c>
      <c r="I40">
        <v>6.6809422968359079E-3</v>
      </c>
      <c r="M40">
        <v>2</v>
      </c>
      <c r="N40" t="s">
        <v>8</v>
      </c>
      <c r="O40" t="str">
        <f t="shared" si="3"/>
        <v>middel zwaar vracht</v>
      </c>
      <c r="P40" t="s">
        <v>3</v>
      </c>
      <c r="Q40">
        <v>2025</v>
      </c>
      <c r="R40" s="104">
        <v>0.75546090948626776</v>
      </c>
      <c r="S40" s="104">
        <v>8.5720418908082532E-2</v>
      </c>
      <c r="T40" s="104">
        <v>6.4565183583665253E-2</v>
      </c>
      <c r="U40" s="104">
        <v>0.13626518358366482</v>
      </c>
      <c r="V40" s="104">
        <v>6.9218827556347682E-3</v>
      </c>
    </row>
    <row r="41" spans="1:22">
      <c r="A41" t="str">
        <f t="shared" si="1"/>
        <v>pc2030</v>
      </c>
      <c r="B41" t="s">
        <v>9</v>
      </c>
      <c r="C41" t="s">
        <v>5</v>
      </c>
      <c r="D41">
        <v>2030</v>
      </c>
      <c r="E41">
        <v>0.56993014606745651</v>
      </c>
      <c r="F41">
        <v>0.1693683246041168</v>
      </c>
      <c r="G41">
        <v>3.2822305297251005E-2</v>
      </c>
      <c r="H41">
        <v>4.4501705764091223E-2</v>
      </c>
      <c r="I41">
        <v>5.170336657981842E-3</v>
      </c>
      <c r="M41">
        <v>2</v>
      </c>
      <c r="N41" t="s">
        <v>8</v>
      </c>
      <c r="O41" t="str">
        <f t="shared" si="3"/>
        <v>middel zwaar vracht</v>
      </c>
      <c r="P41" t="s">
        <v>5</v>
      </c>
      <c r="Q41">
        <v>2025</v>
      </c>
      <c r="R41" s="104">
        <v>1.5632976949707751</v>
      </c>
      <c r="S41" s="104">
        <v>0.17159298881396881</v>
      </c>
      <c r="T41" s="104">
        <v>7.4398926804169277E-2</v>
      </c>
      <c r="U41" s="104">
        <v>0.14609892680416869</v>
      </c>
      <c r="V41" s="104">
        <v>1.2179722236239171E-2</v>
      </c>
    </row>
    <row r="42" spans="1:22">
      <c r="A42" t="str">
        <f t="shared" si="1"/>
        <v>pd2015</v>
      </c>
      <c r="B42" t="s">
        <v>9</v>
      </c>
      <c r="C42" t="s">
        <v>6</v>
      </c>
      <c r="D42">
        <v>2015</v>
      </c>
      <c r="E42">
        <v>0.89759214908226903</v>
      </c>
      <c r="F42">
        <v>0.34245518892049476</v>
      </c>
      <c r="G42">
        <v>5.5319549953580696E-2</v>
      </c>
      <c r="H42">
        <v>6.6916855368987102E-2</v>
      </c>
      <c r="I42">
        <v>2.956858000506413E-2</v>
      </c>
      <c r="M42">
        <v>2</v>
      </c>
      <c r="N42" t="s">
        <v>8</v>
      </c>
      <c r="O42" t="str">
        <f t="shared" si="3"/>
        <v>middel zwaar vracht</v>
      </c>
      <c r="P42" t="s">
        <v>6</v>
      </c>
      <c r="Q42">
        <v>2025</v>
      </c>
      <c r="R42" s="104">
        <v>2.2660660926736051</v>
      </c>
      <c r="S42" s="104">
        <v>0.24537942055727163</v>
      </c>
      <c r="T42" s="104">
        <v>8.1043016802707299E-2</v>
      </c>
      <c r="U42" s="104">
        <v>0.15274301680270691</v>
      </c>
      <c r="V42" s="104">
        <v>1.5506731880166789E-2</v>
      </c>
    </row>
    <row r="43" spans="1:22">
      <c r="A43" t="str">
        <f t="shared" si="1"/>
        <v>pd2020</v>
      </c>
      <c r="B43" t="s">
        <v>9</v>
      </c>
      <c r="C43" t="s">
        <v>6</v>
      </c>
      <c r="D43">
        <v>2020</v>
      </c>
      <c r="E43">
        <v>0.74834828350917892</v>
      </c>
      <c r="F43">
        <v>0.25936687127956115</v>
      </c>
      <c r="G43">
        <v>4.2423602097579463E-2</v>
      </c>
      <c r="H43">
        <v>5.4047043914359924E-2</v>
      </c>
      <c r="I43">
        <v>1.410122394987955E-2</v>
      </c>
      <c r="M43">
        <v>2</v>
      </c>
      <c r="N43" t="s">
        <v>8</v>
      </c>
      <c r="O43" t="str">
        <f t="shared" si="3"/>
        <v>middel zwaar vracht</v>
      </c>
      <c r="P43" t="s">
        <v>7</v>
      </c>
      <c r="Q43">
        <v>2025</v>
      </c>
      <c r="R43" s="104">
        <v>1.1918360521469</v>
      </c>
      <c r="S43" s="104">
        <v>0.13207525442018442</v>
      </c>
      <c r="T43" s="104">
        <v>7.01120054504695E-2</v>
      </c>
      <c r="U43" s="104">
        <v>0.14181200545046921</v>
      </c>
      <c r="V43" s="104">
        <v>9.9147037955836549E-3</v>
      </c>
    </row>
    <row r="44" spans="1:22">
      <c r="A44" t="str">
        <f t="shared" si="1"/>
        <v>pd2025</v>
      </c>
      <c r="B44" t="s">
        <v>9</v>
      </c>
      <c r="C44" t="s">
        <v>6</v>
      </c>
      <c r="D44">
        <v>2025</v>
      </c>
      <c r="E44">
        <v>0.66109334673861009</v>
      </c>
      <c r="F44">
        <v>0.20719138972245418</v>
      </c>
      <c r="G44">
        <v>3.7711597842160827E-2</v>
      </c>
      <c r="H44">
        <v>4.9364010305737227E-2</v>
      </c>
      <c r="I44">
        <v>7.7626613601530555E-3</v>
      </c>
      <c r="M44">
        <v>3</v>
      </c>
      <c r="N44" t="s">
        <v>10</v>
      </c>
      <c r="O44" t="str">
        <f t="shared" si="3"/>
        <v>zwaar vracht</v>
      </c>
      <c r="P44" t="s">
        <v>3</v>
      </c>
      <c r="Q44">
        <v>2025</v>
      </c>
      <c r="R44" s="104">
        <v>0.56513590584754558</v>
      </c>
      <c r="S44" s="104">
        <v>6.0587731666471384E-2</v>
      </c>
      <c r="T44" s="104">
        <v>6.1664581278027E-2</v>
      </c>
      <c r="U44" s="104">
        <v>0.1333645812780262</v>
      </c>
      <c r="V44" s="104">
        <v>3.7544476823625221E-3</v>
      </c>
    </row>
    <row r="45" spans="1:22">
      <c r="A45" t="str">
        <f t="shared" si="1"/>
        <v>pd2030</v>
      </c>
      <c r="B45" t="s">
        <v>9</v>
      </c>
      <c r="C45" t="s">
        <v>6</v>
      </c>
      <c r="D45">
        <v>2030</v>
      </c>
      <c r="E45">
        <v>0.62146237218818945</v>
      </c>
      <c r="F45">
        <v>0.18575514190682962</v>
      </c>
      <c r="G45">
        <v>3.6813732828094269E-2</v>
      </c>
      <c r="H45">
        <v>4.8493133294934536E-2</v>
      </c>
      <c r="I45">
        <v>6.0767279563456143E-3</v>
      </c>
      <c r="M45">
        <v>3</v>
      </c>
      <c r="N45" t="s">
        <v>10</v>
      </c>
      <c r="O45" t="str">
        <f t="shared" si="3"/>
        <v>zwaar vracht</v>
      </c>
      <c r="P45" t="s">
        <v>5</v>
      </c>
      <c r="Q45">
        <v>2025</v>
      </c>
      <c r="R45" s="104">
        <v>1.3084593041632182</v>
      </c>
      <c r="S45" s="104">
        <v>0.1371368744985037</v>
      </c>
      <c r="T45" s="104">
        <v>7.0048856785121225E-2</v>
      </c>
      <c r="U45" s="104">
        <v>0.1417488567851205</v>
      </c>
      <c r="V45" s="104">
        <v>6.876763732091019E-3</v>
      </c>
    </row>
    <row r="46" spans="1:22">
      <c r="A46" t="str">
        <f t="shared" si="1"/>
        <v>pe2015</v>
      </c>
      <c r="B46" t="s">
        <v>9</v>
      </c>
      <c r="C46" t="s">
        <v>7</v>
      </c>
      <c r="D46">
        <v>2015</v>
      </c>
      <c r="E46">
        <v>0.71752489532545893</v>
      </c>
      <c r="F46">
        <v>0.27021853412908975</v>
      </c>
      <c r="G46">
        <v>4.5158952547564121E-2</v>
      </c>
      <c r="H46">
        <v>5.6756257962970458E-2</v>
      </c>
      <c r="I46">
        <v>2.3180791468367459E-2</v>
      </c>
      <c r="M46">
        <v>3</v>
      </c>
      <c r="N46" t="s">
        <v>10</v>
      </c>
      <c r="O46" t="str">
        <f t="shared" si="3"/>
        <v>zwaar vracht</v>
      </c>
      <c r="P46" t="s">
        <v>6</v>
      </c>
      <c r="Q46">
        <v>2025</v>
      </c>
      <c r="R46" s="104">
        <v>1.929859166566906</v>
      </c>
      <c r="S46" s="104">
        <v>0.20043936492771189</v>
      </c>
      <c r="T46" s="104">
        <v>7.6879474707164344E-2</v>
      </c>
      <c r="U46" s="104">
        <v>0.14857947470716351</v>
      </c>
      <c r="V46" s="104">
        <v>9.1270819759574733E-3</v>
      </c>
    </row>
    <row r="47" spans="1:22">
      <c r="A47" t="str">
        <f t="shared" si="1"/>
        <v>pe2020</v>
      </c>
      <c r="B47" t="s">
        <v>9</v>
      </c>
      <c r="C47" t="s">
        <v>7</v>
      </c>
      <c r="D47">
        <v>2020</v>
      </c>
      <c r="E47">
        <v>0.61476309979072297</v>
      </c>
      <c r="F47">
        <v>0.20925251074651519</v>
      </c>
      <c r="G47">
        <v>3.4312479211120579E-2</v>
      </c>
      <c r="H47">
        <v>4.593592102790104E-2</v>
      </c>
      <c r="I47">
        <v>1.0820945599652082E-2</v>
      </c>
      <c r="M47">
        <v>3</v>
      </c>
      <c r="N47" t="s">
        <v>10</v>
      </c>
      <c r="O47" t="str">
        <f t="shared" si="3"/>
        <v>zwaar vracht</v>
      </c>
      <c r="P47" t="s">
        <v>7</v>
      </c>
      <c r="Q47">
        <v>2025</v>
      </c>
      <c r="R47" s="104">
        <v>0.97526958016869914</v>
      </c>
      <c r="S47" s="104">
        <v>0.10290504073417905</v>
      </c>
      <c r="T47" s="104">
        <v>6.6247208024047863E-2</v>
      </c>
      <c r="U47" s="104">
        <v>0.13794720802404739</v>
      </c>
      <c r="V47" s="104">
        <v>5.4980232387117243E-3</v>
      </c>
    </row>
    <row r="48" spans="1:22">
      <c r="A48" t="str">
        <f t="shared" si="1"/>
        <v>pe2025</v>
      </c>
      <c r="B48" t="s">
        <v>9</v>
      </c>
      <c r="C48" t="s">
        <v>7</v>
      </c>
      <c r="D48">
        <v>2025</v>
      </c>
      <c r="E48">
        <v>0.55158977001215703</v>
      </c>
      <c r="F48">
        <v>0.16997611798371001</v>
      </c>
      <c r="G48">
        <v>3.0285508700470698E-2</v>
      </c>
      <c r="H48">
        <v>4.1937921164047161E-2</v>
      </c>
      <c r="I48">
        <v>5.7445793540126583E-3</v>
      </c>
      <c r="M48">
        <v>4</v>
      </c>
      <c r="N48" t="s">
        <v>3</v>
      </c>
      <c r="O48" t="str">
        <f t="shared" si="3"/>
        <v>bussen</v>
      </c>
      <c r="P48" t="s">
        <v>3</v>
      </c>
      <c r="Q48">
        <v>2025</v>
      </c>
      <c r="R48" s="104">
        <v>0.65098762610448879</v>
      </c>
      <c r="S48" s="104">
        <v>6.8974292420398542E-2</v>
      </c>
      <c r="T48" s="104">
        <v>6.0389650076343865E-2</v>
      </c>
      <c r="U48" s="104">
        <v>0.1159896500763436</v>
      </c>
      <c r="V48" s="104">
        <v>4.3419945153833038E-3</v>
      </c>
    </row>
    <row r="49" spans="1:22">
      <c r="A49" t="str">
        <f t="shared" si="1"/>
        <v>pe2030</v>
      </c>
      <c r="B49" t="s">
        <v>9</v>
      </c>
      <c r="C49" t="s">
        <v>7</v>
      </c>
      <c r="D49">
        <v>2030</v>
      </c>
      <c r="E49">
        <v>0.52172114399454061</v>
      </c>
      <c r="F49">
        <v>0.15371524915475537</v>
      </c>
      <c r="G49">
        <v>2.9475510524314758E-2</v>
      </c>
      <c r="H49">
        <v>4.115491099115496E-2</v>
      </c>
      <c r="I49">
        <v>4.3979311751742101E-3</v>
      </c>
      <c r="M49">
        <v>4</v>
      </c>
      <c r="N49" t="s">
        <v>3</v>
      </c>
      <c r="O49" t="str">
        <f t="shared" si="3"/>
        <v>bussen</v>
      </c>
      <c r="P49" t="s">
        <v>5</v>
      </c>
      <c r="Q49">
        <v>2025</v>
      </c>
      <c r="R49" s="104">
        <v>1.497911660078395</v>
      </c>
      <c r="S49" s="104">
        <v>0.156752125170081</v>
      </c>
      <c r="T49" s="104">
        <v>6.7133325559388654E-2</v>
      </c>
      <c r="U49" s="104">
        <v>0.1227333255593884</v>
      </c>
      <c r="V49" s="104">
        <v>7.6616404548155975E-3</v>
      </c>
    </row>
    <row r="50" spans="1:22">
      <c r="A50" t="str">
        <f t="shared" si="1"/>
        <v>vb2015</v>
      </c>
      <c r="B50" t="s">
        <v>10</v>
      </c>
      <c r="C50" t="s">
        <v>3</v>
      </c>
      <c r="D50">
        <v>2015</v>
      </c>
      <c r="E50">
        <v>4.1866666349875468</v>
      </c>
      <c r="F50">
        <v>0.48942849140169858</v>
      </c>
      <c r="G50">
        <v>0.11585501615198439</v>
      </c>
      <c r="H50">
        <v>0.18755501615198439</v>
      </c>
      <c r="I50">
        <v>4.4242486585677775E-2</v>
      </c>
      <c r="M50">
        <v>4</v>
      </c>
      <c r="N50" t="s">
        <v>3</v>
      </c>
      <c r="O50" t="str">
        <f t="shared" si="3"/>
        <v>bussen</v>
      </c>
      <c r="P50" t="s">
        <v>6</v>
      </c>
      <c r="Q50">
        <v>2025</v>
      </c>
      <c r="R50" s="104">
        <v>2.1838110871286651</v>
      </c>
      <c r="S50" s="104">
        <v>0.227679823229373</v>
      </c>
      <c r="T50" s="104">
        <v>7.2131340553499276E-2</v>
      </c>
      <c r="U50" s="104">
        <v>0.1277313405534988</v>
      </c>
      <c r="V50" s="104">
        <v>1.0048647460390598E-2</v>
      </c>
    </row>
    <row r="51" spans="1:22">
      <c r="A51" t="str">
        <f t="shared" si="1"/>
        <v>vb2020</v>
      </c>
      <c r="B51" t="s">
        <v>10</v>
      </c>
      <c r="C51" t="s">
        <v>3</v>
      </c>
      <c r="D51">
        <v>2020</v>
      </c>
      <c r="E51">
        <v>1.3512951147152321</v>
      </c>
      <c r="F51">
        <v>0.15064786413860298</v>
      </c>
      <c r="G51">
        <v>7.3037558319311774E-2</v>
      </c>
      <c r="H51">
        <v>0.14473755831931162</v>
      </c>
      <c r="I51">
        <v>1.230268536679306E-2</v>
      </c>
      <c r="M51">
        <v>4</v>
      </c>
      <c r="N51" t="s">
        <v>3</v>
      </c>
      <c r="O51" t="str">
        <f t="shared" si="3"/>
        <v>bussen</v>
      </c>
      <c r="P51" t="s">
        <v>7</v>
      </c>
      <c r="Q51">
        <v>2025</v>
      </c>
      <c r="R51" s="104">
        <v>1.1266360064471408</v>
      </c>
      <c r="S51" s="104">
        <v>0.1182475715747482</v>
      </c>
      <c r="T51" s="104">
        <v>6.4188911656392622E-2</v>
      </c>
      <c r="U51" s="104">
        <v>0.11978891165639199</v>
      </c>
      <c r="V51" s="104">
        <v>6.2240875761043583E-3</v>
      </c>
    </row>
    <row r="52" spans="1:22">
      <c r="A52" t="str">
        <f t="shared" si="1"/>
        <v>vb2025</v>
      </c>
      <c r="B52" t="s">
        <v>10</v>
      </c>
      <c r="C52" t="s">
        <v>3</v>
      </c>
      <c r="D52">
        <v>2025</v>
      </c>
      <c r="E52">
        <v>0.56513590584754558</v>
      </c>
      <c r="F52">
        <v>6.0587731666471384E-2</v>
      </c>
      <c r="G52">
        <v>6.1664581278027E-2</v>
      </c>
      <c r="H52">
        <v>0.1333645812780262</v>
      </c>
      <c r="I52">
        <v>3.7544476823625221E-3</v>
      </c>
      <c r="R52" s="104"/>
      <c r="S52" s="104"/>
      <c r="T52" s="104"/>
      <c r="U52" s="104"/>
      <c r="V52" s="104"/>
    </row>
    <row r="53" spans="1:22">
      <c r="A53" t="str">
        <f t="shared" si="1"/>
        <v>vb2030</v>
      </c>
      <c r="B53" t="s">
        <v>10</v>
      </c>
      <c r="C53" t="s">
        <v>3</v>
      </c>
      <c r="D53">
        <v>2030</v>
      </c>
      <c r="E53">
        <v>0.3925789154215118</v>
      </c>
      <c r="F53">
        <v>4.0383363425723753E-2</v>
      </c>
      <c r="G53">
        <v>5.9027214520131682E-2</v>
      </c>
      <c r="H53">
        <v>0.1307272145201312</v>
      </c>
      <c r="I53">
        <v>1.8212385703933499E-3</v>
      </c>
      <c r="M53">
        <v>1</v>
      </c>
      <c r="N53" t="s">
        <v>9</v>
      </c>
      <c r="O53" t="str">
        <f t="shared" ref="O53:O68" si="4">IF(N53="p","lichte voertuigen",IF(N53="m","middel zwaar vracht",IF(N53="v","zwaar vracht",IF(N53="b","bussen"))))</f>
        <v>lichte voertuigen</v>
      </c>
      <c r="P53" t="s">
        <v>3</v>
      </c>
      <c r="Q53">
        <v>2030</v>
      </c>
      <c r="R53" s="104">
        <v>0.32841773803073476</v>
      </c>
      <c r="S53" s="104">
        <v>9.7946331946470677E-2</v>
      </c>
      <c r="T53" s="104">
        <v>1.416121898267492E-2</v>
      </c>
      <c r="U53" s="104">
        <v>2.5878667101299678E-2</v>
      </c>
      <c r="V53" s="104">
        <v>7.7015316050319774E-4</v>
      </c>
    </row>
    <row r="54" spans="1:22">
      <c r="A54" t="str">
        <f t="shared" si="1"/>
        <v>vc2015</v>
      </c>
      <c r="B54" t="s">
        <v>10</v>
      </c>
      <c r="C54" t="s">
        <v>5</v>
      </c>
      <c r="D54">
        <v>2015</v>
      </c>
      <c r="E54">
        <v>8.5294044716938089</v>
      </c>
      <c r="F54">
        <v>0.96261241019684096</v>
      </c>
      <c r="G54">
        <v>0.1672119722822456</v>
      </c>
      <c r="H54">
        <v>0.2389119722822447</v>
      </c>
      <c r="I54">
        <v>7.9720766482158215E-2</v>
      </c>
      <c r="M54">
        <v>1</v>
      </c>
      <c r="N54" t="s">
        <v>9</v>
      </c>
      <c r="O54" t="str">
        <f t="shared" si="4"/>
        <v>lichte voertuigen</v>
      </c>
      <c r="P54" t="s">
        <v>5</v>
      </c>
      <c r="Q54">
        <v>2030</v>
      </c>
      <c r="R54" s="104">
        <v>0.56993014606745651</v>
      </c>
      <c r="S54" s="104">
        <v>0.1693683246041168</v>
      </c>
      <c r="T54" s="104">
        <v>3.2822305297251005E-2</v>
      </c>
      <c r="U54" s="104">
        <v>4.4501705764091223E-2</v>
      </c>
      <c r="V54" s="104">
        <v>5.170336657981842E-3</v>
      </c>
    </row>
    <row r="55" spans="1:22">
      <c r="A55" t="str">
        <f t="shared" si="1"/>
        <v>vc2020</v>
      </c>
      <c r="B55" t="s">
        <v>10</v>
      </c>
      <c r="C55" t="s">
        <v>5</v>
      </c>
      <c r="D55">
        <v>2020</v>
      </c>
      <c r="E55">
        <v>2.9369859399411937</v>
      </c>
      <c r="F55">
        <v>0.31770292469141836</v>
      </c>
      <c r="G55">
        <v>9.0329310467139892E-2</v>
      </c>
      <c r="H55">
        <v>0.16202931046713989</v>
      </c>
      <c r="I55">
        <v>2.2182397484236827E-2</v>
      </c>
      <c r="M55">
        <v>1</v>
      </c>
      <c r="N55" t="s">
        <v>9</v>
      </c>
      <c r="O55" t="str">
        <f t="shared" si="4"/>
        <v>lichte voertuigen</v>
      </c>
      <c r="P55" t="s">
        <v>6</v>
      </c>
      <c r="Q55">
        <v>2030</v>
      </c>
      <c r="R55" s="104">
        <v>0.62146237218818945</v>
      </c>
      <c r="S55" s="104">
        <v>0.18575514190682962</v>
      </c>
      <c r="T55" s="104">
        <v>3.6813732828094269E-2</v>
      </c>
      <c r="U55" s="104">
        <v>4.8493133294934536E-2</v>
      </c>
      <c r="V55" s="104">
        <v>6.0767279563456143E-3</v>
      </c>
    </row>
    <row r="56" spans="1:22">
      <c r="A56" t="str">
        <f t="shared" si="1"/>
        <v>vc2025</v>
      </c>
      <c r="B56" t="s">
        <v>10</v>
      </c>
      <c r="C56" t="s">
        <v>5</v>
      </c>
      <c r="D56">
        <v>2025</v>
      </c>
      <c r="E56">
        <v>1.3084593041632182</v>
      </c>
      <c r="F56">
        <v>0.1371368744985037</v>
      </c>
      <c r="G56">
        <v>7.0048856785121225E-2</v>
      </c>
      <c r="H56">
        <v>0.1417488567851205</v>
      </c>
      <c r="I56">
        <v>6.876763732091019E-3</v>
      </c>
      <c r="M56">
        <v>1</v>
      </c>
      <c r="N56" t="s">
        <v>9</v>
      </c>
      <c r="O56" t="str">
        <f t="shared" si="4"/>
        <v>lichte voertuigen</v>
      </c>
      <c r="P56" t="s">
        <v>7</v>
      </c>
      <c r="Q56">
        <v>2030</v>
      </c>
      <c r="R56" s="104">
        <v>0.52172114399454061</v>
      </c>
      <c r="S56" s="104">
        <v>0.15371524915475537</v>
      </c>
      <c r="T56" s="104">
        <v>2.9475510524314758E-2</v>
      </c>
      <c r="U56" s="104">
        <v>4.115491099115496E-2</v>
      </c>
      <c r="V56" s="104">
        <v>4.3979311751742101E-3</v>
      </c>
    </row>
    <row r="57" spans="1:22">
      <c r="A57" t="str">
        <f t="shared" si="1"/>
        <v>vc2030</v>
      </c>
      <c r="B57" t="s">
        <v>10</v>
      </c>
      <c r="C57" t="s">
        <v>5</v>
      </c>
      <c r="D57">
        <v>2030</v>
      </c>
      <c r="E57">
        <v>0.96584119016506065</v>
      </c>
      <c r="F57">
        <v>9.8309936067937698E-2</v>
      </c>
      <c r="G57">
        <v>6.5320700429726319E-2</v>
      </c>
      <c r="H57">
        <v>0.13702070042972631</v>
      </c>
      <c r="I57">
        <v>3.4034828593777666E-3</v>
      </c>
      <c r="M57">
        <v>2</v>
      </c>
      <c r="N57" t="s">
        <v>8</v>
      </c>
      <c r="O57" t="str">
        <f t="shared" si="4"/>
        <v>middel zwaar vracht</v>
      </c>
      <c r="P57" t="s">
        <v>3</v>
      </c>
      <c r="Q57">
        <v>2030</v>
      </c>
      <c r="R57" s="104">
        <v>0.43285732580528324</v>
      </c>
      <c r="S57" s="104">
        <v>4.6977091582429839E-2</v>
      </c>
      <c r="T57" s="104">
        <v>5.9007174705107905E-2</v>
      </c>
      <c r="U57" s="104">
        <v>0.13070717470510701</v>
      </c>
      <c r="V57" s="104">
        <v>3.0644736680869402E-3</v>
      </c>
    </row>
    <row r="58" spans="1:22">
      <c r="A58" t="str">
        <f t="shared" si="1"/>
        <v>vd2015</v>
      </c>
      <c r="B58" t="s">
        <v>10</v>
      </c>
      <c r="C58" t="s">
        <v>6</v>
      </c>
      <c r="D58">
        <v>2015</v>
      </c>
      <c r="E58">
        <v>11.647261653770135</v>
      </c>
      <c r="F58">
        <v>1.2939226557971002</v>
      </c>
      <c r="G58">
        <v>0.20200250964132321</v>
      </c>
      <c r="H58">
        <v>0.27370250964132292</v>
      </c>
      <c r="I58">
        <v>0.1038228091547954</v>
      </c>
      <c r="M58">
        <v>2</v>
      </c>
      <c r="N58" t="s">
        <v>8</v>
      </c>
      <c r="O58" t="str">
        <f t="shared" si="4"/>
        <v>middel zwaar vracht</v>
      </c>
      <c r="P58" t="s">
        <v>5</v>
      </c>
      <c r="Q58">
        <v>2030</v>
      </c>
      <c r="R58" s="104">
        <v>1.0283932005454777</v>
      </c>
      <c r="S58" s="104">
        <v>0.10834460597003781</v>
      </c>
      <c r="T58" s="104">
        <v>6.4719509159090471E-2</v>
      </c>
      <c r="U58" s="104">
        <v>0.13641950915909037</v>
      </c>
      <c r="V58" s="104">
        <v>5.4679754184522502E-3</v>
      </c>
    </row>
    <row r="59" spans="1:22">
      <c r="A59" t="str">
        <f t="shared" si="1"/>
        <v>vd2020</v>
      </c>
      <c r="B59" t="s">
        <v>10</v>
      </c>
      <c r="C59" t="s">
        <v>6</v>
      </c>
      <c r="D59">
        <v>2020</v>
      </c>
      <c r="E59">
        <v>4.154764862745238</v>
      </c>
      <c r="F59">
        <v>0.44386829460165084</v>
      </c>
      <c r="G59">
        <v>0.1031015983673973</v>
      </c>
      <c r="H59">
        <v>0.17480159836739731</v>
      </c>
      <c r="I59">
        <v>2.9117372949172413E-2</v>
      </c>
      <c r="M59">
        <v>2</v>
      </c>
      <c r="N59" t="s">
        <v>8</v>
      </c>
      <c r="O59" t="str">
        <f t="shared" si="4"/>
        <v>middel zwaar vracht</v>
      </c>
      <c r="P59" t="s">
        <v>6</v>
      </c>
      <c r="Q59">
        <v>2030</v>
      </c>
      <c r="R59" s="104">
        <v>1.6042480172619724</v>
      </c>
      <c r="S59" s="104">
        <v>0.16718090066488525</v>
      </c>
      <c r="T59" s="104">
        <v>6.8921632364999361E-2</v>
      </c>
      <c r="U59" s="104">
        <v>0.14062163236499881</v>
      </c>
      <c r="V59" s="104">
        <v>7.0638066376554507E-3</v>
      </c>
    </row>
    <row r="60" spans="1:22">
      <c r="A60" t="str">
        <f t="shared" si="1"/>
        <v>vd2025</v>
      </c>
      <c r="B60" t="s">
        <v>10</v>
      </c>
      <c r="C60" t="s">
        <v>6</v>
      </c>
      <c r="D60">
        <v>2025</v>
      </c>
      <c r="E60">
        <v>1.929859166566906</v>
      </c>
      <c r="F60">
        <v>0.20043936492771189</v>
      </c>
      <c r="G60">
        <v>7.6879474707164344E-2</v>
      </c>
      <c r="H60">
        <v>0.14857947470716351</v>
      </c>
      <c r="I60">
        <v>9.1270819759574733E-3</v>
      </c>
      <c r="M60">
        <v>2</v>
      </c>
      <c r="N60" t="s">
        <v>8</v>
      </c>
      <c r="O60" t="str">
        <f t="shared" si="4"/>
        <v>middel zwaar vracht</v>
      </c>
      <c r="P60" t="s">
        <v>7</v>
      </c>
      <c r="Q60">
        <v>2030</v>
      </c>
      <c r="R60" s="104">
        <v>0.74689515900836601</v>
      </c>
      <c r="S60" s="104">
        <v>7.9348113051059072E-2</v>
      </c>
      <c r="T60" s="104">
        <v>6.2188191552822791E-2</v>
      </c>
      <c r="U60" s="104">
        <v>0.13388819155282281</v>
      </c>
      <c r="V60" s="104">
        <v>4.4216905484144682E-3</v>
      </c>
    </row>
    <row r="61" spans="1:22">
      <c r="A61" t="str">
        <f t="shared" si="1"/>
        <v>vd2030</v>
      </c>
      <c r="B61" t="s">
        <v>10</v>
      </c>
      <c r="C61" t="s">
        <v>6</v>
      </c>
      <c r="D61">
        <v>2030</v>
      </c>
      <c r="E61">
        <v>1.4719803264117803</v>
      </c>
      <c r="F61">
        <v>0.14923611568684123</v>
      </c>
      <c r="G61">
        <v>7.0785104105710317E-2</v>
      </c>
      <c r="H61">
        <v>0.14248510410571008</v>
      </c>
      <c r="I61">
        <v>4.6071899567472286E-3</v>
      </c>
      <c r="M61">
        <v>3</v>
      </c>
      <c r="N61" t="s">
        <v>10</v>
      </c>
      <c r="O61" t="str">
        <f t="shared" si="4"/>
        <v>zwaar vracht</v>
      </c>
      <c r="P61" t="s">
        <v>3</v>
      </c>
      <c r="Q61">
        <v>2030</v>
      </c>
      <c r="R61" s="104">
        <v>0.3925789154215118</v>
      </c>
      <c r="S61" s="104">
        <v>4.0383363425723753E-2</v>
      </c>
      <c r="T61" s="104">
        <v>5.9027214520131682E-2</v>
      </c>
      <c r="U61" s="104">
        <v>0.1307272145201312</v>
      </c>
      <c r="V61" s="104">
        <v>1.8212385703933499E-3</v>
      </c>
    </row>
    <row r="62" spans="1:22">
      <c r="A62" t="str">
        <f t="shared" si="1"/>
        <v>ve2015</v>
      </c>
      <c r="B62" t="s">
        <v>10</v>
      </c>
      <c r="C62" t="s">
        <v>7</v>
      </c>
      <c r="D62">
        <v>2015</v>
      </c>
      <c r="E62">
        <v>6.6429578023000584</v>
      </c>
      <c r="F62">
        <v>0.758110642871892</v>
      </c>
      <c r="G62">
        <v>0.14487007356337198</v>
      </c>
      <c r="H62">
        <v>0.2165700735633716</v>
      </c>
      <c r="I62">
        <v>6.4281626267871428E-2</v>
      </c>
      <c r="M62">
        <v>3</v>
      </c>
      <c r="N62" t="s">
        <v>10</v>
      </c>
      <c r="O62" t="str">
        <f t="shared" si="4"/>
        <v>zwaar vracht</v>
      </c>
      <c r="P62" t="s">
        <v>5</v>
      </c>
      <c r="Q62">
        <v>2030</v>
      </c>
      <c r="R62" s="104">
        <v>0.96584119016506065</v>
      </c>
      <c r="S62" s="104">
        <v>9.8309936067937698E-2</v>
      </c>
      <c r="T62" s="104">
        <v>6.5320700429726319E-2</v>
      </c>
      <c r="U62" s="104">
        <v>0.13702070042972631</v>
      </c>
      <c r="V62" s="104">
        <v>3.4034828593777666E-3</v>
      </c>
    </row>
    <row r="63" spans="1:22">
      <c r="A63" t="str">
        <f t="shared" si="1"/>
        <v>ve2020</v>
      </c>
      <c r="B63" t="s">
        <v>10</v>
      </c>
      <c r="C63" t="s">
        <v>7</v>
      </c>
      <c r="D63">
        <v>2020</v>
      </c>
      <c r="E63">
        <v>2.239197579182858</v>
      </c>
      <c r="F63">
        <v>0.24443590385963443</v>
      </c>
      <c r="G63">
        <v>8.2669868556198789E-2</v>
      </c>
      <c r="H63">
        <v>0.15436986855619861</v>
      </c>
      <c r="I63">
        <v>1.7854543065256464E-2</v>
      </c>
      <c r="M63">
        <v>3</v>
      </c>
      <c r="N63" t="s">
        <v>10</v>
      </c>
      <c r="O63" t="str">
        <f t="shared" si="4"/>
        <v>zwaar vracht</v>
      </c>
      <c r="P63" t="s">
        <v>6</v>
      </c>
      <c r="Q63">
        <v>2030</v>
      </c>
      <c r="R63" s="104">
        <v>1.4719803264117803</v>
      </c>
      <c r="S63" s="104">
        <v>0.14923611568684123</v>
      </c>
      <c r="T63" s="104">
        <v>7.0785104105710317E-2</v>
      </c>
      <c r="U63" s="104">
        <v>0.14248510410571008</v>
      </c>
      <c r="V63" s="104">
        <v>4.6071899567472286E-3</v>
      </c>
    </row>
    <row r="64" spans="1:22">
      <c r="A64" t="str">
        <f t="shared" si="1"/>
        <v>ve2025</v>
      </c>
      <c r="B64" t="s">
        <v>10</v>
      </c>
      <c r="C64" t="s">
        <v>7</v>
      </c>
      <c r="D64">
        <v>2025</v>
      </c>
      <c r="E64">
        <v>0.97526958016869914</v>
      </c>
      <c r="F64">
        <v>0.10290504073417905</v>
      </c>
      <c r="G64">
        <v>6.6247208024047863E-2</v>
      </c>
      <c r="H64">
        <v>0.13794720802404739</v>
      </c>
      <c r="I64">
        <v>5.4980232387117243E-3</v>
      </c>
      <c r="M64">
        <v>3</v>
      </c>
      <c r="N64" t="s">
        <v>10</v>
      </c>
      <c r="O64" t="str">
        <f t="shared" si="4"/>
        <v>zwaar vracht</v>
      </c>
      <c r="P64" t="s">
        <v>7</v>
      </c>
      <c r="Q64">
        <v>2030</v>
      </c>
      <c r="R64" s="104">
        <v>0.70535778830567464</v>
      </c>
      <c r="S64" s="104">
        <v>7.2015523578766769E-2</v>
      </c>
      <c r="T64" s="104">
        <v>6.2424583586145145E-2</v>
      </c>
      <c r="U64" s="104">
        <v>0.13412458358614462</v>
      </c>
      <c r="V64" s="104">
        <v>2.6964718155797879E-3</v>
      </c>
    </row>
    <row r="65" spans="1:22">
      <c r="A65" t="str">
        <f t="shared" si="1"/>
        <v>ve2030</v>
      </c>
      <c r="B65" t="s">
        <v>10</v>
      </c>
      <c r="C65" t="s">
        <v>7</v>
      </c>
      <c r="D65">
        <v>2030</v>
      </c>
      <c r="E65">
        <v>0.70535778830567464</v>
      </c>
      <c r="F65">
        <v>7.2015523578766769E-2</v>
      </c>
      <c r="G65">
        <v>6.2424583586145145E-2</v>
      </c>
      <c r="H65">
        <v>0.13412458358614462</v>
      </c>
      <c r="I65">
        <v>2.6964718155797879E-3</v>
      </c>
      <c r="M65">
        <v>4</v>
      </c>
      <c r="N65" t="s">
        <v>3</v>
      </c>
      <c r="O65" t="str">
        <f t="shared" si="4"/>
        <v>bussen</v>
      </c>
      <c r="P65" t="s">
        <v>3</v>
      </c>
      <c r="Q65">
        <v>2030</v>
      </c>
      <c r="R65" s="104">
        <v>0.30003192873496404</v>
      </c>
      <c r="S65" s="104">
        <v>3.0723855508510676E-2</v>
      </c>
      <c r="T65" s="104">
        <v>5.6351577079573521E-2</v>
      </c>
      <c r="U65" s="104">
        <v>0.11195157707957279</v>
      </c>
      <c r="V65" s="104">
        <v>1.2150322433638521E-3</v>
      </c>
    </row>
    <row r="66" spans="1:22">
      <c r="B66" s="1"/>
      <c r="C66" s="1"/>
      <c r="D66" s="2"/>
      <c r="E66" s="2"/>
      <c r="F66" s="2"/>
      <c r="G66" s="2"/>
      <c r="H66" s="2"/>
      <c r="I66" s="64"/>
      <c r="M66">
        <v>4</v>
      </c>
      <c r="N66" t="s">
        <v>3</v>
      </c>
      <c r="O66" t="str">
        <f t="shared" si="4"/>
        <v>bussen</v>
      </c>
      <c r="P66" t="s">
        <v>5</v>
      </c>
      <c r="Q66">
        <v>2030</v>
      </c>
      <c r="R66" s="104">
        <v>0.69194548725571103</v>
      </c>
      <c r="S66" s="104">
        <v>7.0485334435667138E-2</v>
      </c>
      <c r="T66" s="104">
        <v>6.0126444484304938E-2</v>
      </c>
      <c r="U66" s="104">
        <v>0.1157264444843043</v>
      </c>
      <c r="V66" s="104">
        <v>2.224884117693894E-3</v>
      </c>
    </row>
    <row r="67" spans="1:22">
      <c r="B67" s="1"/>
      <c r="C67" s="1"/>
      <c r="D67" s="2"/>
      <c r="E67" s="2"/>
      <c r="F67" s="2"/>
      <c r="G67" s="2"/>
      <c r="H67" s="2"/>
      <c r="I67" s="64"/>
      <c r="M67">
        <v>4</v>
      </c>
      <c r="N67" t="s">
        <v>3</v>
      </c>
      <c r="O67" t="str">
        <f t="shared" si="4"/>
        <v>bussen</v>
      </c>
      <c r="P67" t="s">
        <v>6</v>
      </c>
      <c r="Q67">
        <v>2030</v>
      </c>
      <c r="R67" s="104">
        <v>1.0350666985188171</v>
      </c>
      <c r="S67" s="104">
        <v>0.10523049570186771</v>
      </c>
      <c r="T67" s="104">
        <v>6.3017452038448371E-2</v>
      </c>
      <c r="U67" s="104">
        <v>0.1186174520384481</v>
      </c>
      <c r="V67" s="104">
        <v>2.9692326789600774E-3</v>
      </c>
    </row>
    <row r="68" spans="1:22">
      <c r="B68" s="1"/>
      <c r="C68" s="1"/>
      <c r="D68" s="2"/>
      <c r="E68" s="2"/>
      <c r="F68" s="2"/>
      <c r="G68" s="2"/>
      <c r="H68" s="2"/>
      <c r="I68" s="64"/>
      <c r="M68">
        <v>4</v>
      </c>
      <c r="N68" t="s">
        <v>3</v>
      </c>
      <c r="O68" t="str">
        <f t="shared" si="4"/>
        <v>bussen</v>
      </c>
      <c r="P68" t="s">
        <v>7</v>
      </c>
      <c r="Q68">
        <v>2030</v>
      </c>
      <c r="R68" s="104">
        <v>0.52085178357648987</v>
      </c>
      <c r="S68" s="104">
        <v>5.3121515857340894E-2</v>
      </c>
      <c r="T68" s="104">
        <v>5.8460062819800165E-2</v>
      </c>
      <c r="U68" s="104">
        <v>0.1140600628197994</v>
      </c>
      <c r="V68" s="104">
        <v>1.783263602702738E-3</v>
      </c>
    </row>
    <row r="69" spans="1:22">
      <c r="B69" s="1"/>
      <c r="C69" s="1"/>
      <c r="D69" s="2"/>
      <c r="E69" s="2"/>
      <c r="F69" s="2"/>
      <c r="G69" s="2"/>
      <c r="H69" s="2"/>
      <c r="I69" s="64"/>
    </row>
    <row r="70" spans="1:22">
      <c r="B70" s="1"/>
      <c r="C70" s="1"/>
      <c r="D70" s="2"/>
      <c r="E70" s="2"/>
      <c r="F70" s="2"/>
      <c r="G70" s="2"/>
      <c r="H70" s="2"/>
      <c r="I70" s="64"/>
    </row>
    <row r="71" spans="1:22">
      <c r="B71" s="1"/>
      <c r="C71" s="1"/>
      <c r="D71" s="2"/>
      <c r="E71" s="2"/>
      <c r="F71" s="2"/>
      <c r="G71" s="2"/>
      <c r="H71" s="2"/>
      <c r="I71" s="64"/>
    </row>
    <row r="72" spans="1:22">
      <c r="B72" s="1"/>
      <c r="C72" s="1"/>
      <c r="D72" s="2"/>
      <c r="E72" s="2"/>
      <c r="F72" s="2"/>
      <c r="G72" s="2"/>
      <c r="H72" s="2"/>
      <c r="I72" s="64"/>
    </row>
    <row r="73" spans="1:22">
      <c r="B73" s="1"/>
      <c r="C73" s="1"/>
      <c r="D73" s="2"/>
      <c r="E73" s="2"/>
      <c r="F73" s="2"/>
      <c r="G73" s="2"/>
      <c r="H73" s="2"/>
      <c r="I73" s="64"/>
    </row>
    <row r="74" spans="1:22">
      <c r="B74" s="1"/>
      <c r="C74" s="1"/>
      <c r="D74" s="2"/>
      <c r="E74" s="2"/>
      <c r="F74" s="2"/>
      <c r="G74" s="2"/>
      <c r="H74" s="2"/>
      <c r="I74" s="64"/>
    </row>
    <row r="75" spans="1:22">
      <c r="B75" s="1"/>
      <c r="C75" s="1"/>
      <c r="D75" s="2"/>
      <c r="E75" s="2"/>
      <c r="F75" s="2"/>
      <c r="G75" s="2"/>
      <c r="H75" s="2"/>
      <c r="I75" s="64"/>
    </row>
    <row r="76" spans="1:22">
      <c r="B76" s="1"/>
      <c r="C76" s="1"/>
      <c r="D76" s="2"/>
      <c r="E76" s="2"/>
      <c r="F76" s="2"/>
      <c r="G76" s="2"/>
      <c r="H76" s="2"/>
      <c r="I76" s="64"/>
    </row>
    <row r="77" spans="1:22">
      <c r="B77" s="1"/>
      <c r="C77" s="1"/>
      <c r="D77" s="2"/>
      <c r="E77" s="2"/>
      <c r="F77" s="2"/>
      <c r="G77" s="2"/>
      <c r="H77" s="2"/>
      <c r="I77" s="64"/>
    </row>
    <row r="78" spans="1:22">
      <c r="B78" s="1"/>
      <c r="C78" s="1"/>
      <c r="D78" s="2"/>
      <c r="E78" s="2"/>
      <c r="F78" s="2"/>
      <c r="G78" s="2"/>
      <c r="H78" s="2"/>
      <c r="I78" s="64"/>
    </row>
    <row r="79" spans="1:22">
      <c r="B79" s="1"/>
      <c r="C79" s="1"/>
      <c r="D79" s="2"/>
      <c r="E79" s="2"/>
      <c r="F79" s="2"/>
      <c r="G79" s="2"/>
      <c r="H79" s="2"/>
      <c r="I79" s="64"/>
    </row>
    <row r="80" spans="1:22">
      <c r="B80" s="1"/>
      <c r="C80" s="1"/>
      <c r="D80" s="2"/>
      <c r="E80" s="2"/>
      <c r="F80" s="2"/>
      <c r="G80" s="2"/>
      <c r="H80" s="2"/>
      <c r="I80" s="64"/>
    </row>
    <row r="81" spans="2:9">
      <c r="B81" s="1"/>
      <c r="C81" s="1"/>
      <c r="D81" s="2"/>
      <c r="E81" s="2"/>
      <c r="F81" s="2"/>
      <c r="G81" s="2"/>
      <c r="H81" s="2"/>
      <c r="I81" s="64"/>
    </row>
  </sheetData>
  <phoneticPr fontId="3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00"/>
  <sheetViews>
    <sheetView workbookViewId="0">
      <pane xSplit="3" ySplit="2" topLeftCell="D808" activePane="bottomRight" state="frozenSplit"/>
      <selection pane="topRight" activeCell="D1" sqref="D1"/>
      <selection pane="bottomLeft" activeCell="A2" sqref="A2"/>
      <selection pane="bottomRight" activeCell="F820" sqref="F820"/>
    </sheetView>
  </sheetViews>
  <sheetFormatPr defaultColWidth="8.77734375" defaultRowHeight="14.4"/>
  <cols>
    <col min="6" max="9" width="11.44140625" customWidth="1"/>
    <col min="10" max="13" width="12.44140625" customWidth="1"/>
    <col min="14" max="17" width="13.109375" customWidth="1"/>
    <col min="18" max="21" width="14.33203125" customWidth="1"/>
  </cols>
  <sheetData>
    <row r="1" spans="1:25">
      <c r="A1" t="s">
        <v>105</v>
      </c>
      <c r="B1" t="s">
        <v>83</v>
      </c>
      <c r="C1" t="s">
        <v>84</v>
      </c>
      <c r="D1" t="s">
        <v>36</v>
      </c>
      <c r="E1" t="s">
        <v>35</v>
      </c>
      <c r="F1" t="s">
        <v>85</v>
      </c>
      <c r="G1" t="s">
        <v>86</v>
      </c>
      <c r="H1" t="s">
        <v>87</v>
      </c>
      <c r="I1" t="s">
        <v>88</v>
      </c>
      <c r="J1" t="s">
        <v>89</v>
      </c>
      <c r="K1" t="s">
        <v>90</v>
      </c>
      <c r="L1" t="s">
        <v>91</v>
      </c>
      <c r="M1" t="s">
        <v>92</v>
      </c>
      <c r="N1" t="s">
        <v>93</v>
      </c>
      <c r="O1" t="s">
        <v>94</v>
      </c>
      <c r="P1" t="s">
        <v>95</v>
      </c>
      <c r="Q1" t="s">
        <v>96</v>
      </c>
      <c r="R1" t="s">
        <v>97</v>
      </c>
      <c r="S1" t="s">
        <v>98</v>
      </c>
      <c r="T1" t="s">
        <v>99</v>
      </c>
      <c r="U1" t="s">
        <v>100</v>
      </c>
      <c r="V1" t="s">
        <v>101</v>
      </c>
      <c r="W1" t="s">
        <v>102</v>
      </c>
      <c r="X1" t="s">
        <v>103</v>
      </c>
      <c r="Y1" t="s">
        <v>104</v>
      </c>
    </row>
    <row r="2" spans="1:25">
      <c r="A2">
        <v>1</v>
      </c>
      <c r="B2">
        <f>A2+1</f>
        <v>2</v>
      </c>
      <c r="C2">
        <f t="shared" ref="C2:Y2" si="0">B2+1</f>
        <v>3</v>
      </c>
      <c r="D2">
        <f t="shared" si="0"/>
        <v>4</v>
      </c>
      <c r="E2">
        <f t="shared" si="0"/>
        <v>5</v>
      </c>
      <c r="F2">
        <f t="shared" si="0"/>
        <v>6</v>
      </c>
      <c r="G2">
        <f t="shared" si="0"/>
        <v>7</v>
      </c>
      <c r="H2">
        <f t="shared" si="0"/>
        <v>8</v>
      </c>
      <c r="I2">
        <f t="shared" si="0"/>
        <v>9</v>
      </c>
      <c r="J2">
        <f t="shared" si="0"/>
        <v>10</v>
      </c>
      <c r="K2">
        <f t="shared" si="0"/>
        <v>11</v>
      </c>
      <c r="L2">
        <f t="shared" si="0"/>
        <v>12</v>
      </c>
      <c r="M2">
        <f t="shared" si="0"/>
        <v>13</v>
      </c>
      <c r="N2">
        <f t="shared" si="0"/>
        <v>14</v>
      </c>
      <c r="O2">
        <f t="shared" si="0"/>
        <v>15</v>
      </c>
      <c r="P2">
        <f t="shared" si="0"/>
        <v>16</v>
      </c>
      <c r="Q2">
        <f t="shared" si="0"/>
        <v>17</v>
      </c>
      <c r="R2">
        <f t="shared" si="0"/>
        <v>18</v>
      </c>
      <c r="S2">
        <f t="shared" si="0"/>
        <v>19</v>
      </c>
      <c r="T2">
        <f t="shared" si="0"/>
        <v>20</v>
      </c>
      <c r="U2">
        <f t="shared" si="0"/>
        <v>21</v>
      </c>
      <c r="V2">
        <f t="shared" si="0"/>
        <v>22</v>
      </c>
      <c r="W2">
        <f t="shared" si="0"/>
        <v>23</v>
      </c>
      <c r="X2">
        <f t="shared" si="0"/>
        <v>24</v>
      </c>
      <c r="Y2">
        <f t="shared" si="0"/>
        <v>25</v>
      </c>
    </row>
    <row r="3" spans="1:25">
      <c r="A3" t="str">
        <f>B3&amp;"-"&amp;C3</f>
        <v>1-39</v>
      </c>
      <c r="B3">
        <f t="shared" ref="B3:B66" si="1">(D3-24000)/4000+1</f>
        <v>1</v>
      </c>
      <c r="C3">
        <f t="shared" ref="C3:C66" si="2">(E3-22000)/4000+1</f>
        <v>39</v>
      </c>
      <c r="D3">
        <v>24000</v>
      </c>
      <c r="E3">
        <v>174000</v>
      </c>
      <c r="F3" s="69">
        <v>13.15954</v>
      </c>
      <c r="G3" s="69">
        <v>11.1835</v>
      </c>
      <c r="H3" s="69">
        <v>10.61985</v>
      </c>
      <c r="I3" s="69">
        <v>10.302149999999999</v>
      </c>
      <c r="J3" s="69">
        <v>46.511389999999999</v>
      </c>
      <c r="K3" s="69">
        <v>49.098770000000002</v>
      </c>
      <c r="L3" s="69">
        <v>49.606229999999996</v>
      </c>
      <c r="M3" s="69">
        <v>49.841230000000003</v>
      </c>
      <c r="N3" s="69">
        <v>18.715109999999999</v>
      </c>
      <c r="O3" s="69">
        <v>17.107559999999999</v>
      </c>
      <c r="P3" s="69">
        <v>16.541360000000001</v>
      </c>
      <c r="Q3" s="69">
        <v>16.063099999999999</v>
      </c>
      <c r="R3" s="69">
        <v>11.39249</v>
      </c>
      <c r="S3" s="69">
        <v>10.05565</v>
      </c>
      <c r="T3" s="69">
        <v>9.5800630000000009</v>
      </c>
      <c r="U3" s="69">
        <v>9.1709320000000005</v>
      </c>
      <c r="V3" s="70">
        <v>0.41030280000000002</v>
      </c>
      <c r="W3" s="70">
        <v>0.34291149999999998</v>
      </c>
      <c r="X3" s="70">
        <v>0.31203979999999998</v>
      </c>
      <c r="Y3" s="70">
        <v>0.29632609999999998</v>
      </c>
    </row>
    <row r="4" spans="1:25">
      <c r="A4" t="str">
        <f t="shared" ref="A4:A67" si="3">B4&amp;"-"&amp;C4</f>
        <v>1-40</v>
      </c>
      <c r="B4">
        <f t="shared" si="1"/>
        <v>1</v>
      </c>
      <c r="C4">
        <f t="shared" si="2"/>
        <v>40</v>
      </c>
      <c r="D4">
        <v>24000</v>
      </c>
      <c r="E4">
        <v>178000</v>
      </c>
      <c r="F4" s="69">
        <v>12.84252</v>
      </c>
      <c r="G4" s="69">
        <v>10.99905</v>
      </c>
      <c r="H4" s="69">
        <v>10.497579999999999</v>
      </c>
      <c r="I4" s="69">
        <v>10.22264</v>
      </c>
      <c r="J4" s="69">
        <v>46.932510000000001</v>
      </c>
      <c r="K4" s="69">
        <v>49.44164</v>
      </c>
      <c r="L4" s="69">
        <v>49.931399999999996</v>
      </c>
      <c r="M4" s="69">
        <v>50.143239999999999</v>
      </c>
      <c r="N4" s="69">
        <v>18.865919999999999</v>
      </c>
      <c r="O4" s="69">
        <v>17.257200000000001</v>
      </c>
      <c r="P4" s="69">
        <v>16.69379</v>
      </c>
      <c r="Q4" s="69">
        <v>16.214649999999999</v>
      </c>
      <c r="R4" s="69">
        <v>11.48358</v>
      </c>
      <c r="S4" s="69">
        <v>10.143689999999999</v>
      </c>
      <c r="T4" s="69">
        <v>9.6722970000000004</v>
      </c>
      <c r="U4" s="69">
        <v>9.2637680000000007</v>
      </c>
      <c r="V4" s="70">
        <v>0.41821459999999999</v>
      </c>
      <c r="W4" s="70">
        <v>0.35168569999999999</v>
      </c>
      <c r="X4" s="70">
        <v>0.32231690000000002</v>
      </c>
      <c r="Y4" s="70">
        <v>0.3073111</v>
      </c>
    </row>
    <row r="5" spans="1:25">
      <c r="A5" t="str">
        <f t="shared" si="3"/>
        <v>1-41</v>
      </c>
      <c r="B5">
        <f t="shared" si="1"/>
        <v>1</v>
      </c>
      <c r="C5">
        <f t="shared" si="2"/>
        <v>41</v>
      </c>
      <c r="D5">
        <v>24000</v>
      </c>
      <c r="E5">
        <v>182000</v>
      </c>
      <c r="F5" s="69">
        <v>12.92536</v>
      </c>
      <c r="G5" s="69">
        <v>11.1412</v>
      </c>
      <c r="H5" s="69">
        <v>10.66938</v>
      </c>
      <c r="I5" s="69">
        <v>10.42403</v>
      </c>
      <c r="J5" s="69">
        <v>46.924109999999999</v>
      </c>
      <c r="K5" s="69">
        <v>49.41216</v>
      </c>
      <c r="L5" s="69">
        <v>49.88456</v>
      </c>
      <c r="M5" s="69">
        <v>50.075899999999997</v>
      </c>
      <c r="N5" s="69">
        <v>19.006119999999999</v>
      </c>
      <c r="O5" s="69">
        <v>17.408770000000001</v>
      </c>
      <c r="P5" s="69">
        <v>16.849879999999999</v>
      </c>
      <c r="Q5" s="69">
        <v>16.374829999999999</v>
      </c>
      <c r="R5" s="69">
        <v>11.595840000000001</v>
      </c>
      <c r="S5" s="69">
        <v>10.26057</v>
      </c>
      <c r="T5" s="69">
        <v>9.7918369999999992</v>
      </c>
      <c r="U5" s="69">
        <v>9.3853010000000001</v>
      </c>
      <c r="V5" s="70">
        <v>0.40374660000000001</v>
      </c>
      <c r="W5" s="70">
        <v>0.33965309999999999</v>
      </c>
      <c r="X5" s="70">
        <v>0.3120137</v>
      </c>
      <c r="Y5" s="70">
        <v>0.29804530000000001</v>
      </c>
    </row>
    <row r="6" spans="1:25">
      <c r="A6" t="str">
        <f t="shared" si="3"/>
        <v>1-43</v>
      </c>
      <c r="B6">
        <f t="shared" si="1"/>
        <v>1</v>
      </c>
      <c r="C6">
        <f t="shared" si="2"/>
        <v>43</v>
      </c>
      <c r="D6">
        <v>24000</v>
      </c>
      <c r="E6">
        <v>190000</v>
      </c>
      <c r="F6" s="69">
        <v>12.63893</v>
      </c>
      <c r="G6" s="69">
        <v>11.0067</v>
      </c>
      <c r="H6" s="69">
        <v>10.60411</v>
      </c>
      <c r="I6" s="69">
        <v>10.429209999999999</v>
      </c>
      <c r="J6" s="69">
        <v>47.933450000000001</v>
      </c>
      <c r="K6" s="69">
        <v>50.312100000000001</v>
      </c>
      <c r="L6" s="69">
        <v>50.723759999999999</v>
      </c>
      <c r="M6" s="69">
        <v>50.844450000000002</v>
      </c>
      <c r="N6" s="69">
        <v>18.95346</v>
      </c>
      <c r="O6" s="69">
        <v>17.38618</v>
      </c>
      <c r="P6" s="69">
        <v>16.847760000000001</v>
      </c>
      <c r="Q6" s="69">
        <v>16.390840000000001</v>
      </c>
      <c r="R6" s="69">
        <v>11.68112</v>
      </c>
      <c r="S6" s="69">
        <v>10.34159</v>
      </c>
      <c r="T6" s="69">
        <v>9.8803809999999999</v>
      </c>
      <c r="U6" s="69">
        <v>9.4806620000000006</v>
      </c>
      <c r="V6" s="70">
        <v>0.42940250000000002</v>
      </c>
      <c r="W6" s="70">
        <v>0.36377880000000001</v>
      </c>
      <c r="X6" s="70">
        <v>0.33752779999999999</v>
      </c>
      <c r="Y6" s="70">
        <v>0.32479580000000002</v>
      </c>
    </row>
    <row r="7" spans="1:25">
      <c r="A7" t="str">
        <f t="shared" si="3"/>
        <v>1-44</v>
      </c>
      <c r="B7">
        <f t="shared" si="1"/>
        <v>1</v>
      </c>
      <c r="C7">
        <f t="shared" si="2"/>
        <v>44</v>
      </c>
      <c r="D7">
        <v>24000</v>
      </c>
      <c r="E7">
        <v>194000</v>
      </c>
      <c r="F7" s="69">
        <v>12.04158</v>
      </c>
      <c r="G7" s="69">
        <v>10.46</v>
      </c>
      <c r="H7" s="69">
        <v>10.079319999999999</v>
      </c>
      <c r="I7" s="69">
        <v>9.9273520000000008</v>
      </c>
      <c r="J7" s="69">
        <v>48.254040000000003</v>
      </c>
      <c r="K7" s="69">
        <v>50.604300000000002</v>
      </c>
      <c r="L7" s="69">
        <v>50.991999999999997</v>
      </c>
      <c r="M7" s="69">
        <v>51.085270000000001</v>
      </c>
      <c r="N7" s="69">
        <v>18.689070000000001</v>
      </c>
      <c r="O7" s="69">
        <v>17.179269999999999</v>
      </c>
      <c r="P7" s="69">
        <v>16.659859999999998</v>
      </c>
      <c r="Q7" s="69">
        <v>16.220310000000001</v>
      </c>
      <c r="R7" s="69">
        <v>11.5594</v>
      </c>
      <c r="S7" s="69">
        <v>10.24879</v>
      </c>
      <c r="T7" s="69">
        <v>9.7957719999999995</v>
      </c>
      <c r="U7" s="69">
        <v>9.4041650000000008</v>
      </c>
      <c r="V7" s="70">
        <v>0.40670529999999999</v>
      </c>
      <c r="W7" s="70">
        <v>0.34393390000000001</v>
      </c>
      <c r="X7" s="70">
        <v>0.32014629999999999</v>
      </c>
      <c r="Y7" s="70">
        <v>0.3093553</v>
      </c>
    </row>
    <row r="8" spans="1:25">
      <c r="A8" t="str">
        <f t="shared" si="3"/>
        <v>1-45</v>
      </c>
      <c r="B8">
        <f t="shared" si="1"/>
        <v>1</v>
      </c>
      <c r="C8">
        <f t="shared" si="2"/>
        <v>45</v>
      </c>
      <c r="D8">
        <v>24000</v>
      </c>
      <c r="E8">
        <v>198000</v>
      </c>
      <c r="F8" s="69">
        <v>11.379300000000001</v>
      </c>
      <c r="G8" s="69">
        <v>9.9144620000000003</v>
      </c>
      <c r="H8" s="69">
        <v>9.5941530000000004</v>
      </c>
      <c r="I8" s="69">
        <v>9.475657</v>
      </c>
      <c r="J8" s="69">
        <v>51.103409999999997</v>
      </c>
      <c r="K8" s="69">
        <v>53.31194</v>
      </c>
      <c r="L8" s="69">
        <v>53.622439999999997</v>
      </c>
      <c r="M8" s="69">
        <v>53.666089999999997</v>
      </c>
      <c r="N8" s="69">
        <v>14.17061</v>
      </c>
      <c r="O8" s="69">
        <v>13.142519999999999</v>
      </c>
      <c r="P8" s="69">
        <v>12.789149999999999</v>
      </c>
      <c r="Q8" s="69">
        <v>12.486409999999999</v>
      </c>
      <c r="R8" s="69">
        <v>10.475300000000001</v>
      </c>
      <c r="S8" s="69">
        <v>9.3367380000000004</v>
      </c>
      <c r="T8" s="69">
        <v>8.9323139999999999</v>
      </c>
      <c r="U8" s="69">
        <v>8.5809519999999999</v>
      </c>
      <c r="V8" s="70">
        <v>0.43603069999999999</v>
      </c>
      <c r="W8" s="70">
        <v>0.369363</v>
      </c>
      <c r="X8" s="70">
        <v>0.34567680000000001</v>
      </c>
      <c r="Y8" s="70">
        <v>0.33530880000000002</v>
      </c>
    </row>
    <row r="9" spans="1:25">
      <c r="A9" t="str">
        <f t="shared" si="3"/>
        <v>1-46</v>
      </c>
      <c r="B9">
        <f t="shared" si="1"/>
        <v>1</v>
      </c>
      <c r="C9">
        <f t="shared" si="2"/>
        <v>46</v>
      </c>
      <c r="D9">
        <v>24000</v>
      </c>
      <c r="E9">
        <v>202000</v>
      </c>
      <c r="F9" s="69">
        <v>7.3531050000000002</v>
      </c>
      <c r="G9" s="69">
        <v>6.4156959999999996</v>
      </c>
      <c r="H9" s="69">
        <v>6.2537520000000004</v>
      </c>
      <c r="I9" s="69">
        <v>6.2101410000000001</v>
      </c>
      <c r="J9" s="69">
        <v>57.903419999999997</v>
      </c>
      <c r="K9" s="69">
        <v>59.797840000000001</v>
      </c>
      <c r="L9" s="69">
        <v>59.961889999999997</v>
      </c>
      <c r="M9" s="69">
        <v>59.89002</v>
      </c>
      <c r="N9" s="69">
        <v>8.0023029999999995</v>
      </c>
      <c r="O9" s="69">
        <v>7.4979399999999998</v>
      </c>
      <c r="P9" s="69">
        <v>7.3425070000000003</v>
      </c>
      <c r="Q9" s="69">
        <v>7.2039850000000003</v>
      </c>
      <c r="R9" s="69">
        <v>8.7474050000000005</v>
      </c>
      <c r="S9" s="69">
        <v>7.8406479999999998</v>
      </c>
      <c r="T9" s="69">
        <v>7.5264300000000004</v>
      </c>
      <c r="U9" s="69">
        <v>7.2491339999999997</v>
      </c>
      <c r="V9" s="70">
        <v>0.32205060000000002</v>
      </c>
      <c r="W9" s="70">
        <v>0.27276630000000002</v>
      </c>
      <c r="X9" s="70">
        <v>0.25838519999999998</v>
      </c>
      <c r="Y9" s="70">
        <v>0.25370930000000003</v>
      </c>
    </row>
    <row r="10" spans="1:25">
      <c r="A10" t="str">
        <f t="shared" si="3"/>
        <v>2-38</v>
      </c>
      <c r="B10">
        <f t="shared" si="1"/>
        <v>2</v>
      </c>
      <c r="C10">
        <f t="shared" si="2"/>
        <v>38</v>
      </c>
      <c r="D10">
        <v>28000</v>
      </c>
      <c r="E10">
        <v>170000</v>
      </c>
      <c r="F10" s="69">
        <v>12.352169999999999</v>
      </c>
      <c r="G10" s="69">
        <v>10.53049</v>
      </c>
      <c r="H10" s="69">
        <v>9.9987779999999997</v>
      </c>
      <c r="I10" s="69">
        <v>9.6989839999999994</v>
      </c>
      <c r="J10" s="69">
        <v>47.1081</v>
      </c>
      <c r="K10" s="69">
        <v>49.677970000000002</v>
      </c>
      <c r="L10" s="69">
        <v>50.189689999999999</v>
      </c>
      <c r="M10" s="69">
        <v>50.425229999999999</v>
      </c>
      <c r="N10" s="69">
        <v>18.351710000000001</v>
      </c>
      <c r="O10" s="69">
        <v>16.782150000000001</v>
      </c>
      <c r="P10" s="69">
        <v>16.23516</v>
      </c>
      <c r="Q10" s="69">
        <v>15.77788</v>
      </c>
      <c r="R10" s="69">
        <v>11.112970000000001</v>
      </c>
      <c r="S10" s="69">
        <v>9.8049890000000008</v>
      </c>
      <c r="T10" s="69">
        <v>9.3449299999999997</v>
      </c>
      <c r="U10" s="69">
        <v>8.9516109999999998</v>
      </c>
      <c r="V10" s="70">
        <v>0.42828650000000001</v>
      </c>
      <c r="W10" s="70">
        <v>0.36134319999999998</v>
      </c>
      <c r="X10" s="70">
        <v>0.32969359999999998</v>
      </c>
      <c r="Y10" s="70">
        <v>0.312998</v>
      </c>
    </row>
    <row r="11" spans="1:25">
      <c r="A11" t="str">
        <f t="shared" si="3"/>
        <v>2-39</v>
      </c>
      <c r="B11">
        <f t="shared" si="1"/>
        <v>2</v>
      </c>
      <c r="C11">
        <f t="shared" si="2"/>
        <v>39</v>
      </c>
      <c r="D11">
        <v>28000</v>
      </c>
      <c r="E11">
        <v>174000</v>
      </c>
      <c r="F11" s="69">
        <v>11.932399999999999</v>
      </c>
      <c r="G11" s="69">
        <v>10.247590000000001</v>
      </c>
      <c r="H11" s="69">
        <v>9.7720760000000002</v>
      </c>
      <c r="I11" s="69">
        <v>9.515072</v>
      </c>
      <c r="J11" s="69">
        <v>48.635069999999999</v>
      </c>
      <c r="K11" s="69">
        <v>51.085720000000002</v>
      </c>
      <c r="L11" s="69">
        <v>51.557879999999997</v>
      </c>
      <c r="M11" s="69">
        <v>51.751730000000002</v>
      </c>
      <c r="N11" s="69">
        <v>18.01369</v>
      </c>
      <c r="O11" s="69">
        <v>16.472760000000001</v>
      </c>
      <c r="P11" s="69">
        <v>15.943390000000001</v>
      </c>
      <c r="Q11" s="69">
        <v>15.500679999999999</v>
      </c>
      <c r="R11" s="69">
        <v>11.037699999999999</v>
      </c>
      <c r="S11" s="69">
        <v>9.7338310000000003</v>
      </c>
      <c r="T11" s="69">
        <v>9.2843540000000004</v>
      </c>
      <c r="U11" s="69">
        <v>8.8997410000000006</v>
      </c>
      <c r="V11" s="70">
        <v>0.488373</v>
      </c>
      <c r="W11" s="70">
        <v>0.41621459999999999</v>
      </c>
      <c r="X11" s="70">
        <v>0.38334400000000002</v>
      </c>
      <c r="Y11" s="70">
        <v>0.36587419999999998</v>
      </c>
    </row>
    <row r="12" spans="1:25">
      <c r="A12" t="str">
        <f t="shared" si="3"/>
        <v>2-40</v>
      </c>
      <c r="B12">
        <f t="shared" si="1"/>
        <v>2</v>
      </c>
      <c r="C12">
        <f t="shared" si="2"/>
        <v>40</v>
      </c>
      <c r="D12">
        <v>28000</v>
      </c>
      <c r="E12">
        <v>178000</v>
      </c>
      <c r="F12" s="69">
        <v>12.478999999999999</v>
      </c>
      <c r="G12" s="69">
        <v>10.80255</v>
      </c>
      <c r="H12" s="69">
        <v>10.34285</v>
      </c>
      <c r="I12" s="69">
        <v>10.10572</v>
      </c>
      <c r="J12" s="69">
        <v>48.545490000000001</v>
      </c>
      <c r="K12" s="69">
        <v>50.911630000000002</v>
      </c>
      <c r="L12" s="69">
        <v>51.359229999999997</v>
      </c>
      <c r="M12" s="69">
        <v>51.529429999999998</v>
      </c>
      <c r="N12" s="69">
        <v>18.109529999999999</v>
      </c>
      <c r="O12" s="69">
        <v>16.55555</v>
      </c>
      <c r="P12" s="69">
        <v>16.02675</v>
      </c>
      <c r="Q12" s="69">
        <v>15.58366</v>
      </c>
      <c r="R12" s="69">
        <v>11.172829999999999</v>
      </c>
      <c r="S12" s="69">
        <v>9.8517360000000007</v>
      </c>
      <c r="T12" s="69">
        <v>9.4027019999999997</v>
      </c>
      <c r="U12" s="69">
        <v>9.0176069999999999</v>
      </c>
      <c r="V12" s="70">
        <v>0.4942764</v>
      </c>
      <c r="W12" s="70">
        <v>0.42311300000000002</v>
      </c>
      <c r="X12" s="70">
        <v>0.39171420000000001</v>
      </c>
      <c r="Y12" s="70">
        <v>0.37524010000000002</v>
      </c>
    </row>
    <row r="13" spans="1:25">
      <c r="A13" t="str">
        <f t="shared" si="3"/>
        <v>2-41</v>
      </c>
      <c r="B13">
        <f t="shared" si="1"/>
        <v>2</v>
      </c>
      <c r="C13">
        <f t="shared" si="2"/>
        <v>41</v>
      </c>
      <c r="D13">
        <v>28000</v>
      </c>
      <c r="E13">
        <v>182000</v>
      </c>
      <c r="F13" s="69">
        <v>11.817869999999999</v>
      </c>
      <c r="G13" s="69">
        <v>10.263120000000001</v>
      </c>
      <c r="H13" s="69">
        <v>9.8479559999999999</v>
      </c>
      <c r="I13" s="69">
        <v>9.6384179999999997</v>
      </c>
      <c r="J13" s="69">
        <v>48.823390000000003</v>
      </c>
      <c r="K13" s="69">
        <v>51.167310000000001</v>
      </c>
      <c r="L13" s="69">
        <v>51.597949999999997</v>
      </c>
      <c r="M13" s="69">
        <v>51.75076</v>
      </c>
      <c r="N13" s="69">
        <v>18.160360000000001</v>
      </c>
      <c r="O13" s="69">
        <v>16.611470000000001</v>
      </c>
      <c r="P13" s="69">
        <v>16.086369999999999</v>
      </c>
      <c r="Q13" s="69">
        <v>15.64625</v>
      </c>
      <c r="R13" s="69">
        <v>11.17661</v>
      </c>
      <c r="S13" s="69">
        <v>9.8601480000000006</v>
      </c>
      <c r="T13" s="69">
        <v>9.4149399999999996</v>
      </c>
      <c r="U13" s="69">
        <v>9.0329809999999995</v>
      </c>
      <c r="V13" s="70">
        <v>0.46467180000000002</v>
      </c>
      <c r="W13" s="70">
        <v>0.39706829999999999</v>
      </c>
      <c r="X13" s="70">
        <v>0.36810219999999999</v>
      </c>
      <c r="Y13" s="70">
        <v>0.35331180000000001</v>
      </c>
    </row>
    <row r="14" spans="1:25">
      <c r="A14" t="str">
        <f t="shared" si="3"/>
        <v>2-42</v>
      </c>
      <c r="B14">
        <f t="shared" si="1"/>
        <v>2</v>
      </c>
      <c r="C14">
        <f t="shared" si="2"/>
        <v>42</v>
      </c>
      <c r="D14">
        <v>28000</v>
      </c>
      <c r="E14">
        <v>186000</v>
      </c>
      <c r="F14" s="69">
        <v>12.154780000000001</v>
      </c>
      <c r="G14" s="69">
        <v>10.59192</v>
      </c>
      <c r="H14" s="69">
        <v>10.18932</v>
      </c>
      <c r="I14" s="69">
        <v>10.0002</v>
      </c>
      <c r="J14" s="69">
        <v>48.41216</v>
      </c>
      <c r="K14" s="69">
        <v>50.732480000000002</v>
      </c>
      <c r="L14" s="69">
        <v>51.147660000000002</v>
      </c>
      <c r="M14" s="69">
        <v>51.280320000000003</v>
      </c>
      <c r="N14" s="69">
        <v>18.473240000000001</v>
      </c>
      <c r="O14" s="69">
        <v>16.899519999999999</v>
      </c>
      <c r="P14" s="69">
        <v>16.369669999999999</v>
      </c>
      <c r="Q14" s="69">
        <v>15.92562</v>
      </c>
      <c r="R14" s="69">
        <v>11.35122</v>
      </c>
      <c r="S14" s="69">
        <v>10.015280000000001</v>
      </c>
      <c r="T14" s="69">
        <v>9.5675019999999993</v>
      </c>
      <c r="U14" s="69">
        <v>9.1832220000000007</v>
      </c>
      <c r="V14" s="70">
        <v>0.44425599999999998</v>
      </c>
      <c r="W14" s="70">
        <v>0.37971759999999999</v>
      </c>
      <c r="X14" s="70">
        <v>0.3532131</v>
      </c>
      <c r="Y14" s="70">
        <v>0.34020980000000001</v>
      </c>
    </row>
    <row r="15" spans="1:25">
      <c r="A15" t="str">
        <f t="shared" si="3"/>
        <v>2-43</v>
      </c>
      <c r="B15">
        <f t="shared" si="1"/>
        <v>2</v>
      </c>
      <c r="C15">
        <f t="shared" si="2"/>
        <v>43</v>
      </c>
      <c r="D15">
        <v>28000</v>
      </c>
      <c r="E15">
        <v>190000</v>
      </c>
      <c r="F15" s="69">
        <v>11.4178</v>
      </c>
      <c r="G15" s="69">
        <v>9.9778540000000007</v>
      </c>
      <c r="H15" s="69">
        <v>9.6230799999999999</v>
      </c>
      <c r="I15" s="69">
        <v>9.4729050000000008</v>
      </c>
      <c r="J15" s="69">
        <v>49.927410000000002</v>
      </c>
      <c r="K15" s="69">
        <v>52.176639999999999</v>
      </c>
      <c r="L15" s="69">
        <v>52.546399999999998</v>
      </c>
      <c r="M15" s="69">
        <v>52.63232</v>
      </c>
      <c r="N15" s="69">
        <v>18.127279999999999</v>
      </c>
      <c r="O15" s="69">
        <v>16.60284</v>
      </c>
      <c r="P15" s="69">
        <v>16.094740000000002</v>
      </c>
      <c r="Q15" s="69">
        <v>15.671329999999999</v>
      </c>
      <c r="R15" s="69">
        <v>11.24771</v>
      </c>
      <c r="S15" s="69">
        <v>9.9267009999999996</v>
      </c>
      <c r="T15" s="69">
        <v>9.4887300000000003</v>
      </c>
      <c r="U15" s="69">
        <v>9.1146340000000006</v>
      </c>
      <c r="V15" s="70">
        <v>0.48909780000000003</v>
      </c>
      <c r="W15" s="70">
        <v>0.42023779999999999</v>
      </c>
      <c r="X15" s="70">
        <v>0.39328649999999998</v>
      </c>
      <c r="Y15" s="70">
        <v>0.38066640000000002</v>
      </c>
    </row>
    <row r="16" spans="1:25">
      <c r="A16" t="str">
        <f t="shared" si="3"/>
        <v>2-44</v>
      </c>
      <c r="B16">
        <f t="shared" si="1"/>
        <v>2</v>
      </c>
      <c r="C16">
        <f t="shared" si="2"/>
        <v>44</v>
      </c>
      <c r="D16">
        <v>28000</v>
      </c>
      <c r="E16">
        <v>194000</v>
      </c>
      <c r="F16" s="69">
        <v>11.95782</v>
      </c>
      <c r="G16" s="69">
        <v>10.44294</v>
      </c>
      <c r="H16" s="69">
        <v>10.079330000000001</v>
      </c>
      <c r="I16" s="69">
        <v>9.9495760000000004</v>
      </c>
      <c r="J16" s="69">
        <v>48.935200000000002</v>
      </c>
      <c r="K16" s="69">
        <v>51.216700000000003</v>
      </c>
      <c r="L16" s="69">
        <v>51.58128</v>
      </c>
      <c r="M16" s="69">
        <v>51.641660000000002</v>
      </c>
      <c r="N16" s="69">
        <v>18.61731</v>
      </c>
      <c r="O16" s="69">
        <v>17.0654</v>
      </c>
      <c r="P16" s="69">
        <v>16.546479999999999</v>
      </c>
      <c r="Q16" s="69">
        <v>16.1144</v>
      </c>
      <c r="R16" s="69">
        <v>11.44534</v>
      </c>
      <c r="S16" s="69">
        <v>10.10993</v>
      </c>
      <c r="T16" s="69">
        <v>9.6652539999999991</v>
      </c>
      <c r="U16" s="69">
        <v>9.2859540000000003</v>
      </c>
      <c r="V16" s="70">
        <v>0.45035249999999999</v>
      </c>
      <c r="W16" s="70">
        <v>0.38596639999999999</v>
      </c>
      <c r="X16" s="70">
        <v>0.36237730000000001</v>
      </c>
      <c r="Y16" s="70">
        <v>0.35231380000000001</v>
      </c>
    </row>
    <row r="17" spans="1:25">
      <c r="A17" t="str">
        <f t="shared" si="3"/>
        <v>2-45</v>
      </c>
      <c r="B17">
        <f t="shared" si="1"/>
        <v>2</v>
      </c>
      <c r="C17">
        <f t="shared" si="2"/>
        <v>45</v>
      </c>
      <c r="D17">
        <v>28000</v>
      </c>
      <c r="E17">
        <v>198000</v>
      </c>
      <c r="F17" s="69">
        <v>15.428710000000001</v>
      </c>
      <c r="G17" s="69">
        <v>13.47932</v>
      </c>
      <c r="H17" s="69">
        <v>13.02007</v>
      </c>
      <c r="I17" s="69">
        <v>12.90155</v>
      </c>
      <c r="J17" s="69">
        <v>48.596910000000001</v>
      </c>
      <c r="K17" s="69">
        <v>50.889760000000003</v>
      </c>
      <c r="L17" s="69">
        <v>51.234670000000001</v>
      </c>
      <c r="M17" s="69">
        <v>51.263809999999999</v>
      </c>
      <c r="N17" s="69">
        <v>18.63008</v>
      </c>
      <c r="O17" s="69">
        <v>17.122309999999999</v>
      </c>
      <c r="P17" s="69">
        <v>16.606000000000002</v>
      </c>
      <c r="Q17" s="69">
        <v>16.175630000000002</v>
      </c>
      <c r="R17" s="69">
        <v>11.80363</v>
      </c>
      <c r="S17" s="69">
        <v>10.455629999999999</v>
      </c>
      <c r="T17" s="69">
        <v>9.9934609999999999</v>
      </c>
      <c r="U17" s="69">
        <v>9.5995190000000008</v>
      </c>
      <c r="V17" s="70">
        <v>0.69217260000000003</v>
      </c>
      <c r="W17" s="70">
        <v>0.59509380000000001</v>
      </c>
      <c r="X17" s="70">
        <v>0.56240369999999995</v>
      </c>
      <c r="Y17" s="70">
        <v>0.54828330000000003</v>
      </c>
    </row>
    <row r="18" spans="1:25">
      <c r="A18" t="str">
        <f t="shared" si="3"/>
        <v>2-46</v>
      </c>
      <c r="B18">
        <f t="shared" si="1"/>
        <v>2</v>
      </c>
      <c r="C18">
        <f t="shared" si="2"/>
        <v>46</v>
      </c>
      <c r="D18">
        <v>28000</v>
      </c>
      <c r="E18">
        <v>202000</v>
      </c>
      <c r="F18" s="69">
        <v>14.751760000000001</v>
      </c>
      <c r="G18" s="69">
        <v>13.075150000000001</v>
      </c>
      <c r="H18" s="69">
        <v>12.76552</v>
      </c>
      <c r="I18" s="69">
        <v>12.72579</v>
      </c>
      <c r="J18" s="69">
        <v>50.654319999999998</v>
      </c>
      <c r="K18" s="69">
        <v>52.788359999999997</v>
      </c>
      <c r="L18" s="69">
        <v>53.059730000000002</v>
      </c>
      <c r="M18" s="69">
        <v>53.049599999999998</v>
      </c>
      <c r="N18" s="69">
        <v>13.6602</v>
      </c>
      <c r="O18" s="69">
        <v>12.678699999999999</v>
      </c>
      <c r="P18" s="69">
        <v>12.341189999999999</v>
      </c>
      <c r="Q18" s="69">
        <v>12.0505</v>
      </c>
      <c r="R18" s="69">
        <v>10.777559999999999</v>
      </c>
      <c r="S18" s="69">
        <v>9.6200700000000001</v>
      </c>
      <c r="T18" s="69">
        <v>9.2066099999999995</v>
      </c>
      <c r="U18" s="69">
        <v>8.8473500000000005</v>
      </c>
      <c r="V18" s="70">
        <v>0.48930770000000001</v>
      </c>
      <c r="W18" s="70">
        <v>0.41873139999999998</v>
      </c>
      <c r="X18" s="70">
        <v>0.39599010000000001</v>
      </c>
      <c r="Y18" s="70">
        <v>0.3863452</v>
      </c>
    </row>
    <row r="19" spans="1:25">
      <c r="A19" t="str">
        <f t="shared" si="3"/>
        <v>3-37</v>
      </c>
      <c r="B19">
        <f t="shared" si="1"/>
        <v>3</v>
      </c>
      <c r="C19">
        <f t="shared" si="2"/>
        <v>37</v>
      </c>
      <c r="D19">
        <v>32000</v>
      </c>
      <c r="E19">
        <v>166000</v>
      </c>
      <c r="F19" s="69">
        <v>12.966710000000001</v>
      </c>
      <c r="G19" s="69">
        <v>11.086309999999999</v>
      </c>
      <c r="H19" s="69">
        <v>10.52866</v>
      </c>
      <c r="I19" s="69">
        <v>10.20683</v>
      </c>
      <c r="J19" s="69">
        <v>46.636040000000001</v>
      </c>
      <c r="K19" s="69">
        <v>49.172780000000003</v>
      </c>
      <c r="L19" s="69">
        <v>49.687759999999997</v>
      </c>
      <c r="M19" s="69">
        <v>49.936329999999998</v>
      </c>
      <c r="N19" s="69">
        <v>18.516639999999999</v>
      </c>
      <c r="O19" s="69">
        <v>16.922969999999999</v>
      </c>
      <c r="P19" s="69">
        <v>16.353010000000001</v>
      </c>
      <c r="Q19" s="69">
        <v>15.8718</v>
      </c>
      <c r="R19" s="69">
        <v>11.17489</v>
      </c>
      <c r="S19" s="69">
        <v>9.868627</v>
      </c>
      <c r="T19" s="69">
        <v>9.3946729999999992</v>
      </c>
      <c r="U19" s="69">
        <v>8.9865929999999992</v>
      </c>
      <c r="V19" s="70">
        <v>0.4533007</v>
      </c>
      <c r="W19" s="70">
        <v>0.38180960000000003</v>
      </c>
      <c r="X19" s="70">
        <v>0.34687590000000001</v>
      </c>
      <c r="Y19" s="70">
        <v>0.32686369999999998</v>
      </c>
    </row>
    <row r="20" spans="1:25">
      <c r="A20" t="str">
        <f t="shared" si="3"/>
        <v>3-38</v>
      </c>
      <c r="B20">
        <f t="shared" si="1"/>
        <v>3</v>
      </c>
      <c r="C20">
        <f t="shared" si="2"/>
        <v>38</v>
      </c>
      <c r="D20">
        <v>32000</v>
      </c>
      <c r="E20">
        <v>170000</v>
      </c>
      <c r="F20" s="69">
        <v>12.32551</v>
      </c>
      <c r="G20" s="69">
        <v>10.584440000000001</v>
      </c>
      <c r="H20" s="69">
        <v>10.07502</v>
      </c>
      <c r="I20" s="69">
        <v>9.8013940000000002</v>
      </c>
      <c r="J20" s="69">
        <v>47.63897</v>
      </c>
      <c r="K20" s="69">
        <v>50.114800000000002</v>
      </c>
      <c r="L20" s="69">
        <v>50.607250000000001</v>
      </c>
      <c r="M20" s="69">
        <v>50.814579999999999</v>
      </c>
      <c r="N20" s="69">
        <v>18.11496</v>
      </c>
      <c r="O20" s="69">
        <v>16.567260000000001</v>
      </c>
      <c r="P20" s="69">
        <v>16.030930000000001</v>
      </c>
      <c r="Q20" s="69">
        <v>15.584099999999999</v>
      </c>
      <c r="R20" s="69">
        <v>11.00568</v>
      </c>
      <c r="S20" s="69">
        <v>9.7069410000000005</v>
      </c>
      <c r="T20" s="69">
        <v>9.2550270000000001</v>
      </c>
      <c r="U20" s="69">
        <v>8.8691069999999996</v>
      </c>
      <c r="V20" s="70">
        <v>0.46028599999999997</v>
      </c>
      <c r="W20" s="70">
        <v>0.3924453</v>
      </c>
      <c r="X20" s="70">
        <v>0.36048649999999999</v>
      </c>
      <c r="Y20" s="70">
        <v>0.34325489999999997</v>
      </c>
    </row>
    <row r="21" spans="1:25">
      <c r="A21" t="str">
        <f t="shared" si="3"/>
        <v>3-39</v>
      </c>
      <c r="B21">
        <f t="shared" si="1"/>
        <v>3</v>
      </c>
      <c r="C21">
        <f t="shared" si="2"/>
        <v>39</v>
      </c>
      <c r="D21">
        <v>32000</v>
      </c>
      <c r="E21">
        <v>174000</v>
      </c>
      <c r="F21" s="69">
        <v>14.34315</v>
      </c>
      <c r="G21" s="69">
        <v>12.43031</v>
      </c>
      <c r="H21" s="69">
        <v>11.884069999999999</v>
      </c>
      <c r="I21" s="69">
        <v>11.612539999999999</v>
      </c>
      <c r="J21" s="69">
        <v>47.16122</v>
      </c>
      <c r="K21" s="69">
        <v>49.59834</v>
      </c>
      <c r="L21" s="69">
        <v>50.078870000000002</v>
      </c>
      <c r="M21" s="69">
        <v>50.264069999999997</v>
      </c>
      <c r="N21" s="69">
        <v>18.179169999999999</v>
      </c>
      <c r="O21" s="69">
        <v>16.613659999999999</v>
      </c>
      <c r="P21" s="69">
        <v>16.075199999999999</v>
      </c>
      <c r="Q21" s="69">
        <v>15.626950000000001</v>
      </c>
      <c r="R21" s="69">
        <v>11.23659</v>
      </c>
      <c r="S21" s="69">
        <v>9.9009730000000005</v>
      </c>
      <c r="T21" s="69">
        <v>9.4417550000000006</v>
      </c>
      <c r="U21" s="69">
        <v>9.0501059999999995</v>
      </c>
      <c r="V21" s="70">
        <v>0.49709599999999998</v>
      </c>
      <c r="W21" s="70">
        <v>0.42612840000000002</v>
      </c>
      <c r="X21" s="70">
        <v>0.39331369999999999</v>
      </c>
      <c r="Y21" s="70">
        <v>0.37553629999999999</v>
      </c>
    </row>
    <row r="22" spans="1:25">
      <c r="A22" t="str">
        <f t="shared" si="3"/>
        <v>3-40</v>
      </c>
      <c r="B22">
        <f t="shared" si="1"/>
        <v>3</v>
      </c>
      <c r="C22">
        <f t="shared" si="2"/>
        <v>40</v>
      </c>
      <c r="D22">
        <v>32000</v>
      </c>
      <c r="E22">
        <v>178000</v>
      </c>
      <c r="F22" s="69">
        <v>10.929589999999999</v>
      </c>
      <c r="G22" s="69">
        <v>9.5037959999999995</v>
      </c>
      <c r="H22" s="69">
        <v>9.1082180000000008</v>
      </c>
      <c r="I22" s="69">
        <v>8.9097899999999992</v>
      </c>
      <c r="J22" s="69">
        <v>49.866860000000003</v>
      </c>
      <c r="K22" s="69">
        <v>52.152990000000003</v>
      </c>
      <c r="L22" s="69">
        <v>52.5702</v>
      </c>
      <c r="M22" s="69">
        <v>52.704720000000002</v>
      </c>
      <c r="N22" s="69">
        <v>17.327000000000002</v>
      </c>
      <c r="O22" s="69">
        <v>15.85839</v>
      </c>
      <c r="P22" s="69">
        <v>15.361890000000001</v>
      </c>
      <c r="Q22" s="69">
        <v>14.951280000000001</v>
      </c>
      <c r="R22" s="69">
        <v>10.75112</v>
      </c>
      <c r="S22" s="69">
        <v>9.4745469999999994</v>
      </c>
      <c r="T22" s="69">
        <v>9.0466479999999994</v>
      </c>
      <c r="U22" s="69">
        <v>8.682874</v>
      </c>
      <c r="V22" s="70">
        <v>0.48552220000000001</v>
      </c>
      <c r="W22" s="70">
        <v>0.41906179999999998</v>
      </c>
      <c r="X22" s="70">
        <v>0.3894319</v>
      </c>
      <c r="Y22" s="70">
        <v>0.37419669999999999</v>
      </c>
    </row>
    <row r="23" spans="1:25">
      <c r="A23" t="str">
        <f t="shared" si="3"/>
        <v>3-41</v>
      </c>
      <c r="B23">
        <f t="shared" si="1"/>
        <v>3</v>
      </c>
      <c r="C23">
        <f t="shared" si="2"/>
        <v>41</v>
      </c>
      <c r="D23">
        <v>32000</v>
      </c>
      <c r="E23">
        <v>182000</v>
      </c>
      <c r="F23" s="69">
        <v>10.46247</v>
      </c>
      <c r="G23" s="69">
        <v>9.1248039999999992</v>
      </c>
      <c r="H23" s="69">
        <v>8.7618069999999992</v>
      </c>
      <c r="I23" s="69">
        <v>8.5854160000000004</v>
      </c>
      <c r="J23" s="69">
        <v>50.542259999999999</v>
      </c>
      <c r="K23" s="69">
        <v>52.768540000000002</v>
      </c>
      <c r="L23" s="69">
        <v>53.159140000000001</v>
      </c>
      <c r="M23" s="69">
        <v>53.272309999999997</v>
      </c>
      <c r="N23" s="69">
        <v>17.41452</v>
      </c>
      <c r="O23" s="69">
        <v>15.930289999999999</v>
      </c>
      <c r="P23" s="69">
        <v>15.43444</v>
      </c>
      <c r="Q23" s="69">
        <v>15.0238</v>
      </c>
      <c r="R23" s="69">
        <v>10.78885</v>
      </c>
      <c r="S23" s="69">
        <v>9.5051319999999997</v>
      </c>
      <c r="T23" s="69">
        <v>9.0792610000000007</v>
      </c>
      <c r="U23" s="69">
        <v>8.7173390000000008</v>
      </c>
      <c r="V23" s="70">
        <v>0.49251230000000001</v>
      </c>
      <c r="W23" s="70">
        <v>0.4248458</v>
      </c>
      <c r="X23" s="70">
        <v>0.39598430000000001</v>
      </c>
      <c r="Y23" s="70">
        <v>0.3815385</v>
      </c>
    </row>
    <row r="24" spans="1:25">
      <c r="A24" t="str">
        <f t="shared" si="3"/>
        <v>3-42</v>
      </c>
      <c r="B24">
        <f t="shared" si="1"/>
        <v>3</v>
      </c>
      <c r="C24">
        <f t="shared" si="2"/>
        <v>42</v>
      </c>
      <c r="D24">
        <v>32000</v>
      </c>
      <c r="E24">
        <v>186000</v>
      </c>
      <c r="F24" s="69">
        <v>11.31779</v>
      </c>
      <c r="G24" s="69">
        <v>9.8854679999999995</v>
      </c>
      <c r="H24" s="69">
        <v>9.5090950000000003</v>
      </c>
      <c r="I24" s="69">
        <v>9.3416569999999997</v>
      </c>
      <c r="J24" s="69">
        <v>49.323410000000003</v>
      </c>
      <c r="K24" s="69">
        <v>51.572949999999999</v>
      </c>
      <c r="L24" s="69">
        <v>51.961880000000001</v>
      </c>
      <c r="M24" s="69">
        <v>52.062600000000003</v>
      </c>
      <c r="N24" s="69">
        <v>18.100290000000001</v>
      </c>
      <c r="O24" s="69">
        <v>16.54974</v>
      </c>
      <c r="P24" s="69">
        <v>16.032540000000001</v>
      </c>
      <c r="Q24" s="69">
        <v>15.60514</v>
      </c>
      <c r="R24" s="69">
        <v>11.08792</v>
      </c>
      <c r="S24" s="69">
        <v>9.7666679999999992</v>
      </c>
      <c r="T24" s="69">
        <v>9.3312930000000005</v>
      </c>
      <c r="U24" s="69">
        <v>8.9616880000000005</v>
      </c>
      <c r="V24" s="70">
        <v>0.45752670000000001</v>
      </c>
      <c r="W24" s="70">
        <v>0.39476050000000001</v>
      </c>
      <c r="X24" s="70">
        <v>0.36892429999999998</v>
      </c>
      <c r="Y24" s="70">
        <v>0.35673680000000002</v>
      </c>
    </row>
    <row r="25" spans="1:25">
      <c r="A25" t="str">
        <f t="shared" si="3"/>
        <v>3-43</v>
      </c>
      <c r="B25">
        <f t="shared" si="1"/>
        <v>3</v>
      </c>
      <c r="C25">
        <f t="shared" si="2"/>
        <v>43</v>
      </c>
      <c r="D25">
        <v>32000</v>
      </c>
      <c r="E25">
        <v>190000</v>
      </c>
      <c r="F25" s="69">
        <v>11.51254</v>
      </c>
      <c r="G25" s="69">
        <v>10.071289999999999</v>
      </c>
      <c r="H25" s="69">
        <v>9.7061209999999996</v>
      </c>
      <c r="I25" s="69">
        <v>9.5600989999999992</v>
      </c>
      <c r="J25" s="69">
        <v>49.908439999999999</v>
      </c>
      <c r="K25" s="69">
        <v>52.136879999999998</v>
      </c>
      <c r="L25" s="69">
        <v>52.499540000000003</v>
      </c>
      <c r="M25" s="69">
        <v>52.56812</v>
      </c>
      <c r="N25" s="69">
        <v>18.057739999999999</v>
      </c>
      <c r="O25" s="69">
        <v>16.51812</v>
      </c>
      <c r="P25" s="69">
        <v>16.009039999999999</v>
      </c>
      <c r="Q25" s="69">
        <v>15.5868</v>
      </c>
      <c r="R25" s="69">
        <v>11.153449999999999</v>
      </c>
      <c r="S25" s="69">
        <v>9.8306570000000004</v>
      </c>
      <c r="T25" s="69">
        <v>9.3964210000000001</v>
      </c>
      <c r="U25" s="69">
        <v>9.0272579999999998</v>
      </c>
      <c r="V25" s="70">
        <v>0.48738989999999999</v>
      </c>
      <c r="W25" s="70">
        <v>0.42007949999999999</v>
      </c>
      <c r="X25" s="70">
        <v>0.39412409999999998</v>
      </c>
      <c r="Y25" s="70">
        <v>0.3823802</v>
      </c>
    </row>
    <row r="26" spans="1:25">
      <c r="A26" t="str">
        <f t="shared" si="3"/>
        <v>3-44</v>
      </c>
      <c r="B26">
        <f t="shared" si="1"/>
        <v>3</v>
      </c>
      <c r="C26">
        <f t="shared" si="2"/>
        <v>44</v>
      </c>
      <c r="D26">
        <v>32000</v>
      </c>
      <c r="E26">
        <v>194000</v>
      </c>
      <c r="F26" s="69">
        <v>11.134639999999999</v>
      </c>
      <c r="G26" s="69">
        <v>9.7055109999999996</v>
      </c>
      <c r="H26" s="69">
        <v>9.3464840000000002</v>
      </c>
      <c r="I26" s="69">
        <v>9.2187680000000007</v>
      </c>
      <c r="J26" s="69">
        <v>50.563339999999997</v>
      </c>
      <c r="K26" s="69">
        <v>52.78416</v>
      </c>
      <c r="L26" s="69">
        <v>53.12397</v>
      </c>
      <c r="M26" s="69">
        <v>53.154350000000001</v>
      </c>
      <c r="N26" s="69">
        <v>18.19999</v>
      </c>
      <c r="O26" s="69">
        <v>16.66019</v>
      </c>
      <c r="P26" s="69">
        <v>16.15305</v>
      </c>
      <c r="Q26" s="69">
        <v>15.73325</v>
      </c>
      <c r="R26" s="69">
        <v>11.203239999999999</v>
      </c>
      <c r="S26" s="69">
        <v>9.8796789999999994</v>
      </c>
      <c r="T26" s="69">
        <v>9.4464980000000001</v>
      </c>
      <c r="U26" s="69">
        <v>9.0791140000000006</v>
      </c>
      <c r="V26" s="70">
        <v>0.51333059999999997</v>
      </c>
      <c r="W26" s="70">
        <v>0.44226949999999998</v>
      </c>
      <c r="X26" s="70">
        <v>0.41696149999999998</v>
      </c>
      <c r="Y26" s="70">
        <v>0.40639910000000001</v>
      </c>
    </row>
    <row r="27" spans="1:25">
      <c r="A27" t="str">
        <f t="shared" si="3"/>
        <v>3-45</v>
      </c>
      <c r="B27">
        <f t="shared" si="1"/>
        <v>3</v>
      </c>
      <c r="C27">
        <f t="shared" si="2"/>
        <v>45</v>
      </c>
      <c r="D27">
        <v>32000</v>
      </c>
      <c r="E27">
        <v>198000</v>
      </c>
      <c r="F27" s="69">
        <v>17.815090000000001</v>
      </c>
      <c r="G27" s="69">
        <v>15.622870000000001</v>
      </c>
      <c r="H27" s="69">
        <v>15.09229</v>
      </c>
      <c r="I27" s="69">
        <v>14.97315</v>
      </c>
      <c r="J27" s="69">
        <v>46.942019999999999</v>
      </c>
      <c r="K27" s="69">
        <v>49.292740000000002</v>
      </c>
      <c r="L27" s="69">
        <v>49.658340000000003</v>
      </c>
      <c r="M27" s="69">
        <v>49.681370000000001</v>
      </c>
      <c r="N27" s="69">
        <v>20.282689999999999</v>
      </c>
      <c r="O27" s="69">
        <v>18.569600000000001</v>
      </c>
      <c r="P27" s="69">
        <v>17.988520000000001</v>
      </c>
      <c r="Q27" s="69">
        <v>17.509239999999998</v>
      </c>
      <c r="R27" s="69">
        <v>12.49187</v>
      </c>
      <c r="S27" s="69">
        <v>11.03293</v>
      </c>
      <c r="T27" s="69">
        <v>10.54298</v>
      </c>
      <c r="U27" s="69">
        <v>10.129289999999999</v>
      </c>
      <c r="V27" s="70">
        <v>0.74135180000000001</v>
      </c>
      <c r="W27" s="70">
        <v>0.64097859999999995</v>
      </c>
      <c r="X27" s="70">
        <v>0.60726060000000004</v>
      </c>
      <c r="Y27" s="70">
        <v>0.5928139</v>
      </c>
    </row>
    <row r="28" spans="1:25">
      <c r="A28" t="str">
        <f t="shared" si="3"/>
        <v>3-46</v>
      </c>
      <c r="B28">
        <f t="shared" si="1"/>
        <v>3</v>
      </c>
      <c r="C28">
        <f t="shared" si="2"/>
        <v>46</v>
      </c>
      <c r="D28">
        <v>32000</v>
      </c>
      <c r="E28">
        <v>202000</v>
      </c>
      <c r="F28" s="69">
        <v>17.091239999999999</v>
      </c>
      <c r="G28" s="69">
        <v>15.17666</v>
      </c>
      <c r="H28" s="69">
        <v>14.781029999999999</v>
      </c>
      <c r="I28" s="69">
        <v>14.72911</v>
      </c>
      <c r="J28" s="69">
        <v>47.248820000000002</v>
      </c>
      <c r="K28" s="69">
        <v>49.475839999999998</v>
      </c>
      <c r="L28" s="69">
        <v>49.788980000000002</v>
      </c>
      <c r="M28" s="69">
        <v>49.7881</v>
      </c>
      <c r="N28" s="69">
        <v>17.85013</v>
      </c>
      <c r="O28" s="69">
        <v>16.450220000000002</v>
      </c>
      <c r="P28" s="69">
        <v>15.957509999999999</v>
      </c>
      <c r="Q28" s="69">
        <v>15.542540000000001</v>
      </c>
      <c r="R28" s="69">
        <v>11.83663</v>
      </c>
      <c r="S28" s="69">
        <v>10.51643</v>
      </c>
      <c r="T28" s="69">
        <v>10.050660000000001</v>
      </c>
      <c r="U28" s="69">
        <v>9.6507749999999994</v>
      </c>
      <c r="V28" s="70">
        <v>0.57300240000000002</v>
      </c>
      <c r="W28" s="70">
        <v>0.49342370000000002</v>
      </c>
      <c r="X28" s="70">
        <v>0.46661720000000001</v>
      </c>
      <c r="Y28" s="70">
        <v>0.4547157</v>
      </c>
    </row>
    <row r="29" spans="1:25">
      <c r="A29" t="str">
        <f t="shared" si="3"/>
        <v>3-47</v>
      </c>
      <c r="B29">
        <f t="shared" si="1"/>
        <v>3</v>
      </c>
      <c r="C29">
        <f t="shared" si="2"/>
        <v>47</v>
      </c>
      <c r="D29">
        <v>32000</v>
      </c>
      <c r="E29">
        <v>206000</v>
      </c>
      <c r="F29" s="69">
        <v>7.1362629999999996</v>
      </c>
      <c r="G29" s="69">
        <v>6.2757610000000001</v>
      </c>
      <c r="H29" s="69">
        <v>6.1422150000000002</v>
      </c>
      <c r="I29" s="69">
        <v>6.1316410000000001</v>
      </c>
      <c r="J29" s="69">
        <v>57.814799999999998</v>
      </c>
      <c r="K29" s="69">
        <v>59.601419999999997</v>
      </c>
      <c r="L29" s="69">
        <v>59.70073</v>
      </c>
      <c r="M29" s="69">
        <v>59.549410000000002</v>
      </c>
      <c r="N29" s="69">
        <v>7.8465829999999999</v>
      </c>
      <c r="O29" s="69">
        <v>7.3426559999999998</v>
      </c>
      <c r="P29" s="69">
        <v>7.1892779999999998</v>
      </c>
      <c r="Q29" s="69">
        <v>7.053998</v>
      </c>
      <c r="R29" s="69">
        <v>8.5978080000000006</v>
      </c>
      <c r="S29" s="69">
        <v>7.7002230000000003</v>
      </c>
      <c r="T29" s="69">
        <v>7.3923209999999999</v>
      </c>
      <c r="U29" s="69">
        <v>7.1233979999999999</v>
      </c>
      <c r="V29" s="70">
        <v>0.3085138</v>
      </c>
      <c r="W29" s="70">
        <v>0.26325159999999997</v>
      </c>
      <c r="X29" s="70">
        <v>0.25168000000000001</v>
      </c>
      <c r="Y29" s="70">
        <v>0.24911330000000001</v>
      </c>
    </row>
    <row r="30" spans="1:25">
      <c r="A30" t="str">
        <f t="shared" si="3"/>
        <v>4-36</v>
      </c>
      <c r="B30">
        <f t="shared" si="1"/>
        <v>4</v>
      </c>
      <c r="C30">
        <f t="shared" si="2"/>
        <v>36</v>
      </c>
      <c r="D30">
        <v>36000</v>
      </c>
      <c r="E30">
        <v>162000</v>
      </c>
      <c r="F30" s="69">
        <v>13.83812</v>
      </c>
      <c r="G30" s="69">
        <v>11.837949999999999</v>
      </c>
      <c r="H30" s="69">
        <v>11.228400000000001</v>
      </c>
      <c r="I30" s="69">
        <v>10.86237</v>
      </c>
      <c r="J30" s="69">
        <v>45.771680000000003</v>
      </c>
      <c r="K30" s="69">
        <v>48.305309999999999</v>
      </c>
      <c r="L30" s="69">
        <v>48.82226</v>
      </c>
      <c r="M30" s="69">
        <v>49.094920000000002</v>
      </c>
      <c r="N30" s="69">
        <v>18.86008</v>
      </c>
      <c r="O30" s="69">
        <v>17.209379999999999</v>
      </c>
      <c r="P30" s="69">
        <v>16.60378</v>
      </c>
      <c r="Q30" s="69">
        <v>16.08832</v>
      </c>
      <c r="R30" s="69">
        <v>11.305160000000001</v>
      </c>
      <c r="S30" s="69">
        <v>9.9729399999999995</v>
      </c>
      <c r="T30" s="69">
        <v>9.4748459999999994</v>
      </c>
      <c r="U30" s="69">
        <v>9.0425719999999998</v>
      </c>
      <c r="V30" s="70">
        <v>0.47585959999999999</v>
      </c>
      <c r="W30" s="70">
        <v>0.40181460000000002</v>
      </c>
      <c r="X30" s="70">
        <v>0.3640524</v>
      </c>
      <c r="Y30" s="70">
        <v>0.34107920000000003</v>
      </c>
    </row>
    <row r="31" spans="1:25">
      <c r="A31" t="str">
        <f t="shared" si="3"/>
        <v>4-37</v>
      </c>
      <c r="B31">
        <f t="shared" si="1"/>
        <v>4</v>
      </c>
      <c r="C31">
        <f t="shared" si="2"/>
        <v>37</v>
      </c>
      <c r="D31">
        <v>36000</v>
      </c>
      <c r="E31">
        <v>166000</v>
      </c>
      <c r="F31" s="69">
        <v>11.848940000000001</v>
      </c>
      <c r="G31" s="69">
        <v>10.1675</v>
      </c>
      <c r="H31" s="69">
        <v>9.6630020000000005</v>
      </c>
      <c r="I31" s="69">
        <v>9.3768440000000002</v>
      </c>
      <c r="J31" s="69">
        <v>49.025590000000001</v>
      </c>
      <c r="K31" s="69">
        <v>51.425690000000003</v>
      </c>
      <c r="L31" s="69">
        <v>51.892099999999999</v>
      </c>
      <c r="M31" s="69">
        <v>52.094670000000001</v>
      </c>
      <c r="N31" s="69">
        <v>17.413440000000001</v>
      </c>
      <c r="O31" s="69">
        <v>15.91292</v>
      </c>
      <c r="P31" s="69">
        <v>15.375769999999999</v>
      </c>
      <c r="Q31" s="69">
        <v>14.922790000000001</v>
      </c>
      <c r="R31" s="69">
        <v>10.7644</v>
      </c>
      <c r="S31" s="69">
        <v>9.5047080000000008</v>
      </c>
      <c r="T31" s="69">
        <v>9.0476589999999995</v>
      </c>
      <c r="U31" s="69">
        <v>8.6541990000000002</v>
      </c>
      <c r="V31" s="70">
        <v>0.53358700000000003</v>
      </c>
      <c r="W31" s="70">
        <v>0.45425729999999997</v>
      </c>
      <c r="X31" s="70">
        <v>0.41511999999999999</v>
      </c>
      <c r="Y31" s="70">
        <v>0.39163160000000002</v>
      </c>
    </row>
    <row r="32" spans="1:25">
      <c r="A32" t="str">
        <f t="shared" si="3"/>
        <v>4-38</v>
      </c>
      <c r="B32">
        <f t="shared" si="1"/>
        <v>4</v>
      </c>
      <c r="C32">
        <f t="shared" si="2"/>
        <v>38</v>
      </c>
      <c r="D32">
        <v>36000</v>
      </c>
      <c r="E32">
        <v>170000</v>
      </c>
      <c r="F32" s="69">
        <v>13.49704</v>
      </c>
      <c r="G32" s="69">
        <v>11.63808</v>
      </c>
      <c r="H32" s="69">
        <v>11.08399</v>
      </c>
      <c r="I32" s="69">
        <v>10.801550000000001</v>
      </c>
      <c r="J32" s="69">
        <v>47.098500000000001</v>
      </c>
      <c r="K32" s="69">
        <v>49.551020000000001</v>
      </c>
      <c r="L32" s="69">
        <v>50.04224</v>
      </c>
      <c r="M32" s="69">
        <v>50.234940000000002</v>
      </c>
      <c r="N32" s="69">
        <v>18.438089999999999</v>
      </c>
      <c r="O32" s="69">
        <v>16.842739999999999</v>
      </c>
      <c r="P32" s="69">
        <v>16.2879</v>
      </c>
      <c r="Q32" s="69">
        <v>15.82742</v>
      </c>
      <c r="R32" s="69">
        <v>11.1625</v>
      </c>
      <c r="S32" s="69">
        <v>9.8428629999999995</v>
      </c>
      <c r="T32" s="69">
        <v>9.3817629999999994</v>
      </c>
      <c r="U32" s="69">
        <v>8.9897410000000004</v>
      </c>
      <c r="V32" s="70">
        <v>0.48604619999999998</v>
      </c>
      <c r="W32" s="70">
        <v>0.41566920000000002</v>
      </c>
      <c r="X32" s="70">
        <v>0.3826386</v>
      </c>
      <c r="Y32" s="70">
        <v>0.36460389999999998</v>
      </c>
    </row>
    <row r="33" spans="1:25">
      <c r="A33" t="str">
        <f t="shared" si="3"/>
        <v>4-39</v>
      </c>
      <c r="B33">
        <f t="shared" si="1"/>
        <v>4</v>
      </c>
      <c r="C33">
        <f t="shared" si="2"/>
        <v>39</v>
      </c>
      <c r="D33">
        <v>36000</v>
      </c>
      <c r="E33">
        <v>174000</v>
      </c>
      <c r="F33" s="69">
        <v>15.786670000000001</v>
      </c>
      <c r="G33" s="69">
        <v>13.66933</v>
      </c>
      <c r="H33" s="69">
        <v>13.042260000000001</v>
      </c>
      <c r="I33" s="69">
        <v>12.751810000000001</v>
      </c>
      <c r="J33" s="69">
        <v>46.918810000000001</v>
      </c>
      <c r="K33" s="69">
        <v>49.366520000000001</v>
      </c>
      <c r="L33" s="69">
        <v>49.856459999999998</v>
      </c>
      <c r="M33" s="69">
        <v>50.029870000000003</v>
      </c>
      <c r="N33" s="69">
        <v>18.722490000000001</v>
      </c>
      <c r="O33" s="69">
        <v>17.097629999999999</v>
      </c>
      <c r="P33" s="69">
        <v>16.529979999999998</v>
      </c>
      <c r="Q33" s="69">
        <v>16.060230000000001</v>
      </c>
      <c r="R33" s="69">
        <v>11.495620000000001</v>
      </c>
      <c r="S33" s="69">
        <v>10.12832</v>
      </c>
      <c r="T33" s="69">
        <v>9.6517499999999998</v>
      </c>
      <c r="U33" s="69">
        <v>9.2473139999999994</v>
      </c>
      <c r="V33" s="70">
        <v>0.57545139999999995</v>
      </c>
      <c r="W33" s="70">
        <v>0.49530829999999998</v>
      </c>
      <c r="X33" s="70">
        <v>0.45772869999999999</v>
      </c>
      <c r="Y33" s="70">
        <v>0.43654369999999998</v>
      </c>
    </row>
    <row r="34" spans="1:25">
      <c r="A34" t="str">
        <f t="shared" si="3"/>
        <v>4-40</v>
      </c>
      <c r="B34">
        <f t="shared" si="1"/>
        <v>4</v>
      </c>
      <c r="C34">
        <f t="shared" si="2"/>
        <v>40</v>
      </c>
      <c r="D34">
        <v>36000</v>
      </c>
      <c r="E34">
        <v>178000</v>
      </c>
      <c r="F34" s="69">
        <v>10.97513</v>
      </c>
      <c r="G34" s="69">
        <v>9.5285360000000008</v>
      </c>
      <c r="H34" s="69">
        <v>9.1151689999999999</v>
      </c>
      <c r="I34" s="69">
        <v>8.9200079999999993</v>
      </c>
      <c r="J34" s="69">
        <v>49.636580000000002</v>
      </c>
      <c r="K34" s="69">
        <v>51.928780000000003</v>
      </c>
      <c r="L34" s="69">
        <v>52.350119999999997</v>
      </c>
      <c r="M34" s="69">
        <v>52.475169999999999</v>
      </c>
      <c r="N34" s="69">
        <v>17.75956</v>
      </c>
      <c r="O34" s="69">
        <v>16.249210000000001</v>
      </c>
      <c r="P34" s="69">
        <v>15.73621</v>
      </c>
      <c r="Q34" s="69">
        <v>15.315239999999999</v>
      </c>
      <c r="R34" s="69">
        <v>10.824579999999999</v>
      </c>
      <c r="S34" s="69">
        <v>9.5397859999999994</v>
      </c>
      <c r="T34" s="69">
        <v>9.108053</v>
      </c>
      <c r="U34" s="69">
        <v>8.7433920000000001</v>
      </c>
      <c r="V34" s="70">
        <v>0.48265999999999998</v>
      </c>
      <c r="W34" s="70">
        <v>0.4173557</v>
      </c>
      <c r="X34" s="70">
        <v>0.38819160000000003</v>
      </c>
      <c r="Y34" s="70">
        <v>0.37344769999999999</v>
      </c>
    </row>
    <row r="35" spans="1:25">
      <c r="A35" t="str">
        <f t="shared" si="3"/>
        <v>4-41</v>
      </c>
      <c r="B35">
        <f t="shared" si="1"/>
        <v>4</v>
      </c>
      <c r="C35">
        <f t="shared" si="2"/>
        <v>41</v>
      </c>
      <c r="D35">
        <v>36000</v>
      </c>
      <c r="E35">
        <v>182000</v>
      </c>
      <c r="F35" s="69">
        <v>9.7834990000000008</v>
      </c>
      <c r="G35" s="69">
        <v>8.5131669999999993</v>
      </c>
      <c r="H35" s="69">
        <v>8.1548680000000004</v>
      </c>
      <c r="I35" s="69">
        <v>7.988505</v>
      </c>
      <c r="J35" s="69">
        <v>52.765270000000001</v>
      </c>
      <c r="K35" s="69">
        <v>54.902209999999997</v>
      </c>
      <c r="L35" s="69">
        <v>55.25535</v>
      </c>
      <c r="M35" s="69">
        <v>55.329149999999998</v>
      </c>
      <c r="N35" s="69">
        <v>16.85436</v>
      </c>
      <c r="O35" s="69">
        <v>15.428039999999999</v>
      </c>
      <c r="P35" s="69">
        <v>14.95003</v>
      </c>
      <c r="Q35" s="69">
        <v>14.556150000000001</v>
      </c>
      <c r="R35" s="69">
        <v>10.572319999999999</v>
      </c>
      <c r="S35" s="69">
        <v>9.3163110000000007</v>
      </c>
      <c r="T35" s="69">
        <v>8.8987049999999996</v>
      </c>
      <c r="U35" s="69">
        <v>8.5453019999999995</v>
      </c>
      <c r="V35" s="70">
        <v>0.57369239999999999</v>
      </c>
      <c r="W35" s="70">
        <v>0.49677260000000001</v>
      </c>
      <c r="X35" s="70">
        <v>0.46393030000000002</v>
      </c>
      <c r="Y35" s="70">
        <v>0.4472159</v>
      </c>
    </row>
    <row r="36" spans="1:25">
      <c r="A36" t="str">
        <f t="shared" si="3"/>
        <v>4-42</v>
      </c>
      <c r="B36">
        <f t="shared" si="1"/>
        <v>4</v>
      </c>
      <c r="C36">
        <f t="shared" si="2"/>
        <v>42</v>
      </c>
      <c r="D36">
        <v>36000</v>
      </c>
      <c r="E36">
        <v>186000</v>
      </c>
      <c r="F36" s="69">
        <v>10.58835</v>
      </c>
      <c r="G36" s="69">
        <v>9.2697179999999992</v>
      </c>
      <c r="H36" s="69">
        <v>8.9165460000000003</v>
      </c>
      <c r="I36" s="69">
        <v>8.7621900000000004</v>
      </c>
      <c r="J36" s="69">
        <v>51.216000000000001</v>
      </c>
      <c r="K36" s="69">
        <v>53.375720000000001</v>
      </c>
      <c r="L36" s="69">
        <v>53.73339</v>
      </c>
      <c r="M36" s="69">
        <v>53.805039999999998</v>
      </c>
      <c r="N36" s="69">
        <v>17.469249999999999</v>
      </c>
      <c r="O36" s="69">
        <v>15.976800000000001</v>
      </c>
      <c r="P36" s="69">
        <v>15.480219999999999</v>
      </c>
      <c r="Q36" s="69">
        <v>15.06958</v>
      </c>
      <c r="R36" s="69">
        <v>10.81883</v>
      </c>
      <c r="S36" s="69">
        <v>9.5294319999999999</v>
      </c>
      <c r="T36" s="69">
        <v>9.1048480000000005</v>
      </c>
      <c r="U36" s="69">
        <v>8.7447820000000007</v>
      </c>
      <c r="V36" s="70">
        <v>0.52302380000000004</v>
      </c>
      <c r="W36" s="70">
        <v>0.45297300000000001</v>
      </c>
      <c r="X36" s="70">
        <v>0.42410379999999998</v>
      </c>
      <c r="Y36" s="70">
        <v>0.40993740000000001</v>
      </c>
    </row>
    <row r="37" spans="1:25">
      <c r="A37" t="str">
        <f t="shared" si="3"/>
        <v>4-43</v>
      </c>
      <c r="B37">
        <f t="shared" si="1"/>
        <v>4</v>
      </c>
      <c r="C37">
        <f t="shared" si="2"/>
        <v>43</v>
      </c>
      <c r="D37">
        <v>36000</v>
      </c>
      <c r="E37">
        <v>190000</v>
      </c>
      <c r="F37" s="69">
        <v>10.62926</v>
      </c>
      <c r="G37" s="69">
        <v>9.3340200000000006</v>
      </c>
      <c r="H37" s="69">
        <v>9.0043009999999999</v>
      </c>
      <c r="I37" s="69">
        <v>8.8720269999999992</v>
      </c>
      <c r="J37" s="69">
        <v>51.04513</v>
      </c>
      <c r="K37" s="69">
        <v>53.19032</v>
      </c>
      <c r="L37" s="69">
        <v>53.528660000000002</v>
      </c>
      <c r="M37" s="69">
        <v>53.578850000000003</v>
      </c>
      <c r="N37" s="69">
        <v>17.691839999999999</v>
      </c>
      <c r="O37" s="69">
        <v>16.190359999999998</v>
      </c>
      <c r="P37" s="69">
        <v>15.694419999999999</v>
      </c>
      <c r="Q37" s="69">
        <v>15.28462</v>
      </c>
      <c r="R37" s="69">
        <v>10.920970000000001</v>
      </c>
      <c r="S37" s="69">
        <v>9.6256269999999997</v>
      </c>
      <c r="T37" s="69">
        <v>9.2028739999999996</v>
      </c>
      <c r="U37" s="69">
        <v>8.8444400000000005</v>
      </c>
      <c r="V37" s="70">
        <v>0.51111879999999998</v>
      </c>
      <c r="W37" s="70">
        <v>0.44304880000000002</v>
      </c>
      <c r="X37" s="70">
        <v>0.41653240000000002</v>
      </c>
      <c r="Y37" s="70">
        <v>0.4042752</v>
      </c>
    </row>
    <row r="38" spans="1:25">
      <c r="A38" t="str">
        <f t="shared" si="3"/>
        <v>4-44</v>
      </c>
      <c r="B38">
        <f t="shared" si="1"/>
        <v>4</v>
      </c>
      <c r="C38">
        <f t="shared" si="2"/>
        <v>44</v>
      </c>
      <c r="D38">
        <v>36000</v>
      </c>
      <c r="E38">
        <v>194000</v>
      </c>
      <c r="F38" s="69">
        <v>10.51735</v>
      </c>
      <c r="G38" s="69">
        <v>9.2255859999999998</v>
      </c>
      <c r="H38" s="69">
        <v>8.9079160000000002</v>
      </c>
      <c r="I38" s="69">
        <v>8.7924299999999995</v>
      </c>
      <c r="J38" s="69">
        <v>50.707000000000001</v>
      </c>
      <c r="K38" s="69">
        <v>52.852710000000002</v>
      </c>
      <c r="L38" s="69">
        <v>53.171939999999999</v>
      </c>
      <c r="M38" s="69">
        <v>53.196390000000001</v>
      </c>
      <c r="N38" s="69">
        <v>17.97176</v>
      </c>
      <c r="O38" s="69">
        <v>16.443470000000001</v>
      </c>
      <c r="P38" s="69">
        <v>15.941240000000001</v>
      </c>
      <c r="Q38" s="69">
        <v>15.52501</v>
      </c>
      <c r="R38" s="69">
        <v>11.00803</v>
      </c>
      <c r="S38" s="69">
        <v>9.7042619999999999</v>
      </c>
      <c r="T38" s="69">
        <v>9.2799219999999991</v>
      </c>
      <c r="U38" s="69">
        <v>8.9196360000000006</v>
      </c>
      <c r="V38" s="70">
        <v>0.48385549999999999</v>
      </c>
      <c r="W38" s="70">
        <v>0.41801559999999999</v>
      </c>
      <c r="X38" s="70">
        <v>0.39410299999999998</v>
      </c>
      <c r="Y38" s="70">
        <v>0.38388879999999997</v>
      </c>
    </row>
    <row r="39" spans="1:25">
      <c r="A39" t="str">
        <f t="shared" si="3"/>
        <v>4-45</v>
      </c>
      <c r="B39">
        <f t="shared" si="1"/>
        <v>4</v>
      </c>
      <c r="C39">
        <f t="shared" si="2"/>
        <v>45</v>
      </c>
      <c r="D39">
        <v>36000</v>
      </c>
      <c r="E39">
        <v>198000</v>
      </c>
      <c r="F39" s="69">
        <v>11.751939999999999</v>
      </c>
      <c r="G39" s="69">
        <v>10.25018</v>
      </c>
      <c r="H39" s="69">
        <v>9.8819800000000004</v>
      </c>
      <c r="I39" s="69">
        <v>9.77698</v>
      </c>
      <c r="J39" s="69">
        <v>49.21669</v>
      </c>
      <c r="K39" s="69">
        <v>51.467440000000003</v>
      </c>
      <c r="L39" s="69">
        <v>51.792479999999998</v>
      </c>
      <c r="M39" s="69">
        <v>51.792200000000001</v>
      </c>
      <c r="N39" s="69">
        <v>18.627230000000001</v>
      </c>
      <c r="O39" s="69">
        <v>17.06082</v>
      </c>
      <c r="P39" s="69">
        <v>16.541329999999999</v>
      </c>
      <c r="Q39" s="69">
        <v>16.113040000000002</v>
      </c>
      <c r="R39" s="69">
        <v>11.31847</v>
      </c>
      <c r="S39" s="69">
        <v>9.9929159999999992</v>
      </c>
      <c r="T39" s="69">
        <v>9.5571900000000003</v>
      </c>
      <c r="U39" s="69">
        <v>9.1892010000000006</v>
      </c>
      <c r="V39" s="70">
        <v>0.45175419999999999</v>
      </c>
      <c r="W39" s="70">
        <v>0.38875880000000002</v>
      </c>
      <c r="X39" s="70">
        <v>0.36744660000000001</v>
      </c>
      <c r="Y39" s="70">
        <v>0.35966510000000002</v>
      </c>
    </row>
    <row r="40" spans="1:25">
      <c r="A40" t="str">
        <f t="shared" si="3"/>
        <v>4-46</v>
      </c>
      <c r="B40">
        <f t="shared" si="1"/>
        <v>4</v>
      </c>
      <c r="C40">
        <f t="shared" si="2"/>
        <v>46</v>
      </c>
      <c r="D40">
        <v>36000</v>
      </c>
      <c r="E40">
        <v>202000</v>
      </c>
      <c r="F40" s="69">
        <v>16.56221</v>
      </c>
      <c r="G40" s="69">
        <v>14.57723</v>
      </c>
      <c r="H40" s="69">
        <v>14.11735</v>
      </c>
      <c r="I40" s="69">
        <v>14.03497</v>
      </c>
      <c r="J40" s="69">
        <v>46.744459999999997</v>
      </c>
      <c r="K40" s="69">
        <v>49.030189999999997</v>
      </c>
      <c r="L40" s="69">
        <v>49.361040000000003</v>
      </c>
      <c r="M40" s="69">
        <v>49.351170000000003</v>
      </c>
      <c r="N40" s="69">
        <v>19.351109999999998</v>
      </c>
      <c r="O40" s="69">
        <v>17.762309999999999</v>
      </c>
      <c r="P40" s="69">
        <v>17.21801</v>
      </c>
      <c r="Q40" s="69">
        <v>16.765989999999999</v>
      </c>
      <c r="R40" s="69">
        <v>12.03443</v>
      </c>
      <c r="S40" s="69">
        <v>10.657249999999999</v>
      </c>
      <c r="T40" s="69">
        <v>10.188549999999999</v>
      </c>
      <c r="U40" s="69">
        <v>9.7905359999999995</v>
      </c>
      <c r="V40" s="70">
        <v>0.62598310000000001</v>
      </c>
      <c r="W40" s="70">
        <v>0.53924090000000002</v>
      </c>
      <c r="X40" s="70">
        <v>0.51108050000000005</v>
      </c>
      <c r="Y40" s="70">
        <v>0.49986550000000002</v>
      </c>
    </row>
    <row r="41" spans="1:25">
      <c r="A41" t="str">
        <f t="shared" si="3"/>
        <v>4-47</v>
      </c>
      <c r="B41">
        <f t="shared" si="1"/>
        <v>4</v>
      </c>
      <c r="C41">
        <f t="shared" si="2"/>
        <v>47</v>
      </c>
      <c r="D41">
        <v>36000</v>
      </c>
      <c r="E41">
        <v>206000</v>
      </c>
      <c r="F41" s="69">
        <v>16.717110000000002</v>
      </c>
      <c r="G41" s="69">
        <v>14.93394</v>
      </c>
      <c r="H41" s="69">
        <v>14.614850000000001</v>
      </c>
      <c r="I41" s="69">
        <v>14.619009999999999</v>
      </c>
      <c r="J41" s="69">
        <v>47.066760000000002</v>
      </c>
      <c r="K41" s="69">
        <v>49.214080000000003</v>
      </c>
      <c r="L41" s="69">
        <v>49.472369999999998</v>
      </c>
      <c r="M41" s="69">
        <v>49.422669999999997</v>
      </c>
      <c r="N41" s="69">
        <v>16.79842</v>
      </c>
      <c r="O41" s="69">
        <v>15.54147</v>
      </c>
      <c r="P41" s="69">
        <v>15.101050000000001</v>
      </c>
      <c r="Q41" s="69">
        <v>14.728859999999999</v>
      </c>
      <c r="R41" s="69">
        <v>11.63063</v>
      </c>
      <c r="S41" s="69">
        <v>10.369669999999999</v>
      </c>
      <c r="T41" s="69">
        <v>9.9230820000000008</v>
      </c>
      <c r="U41" s="69">
        <v>9.5397160000000003</v>
      </c>
      <c r="V41" s="70">
        <v>0.55268779999999995</v>
      </c>
      <c r="W41" s="70">
        <v>0.47612549999999998</v>
      </c>
      <c r="X41" s="70">
        <v>0.45258999999999999</v>
      </c>
      <c r="Y41" s="70">
        <v>0.44342239999999999</v>
      </c>
    </row>
    <row r="42" spans="1:25">
      <c r="A42" t="str">
        <f t="shared" si="3"/>
        <v>5-35</v>
      </c>
      <c r="B42">
        <f t="shared" si="1"/>
        <v>5</v>
      </c>
      <c r="C42">
        <f t="shared" si="2"/>
        <v>35</v>
      </c>
      <c r="D42">
        <v>40000</v>
      </c>
      <c r="E42">
        <v>158000</v>
      </c>
      <c r="F42" s="69">
        <v>12.363340000000001</v>
      </c>
      <c r="G42" s="69">
        <v>10.50919</v>
      </c>
      <c r="H42" s="69">
        <v>9.9312459999999998</v>
      </c>
      <c r="I42" s="69">
        <v>9.5747719999999994</v>
      </c>
      <c r="J42" s="69">
        <v>46.947719999999997</v>
      </c>
      <c r="K42" s="69">
        <v>49.441600000000001</v>
      </c>
      <c r="L42" s="69">
        <v>49.921340000000001</v>
      </c>
      <c r="M42" s="69">
        <v>50.178460000000001</v>
      </c>
      <c r="N42" s="69">
        <v>18.310020000000002</v>
      </c>
      <c r="O42" s="69">
        <v>16.737829999999999</v>
      </c>
      <c r="P42" s="69">
        <v>16.15344</v>
      </c>
      <c r="Q42" s="69">
        <v>15.66187</v>
      </c>
      <c r="R42" s="69">
        <v>10.97775</v>
      </c>
      <c r="S42" s="69">
        <v>9.6937850000000001</v>
      </c>
      <c r="T42" s="69">
        <v>9.2053720000000006</v>
      </c>
      <c r="U42" s="69">
        <v>8.7865719999999996</v>
      </c>
      <c r="V42" s="70">
        <v>0.50038550000000004</v>
      </c>
      <c r="W42" s="70">
        <v>0.42423939999999999</v>
      </c>
      <c r="X42" s="70">
        <v>0.3849284</v>
      </c>
      <c r="Y42" s="70">
        <v>0.36169249999999997</v>
      </c>
    </row>
    <row r="43" spans="1:25">
      <c r="A43" t="str">
        <f t="shared" si="3"/>
        <v>5-36</v>
      </c>
      <c r="B43">
        <f t="shared" si="1"/>
        <v>5</v>
      </c>
      <c r="C43">
        <f t="shared" si="2"/>
        <v>36</v>
      </c>
      <c r="D43">
        <v>40000</v>
      </c>
      <c r="E43">
        <v>162000</v>
      </c>
      <c r="F43" s="69">
        <v>10.78443</v>
      </c>
      <c r="G43" s="69">
        <v>9.2496240000000007</v>
      </c>
      <c r="H43" s="69">
        <v>8.7784309999999994</v>
      </c>
      <c r="I43" s="69">
        <v>8.4976629999999993</v>
      </c>
      <c r="J43" s="69">
        <v>49.753369999999997</v>
      </c>
      <c r="K43" s="69">
        <v>52.09619</v>
      </c>
      <c r="L43" s="69">
        <v>52.540999999999997</v>
      </c>
      <c r="M43" s="69">
        <v>52.745049999999999</v>
      </c>
      <c r="N43" s="69">
        <v>17.313330000000001</v>
      </c>
      <c r="O43" s="69">
        <v>15.8489</v>
      </c>
      <c r="P43" s="69">
        <v>15.314679999999999</v>
      </c>
      <c r="Q43" s="69">
        <v>14.86835</v>
      </c>
      <c r="R43" s="69">
        <v>10.57898</v>
      </c>
      <c r="S43" s="69">
        <v>9.3420539999999992</v>
      </c>
      <c r="T43" s="69">
        <v>8.8847039999999993</v>
      </c>
      <c r="U43" s="69">
        <v>8.4932219999999994</v>
      </c>
      <c r="V43" s="70">
        <v>0.55176720000000001</v>
      </c>
      <c r="W43" s="70">
        <v>0.47244950000000002</v>
      </c>
      <c r="X43" s="70">
        <v>0.43188110000000002</v>
      </c>
      <c r="Y43" s="70">
        <v>0.40740789999999999</v>
      </c>
    </row>
    <row r="44" spans="1:25">
      <c r="A44" t="str">
        <f t="shared" si="3"/>
        <v>5-37</v>
      </c>
      <c r="B44">
        <f t="shared" si="1"/>
        <v>5</v>
      </c>
      <c r="C44">
        <f t="shared" si="2"/>
        <v>37</v>
      </c>
      <c r="D44">
        <v>40000</v>
      </c>
      <c r="E44">
        <v>166000</v>
      </c>
      <c r="F44" s="69">
        <v>12.448969999999999</v>
      </c>
      <c r="G44" s="69">
        <v>10.75065</v>
      </c>
      <c r="H44" s="69">
        <v>10.23723</v>
      </c>
      <c r="I44" s="69">
        <v>9.9563469999999992</v>
      </c>
      <c r="J44" s="69">
        <v>48.19088</v>
      </c>
      <c r="K44" s="69">
        <v>50.564219999999999</v>
      </c>
      <c r="L44" s="69">
        <v>51.021540000000002</v>
      </c>
      <c r="M44" s="69">
        <v>51.210769999999997</v>
      </c>
      <c r="N44" s="69">
        <v>17.689060000000001</v>
      </c>
      <c r="O44" s="69">
        <v>16.182359999999999</v>
      </c>
      <c r="P44" s="69">
        <v>15.64184</v>
      </c>
      <c r="Q44" s="69">
        <v>15.1938</v>
      </c>
      <c r="R44" s="69">
        <v>10.804029999999999</v>
      </c>
      <c r="S44" s="69">
        <v>9.5367250000000006</v>
      </c>
      <c r="T44" s="69">
        <v>9.0803390000000004</v>
      </c>
      <c r="U44" s="69">
        <v>8.6919740000000001</v>
      </c>
      <c r="V44" s="70">
        <v>0.51111070000000003</v>
      </c>
      <c r="W44" s="70">
        <v>0.43925039999999999</v>
      </c>
      <c r="X44" s="70">
        <v>0.40339710000000001</v>
      </c>
      <c r="Y44" s="70">
        <v>0.3826291</v>
      </c>
    </row>
    <row r="45" spans="1:25">
      <c r="A45" t="str">
        <f t="shared" si="3"/>
        <v>5-38</v>
      </c>
      <c r="B45">
        <f t="shared" si="1"/>
        <v>5</v>
      </c>
      <c r="C45">
        <f t="shared" si="2"/>
        <v>38</v>
      </c>
      <c r="D45">
        <v>40000</v>
      </c>
      <c r="E45">
        <v>170000</v>
      </c>
      <c r="F45" s="69">
        <v>12.01628</v>
      </c>
      <c r="G45" s="69">
        <v>10.40142</v>
      </c>
      <c r="H45" s="69">
        <v>9.9182360000000003</v>
      </c>
      <c r="I45" s="69">
        <v>9.6709589999999999</v>
      </c>
      <c r="J45" s="69">
        <v>48.294969999999999</v>
      </c>
      <c r="K45" s="69">
        <v>50.653869999999998</v>
      </c>
      <c r="L45" s="69">
        <v>51.110590000000002</v>
      </c>
      <c r="M45" s="69">
        <v>51.274290000000001</v>
      </c>
      <c r="N45" s="69">
        <v>18.004989999999999</v>
      </c>
      <c r="O45" s="69">
        <v>16.468889999999998</v>
      </c>
      <c r="P45" s="69">
        <v>15.93249</v>
      </c>
      <c r="Q45" s="69">
        <v>15.491289999999999</v>
      </c>
      <c r="R45" s="69">
        <v>10.86295</v>
      </c>
      <c r="S45" s="69">
        <v>9.5834670000000006</v>
      </c>
      <c r="T45" s="69">
        <v>9.1369989999999994</v>
      </c>
      <c r="U45" s="69">
        <v>8.7594440000000002</v>
      </c>
      <c r="V45" s="70">
        <v>0.48456529999999998</v>
      </c>
      <c r="W45" s="70">
        <v>0.41744369999999997</v>
      </c>
      <c r="X45" s="70">
        <v>0.38560889999999998</v>
      </c>
      <c r="Y45" s="70">
        <v>0.36847249999999998</v>
      </c>
    </row>
    <row r="46" spans="1:25">
      <c r="A46" t="str">
        <f t="shared" si="3"/>
        <v>5-39</v>
      </c>
      <c r="B46">
        <f t="shared" si="1"/>
        <v>5</v>
      </c>
      <c r="C46">
        <f t="shared" si="2"/>
        <v>39</v>
      </c>
      <c r="D46">
        <v>40000</v>
      </c>
      <c r="E46">
        <v>174000</v>
      </c>
      <c r="F46" s="69">
        <v>14.629759999999999</v>
      </c>
      <c r="G46" s="69">
        <v>12.6867</v>
      </c>
      <c r="H46" s="69">
        <v>12.10798</v>
      </c>
      <c r="I46" s="69">
        <v>11.84079</v>
      </c>
      <c r="J46" s="69">
        <v>47.188130000000001</v>
      </c>
      <c r="K46" s="69">
        <v>49.579540000000001</v>
      </c>
      <c r="L46" s="69">
        <v>50.049529999999997</v>
      </c>
      <c r="M46" s="69">
        <v>50.204839999999997</v>
      </c>
      <c r="N46" s="69">
        <v>18.259370000000001</v>
      </c>
      <c r="O46" s="69">
        <v>16.693210000000001</v>
      </c>
      <c r="P46" s="69">
        <v>16.149920000000002</v>
      </c>
      <c r="Q46" s="69">
        <v>15.704700000000001</v>
      </c>
      <c r="R46" s="69">
        <v>11.202959999999999</v>
      </c>
      <c r="S46" s="69">
        <v>9.8757730000000006</v>
      </c>
      <c r="T46" s="69">
        <v>9.4176090000000006</v>
      </c>
      <c r="U46" s="69">
        <v>9.0316340000000004</v>
      </c>
      <c r="V46" s="70">
        <v>0.51446599999999998</v>
      </c>
      <c r="W46" s="70">
        <v>0.44384570000000001</v>
      </c>
      <c r="X46" s="70">
        <v>0.41106619999999999</v>
      </c>
      <c r="Y46" s="70">
        <v>0.39351609999999998</v>
      </c>
    </row>
    <row r="47" spans="1:25">
      <c r="A47" t="str">
        <f t="shared" si="3"/>
        <v>5-40</v>
      </c>
      <c r="B47">
        <f t="shared" si="1"/>
        <v>5</v>
      </c>
      <c r="C47">
        <f t="shared" si="2"/>
        <v>40</v>
      </c>
      <c r="D47">
        <v>40000</v>
      </c>
      <c r="E47">
        <v>178000</v>
      </c>
      <c r="F47" s="69">
        <v>12.650270000000001</v>
      </c>
      <c r="G47" s="69">
        <v>11.00723</v>
      </c>
      <c r="H47" s="69">
        <v>10.532</v>
      </c>
      <c r="I47" s="69">
        <v>10.319240000000001</v>
      </c>
      <c r="J47" s="69">
        <v>48.794110000000003</v>
      </c>
      <c r="K47" s="69">
        <v>51.094099999999997</v>
      </c>
      <c r="L47" s="69">
        <v>51.51896</v>
      </c>
      <c r="M47" s="69">
        <v>51.639740000000003</v>
      </c>
      <c r="N47" s="69">
        <v>17.98781</v>
      </c>
      <c r="O47" s="69">
        <v>16.464189999999999</v>
      </c>
      <c r="P47" s="69">
        <v>15.93975</v>
      </c>
      <c r="Q47" s="69">
        <v>15.512040000000001</v>
      </c>
      <c r="R47" s="69">
        <v>10.98394</v>
      </c>
      <c r="S47" s="69">
        <v>9.6837610000000005</v>
      </c>
      <c r="T47" s="69">
        <v>9.2433259999999997</v>
      </c>
      <c r="U47" s="69">
        <v>8.8728149999999992</v>
      </c>
      <c r="V47" s="70">
        <v>0.50172899999999998</v>
      </c>
      <c r="W47" s="70">
        <v>0.43564900000000001</v>
      </c>
      <c r="X47" s="70">
        <v>0.4055185</v>
      </c>
      <c r="Y47" s="70">
        <v>0.39000200000000002</v>
      </c>
    </row>
    <row r="48" spans="1:25">
      <c r="A48" t="str">
        <f t="shared" si="3"/>
        <v>5-41</v>
      </c>
      <c r="B48">
        <f t="shared" si="1"/>
        <v>5</v>
      </c>
      <c r="C48">
        <f t="shared" si="2"/>
        <v>41</v>
      </c>
      <c r="D48">
        <v>40000</v>
      </c>
      <c r="E48">
        <v>182000</v>
      </c>
      <c r="F48" s="69">
        <v>10.41784</v>
      </c>
      <c r="G48" s="69">
        <v>9.092117</v>
      </c>
      <c r="H48" s="69">
        <v>8.7178039999999992</v>
      </c>
      <c r="I48" s="69">
        <v>8.5499050000000008</v>
      </c>
      <c r="J48" s="69">
        <v>51.315809999999999</v>
      </c>
      <c r="K48" s="69">
        <v>53.49</v>
      </c>
      <c r="L48" s="69">
        <v>53.856819999999999</v>
      </c>
      <c r="M48" s="69">
        <v>53.933720000000001</v>
      </c>
      <c r="N48" s="69">
        <v>17.31748</v>
      </c>
      <c r="O48" s="69">
        <v>15.85464</v>
      </c>
      <c r="P48" s="69">
        <v>15.360010000000001</v>
      </c>
      <c r="Q48" s="69">
        <v>14.954890000000001</v>
      </c>
      <c r="R48" s="69">
        <v>10.67074</v>
      </c>
      <c r="S48" s="69">
        <v>9.4078929999999996</v>
      </c>
      <c r="T48" s="69">
        <v>8.9862690000000001</v>
      </c>
      <c r="U48" s="69">
        <v>8.6310459999999996</v>
      </c>
      <c r="V48" s="70">
        <v>0.52482030000000002</v>
      </c>
      <c r="W48" s="70">
        <v>0.45586929999999998</v>
      </c>
      <c r="X48" s="70">
        <v>0.4258498</v>
      </c>
      <c r="Y48" s="70">
        <v>0.41074509999999997</v>
      </c>
    </row>
    <row r="49" spans="1:25">
      <c r="A49" t="str">
        <f t="shared" si="3"/>
        <v>5-42</v>
      </c>
      <c r="B49">
        <f t="shared" si="1"/>
        <v>5</v>
      </c>
      <c r="C49">
        <f t="shared" si="2"/>
        <v>42</v>
      </c>
      <c r="D49">
        <v>40000</v>
      </c>
      <c r="E49">
        <v>186000</v>
      </c>
      <c r="F49" s="69">
        <v>8.0398490000000002</v>
      </c>
      <c r="G49" s="69">
        <v>7.0284610000000001</v>
      </c>
      <c r="H49" s="69">
        <v>6.7478660000000001</v>
      </c>
      <c r="I49" s="69">
        <v>6.6189580000000001</v>
      </c>
      <c r="J49" s="69">
        <v>54.994889999999998</v>
      </c>
      <c r="K49" s="69">
        <v>56.971339999999998</v>
      </c>
      <c r="L49" s="69">
        <v>57.262270000000001</v>
      </c>
      <c r="M49" s="69">
        <v>57.282069999999997</v>
      </c>
      <c r="N49" s="69">
        <v>16.276219999999999</v>
      </c>
      <c r="O49" s="69">
        <v>14.908620000000001</v>
      </c>
      <c r="P49" s="69">
        <v>14.455719999999999</v>
      </c>
      <c r="Q49" s="69">
        <v>14.0825</v>
      </c>
      <c r="R49" s="69">
        <v>10.26257</v>
      </c>
      <c r="S49" s="69">
        <v>9.0457059999999991</v>
      </c>
      <c r="T49" s="69">
        <v>8.6464510000000008</v>
      </c>
      <c r="U49" s="69">
        <v>8.308935</v>
      </c>
      <c r="V49" s="70">
        <v>0.57863299999999995</v>
      </c>
      <c r="W49" s="70">
        <v>0.50261009999999995</v>
      </c>
      <c r="X49" s="70">
        <v>0.47137020000000002</v>
      </c>
      <c r="Y49" s="70">
        <v>0.45586110000000002</v>
      </c>
    </row>
    <row r="50" spans="1:25">
      <c r="A50" t="str">
        <f t="shared" si="3"/>
        <v>5-43</v>
      </c>
      <c r="B50">
        <f t="shared" si="1"/>
        <v>5</v>
      </c>
      <c r="C50">
        <f t="shared" si="2"/>
        <v>43</v>
      </c>
      <c r="D50">
        <v>40000</v>
      </c>
      <c r="E50">
        <v>190000</v>
      </c>
      <c r="F50" s="69">
        <v>9.1542519999999996</v>
      </c>
      <c r="G50" s="69">
        <v>8.0421399999999998</v>
      </c>
      <c r="H50" s="69">
        <v>7.7495409999999998</v>
      </c>
      <c r="I50" s="69">
        <v>7.62704</v>
      </c>
      <c r="J50" s="69">
        <v>52.998779999999996</v>
      </c>
      <c r="K50" s="69">
        <v>55.046750000000003</v>
      </c>
      <c r="L50" s="69">
        <v>55.350270000000002</v>
      </c>
      <c r="M50" s="69">
        <v>55.370280000000001</v>
      </c>
      <c r="N50" s="69">
        <v>17.110579999999999</v>
      </c>
      <c r="O50" s="69">
        <v>15.65973</v>
      </c>
      <c r="P50" s="69">
        <v>15.181480000000001</v>
      </c>
      <c r="Q50" s="69">
        <v>14.78716</v>
      </c>
      <c r="R50" s="69">
        <v>10.59554</v>
      </c>
      <c r="S50" s="69">
        <v>9.3396519999999992</v>
      </c>
      <c r="T50" s="69">
        <v>8.9300069999999998</v>
      </c>
      <c r="U50" s="69">
        <v>8.583774</v>
      </c>
      <c r="V50" s="70">
        <v>0.54109499999999999</v>
      </c>
      <c r="W50" s="70">
        <v>0.46954649999999998</v>
      </c>
      <c r="X50" s="70">
        <v>0.4415713</v>
      </c>
      <c r="Y50" s="70">
        <v>0.42841859999999998</v>
      </c>
    </row>
    <row r="51" spans="1:25">
      <c r="A51" t="str">
        <f t="shared" si="3"/>
        <v>5-44</v>
      </c>
      <c r="B51">
        <f t="shared" si="1"/>
        <v>5</v>
      </c>
      <c r="C51">
        <f t="shared" si="2"/>
        <v>44</v>
      </c>
      <c r="D51">
        <v>40000</v>
      </c>
      <c r="E51">
        <v>194000</v>
      </c>
      <c r="F51" s="69">
        <v>9.5815300000000008</v>
      </c>
      <c r="G51" s="69">
        <v>8.4165500000000009</v>
      </c>
      <c r="H51" s="69">
        <v>8.1225120000000004</v>
      </c>
      <c r="I51" s="69">
        <v>8.0122929999999997</v>
      </c>
      <c r="J51" s="69">
        <v>52.27581</v>
      </c>
      <c r="K51" s="69">
        <v>54.330860000000001</v>
      </c>
      <c r="L51" s="69">
        <v>54.619390000000003</v>
      </c>
      <c r="M51" s="69">
        <v>54.617910000000002</v>
      </c>
      <c r="N51" s="69">
        <v>17.489709999999999</v>
      </c>
      <c r="O51" s="69">
        <v>16.007729999999999</v>
      </c>
      <c r="P51" s="69">
        <v>15.52046</v>
      </c>
      <c r="Q51" s="69">
        <v>15.11809</v>
      </c>
      <c r="R51" s="69">
        <v>10.750389999999999</v>
      </c>
      <c r="S51" s="69">
        <v>9.4768290000000004</v>
      </c>
      <c r="T51" s="69">
        <v>9.0633440000000007</v>
      </c>
      <c r="U51" s="69">
        <v>8.7132330000000007</v>
      </c>
      <c r="V51" s="70">
        <v>0.52382110000000004</v>
      </c>
      <c r="W51" s="70">
        <v>0.45436029999999999</v>
      </c>
      <c r="X51" s="70">
        <v>0.4286548</v>
      </c>
      <c r="Y51" s="70">
        <v>0.41739730000000003</v>
      </c>
    </row>
    <row r="52" spans="1:25">
      <c r="A52" t="str">
        <f t="shared" si="3"/>
        <v>5-45</v>
      </c>
      <c r="B52">
        <f t="shared" si="1"/>
        <v>5</v>
      </c>
      <c r="C52">
        <f t="shared" si="2"/>
        <v>45</v>
      </c>
      <c r="D52">
        <v>40000</v>
      </c>
      <c r="E52">
        <v>198000</v>
      </c>
      <c r="F52" s="69">
        <v>11.65422</v>
      </c>
      <c r="G52" s="69">
        <v>10.21936</v>
      </c>
      <c r="H52" s="69">
        <v>9.8698110000000003</v>
      </c>
      <c r="I52" s="69">
        <v>9.7677289999999992</v>
      </c>
      <c r="J52" s="69">
        <v>49.773530000000001</v>
      </c>
      <c r="K52" s="69">
        <v>51.946089999999998</v>
      </c>
      <c r="L52" s="69">
        <v>52.252029999999998</v>
      </c>
      <c r="M52" s="69">
        <v>52.240920000000003</v>
      </c>
      <c r="N52" s="69">
        <v>18.401440000000001</v>
      </c>
      <c r="O52" s="69">
        <v>16.845610000000001</v>
      </c>
      <c r="P52" s="69">
        <v>16.331050000000001</v>
      </c>
      <c r="Q52" s="69">
        <v>15.90699</v>
      </c>
      <c r="R52" s="69">
        <v>11.19572</v>
      </c>
      <c r="S52" s="69">
        <v>9.8784069999999993</v>
      </c>
      <c r="T52" s="69">
        <v>9.4487500000000004</v>
      </c>
      <c r="U52" s="69">
        <v>9.0856290000000008</v>
      </c>
      <c r="V52" s="70">
        <v>0.4798231</v>
      </c>
      <c r="W52" s="70">
        <v>0.41515360000000001</v>
      </c>
      <c r="X52" s="70">
        <v>0.39276640000000002</v>
      </c>
      <c r="Y52" s="70">
        <v>0.38414409999999999</v>
      </c>
    </row>
    <row r="53" spans="1:25">
      <c r="A53" t="str">
        <f t="shared" si="3"/>
        <v>5-46</v>
      </c>
      <c r="B53">
        <f t="shared" si="1"/>
        <v>5</v>
      </c>
      <c r="C53">
        <f t="shared" si="2"/>
        <v>46</v>
      </c>
      <c r="D53">
        <v>40000</v>
      </c>
      <c r="E53">
        <v>202000</v>
      </c>
      <c r="F53" s="69">
        <v>12.07784</v>
      </c>
      <c r="G53" s="69">
        <v>10.488289999999999</v>
      </c>
      <c r="H53" s="69">
        <v>10.08924</v>
      </c>
      <c r="I53" s="69">
        <v>9.9913340000000002</v>
      </c>
      <c r="J53" s="69">
        <v>49.42069</v>
      </c>
      <c r="K53" s="69">
        <v>51.661709999999999</v>
      </c>
      <c r="L53" s="69">
        <v>51.958620000000003</v>
      </c>
      <c r="M53" s="69">
        <v>51.911209999999997</v>
      </c>
      <c r="N53" s="69">
        <v>18.58869</v>
      </c>
      <c r="O53" s="69">
        <v>17.041830000000001</v>
      </c>
      <c r="P53" s="69">
        <v>16.525539999999999</v>
      </c>
      <c r="Q53" s="69">
        <v>16.101769999999998</v>
      </c>
      <c r="R53" s="69">
        <v>11.30757</v>
      </c>
      <c r="S53" s="69">
        <v>9.9957279999999997</v>
      </c>
      <c r="T53" s="69">
        <v>9.5619530000000008</v>
      </c>
      <c r="U53" s="69">
        <v>9.1972660000000008</v>
      </c>
      <c r="V53" s="70">
        <v>0.46698679999999998</v>
      </c>
      <c r="W53" s="70">
        <v>0.40151049999999999</v>
      </c>
      <c r="X53" s="70">
        <v>0.38059120000000002</v>
      </c>
      <c r="Y53" s="70">
        <v>0.373886</v>
      </c>
    </row>
    <row r="54" spans="1:25">
      <c r="A54" t="str">
        <f t="shared" si="3"/>
        <v>5-47</v>
      </c>
      <c r="B54">
        <f t="shared" si="1"/>
        <v>5</v>
      </c>
      <c r="C54">
        <f t="shared" si="2"/>
        <v>47</v>
      </c>
      <c r="D54">
        <v>40000</v>
      </c>
      <c r="E54">
        <v>206000</v>
      </c>
      <c r="F54" s="69">
        <v>11.840059999999999</v>
      </c>
      <c r="G54" s="69">
        <v>10.39115</v>
      </c>
      <c r="H54" s="69">
        <v>10.06616</v>
      </c>
      <c r="I54" s="69">
        <v>10.00881</v>
      </c>
      <c r="J54" s="69">
        <v>50.79589</v>
      </c>
      <c r="K54" s="69">
        <v>52.873040000000003</v>
      </c>
      <c r="L54" s="69">
        <v>53.102249999999998</v>
      </c>
      <c r="M54" s="69">
        <v>53.00844</v>
      </c>
      <c r="N54" s="69">
        <v>18.249649999999999</v>
      </c>
      <c r="O54" s="69">
        <v>16.79121</v>
      </c>
      <c r="P54" s="69">
        <v>16.28134</v>
      </c>
      <c r="Q54" s="69">
        <v>15.856210000000001</v>
      </c>
      <c r="R54" s="69">
        <v>11.275679999999999</v>
      </c>
      <c r="S54" s="69">
        <v>10.008229999999999</v>
      </c>
      <c r="T54" s="69">
        <v>9.5686920000000004</v>
      </c>
      <c r="U54" s="69">
        <v>9.1944470000000003</v>
      </c>
      <c r="V54" s="70">
        <v>0.53597399999999995</v>
      </c>
      <c r="W54" s="70">
        <v>0.46249200000000001</v>
      </c>
      <c r="X54" s="70">
        <v>0.4381487</v>
      </c>
      <c r="Y54" s="70">
        <v>0.42804160000000002</v>
      </c>
    </row>
    <row r="55" spans="1:25">
      <c r="A55" t="str">
        <f t="shared" si="3"/>
        <v>5-48</v>
      </c>
      <c r="B55">
        <f t="shared" si="1"/>
        <v>5</v>
      </c>
      <c r="C55">
        <f t="shared" si="2"/>
        <v>48</v>
      </c>
      <c r="D55">
        <v>40000</v>
      </c>
      <c r="E55">
        <v>210000</v>
      </c>
      <c r="F55" s="69">
        <v>9.5441490000000009</v>
      </c>
      <c r="G55" s="69">
        <v>8.4502609999999994</v>
      </c>
      <c r="H55" s="69">
        <v>8.2700429999999994</v>
      </c>
      <c r="I55" s="69">
        <v>8.2713429999999999</v>
      </c>
      <c r="J55" s="69">
        <v>55.189109999999999</v>
      </c>
      <c r="K55" s="69">
        <v>57.025829999999999</v>
      </c>
      <c r="L55" s="69">
        <v>57.124169999999999</v>
      </c>
      <c r="M55" s="69">
        <v>56.937690000000003</v>
      </c>
      <c r="N55" s="69">
        <v>10.62166</v>
      </c>
      <c r="O55" s="69">
        <v>9.8957110000000004</v>
      </c>
      <c r="P55" s="69">
        <v>9.6605299999999996</v>
      </c>
      <c r="Q55" s="69">
        <v>9.4577200000000001</v>
      </c>
      <c r="R55" s="69">
        <v>9.424455</v>
      </c>
      <c r="S55" s="69">
        <v>8.4283619999999999</v>
      </c>
      <c r="T55" s="69">
        <v>8.0830819999999992</v>
      </c>
      <c r="U55" s="69">
        <v>7.7850279999999996</v>
      </c>
      <c r="V55" s="70">
        <v>0.35594870000000001</v>
      </c>
      <c r="W55" s="70">
        <v>0.30555549999999998</v>
      </c>
      <c r="X55" s="70">
        <v>0.29247010000000001</v>
      </c>
      <c r="Y55" s="70">
        <v>0.28923929999999998</v>
      </c>
    </row>
    <row r="56" spans="1:25">
      <c r="A56" t="str">
        <f t="shared" si="3"/>
        <v>6-34</v>
      </c>
      <c r="B56">
        <f t="shared" si="1"/>
        <v>6</v>
      </c>
      <c r="C56">
        <f t="shared" si="2"/>
        <v>34</v>
      </c>
      <c r="D56">
        <v>44000</v>
      </c>
      <c r="E56">
        <v>154000</v>
      </c>
      <c r="F56" s="69">
        <v>23.049050000000001</v>
      </c>
      <c r="G56" s="69">
        <v>19.454630000000002</v>
      </c>
      <c r="H56" s="69">
        <v>18.274439999999998</v>
      </c>
      <c r="I56" s="69">
        <v>17.532550000000001</v>
      </c>
      <c r="J56" s="69">
        <v>41.19164</v>
      </c>
      <c r="K56" s="69">
        <v>43.981020000000001</v>
      </c>
      <c r="L56" s="69">
        <v>44.535980000000002</v>
      </c>
      <c r="M56" s="69">
        <v>44.892359999999996</v>
      </c>
      <c r="N56" s="69">
        <v>20.948429999999998</v>
      </c>
      <c r="O56" s="69">
        <v>19.06683</v>
      </c>
      <c r="P56" s="69">
        <v>18.320810000000002</v>
      </c>
      <c r="Q56" s="69">
        <v>17.69641</v>
      </c>
      <c r="R56" s="69">
        <v>12.788819999999999</v>
      </c>
      <c r="S56" s="69">
        <v>11.246460000000001</v>
      </c>
      <c r="T56" s="69">
        <v>10.609059999999999</v>
      </c>
      <c r="U56" s="69">
        <v>10.066879999999999</v>
      </c>
      <c r="V56" s="70">
        <v>0.81099710000000003</v>
      </c>
      <c r="W56" s="70">
        <v>0.68202070000000004</v>
      </c>
      <c r="X56" s="70">
        <v>0.61238780000000004</v>
      </c>
      <c r="Y56" s="70">
        <v>0.56992719999999997</v>
      </c>
    </row>
    <row r="57" spans="1:25">
      <c r="A57" t="str">
        <f t="shared" si="3"/>
        <v>6-35</v>
      </c>
      <c r="B57">
        <f t="shared" si="1"/>
        <v>6</v>
      </c>
      <c r="C57">
        <f t="shared" si="2"/>
        <v>35</v>
      </c>
      <c r="D57">
        <v>44000</v>
      </c>
      <c r="E57">
        <v>158000</v>
      </c>
      <c r="F57" s="69">
        <v>13.341559999999999</v>
      </c>
      <c r="G57" s="69">
        <v>11.339410000000001</v>
      </c>
      <c r="H57" s="69">
        <v>10.720230000000001</v>
      </c>
      <c r="I57" s="69">
        <v>10.34333</v>
      </c>
      <c r="J57" s="69">
        <v>46.701549999999997</v>
      </c>
      <c r="K57" s="69">
        <v>49.243490000000001</v>
      </c>
      <c r="L57" s="69">
        <v>49.72587</v>
      </c>
      <c r="M57" s="69">
        <v>49.981830000000002</v>
      </c>
      <c r="N57" s="69">
        <v>18.019089999999998</v>
      </c>
      <c r="O57" s="69">
        <v>16.50084</v>
      </c>
      <c r="P57" s="69">
        <v>15.905060000000001</v>
      </c>
      <c r="Q57" s="69">
        <v>15.396570000000001</v>
      </c>
      <c r="R57" s="69">
        <v>10.95805</v>
      </c>
      <c r="S57" s="69">
        <v>9.706474</v>
      </c>
      <c r="T57" s="69">
        <v>9.2022940000000002</v>
      </c>
      <c r="U57" s="69">
        <v>8.7644029999999997</v>
      </c>
      <c r="V57" s="70">
        <v>0.52964580000000006</v>
      </c>
      <c r="W57" s="70">
        <v>0.45549499999999998</v>
      </c>
      <c r="X57" s="70">
        <v>0.4159408</v>
      </c>
      <c r="Y57" s="70">
        <v>0.39151069999999999</v>
      </c>
    </row>
    <row r="58" spans="1:25">
      <c r="A58" t="str">
        <f t="shared" si="3"/>
        <v>6-36</v>
      </c>
      <c r="B58">
        <f t="shared" si="1"/>
        <v>6</v>
      </c>
      <c r="C58">
        <f t="shared" si="2"/>
        <v>36</v>
      </c>
      <c r="D58">
        <v>44000</v>
      </c>
      <c r="E58">
        <v>162000</v>
      </c>
      <c r="F58" s="69">
        <v>11.384819999999999</v>
      </c>
      <c r="G58" s="69">
        <v>9.7856780000000008</v>
      </c>
      <c r="H58" s="69">
        <v>9.2953550000000007</v>
      </c>
      <c r="I58" s="69">
        <v>9.01389</v>
      </c>
      <c r="J58" s="69">
        <v>48.082479999999997</v>
      </c>
      <c r="K58" s="69">
        <v>50.471969999999999</v>
      </c>
      <c r="L58" s="69">
        <v>50.925429999999999</v>
      </c>
      <c r="M58" s="69">
        <v>51.131790000000002</v>
      </c>
      <c r="N58" s="69">
        <v>17.913709999999998</v>
      </c>
      <c r="O58" s="69">
        <v>16.394100000000002</v>
      </c>
      <c r="P58" s="69">
        <v>15.828760000000001</v>
      </c>
      <c r="Q58" s="69">
        <v>15.35848</v>
      </c>
      <c r="R58" s="69">
        <v>10.728669999999999</v>
      </c>
      <c r="S58" s="69">
        <v>9.4815609999999992</v>
      </c>
      <c r="T58" s="69">
        <v>9.0116510000000005</v>
      </c>
      <c r="U58" s="69">
        <v>8.6110199999999999</v>
      </c>
      <c r="V58" s="70">
        <v>0.49879649999999998</v>
      </c>
      <c r="W58" s="70">
        <v>0.43037199999999998</v>
      </c>
      <c r="X58" s="70">
        <v>0.39523469999999999</v>
      </c>
      <c r="Y58" s="70">
        <v>0.37466529999999998</v>
      </c>
    </row>
    <row r="59" spans="1:25">
      <c r="A59" t="str">
        <f t="shared" si="3"/>
        <v>6-37</v>
      </c>
      <c r="B59">
        <f t="shared" si="1"/>
        <v>6</v>
      </c>
      <c r="C59">
        <f t="shared" si="2"/>
        <v>37</v>
      </c>
      <c r="D59">
        <v>44000</v>
      </c>
      <c r="E59">
        <v>166000</v>
      </c>
      <c r="F59" s="69">
        <v>11.84966</v>
      </c>
      <c r="G59" s="69">
        <v>10.23096</v>
      </c>
      <c r="H59" s="69">
        <v>9.7383900000000008</v>
      </c>
      <c r="I59" s="69">
        <v>9.4738690000000005</v>
      </c>
      <c r="J59" s="69">
        <v>48.634459999999997</v>
      </c>
      <c r="K59" s="69">
        <v>50.963810000000002</v>
      </c>
      <c r="L59" s="69">
        <v>51.399619999999999</v>
      </c>
      <c r="M59" s="69">
        <v>51.56711</v>
      </c>
      <c r="N59" s="69">
        <v>17.675059999999998</v>
      </c>
      <c r="O59" s="69">
        <v>16.155909999999999</v>
      </c>
      <c r="P59" s="69">
        <v>15.60711</v>
      </c>
      <c r="Q59" s="69">
        <v>15.153040000000001</v>
      </c>
      <c r="R59" s="69">
        <v>10.72728</v>
      </c>
      <c r="S59" s="69">
        <v>9.4707989999999995</v>
      </c>
      <c r="T59" s="69">
        <v>9.0135559999999995</v>
      </c>
      <c r="U59" s="69">
        <v>8.6257199999999994</v>
      </c>
      <c r="V59" s="70">
        <v>0.51760130000000004</v>
      </c>
      <c r="W59" s="70">
        <v>0.44569920000000002</v>
      </c>
      <c r="X59" s="70">
        <v>0.41012470000000001</v>
      </c>
      <c r="Y59" s="70">
        <v>0.389625</v>
      </c>
    </row>
    <row r="60" spans="1:25">
      <c r="A60" t="str">
        <f t="shared" si="3"/>
        <v>6-38</v>
      </c>
      <c r="B60">
        <f t="shared" si="1"/>
        <v>6</v>
      </c>
      <c r="C60">
        <f t="shared" si="2"/>
        <v>38</v>
      </c>
      <c r="D60">
        <v>44000</v>
      </c>
      <c r="E60">
        <v>170000</v>
      </c>
      <c r="F60" s="69">
        <v>15.597440000000001</v>
      </c>
      <c r="G60" s="69">
        <v>13.52755</v>
      </c>
      <c r="H60" s="69">
        <v>12.896409999999999</v>
      </c>
      <c r="I60" s="69">
        <v>12.595750000000001</v>
      </c>
      <c r="J60" s="69">
        <v>47.771430000000002</v>
      </c>
      <c r="K60" s="69">
        <v>50.143270000000001</v>
      </c>
      <c r="L60" s="69">
        <v>50.607370000000003</v>
      </c>
      <c r="M60" s="69">
        <v>50.7682</v>
      </c>
      <c r="N60" s="69">
        <v>18.01173</v>
      </c>
      <c r="O60" s="69">
        <v>16.461770000000001</v>
      </c>
      <c r="P60" s="69">
        <v>15.916510000000001</v>
      </c>
      <c r="Q60" s="69">
        <v>15.46622</v>
      </c>
      <c r="R60" s="69">
        <v>11.236560000000001</v>
      </c>
      <c r="S60" s="69">
        <v>9.9104519999999994</v>
      </c>
      <c r="T60" s="69">
        <v>9.4415449999999996</v>
      </c>
      <c r="U60" s="69">
        <v>9.0445189999999993</v>
      </c>
      <c r="V60" s="70">
        <v>0.59071110000000004</v>
      </c>
      <c r="W60" s="70">
        <v>0.50930390000000003</v>
      </c>
      <c r="X60" s="70">
        <v>0.47093449999999998</v>
      </c>
      <c r="Y60" s="70">
        <v>0.44929370000000002</v>
      </c>
    </row>
    <row r="61" spans="1:25">
      <c r="A61" t="str">
        <f t="shared" si="3"/>
        <v>6-39</v>
      </c>
      <c r="B61">
        <f t="shared" si="1"/>
        <v>6</v>
      </c>
      <c r="C61">
        <f t="shared" si="2"/>
        <v>39</v>
      </c>
      <c r="D61">
        <v>44000</v>
      </c>
      <c r="E61">
        <v>174000</v>
      </c>
      <c r="F61" s="69">
        <v>19.1099</v>
      </c>
      <c r="G61" s="69">
        <v>16.589279999999999</v>
      </c>
      <c r="H61" s="69">
        <v>15.814399999999999</v>
      </c>
      <c r="I61" s="69">
        <v>15.49511</v>
      </c>
      <c r="J61" s="69">
        <v>45.766820000000003</v>
      </c>
      <c r="K61" s="69">
        <v>48.210030000000003</v>
      </c>
      <c r="L61" s="69">
        <v>48.69746</v>
      </c>
      <c r="M61" s="69">
        <v>48.849119999999999</v>
      </c>
      <c r="N61" s="69">
        <v>20.047969999999999</v>
      </c>
      <c r="O61" s="69">
        <v>18.279699999999998</v>
      </c>
      <c r="P61" s="69">
        <v>17.660070000000001</v>
      </c>
      <c r="Q61" s="69">
        <v>17.15306</v>
      </c>
      <c r="R61" s="69">
        <v>12.183120000000001</v>
      </c>
      <c r="S61" s="69">
        <v>10.730969999999999</v>
      </c>
      <c r="T61" s="69">
        <v>10.22381</v>
      </c>
      <c r="U61" s="69">
        <v>9.797993</v>
      </c>
      <c r="V61" s="70">
        <v>0.72435799999999995</v>
      </c>
      <c r="W61" s="70">
        <v>0.62619250000000004</v>
      </c>
      <c r="X61" s="70">
        <v>0.5811191</v>
      </c>
      <c r="Y61" s="70">
        <v>0.55581029999999998</v>
      </c>
    </row>
    <row r="62" spans="1:25">
      <c r="A62" t="str">
        <f t="shared" si="3"/>
        <v>6-40</v>
      </c>
      <c r="B62">
        <f t="shared" si="1"/>
        <v>6</v>
      </c>
      <c r="C62">
        <f t="shared" si="2"/>
        <v>40</v>
      </c>
      <c r="D62">
        <v>44000</v>
      </c>
      <c r="E62">
        <v>178000</v>
      </c>
      <c r="F62" s="69">
        <v>13.693099999999999</v>
      </c>
      <c r="G62" s="69">
        <v>11.90462</v>
      </c>
      <c r="H62" s="69">
        <v>11.37923</v>
      </c>
      <c r="I62" s="69">
        <v>11.15635</v>
      </c>
      <c r="J62" s="69">
        <v>48.263260000000002</v>
      </c>
      <c r="K62" s="69">
        <v>50.567349999999998</v>
      </c>
      <c r="L62" s="69">
        <v>50.991869999999999</v>
      </c>
      <c r="M62" s="69">
        <v>51.100749999999998</v>
      </c>
      <c r="N62" s="69">
        <v>18.417449999999999</v>
      </c>
      <c r="O62" s="69">
        <v>16.844760000000001</v>
      </c>
      <c r="P62" s="69">
        <v>16.302520000000001</v>
      </c>
      <c r="Q62" s="69">
        <v>15.860189999999999</v>
      </c>
      <c r="R62" s="69">
        <v>11.169980000000001</v>
      </c>
      <c r="S62" s="69">
        <v>9.8485340000000008</v>
      </c>
      <c r="T62" s="69">
        <v>9.3985920000000007</v>
      </c>
      <c r="U62" s="69">
        <v>9.0206959999999992</v>
      </c>
      <c r="V62" s="70">
        <v>0.53085740000000003</v>
      </c>
      <c r="W62" s="70">
        <v>0.46070939999999999</v>
      </c>
      <c r="X62" s="70">
        <v>0.42914029999999997</v>
      </c>
      <c r="Y62" s="70">
        <v>0.4128753</v>
      </c>
    </row>
    <row r="63" spans="1:25">
      <c r="A63" t="str">
        <f t="shared" si="3"/>
        <v>6-41</v>
      </c>
      <c r="B63">
        <f t="shared" si="1"/>
        <v>6</v>
      </c>
      <c r="C63">
        <f t="shared" si="2"/>
        <v>41</v>
      </c>
      <c r="D63">
        <v>44000</v>
      </c>
      <c r="E63">
        <v>182000</v>
      </c>
      <c r="F63" s="69">
        <v>10.898820000000001</v>
      </c>
      <c r="G63" s="69">
        <v>9.4883740000000003</v>
      </c>
      <c r="H63" s="69">
        <v>9.0846780000000003</v>
      </c>
      <c r="I63" s="69">
        <v>8.9121450000000006</v>
      </c>
      <c r="J63" s="69">
        <v>50.903309999999998</v>
      </c>
      <c r="K63" s="69">
        <v>53.096809999999998</v>
      </c>
      <c r="L63" s="69">
        <v>53.467759999999998</v>
      </c>
      <c r="M63" s="69">
        <v>53.534860000000002</v>
      </c>
      <c r="N63" s="69">
        <v>17.535910000000001</v>
      </c>
      <c r="O63" s="69">
        <v>16.06373</v>
      </c>
      <c r="P63" s="69">
        <v>15.55874</v>
      </c>
      <c r="Q63" s="69">
        <v>15.1463</v>
      </c>
      <c r="R63" s="69">
        <v>10.72531</v>
      </c>
      <c r="S63" s="69">
        <v>9.4600910000000002</v>
      </c>
      <c r="T63" s="69">
        <v>9.034008</v>
      </c>
      <c r="U63" s="69">
        <v>8.6754449999999999</v>
      </c>
      <c r="V63" s="70">
        <v>0.52567269999999999</v>
      </c>
      <c r="W63" s="70">
        <v>0.45804329999999999</v>
      </c>
      <c r="X63" s="70">
        <v>0.42808079999999998</v>
      </c>
      <c r="Y63" s="70">
        <v>0.4129429</v>
      </c>
    </row>
    <row r="64" spans="1:25">
      <c r="A64" t="str">
        <f t="shared" si="3"/>
        <v>6-42</v>
      </c>
      <c r="B64">
        <f t="shared" si="1"/>
        <v>6</v>
      </c>
      <c r="C64">
        <f t="shared" si="2"/>
        <v>42</v>
      </c>
      <c r="D64">
        <v>44000</v>
      </c>
      <c r="E64">
        <v>186000</v>
      </c>
      <c r="F64" s="69">
        <v>9.1116630000000001</v>
      </c>
      <c r="G64" s="69">
        <v>7.9389560000000001</v>
      </c>
      <c r="H64" s="69">
        <v>7.6087509999999998</v>
      </c>
      <c r="I64" s="69">
        <v>7.4672580000000002</v>
      </c>
      <c r="J64" s="69">
        <v>53.139110000000002</v>
      </c>
      <c r="K64" s="69">
        <v>55.22213</v>
      </c>
      <c r="L64" s="69">
        <v>55.542999999999999</v>
      </c>
      <c r="M64" s="69">
        <v>55.571370000000002</v>
      </c>
      <c r="N64" s="69">
        <v>16.483879999999999</v>
      </c>
      <c r="O64" s="69">
        <v>15.10126</v>
      </c>
      <c r="P64" s="69">
        <v>14.636039999999999</v>
      </c>
      <c r="Q64" s="69">
        <v>14.25353</v>
      </c>
      <c r="R64" s="69">
        <v>10.33609</v>
      </c>
      <c r="S64" s="69">
        <v>9.1139259999999993</v>
      </c>
      <c r="T64" s="69">
        <v>8.7076510000000003</v>
      </c>
      <c r="U64" s="69">
        <v>8.3648129999999998</v>
      </c>
      <c r="V64" s="70">
        <v>0.52178970000000002</v>
      </c>
      <c r="W64" s="70">
        <v>0.45332250000000002</v>
      </c>
      <c r="X64" s="70">
        <v>0.42463689999999998</v>
      </c>
      <c r="Y64" s="70">
        <v>0.41059709999999999</v>
      </c>
    </row>
    <row r="65" spans="1:25">
      <c r="A65" t="str">
        <f t="shared" si="3"/>
        <v>6-43</v>
      </c>
      <c r="B65">
        <f t="shared" si="1"/>
        <v>6</v>
      </c>
      <c r="C65">
        <f t="shared" si="2"/>
        <v>43</v>
      </c>
      <c r="D65">
        <v>44000</v>
      </c>
      <c r="E65">
        <v>190000</v>
      </c>
      <c r="F65" s="69">
        <v>13.266</v>
      </c>
      <c r="G65" s="69">
        <v>11.655430000000001</v>
      </c>
      <c r="H65" s="69">
        <v>11.22654</v>
      </c>
      <c r="I65" s="69">
        <v>11.06869</v>
      </c>
      <c r="J65" s="69">
        <v>50.524329999999999</v>
      </c>
      <c r="K65" s="69">
        <v>52.695729999999998</v>
      </c>
      <c r="L65" s="69">
        <v>53.042740000000002</v>
      </c>
      <c r="M65" s="69">
        <v>53.080919999999999</v>
      </c>
      <c r="N65" s="69">
        <v>18.32348</v>
      </c>
      <c r="O65" s="69">
        <v>16.744289999999999</v>
      </c>
      <c r="P65" s="69">
        <v>16.215399999999999</v>
      </c>
      <c r="Q65" s="69">
        <v>15.77956</v>
      </c>
      <c r="R65" s="69">
        <v>11.26567</v>
      </c>
      <c r="S65" s="69">
        <v>9.9268809999999998</v>
      </c>
      <c r="T65" s="69">
        <v>9.4846070000000005</v>
      </c>
      <c r="U65" s="69">
        <v>9.1112099999999998</v>
      </c>
      <c r="V65" s="70">
        <v>0.62406309999999998</v>
      </c>
      <c r="W65" s="70">
        <v>0.54276939999999996</v>
      </c>
      <c r="X65" s="70">
        <v>0.51004119999999997</v>
      </c>
      <c r="Y65" s="70">
        <v>0.493593</v>
      </c>
    </row>
    <row r="66" spans="1:25">
      <c r="A66" t="str">
        <f t="shared" si="3"/>
        <v>6-44</v>
      </c>
      <c r="B66">
        <f t="shared" si="1"/>
        <v>6</v>
      </c>
      <c r="C66">
        <f t="shared" si="2"/>
        <v>44</v>
      </c>
      <c r="D66">
        <v>44000</v>
      </c>
      <c r="E66">
        <v>194000</v>
      </c>
      <c r="F66" s="69">
        <v>13.85636</v>
      </c>
      <c r="G66" s="69">
        <v>12.19298</v>
      </c>
      <c r="H66" s="69">
        <v>11.76477</v>
      </c>
      <c r="I66" s="69">
        <v>11.62632</v>
      </c>
      <c r="J66" s="69">
        <v>50.568150000000003</v>
      </c>
      <c r="K66" s="69">
        <v>52.706400000000002</v>
      </c>
      <c r="L66" s="69">
        <v>53.029200000000003</v>
      </c>
      <c r="M66" s="69">
        <v>53.040939999999999</v>
      </c>
      <c r="N66" s="69">
        <v>18.193059999999999</v>
      </c>
      <c r="O66" s="69">
        <v>16.640550000000001</v>
      </c>
      <c r="P66" s="69">
        <v>16.11835</v>
      </c>
      <c r="Q66" s="69">
        <v>15.687670000000001</v>
      </c>
      <c r="R66" s="69">
        <v>11.332330000000001</v>
      </c>
      <c r="S66" s="69">
        <v>9.9874240000000007</v>
      </c>
      <c r="T66" s="69">
        <v>9.5431019999999993</v>
      </c>
      <c r="U66" s="69">
        <v>9.1672100000000007</v>
      </c>
      <c r="V66" s="70">
        <v>0.61538590000000004</v>
      </c>
      <c r="W66" s="70">
        <v>0.53610400000000002</v>
      </c>
      <c r="X66" s="70">
        <v>0.50481149999999997</v>
      </c>
      <c r="Y66" s="70">
        <v>0.48946790000000001</v>
      </c>
    </row>
    <row r="67" spans="1:25">
      <c r="A67" t="str">
        <f t="shared" si="3"/>
        <v>6-45</v>
      </c>
      <c r="B67">
        <f t="shared" ref="B67:B130" si="4">(D67-24000)/4000+1</f>
        <v>6</v>
      </c>
      <c r="C67">
        <f t="shared" ref="C67:C130" si="5">(E67-22000)/4000+1</f>
        <v>45</v>
      </c>
      <c r="D67">
        <v>44000</v>
      </c>
      <c r="E67">
        <v>198000</v>
      </c>
      <c r="F67" s="69">
        <v>10.06047</v>
      </c>
      <c r="G67" s="69">
        <v>8.8369689999999999</v>
      </c>
      <c r="H67" s="69">
        <v>8.5315130000000003</v>
      </c>
      <c r="I67" s="69">
        <v>8.4325849999999996</v>
      </c>
      <c r="J67" s="69">
        <v>52.195889999999999</v>
      </c>
      <c r="K67" s="69">
        <v>54.237029999999997</v>
      </c>
      <c r="L67" s="69">
        <v>54.498809999999999</v>
      </c>
      <c r="M67" s="69">
        <v>54.455410000000001</v>
      </c>
      <c r="N67" s="69">
        <v>17.559830000000002</v>
      </c>
      <c r="O67" s="69">
        <v>16.086569999999998</v>
      </c>
      <c r="P67" s="69">
        <v>15.596959999999999</v>
      </c>
      <c r="Q67" s="69">
        <v>15.193680000000001</v>
      </c>
      <c r="R67" s="69">
        <v>10.79102</v>
      </c>
      <c r="S67" s="69">
        <v>9.5228429999999999</v>
      </c>
      <c r="T67" s="69">
        <v>9.1078840000000003</v>
      </c>
      <c r="U67" s="69">
        <v>8.757301</v>
      </c>
      <c r="V67" s="70">
        <v>0.5292791</v>
      </c>
      <c r="W67" s="70">
        <v>0.46025080000000002</v>
      </c>
      <c r="X67" s="70">
        <v>0.43519020000000003</v>
      </c>
      <c r="Y67" s="70">
        <v>0.42443370000000002</v>
      </c>
    </row>
    <row r="68" spans="1:25">
      <c r="A68" t="str">
        <f t="shared" ref="A68:A131" si="6">B68&amp;"-"&amp;C68</f>
        <v>6-46</v>
      </c>
      <c r="B68">
        <f t="shared" si="4"/>
        <v>6</v>
      </c>
      <c r="C68">
        <f t="shared" si="5"/>
        <v>46</v>
      </c>
      <c r="D68">
        <v>44000</v>
      </c>
      <c r="E68">
        <v>202000</v>
      </c>
      <c r="F68" s="69">
        <v>11.08846</v>
      </c>
      <c r="G68" s="69">
        <v>9.6947980000000005</v>
      </c>
      <c r="H68" s="69">
        <v>9.3503279999999993</v>
      </c>
      <c r="I68" s="69">
        <v>9.261279</v>
      </c>
      <c r="J68" s="69">
        <v>50.289279999999998</v>
      </c>
      <c r="K68" s="69">
        <v>52.451740000000001</v>
      </c>
      <c r="L68" s="69">
        <v>52.725929999999998</v>
      </c>
      <c r="M68" s="69">
        <v>52.661929999999998</v>
      </c>
      <c r="N68" s="69">
        <v>18.4131</v>
      </c>
      <c r="O68" s="69">
        <v>16.86833</v>
      </c>
      <c r="P68" s="69">
        <v>16.35492</v>
      </c>
      <c r="Q68" s="69">
        <v>15.9337</v>
      </c>
      <c r="R68" s="69">
        <v>11.121359999999999</v>
      </c>
      <c r="S68" s="69">
        <v>9.8231490000000008</v>
      </c>
      <c r="T68" s="69">
        <v>9.3978380000000001</v>
      </c>
      <c r="U68" s="69">
        <v>9.0401070000000008</v>
      </c>
      <c r="V68" s="70">
        <v>0.4791551</v>
      </c>
      <c r="W68" s="70">
        <v>0.41462759999999999</v>
      </c>
      <c r="X68" s="70">
        <v>0.39331260000000001</v>
      </c>
      <c r="Y68" s="70">
        <v>0.38575680000000001</v>
      </c>
    </row>
    <row r="69" spans="1:25">
      <c r="A69" t="str">
        <f t="shared" si="6"/>
        <v>6-47</v>
      </c>
      <c r="B69">
        <f t="shared" si="4"/>
        <v>6</v>
      </c>
      <c r="C69">
        <f t="shared" si="5"/>
        <v>47</v>
      </c>
      <c r="D69">
        <v>44000</v>
      </c>
      <c r="E69">
        <v>206000</v>
      </c>
      <c r="F69" s="69">
        <v>13.625769999999999</v>
      </c>
      <c r="G69" s="69">
        <v>11.9429</v>
      </c>
      <c r="H69" s="69">
        <v>11.542149999999999</v>
      </c>
      <c r="I69" s="69">
        <v>11.472379999999999</v>
      </c>
      <c r="J69" s="69">
        <v>48.073909999999998</v>
      </c>
      <c r="K69" s="69">
        <v>50.255159999999997</v>
      </c>
      <c r="L69" s="69">
        <v>50.514879999999998</v>
      </c>
      <c r="M69" s="69">
        <v>50.42445</v>
      </c>
      <c r="N69" s="69">
        <v>18.89629</v>
      </c>
      <c r="O69" s="69">
        <v>17.33456</v>
      </c>
      <c r="P69" s="69">
        <v>16.80782</v>
      </c>
      <c r="Q69" s="69">
        <v>16.374890000000001</v>
      </c>
      <c r="R69" s="69">
        <v>11.47672</v>
      </c>
      <c r="S69" s="69">
        <v>10.15612</v>
      </c>
      <c r="T69" s="69">
        <v>9.7158700000000007</v>
      </c>
      <c r="U69" s="69">
        <v>9.3452819999999992</v>
      </c>
      <c r="V69" s="70">
        <v>0.55086579999999996</v>
      </c>
      <c r="W69" s="70">
        <v>0.47623979999999999</v>
      </c>
      <c r="X69" s="70">
        <v>0.45289469999999998</v>
      </c>
      <c r="Y69" s="70">
        <v>0.4449362</v>
      </c>
    </row>
    <row r="70" spans="1:25">
      <c r="A70" t="str">
        <f t="shared" si="6"/>
        <v>6-48</v>
      </c>
      <c r="B70">
        <f t="shared" si="4"/>
        <v>6</v>
      </c>
      <c r="C70">
        <f t="shared" si="5"/>
        <v>48</v>
      </c>
      <c r="D70">
        <v>44000</v>
      </c>
      <c r="E70">
        <v>210000</v>
      </c>
      <c r="F70" s="69">
        <v>14.77528</v>
      </c>
      <c r="G70" s="69">
        <v>13.17938</v>
      </c>
      <c r="H70" s="69">
        <v>12.882619999999999</v>
      </c>
      <c r="I70" s="69">
        <v>12.89485</v>
      </c>
      <c r="J70" s="69">
        <v>50.345649999999999</v>
      </c>
      <c r="K70" s="69">
        <v>52.336370000000002</v>
      </c>
      <c r="L70" s="69">
        <v>52.494779999999999</v>
      </c>
      <c r="M70" s="69">
        <v>52.329360000000001</v>
      </c>
      <c r="N70" s="69">
        <v>17.615739999999999</v>
      </c>
      <c r="O70" s="69">
        <v>16.25027</v>
      </c>
      <c r="P70" s="69">
        <v>15.773199999999999</v>
      </c>
      <c r="Q70" s="69">
        <v>15.375069999999999</v>
      </c>
      <c r="R70" s="69">
        <v>11.378360000000001</v>
      </c>
      <c r="S70" s="69">
        <v>10.125679999999999</v>
      </c>
      <c r="T70" s="69">
        <v>9.688466</v>
      </c>
      <c r="U70" s="69">
        <v>9.3165859999999991</v>
      </c>
      <c r="V70" s="70">
        <v>0.7028742</v>
      </c>
      <c r="W70" s="70">
        <v>0.61168069999999997</v>
      </c>
      <c r="X70" s="70">
        <v>0.58361180000000001</v>
      </c>
      <c r="Y70" s="70">
        <v>0.57224209999999998</v>
      </c>
    </row>
    <row r="71" spans="1:25">
      <c r="A71" t="str">
        <f t="shared" si="6"/>
        <v>6-49</v>
      </c>
      <c r="B71">
        <f t="shared" si="4"/>
        <v>6</v>
      </c>
      <c r="C71">
        <f t="shared" si="5"/>
        <v>49</v>
      </c>
      <c r="D71">
        <v>44000</v>
      </c>
      <c r="E71">
        <v>214000</v>
      </c>
      <c r="F71" s="69">
        <v>6.8708119999999999</v>
      </c>
      <c r="G71" s="69">
        <v>6.1217040000000003</v>
      </c>
      <c r="H71" s="69">
        <v>6.0214090000000002</v>
      </c>
      <c r="I71" s="69">
        <v>6.0507109999999997</v>
      </c>
      <c r="J71" s="69">
        <v>58.340820000000001</v>
      </c>
      <c r="K71" s="69">
        <v>59.847850000000001</v>
      </c>
      <c r="L71" s="69">
        <v>59.776159999999997</v>
      </c>
      <c r="M71" s="69">
        <v>59.442839999999997</v>
      </c>
      <c r="N71" s="69">
        <v>7.7223879999999996</v>
      </c>
      <c r="O71" s="69">
        <v>7.2260489999999997</v>
      </c>
      <c r="P71" s="69">
        <v>7.080635</v>
      </c>
      <c r="Q71" s="69">
        <v>6.9549260000000004</v>
      </c>
      <c r="R71" s="69">
        <v>8.4404489999999992</v>
      </c>
      <c r="S71" s="69">
        <v>7.5624320000000003</v>
      </c>
      <c r="T71" s="69">
        <v>7.2678219999999998</v>
      </c>
      <c r="U71" s="69">
        <v>7.0153449999999999</v>
      </c>
      <c r="V71" s="70">
        <v>0.29830010000000001</v>
      </c>
      <c r="W71" s="70">
        <v>0.25750040000000002</v>
      </c>
      <c r="X71" s="70">
        <v>0.25003350000000002</v>
      </c>
      <c r="Y71" s="70">
        <v>0.2509612</v>
      </c>
    </row>
    <row r="72" spans="1:25">
      <c r="A72" t="str">
        <f t="shared" si="6"/>
        <v>7-34</v>
      </c>
      <c r="B72">
        <f t="shared" si="4"/>
        <v>7</v>
      </c>
      <c r="C72">
        <f t="shared" si="5"/>
        <v>34</v>
      </c>
      <c r="D72">
        <v>48000</v>
      </c>
      <c r="E72">
        <v>154000</v>
      </c>
      <c r="F72" s="69">
        <v>16.31841</v>
      </c>
      <c r="G72" s="69">
        <v>13.46411</v>
      </c>
      <c r="H72" s="69">
        <v>12.57428</v>
      </c>
      <c r="I72" s="69">
        <v>11.993370000000001</v>
      </c>
      <c r="J72" s="69">
        <v>43.52919</v>
      </c>
      <c r="K72" s="69">
        <v>46.506369999999997</v>
      </c>
      <c r="L72" s="69">
        <v>47.061909999999997</v>
      </c>
      <c r="M72" s="69">
        <v>47.434010000000001</v>
      </c>
      <c r="N72" s="69">
        <v>19.85913</v>
      </c>
      <c r="O72" s="69">
        <v>18.084430000000001</v>
      </c>
      <c r="P72" s="69">
        <v>17.365159999999999</v>
      </c>
      <c r="Q72" s="69">
        <v>16.758009999999999</v>
      </c>
      <c r="R72" s="69">
        <v>11.75855</v>
      </c>
      <c r="S72" s="69">
        <v>10.342790000000001</v>
      </c>
      <c r="T72" s="69">
        <v>9.7462750000000007</v>
      </c>
      <c r="U72" s="69">
        <v>9.2377880000000001</v>
      </c>
      <c r="V72" s="70">
        <v>0.53989489999999996</v>
      </c>
      <c r="W72" s="70">
        <v>0.4518586</v>
      </c>
      <c r="X72" s="70">
        <v>0.40582220000000002</v>
      </c>
      <c r="Y72" s="70">
        <v>0.38080930000000002</v>
      </c>
    </row>
    <row r="73" spans="1:25">
      <c r="A73" t="str">
        <f t="shared" si="6"/>
        <v>7-35</v>
      </c>
      <c r="B73">
        <f t="shared" si="4"/>
        <v>7</v>
      </c>
      <c r="C73">
        <f t="shared" si="5"/>
        <v>35</v>
      </c>
      <c r="D73">
        <v>48000</v>
      </c>
      <c r="E73">
        <v>158000</v>
      </c>
      <c r="F73" s="69">
        <v>14.721780000000001</v>
      </c>
      <c r="G73" s="69">
        <v>12.541499999999999</v>
      </c>
      <c r="H73" s="69">
        <v>11.891959999999999</v>
      </c>
      <c r="I73" s="69">
        <v>11.504300000000001</v>
      </c>
      <c r="J73" s="69">
        <v>45.922759999999997</v>
      </c>
      <c r="K73" s="69">
        <v>48.583060000000003</v>
      </c>
      <c r="L73" s="69">
        <v>49.073639999999997</v>
      </c>
      <c r="M73" s="69">
        <v>49.338120000000004</v>
      </c>
      <c r="N73" s="69">
        <v>18.84798</v>
      </c>
      <c r="O73" s="69">
        <v>17.243030000000001</v>
      </c>
      <c r="P73" s="69">
        <v>16.61178</v>
      </c>
      <c r="Q73" s="69">
        <v>16.07516</v>
      </c>
      <c r="R73" s="69">
        <v>11.31054</v>
      </c>
      <c r="S73" s="69">
        <v>10.01019</v>
      </c>
      <c r="T73" s="69">
        <v>9.4838450000000005</v>
      </c>
      <c r="U73" s="69">
        <v>9.0293170000000007</v>
      </c>
      <c r="V73" s="70">
        <v>0.59166779999999997</v>
      </c>
      <c r="W73" s="70">
        <v>0.51072669999999998</v>
      </c>
      <c r="X73" s="70">
        <v>0.46787640000000003</v>
      </c>
      <c r="Y73" s="70">
        <v>0.44210640000000001</v>
      </c>
    </row>
    <row r="74" spans="1:25">
      <c r="A74" t="str">
        <f t="shared" si="6"/>
        <v>7-36</v>
      </c>
      <c r="B74">
        <f t="shared" si="4"/>
        <v>7</v>
      </c>
      <c r="C74">
        <f t="shared" si="5"/>
        <v>36</v>
      </c>
      <c r="D74">
        <v>48000</v>
      </c>
      <c r="E74">
        <v>162000</v>
      </c>
      <c r="F74" s="69">
        <v>13.39968</v>
      </c>
      <c r="G74" s="69">
        <v>11.543369999999999</v>
      </c>
      <c r="H74" s="69">
        <v>10.980399999999999</v>
      </c>
      <c r="I74" s="69">
        <v>10.668900000000001</v>
      </c>
      <c r="J74" s="69">
        <v>46.586210000000001</v>
      </c>
      <c r="K74" s="69">
        <v>49.05124</v>
      </c>
      <c r="L74" s="69">
        <v>49.515610000000002</v>
      </c>
      <c r="M74" s="69">
        <v>49.728409999999997</v>
      </c>
      <c r="N74" s="69">
        <v>18.46724</v>
      </c>
      <c r="O74" s="69">
        <v>16.896000000000001</v>
      </c>
      <c r="P74" s="69">
        <v>16.307569999999998</v>
      </c>
      <c r="Q74" s="69">
        <v>15.816890000000001</v>
      </c>
      <c r="R74" s="69">
        <v>11.03851</v>
      </c>
      <c r="S74" s="69">
        <v>9.7585320000000007</v>
      </c>
      <c r="T74" s="69">
        <v>9.271217</v>
      </c>
      <c r="U74" s="69">
        <v>8.8556220000000003</v>
      </c>
      <c r="V74" s="70">
        <v>0.5187119</v>
      </c>
      <c r="W74" s="70">
        <v>0.44901229999999998</v>
      </c>
      <c r="X74" s="70">
        <v>0.41387350000000001</v>
      </c>
      <c r="Y74" s="70">
        <v>0.39380209999999999</v>
      </c>
    </row>
    <row r="75" spans="1:25">
      <c r="A75" t="str">
        <f t="shared" si="6"/>
        <v>7-37</v>
      </c>
      <c r="B75">
        <f t="shared" si="4"/>
        <v>7</v>
      </c>
      <c r="C75">
        <f t="shared" si="5"/>
        <v>37</v>
      </c>
      <c r="D75">
        <v>48000</v>
      </c>
      <c r="E75">
        <v>166000</v>
      </c>
      <c r="F75" s="69">
        <v>11.27876</v>
      </c>
      <c r="G75" s="69">
        <v>9.7550019999999993</v>
      </c>
      <c r="H75" s="69">
        <v>9.2966270000000009</v>
      </c>
      <c r="I75" s="69">
        <v>9.0507580000000001</v>
      </c>
      <c r="J75" s="69">
        <v>49.541339999999998</v>
      </c>
      <c r="K75" s="69">
        <v>51.838290000000001</v>
      </c>
      <c r="L75" s="69">
        <v>52.24324</v>
      </c>
      <c r="M75" s="69">
        <v>52.390129999999999</v>
      </c>
      <c r="N75" s="69">
        <v>17.34947</v>
      </c>
      <c r="O75" s="69">
        <v>15.88519</v>
      </c>
      <c r="P75" s="69">
        <v>15.35463</v>
      </c>
      <c r="Q75" s="69">
        <v>14.916510000000001</v>
      </c>
      <c r="R75" s="69">
        <v>10.59778</v>
      </c>
      <c r="S75" s="69">
        <v>9.3626050000000003</v>
      </c>
      <c r="T75" s="69">
        <v>8.9119569999999992</v>
      </c>
      <c r="U75" s="69">
        <v>8.5301629999999999</v>
      </c>
      <c r="V75" s="70">
        <v>0.5498461</v>
      </c>
      <c r="W75" s="70">
        <v>0.47539399999999998</v>
      </c>
      <c r="X75" s="70">
        <v>0.43865609999999999</v>
      </c>
      <c r="Y75" s="70">
        <v>0.41760779999999997</v>
      </c>
    </row>
    <row r="76" spans="1:25">
      <c r="A76" t="str">
        <f t="shared" si="6"/>
        <v>7-38</v>
      </c>
      <c r="B76">
        <f t="shared" si="4"/>
        <v>7</v>
      </c>
      <c r="C76">
        <f t="shared" si="5"/>
        <v>38</v>
      </c>
      <c r="D76">
        <v>48000</v>
      </c>
      <c r="E76">
        <v>170000</v>
      </c>
      <c r="F76" s="69">
        <v>12.78265</v>
      </c>
      <c r="G76" s="69">
        <v>11.054309999999999</v>
      </c>
      <c r="H76" s="69">
        <v>10.52575</v>
      </c>
      <c r="I76" s="69">
        <v>10.26458</v>
      </c>
      <c r="J76" s="69">
        <v>49.291350000000001</v>
      </c>
      <c r="K76" s="69">
        <v>51.624859999999998</v>
      </c>
      <c r="L76" s="69">
        <v>52.055819999999997</v>
      </c>
      <c r="M76" s="69">
        <v>52.197679999999998</v>
      </c>
      <c r="N76" s="69">
        <v>17.008749999999999</v>
      </c>
      <c r="O76" s="69">
        <v>15.574120000000001</v>
      </c>
      <c r="P76" s="69">
        <v>15.067679999999999</v>
      </c>
      <c r="Q76" s="69">
        <v>14.65155</v>
      </c>
      <c r="R76" s="69">
        <v>10.67243</v>
      </c>
      <c r="S76" s="69">
        <v>9.4205640000000006</v>
      </c>
      <c r="T76" s="69">
        <v>8.9762690000000003</v>
      </c>
      <c r="U76" s="69">
        <v>8.6014359999999996</v>
      </c>
      <c r="V76" s="70">
        <v>0.54893349999999996</v>
      </c>
      <c r="W76" s="70">
        <v>0.47365380000000001</v>
      </c>
      <c r="X76" s="70">
        <v>0.43812190000000001</v>
      </c>
      <c r="Y76" s="70">
        <v>0.41851579999999999</v>
      </c>
    </row>
    <row r="77" spans="1:25">
      <c r="A77" t="str">
        <f t="shared" si="6"/>
        <v>7-39</v>
      </c>
      <c r="B77">
        <f t="shared" si="4"/>
        <v>7</v>
      </c>
      <c r="C77">
        <f t="shared" si="5"/>
        <v>39</v>
      </c>
      <c r="D77">
        <v>48000</v>
      </c>
      <c r="E77">
        <v>174000</v>
      </c>
      <c r="F77" s="69">
        <v>15.480639999999999</v>
      </c>
      <c r="G77" s="69">
        <v>13.353020000000001</v>
      </c>
      <c r="H77" s="69">
        <v>12.69584</v>
      </c>
      <c r="I77" s="69">
        <v>12.412470000000001</v>
      </c>
      <c r="J77" s="69">
        <v>46.412129999999998</v>
      </c>
      <c r="K77" s="69">
        <v>48.896749999999997</v>
      </c>
      <c r="L77" s="69">
        <v>49.378639999999997</v>
      </c>
      <c r="M77" s="69">
        <v>49.52411</v>
      </c>
      <c r="N77" s="69">
        <v>18.811789999999998</v>
      </c>
      <c r="O77" s="69">
        <v>17.189399999999999</v>
      </c>
      <c r="P77" s="69">
        <v>16.61881</v>
      </c>
      <c r="Q77" s="69">
        <v>16.15344</v>
      </c>
      <c r="R77" s="69">
        <v>11.357530000000001</v>
      </c>
      <c r="S77" s="69">
        <v>10.01582</v>
      </c>
      <c r="T77" s="69">
        <v>9.5455070000000006</v>
      </c>
      <c r="U77" s="69">
        <v>9.1515979999999999</v>
      </c>
      <c r="V77" s="70">
        <v>0.51374600000000004</v>
      </c>
      <c r="W77" s="70">
        <v>0.44279160000000001</v>
      </c>
      <c r="X77" s="70">
        <v>0.4103986</v>
      </c>
      <c r="Y77" s="70">
        <v>0.39359280000000002</v>
      </c>
    </row>
    <row r="78" spans="1:25">
      <c r="A78" t="str">
        <f t="shared" si="6"/>
        <v>7-40</v>
      </c>
      <c r="B78">
        <f t="shared" si="4"/>
        <v>7</v>
      </c>
      <c r="C78">
        <f t="shared" si="5"/>
        <v>40</v>
      </c>
      <c r="D78">
        <v>48000</v>
      </c>
      <c r="E78">
        <v>178000</v>
      </c>
      <c r="F78" s="69">
        <v>13.190009999999999</v>
      </c>
      <c r="G78" s="69">
        <v>11.48391</v>
      </c>
      <c r="H78" s="69">
        <v>10.98119</v>
      </c>
      <c r="I78" s="69">
        <v>10.768050000000001</v>
      </c>
      <c r="J78" s="69">
        <v>49.430480000000003</v>
      </c>
      <c r="K78" s="69">
        <v>51.700780000000002</v>
      </c>
      <c r="L78" s="69">
        <v>52.103369999999998</v>
      </c>
      <c r="M78" s="69">
        <v>52.194000000000003</v>
      </c>
      <c r="N78" s="69">
        <v>17.926670000000001</v>
      </c>
      <c r="O78" s="69">
        <v>16.417680000000001</v>
      </c>
      <c r="P78" s="69">
        <v>15.889609999999999</v>
      </c>
      <c r="Q78" s="69">
        <v>15.459479999999999</v>
      </c>
      <c r="R78" s="69">
        <v>10.97531</v>
      </c>
      <c r="S78" s="69">
        <v>9.6846940000000004</v>
      </c>
      <c r="T78" s="69">
        <v>9.2394909999999992</v>
      </c>
      <c r="U78" s="69">
        <v>8.8662069999999993</v>
      </c>
      <c r="V78" s="70">
        <v>0.56282600000000005</v>
      </c>
      <c r="W78" s="70">
        <v>0.48973</v>
      </c>
      <c r="X78" s="70">
        <v>0.45618019999999998</v>
      </c>
      <c r="Y78" s="70">
        <v>0.43829610000000002</v>
      </c>
    </row>
    <row r="79" spans="1:25">
      <c r="A79" t="str">
        <f t="shared" si="6"/>
        <v>7-41</v>
      </c>
      <c r="B79">
        <f t="shared" si="4"/>
        <v>7</v>
      </c>
      <c r="C79">
        <f t="shared" si="5"/>
        <v>41</v>
      </c>
      <c r="D79">
        <v>48000</v>
      </c>
      <c r="E79">
        <v>182000</v>
      </c>
      <c r="F79" s="69">
        <v>11.483639999999999</v>
      </c>
      <c r="G79" s="69">
        <v>10.03584</v>
      </c>
      <c r="H79" s="69">
        <v>9.6243259999999999</v>
      </c>
      <c r="I79" s="69">
        <v>9.4508270000000003</v>
      </c>
      <c r="J79" s="69">
        <v>50.173609999999996</v>
      </c>
      <c r="K79" s="69">
        <v>52.375129999999999</v>
      </c>
      <c r="L79" s="69">
        <v>52.747259999999997</v>
      </c>
      <c r="M79" s="69">
        <v>52.816560000000003</v>
      </c>
      <c r="N79" s="69">
        <v>17.85098</v>
      </c>
      <c r="O79" s="69">
        <v>16.33323</v>
      </c>
      <c r="P79" s="69">
        <v>15.812329999999999</v>
      </c>
      <c r="Q79" s="69">
        <v>15.385109999999999</v>
      </c>
      <c r="R79" s="69">
        <v>10.815009999999999</v>
      </c>
      <c r="S79" s="69">
        <v>9.5396450000000002</v>
      </c>
      <c r="T79" s="69">
        <v>9.1070019999999996</v>
      </c>
      <c r="U79" s="69">
        <v>8.7427390000000003</v>
      </c>
      <c r="V79" s="70">
        <v>0.51213509999999995</v>
      </c>
      <c r="W79" s="70">
        <v>0.44516630000000001</v>
      </c>
      <c r="X79" s="70">
        <v>0.41548230000000003</v>
      </c>
      <c r="Y79" s="70">
        <v>0.40013100000000001</v>
      </c>
    </row>
    <row r="80" spans="1:25">
      <c r="A80" t="str">
        <f t="shared" si="6"/>
        <v>7-42</v>
      </c>
      <c r="B80">
        <f t="shared" si="4"/>
        <v>7</v>
      </c>
      <c r="C80">
        <f t="shared" si="5"/>
        <v>42</v>
      </c>
      <c r="D80">
        <v>48000</v>
      </c>
      <c r="E80">
        <v>186000</v>
      </c>
      <c r="F80" s="69">
        <v>13.732329999999999</v>
      </c>
      <c r="G80" s="69">
        <v>12.05846</v>
      </c>
      <c r="H80" s="69">
        <v>11.59878</v>
      </c>
      <c r="I80" s="69">
        <v>11.41863</v>
      </c>
      <c r="J80" s="69">
        <v>49.331919999999997</v>
      </c>
      <c r="K80" s="69">
        <v>51.537120000000002</v>
      </c>
      <c r="L80" s="69">
        <v>51.908070000000002</v>
      </c>
      <c r="M80" s="69">
        <v>51.973239999999997</v>
      </c>
      <c r="N80" s="69">
        <v>18.3172</v>
      </c>
      <c r="O80" s="69">
        <v>16.74953</v>
      </c>
      <c r="P80" s="69">
        <v>16.209499999999998</v>
      </c>
      <c r="Q80" s="69">
        <v>15.765000000000001</v>
      </c>
      <c r="R80" s="69">
        <v>11.18116</v>
      </c>
      <c r="S80" s="69">
        <v>9.8573500000000003</v>
      </c>
      <c r="T80" s="69">
        <v>9.4092350000000007</v>
      </c>
      <c r="U80" s="69">
        <v>9.0306739999999994</v>
      </c>
      <c r="V80" s="70">
        <v>0.56381009999999998</v>
      </c>
      <c r="W80" s="70">
        <v>0.49126579999999997</v>
      </c>
      <c r="X80" s="70">
        <v>0.4592002</v>
      </c>
      <c r="Y80" s="70">
        <v>0.44207109999999999</v>
      </c>
    </row>
    <row r="81" spans="1:25">
      <c r="A81" t="str">
        <f t="shared" si="6"/>
        <v>7-43</v>
      </c>
      <c r="B81">
        <f t="shared" si="4"/>
        <v>7</v>
      </c>
      <c r="C81">
        <f t="shared" si="5"/>
        <v>43</v>
      </c>
      <c r="D81">
        <v>48000</v>
      </c>
      <c r="E81">
        <v>190000</v>
      </c>
      <c r="F81" s="69">
        <v>12.63087</v>
      </c>
      <c r="G81" s="69">
        <v>11.089219999999999</v>
      </c>
      <c r="H81" s="69">
        <v>10.67412</v>
      </c>
      <c r="I81" s="69">
        <v>10.520009999999999</v>
      </c>
      <c r="J81" s="69">
        <v>49.199919999999999</v>
      </c>
      <c r="K81" s="69">
        <v>51.414149999999999</v>
      </c>
      <c r="L81" s="69">
        <v>51.774039999999999</v>
      </c>
      <c r="M81" s="69">
        <v>51.819339999999997</v>
      </c>
      <c r="N81" s="69">
        <v>18.33089</v>
      </c>
      <c r="O81" s="69">
        <v>16.769659999999998</v>
      </c>
      <c r="P81" s="69">
        <v>16.238790000000002</v>
      </c>
      <c r="Q81" s="69">
        <v>15.805110000000001</v>
      </c>
      <c r="R81" s="69">
        <v>11.087</v>
      </c>
      <c r="S81" s="69">
        <v>9.776783</v>
      </c>
      <c r="T81" s="69">
        <v>9.3405900000000006</v>
      </c>
      <c r="U81" s="69">
        <v>8.9739900000000006</v>
      </c>
      <c r="V81" s="70">
        <v>0.4895834</v>
      </c>
      <c r="W81" s="70">
        <v>0.42690020000000001</v>
      </c>
      <c r="X81" s="70">
        <v>0.40044809999999997</v>
      </c>
      <c r="Y81" s="70">
        <v>0.38759280000000002</v>
      </c>
    </row>
    <row r="82" spans="1:25">
      <c r="A82" t="str">
        <f t="shared" si="6"/>
        <v>7-44</v>
      </c>
      <c r="B82">
        <f t="shared" si="4"/>
        <v>7</v>
      </c>
      <c r="C82">
        <f t="shared" si="5"/>
        <v>44</v>
      </c>
      <c r="D82">
        <v>48000</v>
      </c>
      <c r="E82">
        <v>194000</v>
      </c>
      <c r="F82" s="69">
        <v>10.224170000000001</v>
      </c>
      <c r="G82" s="69">
        <v>8.9768070000000009</v>
      </c>
      <c r="H82" s="69">
        <v>8.6479230000000005</v>
      </c>
      <c r="I82" s="69">
        <v>8.5271159999999995</v>
      </c>
      <c r="J82" s="69">
        <v>52.562519999999999</v>
      </c>
      <c r="K82" s="69">
        <v>54.60369</v>
      </c>
      <c r="L82" s="69">
        <v>54.88194</v>
      </c>
      <c r="M82" s="69">
        <v>54.859909999999999</v>
      </c>
      <c r="N82" s="69">
        <v>17.42726</v>
      </c>
      <c r="O82" s="69">
        <v>15.95031</v>
      </c>
      <c r="P82" s="69">
        <v>15.45675</v>
      </c>
      <c r="Q82" s="69">
        <v>15.05176</v>
      </c>
      <c r="R82" s="69">
        <v>10.69882</v>
      </c>
      <c r="S82" s="69">
        <v>9.4364019999999993</v>
      </c>
      <c r="T82" s="69">
        <v>9.0217510000000001</v>
      </c>
      <c r="U82" s="69">
        <v>8.6724320000000006</v>
      </c>
      <c r="V82" s="70">
        <v>0.55814549999999996</v>
      </c>
      <c r="W82" s="70">
        <v>0.4865235</v>
      </c>
      <c r="X82" s="70">
        <v>0.45803490000000002</v>
      </c>
      <c r="Y82" s="70">
        <v>0.44438109999999997</v>
      </c>
    </row>
    <row r="83" spans="1:25">
      <c r="A83" t="str">
        <f t="shared" si="6"/>
        <v>7-45</v>
      </c>
      <c r="B83">
        <f t="shared" si="4"/>
        <v>7</v>
      </c>
      <c r="C83">
        <f t="shared" si="5"/>
        <v>45</v>
      </c>
      <c r="D83">
        <v>48000</v>
      </c>
      <c r="E83">
        <v>198000</v>
      </c>
      <c r="F83" s="69">
        <v>10.71477</v>
      </c>
      <c r="G83" s="69">
        <v>9.4430099999999992</v>
      </c>
      <c r="H83" s="69">
        <v>9.1271419999999992</v>
      </c>
      <c r="I83" s="69">
        <v>9.0249790000000001</v>
      </c>
      <c r="J83" s="69">
        <v>51.328830000000004</v>
      </c>
      <c r="K83" s="69">
        <v>53.381079999999997</v>
      </c>
      <c r="L83" s="69">
        <v>53.644280000000002</v>
      </c>
      <c r="M83" s="69">
        <v>53.601970000000001</v>
      </c>
      <c r="N83" s="69">
        <v>17.798089999999998</v>
      </c>
      <c r="O83" s="69">
        <v>16.3032</v>
      </c>
      <c r="P83" s="69">
        <v>15.804740000000001</v>
      </c>
      <c r="Q83" s="69">
        <v>15.397460000000001</v>
      </c>
      <c r="R83" s="69">
        <v>10.84276</v>
      </c>
      <c r="S83" s="69">
        <v>9.5680610000000001</v>
      </c>
      <c r="T83" s="69">
        <v>9.1523900000000005</v>
      </c>
      <c r="U83" s="69">
        <v>8.8030749999999998</v>
      </c>
      <c r="V83" s="70">
        <v>0.51531610000000005</v>
      </c>
      <c r="W83" s="70">
        <v>0.45001940000000001</v>
      </c>
      <c r="X83" s="70">
        <v>0.42534640000000001</v>
      </c>
      <c r="Y83" s="70">
        <v>0.41457830000000001</v>
      </c>
    </row>
    <row r="84" spans="1:25">
      <c r="A84" t="str">
        <f t="shared" si="6"/>
        <v>7-46</v>
      </c>
      <c r="B84">
        <f t="shared" si="4"/>
        <v>7</v>
      </c>
      <c r="C84">
        <f t="shared" si="5"/>
        <v>46</v>
      </c>
      <c r="D84">
        <v>48000</v>
      </c>
      <c r="E84">
        <v>202000</v>
      </c>
      <c r="F84" s="69">
        <v>10.73832</v>
      </c>
      <c r="G84" s="69">
        <v>9.4397450000000003</v>
      </c>
      <c r="H84" s="69">
        <v>9.1240290000000002</v>
      </c>
      <c r="I84" s="69">
        <v>9.036467</v>
      </c>
      <c r="J84" s="69">
        <v>51.32452</v>
      </c>
      <c r="K84" s="69">
        <v>53.406230000000001</v>
      </c>
      <c r="L84" s="69">
        <v>53.649169999999998</v>
      </c>
      <c r="M84" s="69">
        <v>53.566600000000001</v>
      </c>
      <c r="N84" s="69">
        <v>18.111450000000001</v>
      </c>
      <c r="O84" s="69">
        <v>16.592549999999999</v>
      </c>
      <c r="P84" s="69">
        <v>16.088550000000001</v>
      </c>
      <c r="Q84" s="69">
        <v>15.67723</v>
      </c>
      <c r="R84" s="69">
        <v>10.96956</v>
      </c>
      <c r="S84" s="69">
        <v>9.6856760000000008</v>
      </c>
      <c r="T84" s="69">
        <v>9.2676320000000008</v>
      </c>
      <c r="U84" s="69">
        <v>8.9169780000000003</v>
      </c>
      <c r="V84" s="70">
        <v>0.52000939999999995</v>
      </c>
      <c r="W84" s="70">
        <v>0.45301740000000001</v>
      </c>
      <c r="X84" s="70">
        <v>0.42995339999999999</v>
      </c>
      <c r="Y84" s="70">
        <v>0.42113420000000001</v>
      </c>
    </row>
    <row r="85" spans="1:25">
      <c r="A85" t="str">
        <f t="shared" si="6"/>
        <v>7-47</v>
      </c>
      <c r="B85">
        <f t="shared" si="4"/>
        <v>7</v>
      </c>
      <c r="C85">
        <f t="shared" si="5"/>
        <v>47</v>
      </c>
      <c r="D85">
        <v>48000</v>
      </c>
      <c r="E85">
        <v>206000</v>
      </c>
      <c r="F85" s="69">
        <v>10.62598</v>
      </c>
      <c r="G85" s="69">
        <v>9.2189390000000007</v>
      </c>
      <c r="H85" s="69">
        <v>8.8611830000000005</v>
      </c>
      <c r="I85" s="69">
        <v>8.7756080000000001</v>
      </c>
      <c r="J85" s="69">
        <v>51.169049999999999</v>
      </c>
      <c r="K85" s="69">
        <v>53.285220000000002</v>
      </c>
      <c r="L85" s="69">
        <v>53.50027</v>
      </c>
      <c r="M85" s="69">
        <v>53.361530000000002</v>
      </c>
      <c r="N85" s="69">
        <v>18.336600000000001</v>
      </c>
      <c r="O85" s="69">
        <v>16.812110000000001</v>
      </c>
      <c r="P85" s="69">
        <v>16.304110000000001</v>
      </c>
      <c r="Q85" s="69">
        <v>15.889749999999999</v>
      </c>
      <c r="R85" s="69">
        <v>11.058999999999999</v>
      </c>
      <c r="S85" s="69">
        <v>9.7763449999999992</v>
      </c>
      <c r="T85" s="69">
        <v>9.3547840000000004</v>
      </c>
      <c r="U85" s="69">
        <v>9.0023160000000004</v>
      </c>
      <c r="V85" s="70">
        <v>0.51178290000000004</v>
      </c>
      <c r="W85" s="70">
        <v>0.44328319999999999</v>
      </c>
      <c r="X85" s="70">
        <v>0.4217573</v>
      </c>
      <c r="Y85" s="70">
        <v>0.41515340000000001</v>
      </c>
    </row>
    <row r="86" spans="1:25">
      <c r="A86" t="str">
        <f t="shared" si="6"/>
        <v>7-48</v>
      </c>
      <c r="B86">
        <f t="shared" si="4"/>
        <v>7</v>
      </c>
      <c r="C86">
        <f t="shared" si="5"/>
        <v>48</v>
      </c>
      <c r="D86">
        <v>48000</v>
      </c>
      <c r="E86">
        <v>210000</v>
      </c>
      <c r="F86" s="69">
        <v>15.790649999999999</v>
      </c>
      <c r="G86" s="69">
        <v>14.058439999999999</v>
      </c>
      <c r="H86" s="69">
        <v>13.7028</v>
      </c>
      <c r="I86" s="69">
        <v>13.700060000000001</v>
      </c>
      <c r="J86" s="69">
        <v>45.352420000000002</v>
      </c>
      <c r="K86" s="69">
        <v>47.463769999999997</v>
      </c>
      <c r="L86" s="69">
        <v>47.663670000000003</v>
      </c>
      <c r="M86" s="69">
        <v>47.514699999999998</v>
      </c>
      <c r="N86" s="69">
        <v>20.52975</v>
      </c>
      <c r="O86" s="69">
        <v>18.829000000000001</v>
      </c>
      <c r="P86" s="69">
        <v>18.233650000000001</v>
      </c>
      <c r="Q86" s="69">
        <v>17.743010000000002</v>
      </c>
      <c r="R86" s="69">
        <v>12.41066</v>
      </c>
      <c r="S86" s="69">
        <v>11.004200000000001</v>
      </c>
      <c r="T86" s="69">
        <v>10.519830000000001</v>
      </c>
      <c r="U86" s="69">
        <v>10.111499999999999</v>
      </c>
      <c r="V86" s="70">
        <v>0.70345950000000002</v>
      </c>
      <c r="W86" s="70">
        <v>0.61365639999999999</v>
      </c>
      <c r="X86" s="70">
        <v>0.58633199999999996</v>
      </c>
      <c r="Y86" s="70">
        <v>0.57605770000000001</v>
      </c>
    </row>
    <row r="87" spans="1:25">
      <c r="A87" t="str">
        <f t="shared" si="6"/>
        <v>7-49</v>
      </c>
      <c r="B87">
        <f t="shared" si="4"/>
        <v>7</v>
      </c>
      <c r="C87">
        <f t="shared" si="5"/>
        <v>49</v>
      </c>
      <c r="D87">
        <v>48000</v>
      </c>
      <c r="E87">
        <v>214000</v>
      </c>
      <c r="F87" s="69">
        <v>25.92482</v>
      </c>
      <c r="G87" s="69">
        <v>23.775379999999998</v>
      </c>
      <c r="H87" s="69">
        <v>23.445910000000001</v>
      </c>
      <c r="I87" s="69">
        <v>23.63167</v>
      </c>
      <c r="J87" s="69">
        <v>38.851799999999997</v>
      </c>
      <c r="K87" s="69">
        <v>40.877809999999997</v>
      </c>
      <c r="L87" s="69">
        <v>41.033659999999998</v>
      </c>
      <c r="M87" s="69">
        <v>40.846499999999999</v>
      </c>
      <c r="N87" s="69">
        <v>17.710509999999999</v>
      </c>
      <c r="O87" s="69">
        <v>16.343889999999998</v>
      </c>
      <c r="P87" s="69">
        <v>15.844429999999999</v>
      </c>
      <c r="Q87" s="69">
        <v>15.4278</v>
      </c>
      <c r="R87" s="69">
        <v>13.33572</v>
      </c>
      <c r="S87" s="69">
        <v>11.88959</v>
      </c>
      <c r="T87" s="69">
        <v>11.355180000000001</v>
      </c>
      <c r="U87" s="69">
        <v>10.90376</v>
      </c>
      <c r="V87" s="70">
        <v>0.81417850000000003</v>
      </c>
      <c r="W87" s="70">
        <v>0.71265480000000003</v>
      </c>
      <c r="X87" s="70">
        <v>0.68121169999999998</v>
      </c>
      <c r="Y87" s="70">
        <v>0.66845549999999998</v>
      </c>
    </row>
    <row r="88" spans="1:25">
      <c r="A88" t="str">
        <f t="shared" si="6"/>
        <v>8-36</v>
      </c>
      <c r="B88">
        <f t="shared" si="4"/>
        <v>8</v>
      </c>
      <c r="C88">
        <f t="shared" si="5"/>
        <v>36</v>
      </c>
      <c r="D88">
        <v>52000</v>
      </c>
      <c r="E88">
        <v>162000</v>
      </c>
      <c r="F88" s="69">
        <v>17.3386</v>
      </c>
      <c r="G88" s="69">
        <v>14.945930000000001</v>
      </c>
      <c r="H88" s="69">
        <v>14.20861</v>
      </c>
      <c r="I88" s="69">
        <v>13.794029999999999</v>
      </c>
      <c r="J88" s="69">
        <v>44.433570000000003</v>
      </c>
      <c r="K88" s="69">
        <v>46.98245</v>
      </c>
      <c r="L88" s="69">
        <v>47.487259999999999</v>
      </c>
      <c r="M88" s="69">
        <v>47.746810000000004</v>
      </c>
      <c r="N88" s="69">
        <v>19.598839999999999</v>
      </c>
      <c r="O88" s="69">
        <v>17.890260000000001</v>
      </c>
      <c r="P88" s="69">
        <v>17.232040000000001</v>
      </c>
      <c r="Q88" s="69">
        <v>16.671690000000002</v>
      </c>
      <c r="R88" s="69">
        <v>11.73546</v>
      </c>
      <c r="S88" s="69">
        <v>10.360939999999999</v>
      </c>
      <c r="T88" s="69">
        <v>9.8188449999999996</v>
      </c>
      <c r="U88" s="69">
        <v>9.3489059999999995</v>
      </c>
      <c r="V88" s="70">
        <v>0.6218262</v>
      </c>
      <c r="W88" s="70">
        <v>0.53633889999999995</v>
      </c>
      <c r="X88" s="70">
        <v>0.49180879999999999</v>
      </c>
      <c r="Y88" s="70">
        <v>0.4640996</v>
      </c>
    </row>
    <row r="89" spans="1:25">
      <c r="A89" t="str">
        <f t="shared" si="6"/>
        <v>8-37</v>
      </c>
      <c r="B89">
        <f t="shared" si="4"/>
        <v>8</v>
      </c>
      <c r="C89">
        <f t="shared" si="5"/>
        <v>37</v>
      </c>
      <c r="D89">
        <v>52000</v>
      </c>
      <c r="E89">
        <v>166000</v>
      </c>
      <c r="F89" s="69">
        <v>12.866820000000001</v>
      </c>
      <c r="G89" s="69">
        <v>11.13372</v>
      </c>
      <c r="H89" s="69">
        <v>10.612019999999999</v>
      </c>
      <c r="I89" s="69">
        <v>10.335570000000001</v>
      </c>
      <c r="J89" s="69">
        <v>48.479900000000001</v>
      </c>
      <c r="K89" s="69">
        <v>50.828609999999998</v>
      </c>
      <c r="L89" s="69">
        <v>51.247909999999997</v>
      </c>
      <c r="M89" s="69">
        <v>51.405410000000003</v>
      </c>
      <c r="N89" s="69">
        <v>18.014250000000001</v>
      </c>
      <c r="O89" s="69">
        <v>16.492180000000001</v>
      </c>
      <c r="P89" s="69">
        <v>15.926360000000001</v>
      </c>
      <c r="Q89" s="69">
        <v>15.45477</v>
      </c>
      <c r="R89" s="69">
        <v>10.896599999999999</v>
      </c>
      <c r="S89" s="69">
        <v>9.6356970000000004</v>
      </c>
      <c r="T89" s="69">
        <v>9.1616110000000006</v>
      </c>
      <c r="U89" s="69">
        <v>8.7569479999999995</v>
      </c>
      <c r="V89" s="70">
        <v>0.58749099999999999</v>
      </c>
      <c r="W89" s="70">
        <v>0.5106636</v>
      </c>
      <c r="X89" s="70">
        <v>0.47210619999999998</v>
      </c>
      <c r="Y89" s="70">
        <v>0.44927420000000001</v>
      </c>
    </row>
    <row r="90" spans="1:25">
      <c r="A90" t="str">
        <f t="shared" si="6"/>
        <v>8-38</v>
      </c>
      <c r="B90">
        <f t="shared" si="4"/>
        <v>8</v>
      </c>
      <c r="C90">
        <f t="shared" si="5"/>
        <v>38</v>
      </c>
      <c r="D90">
        <v>52000</v>
      </c>
      <c r="E90">
        <v>170000</v>
      </c>
      <c r="F90" s="69">
        <v>10.86787</v>
      </c>
      <c r="G90" s="69">
        <v>9.3728289999999994</v>
      </c>
      <c r="H90" s="69">
        <v>8.9132420000000003</v>
      </c>
      <c r="I90" s="69">
        <v>8.6829540000000005</v>
      </c>
      <c r="J90" s="69">
        <v>51.058619999999998</v>
      </c>
      <c r="K90" s="69">
        <v>53.315770000000001</v>
      </c>
      <c r="L90" s="69">
        <v>53.709760000000003</v>
      </c>
      <c r="M90" s="69">
        <v>53.818390000000001</v>
      </c>
      <c r="N90" s="69">
        <v>16.431229999999999</v>
      </c>
      <c r="O90" s="69">
        <v>15.06378</v>
      </c>
      <c r="P90" s="69">
        <v>14.57607</v>
      </c>
      <c r="Q90" s="69">
        <v>14.176019999999999</v>
      </c>
      <c r="R90" s="69">
        <v>10.339560000000001</v>
      </c>
      <c r="S90" s="69">
        <v>9.133006</v>
      </c>
      <c r="T90" s="69">
        <v>8.6992449999999995</v>
      </c>
      <c r="U90" s="69">
        <v>8.3333510000000004</v>
      </c>
      <c r="V90" s="70">
        <v>0.56868229999999997</v>
      </c>
      <c r="W90" s="70">
        <v>0.49178690000000003</v>
      </c>
      <c r="X90" s="70">
        <v>0.45557189999999997</v>
      </c>
      <c r="Y90" s="70">
        <v>0.43558459999999999</v>
      </c>
    </row>
    <row r="91" spans="1:25">
      <c r="A91" t="str">
        <f t="shared" si="6"/>
        <v>8-39</v>
      </c>
      <c r="B91">
        <f t="shared" si="4"/>
        <v>8</v>
      </c>
      <c r="C91">
        <f t="shared" si="5"/>
        <v>39</v>
      </c>
      <c r="D91">
        <v>52000</v>
      </c>
      <c r="E91">
        <v>174000</v>
      </c>
      <c r="F91" s="69">
        <v>14.03506</v>
      </c>
      <c r="G91" s="69">
        <v>12.111750000000001</v>
      </c>
      <c r="H91" s="69">
        <v>11.5204</v>
      </c>
      <c r="I91" s="69">
        <v>11.26052</v>
      </c>
      <c r="J91" s="69">
        <v>48.92286</v>
      </c>
      <c r="K91" s="69">
        <v>51.308570000000003</v>
      </c>
      <c r="L91" s="69">
        <v>51.748309999999996</v>
      </c>
      <c r="M91" s="69">
        <v>51.861240000000002</v>
      </c>
      <c r="N91" s="69">
        <v>17.735810000000001</v>
      </c>
      <c r="O91" s="69">
        <v>16.23451</v>
      </c>
      <c r="P91" s="69">
        <v>15.70147</v>
      </c>
      <c r="Q91" s="69">
        <v>15.267250000000001</v>
      </c>
      <c r="R91" s="69">
        <v>10.95936</v>
      </c>
      <c r="S91" s="69">
        <v>9.672587</v>
      </c>
      <c r="T91" s="69">
        <v>9.2168849999999996</v>
      </c>
      <c r="U91" s="69">
        <v>8.8349709999999995</v>
      </c>
      <c r="V91" s="70">
        <v>0.58723769999999997</v>
      </c>
      <c r="W91" s="70">
        <v>0.50844560000000005</v>
      </c>
      <c r="X91" s="70">
        <v>0.4718542</v>
      </c>
      <c r="Y91" s="70">
        <v>0.45189590000000002</v>
      </c>
    </row>
    <row r="92" spans="1:25">
      <c r="A92" t="str">
        <f t="shared" si="6"/>
        <v>8-40</v>
      </c>
      <c r="B92">
        <f t="shared" si="4"/>
        <v>8</v>
      </c>
      <c r="C92">
        <f t="shared" si="5"/>
        <v>40</v>
      </c>
      <c r="D92">
        <v>52000</v>
      </c>
      <c r="E92">
        <v>178000</v>
      </c>
      <c r="F92" s="69">
        <v>11.65564</v>
      </c>
      <c r="G92" s="69">
        <v>10.14386</v>
      </c>
      <c r="H92" s="69">
        <v>9.696218</v>
      </c>
      <c r="I92" s="69">
        <v>9.4999699999999994</v>
      </c>
      <c r="J92" s="69">
        <v>49.391030000000001</v>
      </c>
      <c r="K92" s="69">
        <v>51.64716</v>
      </c>
      <c r="L92" s="69">
        <v>52.046050000000001</v>
      </c>
      <c r="M92" s="69">
        <v>52.134619999999998</v>
      </c>
      <c r="N92" s="69">
        <v>18.111740000000001</v>
      </c>
      <c r="O92" s="69">
        <v>16.598459999999999</v>
      </c>
      <c r="P92" s="69">
        <v>16.063839999999999</v>
      </c>
      <c r="Q92" s="69">
        <v>15.63039</v>
      </c>
      <c r="R92" s="69">
        <v>10.82428</v>
      </c>
      <c r="S92" s="69">
        <v>9.5586559999999992</v>
      </c>
      <c r="T92" s="69">
        <v>9.1198250000000005</v>
      </c>
      <c r="U92" s="69">
        <v>8.7525239999999993</v>
      </c>
      <c r="V92" s="70">
        <v>0.49710870000000001</v>
      </c>
      <c r="W92" s="70">
        <v>0.43402059999999998</v>
      </c>
      <c r="X92" s="70">
        <v>0.40472910000000001</v>
      </c>
      <c r="Y92" s="70">
        <v>0.38952799999999999</v>
      </c>
    </row>
    <row r="93" spans="1:25">
      <c r="A93" t="str">
        <f t="shared" si="6"/>
        <v>8-41</v>
      </c>
      <c r="B93">
        <f t="shared" si="4"/>
        <v>8</v>
      </c>
      <c r="C93">
        <f t="shared" si="5"/>
        <v>41</v>
      </c>
      <c r="D93">
        <v>52000</v>
      </c>
      <c r="E93">
        <v>182000</v>
      </c>
      <c r="F93" s="69">
        <v>12.13278</v>
      </c>
      <c r="G93" s="69">
        <v>10.62388</v>
      </c>
      <c r="H93" s="69">
        <v>10.19089</v>
      </c>
      <c r="I93" s="69">
        <v>10.0098</v>
      </c>
      <c r="J93" s="69">
        <v>49.448219999999999</v>
      </c>
      <c r="K93" s="69">
        <v>51.644129999999997</v>
      </c>
      <c r="L93" s="69">
        <v>52.01923</v>
      </c>
      <c r="M93" s="69">
        <v>52.087969999999999</v>
      </c>
      <c r="N93" s="69">
        <v>18.463470000000001</v>
      </c>
      <c r="O93" s="69">
        <v>16.901009999999999</v>
      </c>
      <c r="P93" s="69">
        <v>16.359390000000001</v>
      </c>
      <c r="Q93" s="69">
        <v>15.918340000000001</v>
      </c>
      <c r="R93" s="69">
        <v>10.99541</v>
      </c>
      <c r="S93" s="69">
        <v>9.7048469999999991</v>
      </c>
      <c r="T93" s="69">
        <v>9.2650970000000008</v>
      </c>
      <c r="U93" s="69">
        <v>8.8963169999999998</v>
      </c>
      <c r="V93" s="70">
        <v>0.51769860000000001</v>
      </c>
      <c r="W93" s="70">
        <v>0.45186369999999998</v>
      </c>
      <c r="X93" s="70">
        <v>0.4224406</v>
      </c>
      <c r="Y93" s="70">
        <v>0.4073195</v>
      </c>
    </row>
    <row r="94" spans="1:25">
      <c r="A94" t="str">
        <f t="shared" si="6"/>
        <v>8-42</v>
      </c>
      <c r="B94">
        <f t="shared" si="4"/>
        <v>8</v>
      </c>
      <c r="C94">
        <f t="shared" si="5"/>
        <v>42</v>
      </c>
      <c r="D94">
        <v>52000</v>
      </c>
      <c r="E94">
        <v>186000</v>
      </c>
      <c r="F94" s="69">
        <v>15.0916</v>
      </c>
      <c r="G94" s="69">
        <v>13.280419999999999</v>
      </c>
      <c r="H94" s="69">
        <v>12.779310000000001</v>
      </c>
      <c r="I94" s="69">
        <v>12.5898</v>
      </c>
      <c r="J94" s="69">
        <v>47.798479999999998</v>
      </c>
      <c r="K94" s="69">
        <v>50.019959999999998</v>
      </c>
      <c r="L94" s="69">
        <v>50.403350000000003</v>
      </c>
      <c r="M94" s="69">
        <v>50.4758</v>
      </c>
      <c r="N94" s="69">
        <v>19.01801</v>
      </c>
      <c r="O94" s="69">
        <v>17.382709999999999</v>
      </c>
      <c r="P94" s="69">
        <v>16.815020000000001</v>
      </c>
      <c r="Q94" s="69">
        <v>16.350100000000001</v>
      </c>
      <c r="R94" s="69">
        <v>11.441179999999999</v>
      </c>
      <c r="S94" s="69">
        <v>10.08925</v>
      </c>
      <c r="T94" s="69">
        <v>9.6285769999999999</v>
      </c>
      <c r="U94" s="69">
        <v>9.2407819999999994</v>
      </c>
      <c r="V94" s="70">
        <v>0.55332300000000001</v>
      </c>
      <c r="W94" s="70">
        <v>0.48295640000000001</v>
      </c>
      <c r="X94" s="70">
        <v>0.4515479</v>
      </c>
      <c r="Y94" s="70">
        <v>0.43479600000000002</v>
      </c>
    </row>
    <row r="95" spans="1:25">
      <c r="A95" t="str">
        <f t="shared" si="6"/>
        <v>8-43</v>
      </c>
      <c r="B95">
        <f t="shared" si="4"/>
        <v>8</v>
      </c>
      <c r="C95">
        <f t="shared" si="5"/>
        <v>43</v>
      </c>
      <c r="D95">
        <v>52000</v>
      </c>
      <c r="E95">
        <v>190000</v>
      </c>
      <c r="F95" s="69">
        <v>12.826879999999999</v>
      </c>
      <c r="G95" s="69">
        <v>11.24953</v>
      </c>
      <c r="H95" s="69">
        <v>10.81324</v>
      </c>
      <c r="I95" s="69">
        <v>10.654120000000001</v>
      </c>
      <c r="J95" s="69">
        <v>49.891089999999998</v>
      </c>
      <c r="K95" s="69">
        <v>52.068809999999999</v>
      </c>
      <c r="L95" s="69">
        <v>52.415750000000003</v>
      </c>
      <c r="M95" s="69">
        <v>52.441850000000002</v>
      </c>
      <c r="N95" s="69">
        <v>18.19079</v>
      </c>
      <c r="O95" s="69">
        <v>16.633040000000001</v>
      </c>
      <c r="P95" s="69">
        <v>16.102340000000002</v>
      </c>
      <c r="Q95" s="69">
        <v>15.66972</v>
      </c>
      <c r="R95" s="69">
        <v>11.045070000000001</v>
      </c>
      <c r="S95" s="69">
        <v>9.7414679999999993</v>
      </c>
      <c r="T95" s="69">
        <v>9.3053620000000006</v>
      </c>
      <c r="U95" s="69">
        <v>8.9397929999999999</v>
      </c>
      <c r="V95" s="70">
        <v>0.53381540000000005</v>
      </c>
      <c r="W95" s="70">
        <v>0.46551439999999999</v>
      </c>
      <c r="X95" s="70">
        <v>0.4366408</v>
      </c>
      <c r="Y95" s="70">
        <v>0.42230129999999999</v>
      </c>
    </row>
    <row r="96" spans="1:25">
      <c r="A96" t="str">
        <f t="shared" si="6"/>
        <v>8-44</v>
      </c>
      <c r="B96">
        <f t="shared" si="4"/>
        <v>8</v>
      </c>
      <c r="C96">
        <f t="shared" si="5"/>
        <v>44</v>
      </c>
      <c r="D96">
        <v>52000</v>
      </c>
      <c r="E96">
        <v>194000</v>
      </c>
      <c r="F96" s="69">
        <v>13.771800000000001</v>
      </c>
      <c r="G96" s="69">
        <v>12.14983</v>
      </c>
      <c r="H96" s="69">
        <v>11.728199999999999</v>
      </c>
      <c r="I96" s="69">
        <v>11.59144</v>
      </c>
      <c r="J96" s="69">
        <v>47.898829999999997</v>
      </c>
      <c r="K96" s="69">
        <v>50.100349999999999</v>
      </c>
      <c r="L96" s="69">
        <v>50.448630000000001</v>
      </c>
      <c r="M96" s="69">
        <v>50.470840000000003</v>
      </c>
      <c r="N96" s="69">
        <v>18.929939999999998</v>
      </c>
      <c r="O96" s="69">
        <v>17.312439999999999</v>
      </c>
      <c r="P96" s="69">
        <v>16.76398</v>
      </c>
      <c r="Q96" s="69">
        <v>16.317640000000001</v>
      </c>
      <c r="R96" s="69">
        <v>11.31096</v>
      </c>
      <c r="S96" s="69">
        <v>9.976502</v>
      </c>
      <c r="T96" s="69">
        <v>9.5360739999999993</v>
      </c>
      <c r="U96" s="69">
        <v>9.166696</v>
      </c>
      <c r="V96" s="70">
        <v>0.45967249999999998</v>
      </c>
      <c r="W96" s="70">
        <v>0.40216550000000001</v>
      </c>
      <c r="X96" s="70">
        <v>0.37851410000000002</v>
      </c>
      <c r="Y96" s="70">
        <v>0.3676624</v>
      </c>
    </row>
    <row r="97" spans="1:25">
      <c r="A97" t="str">
        <f t="shared" si="6"/>
        <v>8-45</v>
      </c>
      <c r="B97">
        <f t="shared" si="4"/>
        <v>8</v>
      </c>
      <c r="C97">
        <f t="shared" si="5"/>
        <v>45</v>
      </c>
      <c r="D97">
        <v>52000</v>
      </c>
      <c r="E97">
        <v>198000</v>
      </c>
      <c r="F97" s="69">
        <v>13.417899999999999</v>
      </c>
      <c r="G97" s="69">
        <v>11.854660000000001</v>
      </c>
      <c r="H97" s="69">
        <v>11.46156</v>
      </c>
      <c r="I97" s="69">
        <v>11.34446</v>
      </c>
      <c r="J97" s="69">
        <v>50.10718</v>
      </c>
      <c r="K97" s="69">
        <v>52.19829</v>
      </c>
      <c r="L97" s="69">
        <v>52.479190000000003</v>
      </c>
      <c r="M97" s="69">
        <v>52.442749999999997</v>
      </c>
      <c r="N97" s="69">
        <v>17.98451</v>
      </c>
      <c r="O97" s="69">
        <v>16.45926</v>
      </c>
      <c r="P97" s="69">
        <v>15.94303</v>
      </c>
      <c r="Q97" s="69">
        <v>15.520379999999999</v>
      </c>
      <c r="R97" s="69">
        <v>11.10026</v>
      </c>
      <c r="S97" s="69">
        <v>9.7945820000000001</v>
      </c>
      <c r="T97" s="69">
        <v>9.3621619999999997</v>
      </c>
      <c r="U97" s="69">
        <v>8.9984400000000004</v>
      </c>
      <c r="V97" s="70">
        <v>0.55891900000000005</v>
      </c>
      <c r="W97" s="70">
        <v>0.48869079999999998</v>
      </c>
      <c r="X97" s="70">
        <v>0.4608873</v>
      </c>
      <c r="Y97" s="70">
        <v>0.44768799999999997</v>
      </c>
    </row>
    <row r="98" spans="1:25">
      <c r="A98" t="str">
        <f t="shared" si="6"/>
        <v>8-46</v>
      </c>
      <c r="B98">
        <f t="shared" si="4"/>
        <v>8</v>
      </c>
      <c r="C98">
        <f t="shared" si="5"/>
        <v>46</v>
      </c>
      <c r="D98">
        <v>52000</v>
      </c>
      <c r="E98">
        <v>202000</v>
      </c>
      <c r="F98" s="69">
        <v>11.82813</v>
      </c>
      <c r="G98" s="69">
        <v>10.42928</v>
      </c>
      <c r="H98" s="69">
        <v>10.081670000000001</v>
      </c>
      <c r="I98" s="69">
        <v>9.9863119999999999</v>
      </c>
      <c r="J98" s="69">
        <v>50.779359999999997</v>
      </c>
      <c r="K98" s="69">
        <v>52.855119999999999</v>
      </c>
      <c r="L98" s="69">
        <v>53.104759999999999</v>
      </c>
      <c r="M98" s="69">
        <v>53.019869999999997</v>
      </c>
      <c r="N98" s="69">
        <v>18.26041</v>
      </c>
      <c r="O98" s="69">
        <v>16.71808</v>
      </c>
      <c r="P98" s="69">
        <v>16.20129</v>
      </c>
      <c r="Q98" s="69">
        <v>15.780200000000001</v>
      </c>
      <c r="R98" s="69">
        <v>11.05429</v>
      </c>
      <c r="S98" s="69">
        <v>9.7590400000000006</v>
      </c>
      <c r="T98" s="69">
        <v>9.3344860000000001</v>
      </c>
      <c r="U98" s="69">
        <v>8.978847</v>
      </c>
      <c r="V98" s="70">
        <v>0.53486750000000005</v>
      </c>
      <c r="W98" s="70">
        <v>0.4670878</v>
      </c>
      <c r="X98" s="70">
        <v>0.44262020000000002</v>
      </c>
      <c r="Y98" s="70">
        <v>0.43264819999999998</v>
      </c>
    </row>
    <row r="99" spans="1:25">
      <c r="A99" t="str">
        <f t="shared" si="6"/>
        <v>8-47</v>
      </c>
      <c r="B99">
        <f t="shared" si="4"/>
        <v>8</v>
      </c>
      <c r="C99">
        <f t="shared" si="5"/>
        <v>47</v>
      </c>
      <c r="D99">
        <v>52000</v>
      </c>
      <c r="E99">
        <v>206000</v>
      </c>
      <c r="F99" s="69">
        <v>14.492710000000001</v>
      </c>
      <c r="G99" s="69">
        <v>12.65596</v>
      </c>
      <c r="H99" s="69">
        <v>12.17658</v>
      </c>
      <c r="I99" s="69">
        <v>12.07277</v>
      </c>
      <c r="J99" s="69">
        <v>49.677160000000001</v>
      </c>
      <c r="K99" s="69">
        <v>51.870159999999998</v>
      </c>
      <c r="L99" s="69">
        <v>52.123089999999998</v>
      </c>
      <c r="M99" s="69">
        <v>51.993929999999999</v>
      </c>
      <c r="N99" s="69">
        <v>18.89321</v>
      </c>
      <c r="O99" s="69">
        <v>17.285080000000001</v>
      </c>
      <c r="P99" s="69">
        <v>16.73968</v>
      </c>
      <c r="Q99" s="69">
        <v>16.29486</v>
      </c>
      <c r="R99" s="69">
        <v>11.557270000000001</v>
      </c>
      <c r="S99" s="69">
        <v>10.21064</v>
      </c>
      <c r="T99" s="69">
        <v>9.7606520000000003</v>
      </c>
      <c r="U99" s="69">
        <v>9.3849250000000008</v>
      </c>
      <c r="V99" s="70">
        <v>0.61383989999999999</v>
      </c>
      <c r="W99" s="70">
        <v>0.53267010000000004</v>
      </c>
      <c r="X99" s="70">
        <v>0.50547439999999999</v>
      </c>
      <c r="Y99" s="70">
        <v>0.49527959999999999</v>
      </c>
    </row>
    <row r="100" spans="1:25">
      <c r="A100" t="str">
        <f t="shared" si="6"/>
        <v>8-48</v>
      </c>
      <c r="B100">
        <f t="shared" si="4"/>
        <v>8</v>
      </c>
      <c r="C100">
        <f t="shared" si="5"/>
        <v>48</v>
      </c>
      <c r="D100">
        <v>52000</v>
      </c>
      <c r="E100">
        <v>210000</v>
      </c>
      <c r="F100" s="69">
        <v>14.07691</v>
      </c>
      <c r="G100" s="69">
        <v>12.429679999999999</v>
      </c>
      <c r="H100" s="69">
        <v>12.02927</v>
      </c>
      <c r="I100" s="69">
        <v>11.97518</v>
      </c>
      <c r="J100" s="69">
        <v>49.138849999999998</v>
      </c>
      <c r="K100" s="69">
        <v>51.176180000000002</v>
      </c>
      <c r="L100" s="69">
        <v>51.350149999999999</v>
      </c>
      <c r="M100" s="69">
        <v>51.154440000000001</v>
      </c>
      <c r="N100" s="69">
        <v>19.772279999999999</v>
      </c>
      <c r="O100" s="69">
        <v>18.118410000000001</v>
      </c>
      <c r="P100" s="69">
        <v>17.549949999999999</v>
      </c>
      <c r="Q100" s="69">
        <v>17.085039999999999</v>
      </c>
      <c r="R100" s="69">
        <v>11.794729999999999</v>
      </c>
      <c r="S100" s="69">
        <v>10.447979999999999</v>
      </c>
      <c r="T100" s="69">
        <v>9.9918990000000001</v>
      </c>
      <c r="U100" s="69">
        <v>9.6105169999999998</v>
      </c>
      <c r="V100" s="70">
        <v>0.6087477</v>
      </c>
      <c r="W100" s="70">
        <v>0.52960779999999996</v>
      </c>
      <c r="X100" s="70">
        <v>0.50544710000000004</v>
      </c>
      <c r="Y100" s="70">
        <v>0.49749559999999998</v>
      </c>
    </row>
    <row r="101" spans="1:25">
      <c r="A101" t="str">
        <f t="shared" si="6"/>
        <v>8-49</v>
      </c>
      <c r="B101">
        <f t="shared" si="4"/>
        <v>8</v>
      </c>
      <c r="C101">
        <f t="shared" si="5"/>
        <v>49</v>
      </c>
      <c r="D101">
        <v>52000</v>
      </c>
      <c r="E101">
        <v>214000</v>
      </c>
      <c r="F101" s="69">
        <v>25.671220000000002</v>
      </c>
      <c r="G101" s="69">
        <v>23.571069999999999</v>
      </c>
      <c r="H101" s="69">
        <v>23.134119999999999</v>
      </c>
      <c r="I101" s="69">
        <v>23.312609999999999</v>
      </c>
      <c r="J101" s="69">
        <v>36.9313</v>
      </c>
      <c r="K101" s="69">
        <v>38.913249999999998</v>
      </c>
      <c r="L101" s="69">
        <v>39.091439999999999</v>
      </c>
      <c r="M101" s="69">
        <v>38.834510000000002</v>
      </c>
      <c r="N101" s="69">
        <v>23.00197</v>
      </c>
      <c r="O101" s="69">
        <v>21.099519999999998</v>
      </c>
      <c r="P101" s="69">
        <v>20.38767</v>
      </c>
      <c r="Q101" s="69">
        <v>19.804760000000002</v>
      </c>
      <c r="R101" s="69">
        <v>14.170059999999999</v>
      </c>
      <c r="S101" s="69">
        <v>12.60979</v>
      </c>
      <c r="T101" s="69">
        <v>12.03914</v>
      </c>
      <c r="U101" s="69">
        <v>11.562939999999999</v>
      </c>
      <c r="V101" s="70">
        <v>0.99631800000000004</v>
      </c>
      <c r="W101" s="70">
        <v>0.8752934</v>
      </c>
      <c r="X101" s="70">
        <v>0.83710770000000001</v>
      </c>
      <c r="Y101" s="70">
        <v>0.82233710000000004</v>
      </c>
    </row>
    <row r="102" spans="1:25">
      <c r="A102" t="str">
        <f t="shared" si="6"/>
        <v>8-50</v>
      </c>
      <c r="B102">
        <f t="shared" si="4"/>
        <v>8</v>
      </c>
      <c r="C102">
        <f t="shared" si="5"/>
        <v>50</v>
      </c>
      <c r="D102">
        <v>52000</v>
      </c>
      <c r="E102">
        <v>218000</v>
      </c>
      <c r="F102" s="69">
        <v>9.422364</v>
      </c>
      <c r="G102" s="69">
        <v>8.5766190000000009</v>
      </c>
      <c r="H102" s="69">
        <v>8.4983609999999992</v>
      </c>
      <c r="I102" s="69">
        <v>8.6427650000000007</v>
      </c>
      <c r="J102" s="69">
        <v>55.326259999999998</v>
      </c>
      <c r="K102" s="69">
        <v>56.859560000000002</v>
      </c>
      <c r="L102" s="69">
        <v>56.7789</v>
      </c>
      <c r="M102" s="69">
        <v>56.323410000000003</v>
      </c>
      <c r="N102" s="69">
        <v>9.8154780000000006</v>
      </c>
      <c r="O102" s="69">
        <v>9.1499520000000008</v>
      </c>
      <c r="P102" s="69">
        <v>8.9423829999999995</v>
      </c>
      <c r="Q102" s="69">
        <v>8.7667140000000003</v>
      </c>
      <c r="R102" s="69">
        <v>9.1854630000000004</v>
      </c>
      <c r="S102" s="69">
        <v>8.2246249999999996</v>
      </c>
      <c r="T102" s="69">
        <v>7.897602</v>
      </c>
      <c r="U102" s="69">
        <v>7.6202220000000001</v>
      </c>
      <c r="V102" s="70">
        <v>0.34448509999999999</v>
      </c>
      <c r="W102" s="70">
        <v>0.30174279999999998</v>
      </c>
      <c r="X102" s="70">
        <v>0.29565330000000001</v>
      </c>
      <c r="Y102" s="70">
        <v>0.29903809999999997</v>
      </c>
    </row>
    <row r="103" spans="1:25">
      <c r="A103" t="str">
        <f t="shared" si="6"/>
        <v>9-36</v>
      </c>
      <c r="B103">
        <f t="shared" si="4"/>
        <v>9</v>
      </c>
      <c r="C103">
        <f t="shared" si="5"/>
        <v>36</v>
      </c>
      <c r="D103">
        <v>56000</v>
      </c>
      <c r="E103">
        <v>162000</v>
      </c>
      <c r="F103" s="69">
        <v>19.686050000000002</v>
      </c>
      <c r="G103" s="69">
        <v>16.91591</v>
      </c>
      <c r="H103" s="69">
        <v>16.01633</v>
      </c>
      <c r="I103" s="69">
        <v>15.48527</v>
      </c>
      <c r="J103" s="69">
        <v>42.67886</v>
      </c>
      <c r="K103" s="69">
        <v>45.327869999999997</v>
      </c>
      <c r="L103" s="69">
        <v>45.898159999999997</v>
      </c>
      <c r="M103" s="69">
        <v>46.22137</v>
      </c>
      <c r="N103" s="69">
        <v>20.669609999999999</v>
      </c>
      <c r="O103" s="69">
        <v>18.823060000000002</v>
      </c>
      <c r="P103" s="69">
        <v>18.077470000000002</v>
      </c>
      <c r="Q103" s="69">
        <v>17.431190000000001</v>
      </c>
      <c r="R103" s="69">
        <v>12.287850000000001</v>
      </c>
      <c r="S103" s="69">
        <v>10.82504</v>
      </c>
      <c r="T103" s="69">
        <v>10.21782</v>
      </c>
      <c r="U103" s="69">
        <v>9.6829110000000007</v>
      </c>
      <c r="V103" s="70">
        <v>0.68378039999999995</v>
      </c>
      <c r="W103" s="70">
        <v>0.58577199999999996</v>
      </c>
      <c r="X103" s="70">
        <v>0.53276349999999995</v>
      </c>
      <c r="Y103" s="70">
        <v>0.49818600000000002</v>
      </c>
    </row>
    <row r="104" spans="1:25">
      <c r="A104" t="str">
        <f t="shared" si="6"/>
        <v>9-37</v>
      </c>
      <c r="B104">
        <f t="shared" si="4"/>
        <v>9</v>
      </c>
      <c r="C104">
        <f t="shared" si="5"/>
        <v>37</v>
      </c>
      <c r="D104">
        <v>56000</v>
      </c>
      <c r="E104">
        <v>166000</v>
      </c>
      <c r="F104" s="69">
        <v>15.841100000000001</v>
      </c>
      <c r="G104" s="69">
        <v>13.67324</v>
      </c>
      <c r="H104" s="69">
        <v>13.00479</v>
      </c>
      <c r="I104" s="69">
        <v>12.66438</v>
      </c>
      <c r="J104" s="69">
        <v>46.090209999999999</v>
      </c>
      <c r="K104" s="69">
        <v>48.575020000000002</v>
      </c>
      <c r="L104" s="69">
        <v>49.046480000000003</v>
      </c>
      <c r="M104" s="69">
        <v>49.230319999999999</v>
      </c>
      <c r="N104" s="69">
        <v>19.17257</v>
      </c>
      <c r="O104" s="69">
        <v>17.521260000000002</v>
      </c>
      <c r="P104" s="69">
        <v>16.893219999999999</v>
      </c>
      <c r="Q104" s="69">
        <v>16.366879999999998</v>
      </c>
      <c r="R104" s="69">
        <v>11.434990000000001</v>
      </c>
      <c r="S104" s="69">
        <v>10.09937</v>
      </c>
      <c r="T104" s="69">
        <v>9.5824940000000005</v>
      </c>
      <c r="U104" s="69">
        <v>9.1393749999999994</v>
      </c>
      <c r="V104" s="70">
        <v>0.62396649999999998</v>
      </c>
      <c r="W104" s="70">
        <v>0.54041039999999996</v>
      </c>
      <c r="X104" s="70">
        <v>0.49828099999999997</v>
      </c>
      <c r="Y104" s="70">
        <v>0.47308280000000003</v>
      </c>
    </row>
    <row r="105" spans="1:25">
      <c r="A105" t="str">
        <f t="shared" si="6"/>
        <v>9-38</v>
      </c>
      <c r="B105">
        <f t="shared" si="4"/>
        <v>9</v>
      </c>
      <c r="C105">
        <f t="shared" si="5"/>
        <v>38</v>
      </c>
      <c r="D105">
        <v>56000</v>
      </c>
      <c r="E105">
        <v>170000</v>
      </c>
      <c r="F105" s="69">
        <v>11.48264</v>
      </c>
      <c r="G105" s="69">
        <v>9.8427989999999994</v>
      </c>
      <c r="H105" s="69">
        <v>9.3363019999999999</v>
      </c>
      <c r="I105" s="69">
        <v>9.0983230000000006</v>
      </c>
      <c r="J105" s="69">
        <v>50.117339999999999</v>
      </c>
      <c r="K105" s="69">
        <v>52.469369999999998</v>
      </c>
      <c r="L105" s="69">
        <v>52.883839999999999</v>
      </c>
      <c r="M105" s="69">
        <v>52.989330000000002</v>
      </c>
      <c r="N105" s="69">
        <v>17.699100000000001</v>
      </c>
      <c r="O105" s="69">
        <v>16.215489999999999</v>
      </c>
      <c r="P105" s="69">
        <v>15.67548</v>
      </c>
      <c r="Q105" s="69">
        <v>15.23429</v>
      </c>
      <c r="R105" s="69">
        <v>10.67694</v>
      </c>
      <c r="S105" s="69">
        <v>9.4292029999999993</v>
      </c>
      <c r="T105" s="69">
        <v>8.972569</v>
      </c>
      <c r="U105" s="69">
        <v>8.5880120000000009</v>
      </c>
      <c r="V105" s="70">
        <v>0.58370489999999997</v>
      </c>
      <c r="W105" s="70">
        <v>0.50570789999999999</v>
      </c>
      <c r="X105" s="70">
        <v>0.46881790000000001</v>
      </c>
      <c r="Y105" s="70">
        <v>0.44876460000000001</v>
      </c>
    </row>
    <row r="106" spans="1:25">
      <c r="A106" t="str">
        <f t="shared" si="6"/>
        <v>9-39</v>
      </c>
      <c r="B106">
        <f t="shared" si="4"/>
        <v>9</v>
      </c>
      <c r="C106">
        <f t="shared" si="5"/>
        <v>39</v>
      </c>
      <c r="D106">
        <v>56000</v>
      </c>
      <c r="E106">
        <v>174000</v>
      </c>
      <c r="F106" s="69">
        <v>12.352639999999999</v>
      </c>
      <c r="G106" s="69">
        <v>10.6793</v>
      </c>
      <c r="H106" s="69">
        <v>10.173209999999999</v>
      </c>
      <c r="I106" s="69">
        <v>9.9437770000000008</v>
      </c>
      <c r="J106" s="69">
        <v>48.897260000000003</v>
      </c>
      <c r="K106" s="69">
        <v>51.229469999999999</v>
      </c>
      <c r="L106" s="69">
        <v>51.643859999999997</v>
      </c>
      <c r="M106" s="69">
        <v>51.745829999999998</v>
      </c>
      <c r="N106" s="69">
        <v>18.179120000000001</v>
      </c>
      <c r="O106" s="69">
        <v>16.639510000000001</v>
      </c>
      <c r="P106" s="69">
        <v>16.08849</v>
      </c>
      <c r="Q106" s="69">
        <v>15.638640000000001</v>
      </c>
      <c r="R106" s="69">
        <v>10.867369999999999</v>
      </c>
      <c r="S106" s="69">
        <v>9.5968129999999991</v>
      </c>
      <c r="T106" s="69">
        <v>9.1430509999999998</v>
      </c>
      <c r="U106" s="69">
        <v>8.7616840000000007</v>
      </c>
      <c r="V106" s="70">
        <v>0.52474460000000001</v>
      </c>
      <c r="W106" s="70">
        <v>0.45527580000000001</v>
      </c>
      <c r="X106" s="70">
        <v>0.42273749999999999</v>
      </c>
      <c r="Y106" s="70">
        <v>0.40519860000000002</v>
      </c>
    </row>
    <row r="107" spans="1:25">
      <c r="A107" t="str">
        <f t="shared" si="6"/>
        <v>9-40</v>
      </c>
      <c r="B107">
        <f t="shared" si="4"/>
        <v>9</v>
      </c>
      <c r="C107">
        <f t="shared" si="5"/>
        <v>40</v>
      </c>
      <c r="D107">
        <v>56000</v>
      </c>
      <c r="E107">
        <v>178000</v>
      </c>
      <c r="F107" s="69">
        <v>13.546469999999999</v>
      </c>
      <c r="G107" s="69">
        <v>11.81278</v>
      </c>
      <c r="H107" s="69">
        <v>11.29753</v>
      </c>
      <c r="I107" s="69">
        <v>11.07249</v>
      </c>
      <c r="J107" s="69">
        <v>48.845289999999999</v>
      </c>
      <c r="K107" s="69">
        <v>51.104900000000001</v>
      </c>
      <c r="L107" s="69">
        <v>51.50168</v>
      </c>
      <c r="M107" s="69">
        <v>51.588679999999997</v>
      </c>
      <c r="N107" s="69">
        <v>18.31362</v>
      </c>
      <c r="O107" s="69">
        <v>16.773</v>
      </c>
      <c r="P107" s="69">
        <v>16.22373</v>
      </c>
      <c r="Q107" s="69">
        <v>15.77685</v>
      </c>
      <c r="R107" s="69">
        <v>11.02655</v>
      </c>
      <c r="S107" s="69">
        <v>9.7375880000000006</v>
      </c>
      <c r="T107" s="69">
        <v>9.2841539999999991</v>
      </c>
      <c r="U107" s="69">
        <v>8.9036799999999996</v>
      </c>
      <c r="V107" s="70">
        <v>0.54959590000000003</v>
      </c>
      <c r="W107" s="70">
        <v>0.47949239999999999</v>
      </c>
      <c r="X107" s="70">
        <v>0.4464148</v>
      </c>
      <c r="Y107" s="70">
        <v>0.4283496</v>
      </c>
    </row>
    <row r="108" spans="1:25">
      <c r="A108" t="str">
        <f t="shared" si="6"/>
        <v>9-41</v>
      </c>
      <c r="B108">
        <f t="shared" si="4"/>
        <v>9</v>
      </c>
      <c r="C108">
        <f t="shared" si="5"/>
        <v>41</v>
      </c>
      <c r="D108">
        <v>56000</v>
      </c>
      <c r="E108">
        <v>182000</v>
      </c>
      <c r="F108" s="69">
        <v>12.45252</v>
      </c>
      <c r="G108" s="69">
        <v>10.90836</v>
      </c>
      <c r="H108" s="69">
        <v>10.45937</v>
      </c>
      <c r="I108" s="69">
        <v>10.27074</v>
      </c>
      <c r="J108" s="69">
        <v>49.8688</v>
      </c>
      <c r="K108" s="69">
        <v>52.029069999999997</v>
      </c>
      <c r="L108" s="69">
        <v>52.387650000000001</v>
      </c>
      <c r="M108" s="69">
        <v>52.439790000000002</v>
      </c>
      <c r="N108" s="69">
        <v>18.246490000000001</v>
      </c>
      <c r="O108" s="69">
        <v>16.729800000000001</v>
      </c>
      <c r="P108" s="69">
        <v>16.19014</v>
      </c>
      <c r="Q108" s="69">
        <v>15.754</v>
      </c>
      <c r="R108" s="69">
        <v>10.92667</v>
      </c>
      <c r="S108" s="69">
        <v>9.6521849999999993</v>
      </c>
      <c r="T108" s="69">
        <v>9.2101989999999994</v>
      </c>
      <c r="U108" s="69">
        <v>8.840719</v>
      </c>
      <c r="V108" s="70">
        <v>0.53702099999999997</v>
      </c>
      <c r="W108" s="70">
        <v>0.47124490000000002</v>
      </c>
      <c r="X108" s="70">
        <v>0.44048569999999998</v>
      </c>
      <c r="Y108" s="70">
        <v>0.42424610000000001</v>
      </c>
    </row>
    <row r="109" spans="1:25">
      <c r="A109" t="str">
        <f t="shared" si="6"/>
        <v>9-42</v>
      </c>
      <c r="B109">
        <f t="shared" si="4"/>
        <v>9</v>
      </c>
      <c r="C109">
        <f t="shared" si="5"/>
        <v>42</v>
      </c>
      <c r="D109">
        <v>56000</v>
      </c>
      <c r="E109">
        <v>186000</v>
      </c>
      <c r="F109" s="69">
        <v>14.48836</v>
      </c>
      <c r="G109" s="69">
        <v>12.74517</v>
      </c>
      <c r="H109" s="69">
        <v>12.254569999999999</v>
      </c>
      <c r="I109" s="69">
        <v>12.0671</v>
      </c>
      <c r="J109" s="69">
        <v>48.365319999999997</v>
      </c>
      <c r="K109" s="69">
        <v>50.536720000000003</v>
      </c>
      <c r="L109" s="69">
        <v>50.896749999999997</v>
      </c>
      <c r="M109" s="69">
        <v>50.94509</v>
      </c>
      <c r="N109" s="69">
        <v>18.998349999999999</v>
      </c>
      <c r="O109" s="69">
        <v>17.39283</v>
      </c>
      <c r="P109" s="69">
        <v>16.823409999999999</v>
      </c>
      <c r="Q109" s="69">
        <v>16.36205</v>
      </c>
      <c r="R109" s="69">
        <v>11.331289999999999</v>
      </c>
      <c r="S109" s="69">
        <v>10.00234</v>
      </c>
      <c r="T109" s="69">
        <v>9.5435669999999995</v>
      </c>
      <c r="U109" s="69">
        <v>9.1598140000000008</v>
      </c>
      <c r="V109" s="70">
        <v>0.54627369999999997</v>
      </c>
      <c r="W109" s="70">
        <v>0.47942950000000001</v>
      </c>
      <c r="X109" s="70">
        <v>0.44871159999999999</v>
      </c>
      <c r="Y109" s="70">
        <v>0.43241479999999999</v>
      </c>
    </row>
    <row r="110" spans="1:25">
      <c r="A110" t="str">
        <f t="shared" si="6"/>
        <v>9-43</v>
      </c>
      <c r="B110">
        <f t="shared" si="4"/>
        <v>9</v>
      </c>
      <c r="C110">
        <f t="shared" si="5"/>
        <v>43</v>
      </c>
      <c r="D110">
        <v>56000</v>
      </c>
      <c r="E110">
        <v>190000</v>
      </c>
      <c r="F110" s="69">
        <v>15.7323</v>
      </c>
      <c r="G110" s="69">
        <v>13.84037</v>
      </c>
      <c r="H110" s="69">
        <v>13.324249999999999</v>
      </c>
      <c r="I110" s="69">
        <v>13.14986</v>
      </c>
      <c r="J110" s="69">
        <v>46.114989999999999</v>
      </c>
      <c r="K110" s="69">
        <v>48.367440000000002</v>
      </c>
      <c r="L110" s="69">
        <v>48.748950000000001</v>
      </c>
      <c r="M110" s="69">
        <v>48.800690000000003</v>
      </c>
      <c r="N110" s="69">
        <v>19.61853</v>
      </c>
      <c r="O110" s="69">
        <v>17.931260000000002</v>
      </c>
      <c r="P110" s="69">
        <v>17.346039999999999</v>
      </c>
      <c r="Q110" s="69">
        <v>16.87041</v>
      </c>
      <c r="R110" s="69">
        <v>11.852270000000001</v>
      </c>
      <c r="S110" s="69">
        <v>10.454840000000001</v>
      </c>
      <c r="T110" s="69">
        <v>9.9816509999999994</v>
      </c>
      <c r="U110" s="69">
        <v>9.5857379999999992</v>
      </c>
      <c r="V110" s="70">
        <v>0.63064620000000005</v>
      </c>
      <c r="W110" s="70">
        <v>0.55235540000000005</v>
      </c>
      <c r="X110" s="70">
        <v>0.5185398</v>
      </c>
      <c r="Y110" s="70">
        <v>0.50098379999999998</v>
      </c>
    </row>
    <row r="111" spans="1:25">
      <c r="A111" t="str">
        <f t="shared" si="6"/>
        <v>9-44</v>
      </c>
      <c r="B111">
        <f t="shared" si="4"/>
        <v>9</v>
      </c>
      <c r="C111">
        <f t="shared" si="5"/>
        <v>44</v>
      </c>
      <c r="D111">
        <v>56000</v>
      </c>
      <c r="E111">
        <v>194000</v>
      </c>
      <c r="F111" s="69">
        <v>12.994289999999999</v>
      </c>
      <c r="G111" s="69">
        <v>11.436249999999999</v>
      </c>
      <c r="H111" s="69">
        <v>11.022080000000001</v>
      </c>
      <c r="I111" s="69">
        <v>10.88227</v>
      </c>
      <c r="J111" s="69">
        <v>49.679009999999998</v>
      </c>
      <c r="K111" s="69">
        <v>51.821429999999999</v>
      </c>
      <c r="L111" s="69">
        <v>52.139360000000003</v>
      </c>
      <c r="M111" s="69">
        <v>52.134189999999997</v>
      </c>
      <c r="N111" s="69">
        <v>18.12331</v>
      </c>
      <c r="O111" s="69">
        <v>16.593299999999999</v>
      </c>
      <c r="P111" s="69">
        <v>16.070170000000001</v>
      </c>
      <c r="Q111" s="69">
        <v>15.644690000000001</v>
      </c>
      <c r="R111" s="69">
        <v>11.01676</v>
      </c>
      <c r="S111" s="69">
        <v>9.7213809999999992</v>
      </c>
      <c r="T111" s="69">
        <v>9.2896090000000004</v>
      </c>
      <c r="U111" s="69">
        <v>8.9280059999999999</v>
      </c>
      <c r="V111" s="70">
        <v>0.51600469999999998</v>
      </c>
      <c r="W111" s="70">
        <v>0.45189639999999998</v>
      </c>
      <c r="X111" s="70">
        <v>0.4253786</v>
      </c>
      <c r="Y111" s="70">
        <v>0.41281119999999999</v>
      </c>
    </row>
    <row r="112" spans="1:25">
      <c r="A112" t="str">
        <f t="shared" si="6"/>
        <v>9-45</v>
      </c>
      <c r="B112">
        <f t="shared" si="4"/>
        <v>9</v>
      </c>
      <c r="C112">
        <f t="shared" si="5"/>
        <v>45</v>
      </c>
      <c r="D112">
        <v>56000</v>
      </c>
      <c r="E112">
        <v>198000</v>
      </c>
      <c r="F112" s="69">
        <v>12.68136</v>
      </c>
      <c r="G112" s="69">
        <v>11.16409</v>
      </c>
      <c r="H112" s="69">
        <v>10.772399999999999</v>
      </c>
      <c r="I112" s="69">
        <v>10.651160000000001</v>
      </c>
      <c r="J112" s="69">
        <v>51.466160000000002</v>
      </c>
      <c r="K112" s="69">
        <v>53.530380000000001</v>
      </c>
      <c r="L112" s="69">
        <v>53.793030000000002</v>
      </c>
      <c r="M112" s="69">
        <v>53.733919999999998</v>
      </c>
      <c r="N112" s="69">
        <v>17.313320000000001</v>
      </c>
      <c r="O112" s="69">
        <v>15.861219999999999</v>
      </c>
      <c r="P112" s="69">
        <v>15.36755</v>
      </c>
      <c r="Q112" s="69">
        <v>14.965059999999999</v>
      </c>
      <c r="R112" s="69">
        <v>10.85075</v>
      </c>
      <c r="S112" s="69">
        <v>9.5767349999999993</v>
      </c>
      <c r="T112" s="69">
        <v>9.1531800000000008</v>
      </c>
      <c r="U112" s="69">
        <v>8.7980870000000007</v>
      </c>
      <c r="V112" s="70">
        <v>0.58937609999999996</v>
      </c>
      <c r="W112" s="70">
        <v>0.51568820000000004</v>
      </c>
      <c r="X112" s="70">
        <v>0.48623539999999998</v>
      </c>
      <c r="Y112" s="70">
        <v>0.47215560000000001</v>
      </c>
    </row>
    <row r="113" spans="1:25">
      <c r="A113" t="str">
        <f t="shared" si="6"/>
        <v>9-46</v>
      </c>
      <c r="B113">
        <f t="shared" si="4"/>
        <v>9</v>
      </c>
      <c r="C113">
        <f t="shared" si="5"/>
        <v>46</v>
      </c>
      <c r="D113">
        <v>56000</v>
      </c>
      <c r="E113">
        <v>202000</v>
      </c>
      <c r="F113" s="69">
        <v>14.30594</v>
      </c>
      <c r="G113" s="69">
        <v>12.61088</v>
      </c>
      <c r="H113" s="69">
        <v>12.191039999999999</v>
      </c>
      <c r="I113" s="69">
        <v>12.08479</v>
      </c>
      <c r="J113" s="69">
        <v>50.104559999999999</v>
      </c>
      <c r="K113" s="69">
        <v>52.220930000000003</v>
      </c>
      <c r="L113" s="69">
        <v>52.472549999999998</v>
      </c>
      <c r="M113" s="69">
        <v>52.389710000000001</v>
      </c>
      <c r="N113" s="69">
        <v>18.52177</v>
      </c>
      <c r="O113" s="69">
        <v>16.94829</v>
      </c>
      <c r="P113" s="69">
        <v>16.414169999999999</v>
      </c>
      <c r="Q113" s="69">
        <v>15.978350000000001</v>
      </c>
      <c r="R113" s="69">
        <v>11.33943</v>
      </c>
      <c r="S113" s="69">
        <v>10.00751</v>
      </c>
      <c r="T113" s="69">
        <v>9.5652840000000001</v>
      </c>
      <c r="U113" s="69">
        <v>9.194858</v>
      </c>
      <c r="V113" s="70">
        <v>0.61426440000000004</v>
      </c>
      <c r="W113" s="70">
        <v>0.53670260000000003</v>
      </c>
      <c r="X113" s="70">
        <v>0.50727820000000001</v>
      </c>
      <c r="Y113" s="70">
        <v>0.49384080000000002</v>
      </c>
    </row>
    <row r="114" spans="1:25">
      <c r="A114" t="str">
        <f t="shared" si="6"/>
        <v>9-47</v>
      </c>
      <c r="B114">
        <f t="shared" si="4"/>
        <v>9</v>
      </c>
      <c r="C114">
        <f t="shared" si="5"/>
        <v>47</v>
      </c>
      <c r="D114">
        <v>56000</v>
      </c>
      <c r="E114">
        <v>206000</v>
      </c>
      <c r="F114" s="69">
        <v>11.33437</v>
      </c>
      <c r="G114" s="69">
        <v>9.8904370000000004</v>
      </c>
      <c r="H114" s="69">
        <v>9.5224679999999999</v>
      </c>
      <c r="I114" s="69">
        <v>9.4296290000000003</v>
      </c>
      <c r="J114" s="69">
        <v>52.813850000000002</v>
      </c>
      <c r="K114" s="69">
        <v>54.87041</v>
      </c>
      <c r="L114" s="69">
        <v>55.05894</v>
      </c>
      <c r="M114" s="69">
        <v>54.898980000000002</v>
      </c>
      <c r="N114" s="69">
        <v>17.77458</v>
      </c>
      <c r="O114" s="69">
        <v>16.28058</v>
      </c>
      <c r="P114" s="69">
        <v>15.77929</v>
      </c>
      <c r="Q114" s="69">
        <v>15.37027</v>
      </c>
      <c r="R114" s="69">
        <v>10.93806</v>
      </c>
      <c r="S114" s="69">
        <v>9.6650709999999993</v>
      </c>
      <c r="T114" s="69">
        <v>9.2440350000000002</v>
      </c>
      <c r="U114" s="69">
        <v>8.8920169999999992</v>
      </c>
      <c r="V114" s="70">
        <v>0.61561220000000005</v>
      </c>
      <c r="W114" s="70">
        <v>0.53620730000000005</v>
      </c>
      <c r="X114" s="70">
        <v>0.50882609999999995</v>
      </c>
      <c r="Y114" s="70">
        <v>0.49784970000000001</v>
      </c>
    </row>
    <row r="115" spans="1:25">
      <c r="A115" t="str">
        <f t="shared" si="6"/>
        <v>9-48</v>
      </c>
      <c r="B115">
        <f t="shared" si="4"/>
        <v>9</v>
      </c>
      <c r="C115">
        <f t="shared" si="5"/>
        <v>48</v>
      </c>
      <c r="D115">
        <v>56000</v>
      </c>
      <c r="E115">
        <v>210000</v>
      </c>
      <c r="F115" s="69">
        <v>12.850479999999999</v>
      </c>
      <c r="G115" s="69">
        <v>11.216839999999999</v>
      </c>
      <c r="H115" s="69">
        <v>10.81301</v>
      </c>
      <c r="I115" s="69">
        <v>10.737439999999999</v>
      </c>
      <c r="J115" s="69">
        <v>49.042450000000002</v>
      </c>
      <c r="K115" s="69">
        <v>51.192770000000003</v>
      </c>
      <c r="L115" s="69">
        <v>51.392490000000002</v>
      </c>
      <c r="M115" s="69">
        <v>51.22184</v>
      </c>
      <c r="N115" s="69">
        <v>19.03688</v>
      </c>
      <c r="O115" s="69">
        <v>17.427230000000002</v>
      </c>
      <c r="P115" s="69">
        <v>16.885929999999998</v>
      </c>
      <c r="Q115" s="69">
        <v>16.44548</v>
      </c>
      <c r="R115" s="69">
        <v>11.58465</v>
      </c>
      <c r="S115" s="69">
        <v>10.24245</v>
      </c>
      <c r="T115" s="69">
        <v>9.7955959999999997</v>
      </c>
      <c r="U115" s="69">
        <v>9.4239049999999995</v>
      </c>
      <c r="V115" s="70">
        <v>0.62367790000000001</v>
      </c>
      <c r="W115" s="70">
        <v>0.54084200000000004</v>
      </c>
      <c r="X115" s="70">
        <v>0.51474790000000004</v>
      </c>
      <c r="Y115" s="70">
        <v>0.50582819999999995</v>
      </c>
    </row>
    <row r="116" spans="1:25">
      <c r="A116" t="str">
        <f t="shared" si="6"/>
        <v>9-49</v>
      </c>
      <c r="B116">
        <f t="shared" si="4"/>
        <v>9</v>
      </c>
      <c r="C116">
        <f t="shared" si="5"/>
        <v>49</v>
      </c>
      <c r="D116">
        <v>56000</v>
      </c>
      <c r="E116">
        <v>214000</v>
      </c>
      <c r="F116" s="69">
        <v>10.54336</v>
      </c>
      <c r="G116" s="69">
        <v>9.3423420000000004</v>
      </c>
      <c r="H116" s="69">
        <v>9.1848150000000004</v>
      </c>
      <c r="I116" s="69">
        <v>9.2482299999999995</v>
      </c>
      <c r="J116" s="69">
        <v>49.900669999999998</v>
      </c>
      <c r="K116" s="69">
        <v>51.818449999999999</v>
      </c>
      <c r="L116" s="69">
        <v>51.793349999999997</v>
      </c>
      <c r="M116" s="69">
        <v>51.431330000000003</v>
      </c>
      <c r="N116" s="69">
        <v>18.964040000000001</v>
      </c>
      <c r="O116" s="69">
        <v>17.40898</v>
      </c>
      <c r="P116" s="69">
        <v>16.880569999999999</v>
      </c>
      <c r="Q116" s="69">
        <v>16.447199999999999</v>
      </c>
      <c r="R116" s="69">
        <v>11.30606</v>
      </c>
      <c r="S116" s="69">
        <v>10.03764</v>
      </c>
      <c r="T116" s="69">
        <v>9.6118729999999992</v>
      </c>
      <c r="U116" s="69">
        <v>9.2556469999999997</v>
      </c>
      <c r="V116" s="70">
        <v>0.54038969999999997</v>
      </c>
      <c r="W116" s="70">
        <v>0.472551</v>
      </c>
      <c r="X116" s="70">
        <v>0.45374199999999998</v>
      </c>
      <c r="Y116" s="70">
        <v>0.44945970000000002</v>
      </c>
    </row>
    <row r="117" spans="1:25">
      <c r="A117" t="str">
        <f t="shared" si="6"/>
        <v>9-50</v>
      </c>
      <c r="B117">
        <f t="shared" si="4"/>
        <v>9</v>
      </c>
      <c r="C117">
        <f t="shared" si="5"/>
        <v>50</v>
      </c>
      <c r="D117">
        <v>56000</v>
      </c>
      <c r="E117">
        <v>218000</v>
      </c>
      <c r="F117" s="69">
        <v>15.826499999999999</v>
      </c>
      <c r="G117" s="69">
        <v>14.38903</v>
      </c>
      <c r="H117" s="69">
        <v>14.23312</v>
      </c>
      <c r="I117" s="69">
        <v>14.39728</v>
      </c>
      <c r="J117" s="69">
        <v>48.470999999999997</v>
      </c>
      <c r="K117" s="69">
        <v>50.347540000000002</v>
      </c>
      <c r="L117" s="69">
        <v>50.367319999999999</v>
      </c>
      <c r="M117" s="69">
        <v>50.037379999999999</v>
      </c>
      <c r="N117" s="69">
        <v>17.616910000000001</v>
      </c>
      <c r="O117" s="69">
        <v>16.243099999999998</v>
      </c>
      <c r="P117" s="69">
        <v>15.76915</v>
      </c>
      <c r="Q117" s="69">
        <v>15.37608</v>
      </c>
      <c r="R117" s="69">
        <v>11.513439999999999</v>
      </c>
      <c r="S117" s="69">
        <v>10.26268</v>
      </c>
      <c r="T117" s="69">
        <v>9.8317750000000004</v>
      </c>
      <c r="U117" s="69">
        <v>9.4683980000000005</v>
      </c>
      <c r="V117" s="70">
        <v>0.52265019999999995</v>
      </c>
      <c r="W117" s="70">
        <v>0.45700849999999998</v>
      </c>
      <c r="X117" s="70">
        <v>0.4401484</v>
      </c>
      <c r="Y117" s="70">
        <v>0.43657309999999999</v>
      </c>
    </row>
    <row r="118" spans="1:25">
      <c r="A118" t="str">
        <f t="shared" si="6"/>
        <v>9-51</v>
      </c>
      <c r="B118">
        <f t="shared" si="4"/>
        <v>9</v>
      </c>
      <c r="C118">
        <f t="shared" si="5"/>
        <v>51</v>
      </c>
      <c r="D118">
        <v>56000</v>
      </c>
      <c r="E118">
        <v>222000</v>
      </c>
      <c r="F118" s="69">
        <v>6.2290919999999996</v>
      </c>
      <c r="G118" s="69">
        <v>5.6367060000000002</v>
      </c>
      <c r="H118" s="69">
        <v>5.6206079999999998</v>
      </c>
      <c r="I118" s="69">
        <v>5.7208319999999997</v>
      </c>
      <c r="J118" s="69">
        <v>58.503970000000002</v>
      </c>
      <c r="K118" s="69">
        <v>59.894919999999999</v>
      </c>
      <c r="L118" s="69">
        <v>59.680770000000003</v>
      </c>
      <c r="M118" s="69">
        <v>59.174959999999999</v>
      </c>
      <c r="N118" s="69">
        <v>7.3626209999999999</v>
      </c>
      <c r="O118" s="69">
        <v>6.8913719999999996</v>
      </c>
      <c r="P118" s="69">
        <v>6.7598549999999999</v>
      </c>
      <c r="Q118" s="69">
        <v>6.6472829999999998</v>
      </c>
      <c r="R118" s="69">
        <v>8.2683060000000008</v>
      </c>
      <c r="S118" s="69">
        <v>7.4170379999999998</v>
      </c>
      <c r="T118" s="69">
        <v>7.1417669999999998</v>
      </c>
      <c r="U118" s="69">
        <v>6.9084079999999997</v>
      </c>
      <c r="V118" s="70">
        <v>0.28508060000000002</v>
      </c>
      <c r="W118" s="70">
        <v>0.24930620000000001</v>
      </c>
      <c r="X118" s="70">
        <v>0.24555830000000001</v>
      </c>
      <c r="Y118" s="70">
        <v>0.2497007</v>
      </c>
    </row>
    <row r="119" spans="1:25">
      <c r="A119" t="str">
        <f t="shared" si="6"/>
        <v>10-36</v>
      </c>
      <c r="B119">
        <f t="shared" si="4"/>
        <v>10</v>
      </c>
      <c r="C119">
        <f t="shared" si="5"/>
        <v>36</v>
      </c>
      <c r="D119">
        <v>60000</v>
      </c>
      <c r="E119">
        <v>162000</v>
      </c>
      <c r="F119" s="69">
        <v>17.064679999999999</v>
      </c>
      <c r="G119" s="69">
        <v>14.5184</v>
      </c>
      <c r="H119" s="69">
        <v>13.67098</v>
      </c>
      <c r="I119" s="69">
        <v>13.12541</v>
      </c>
      <c r="J119" s="69">
        <v>43.649439999999998</v>
      </c>
      <c r="K119" s="69">
        <v>46.383499999999998</v>
      </c>
      <c r="L119" s="69">
        <v>46.98751</v>
      </c>
      <c r="M119" s="69">
        <v>47.366590000000002</v>
      </c>
      <c r="N119" s="69">
        <v>20.105519999999999</v>
      </c>
      <c r="O119" s="69">
        <v>18.273150000000001</v>
      </c>
      <c r="P119" s="69">
        <v>17.471959999999999</v>
      </c>
      <c r="Q119" s="69">
        <v>16.75461</v>
      </c>
      <c r="R119" s="69">
        <v>11.91555</v>
      </c>
      <c r="S119" s="69">
        <v>10.475910000000001</v>
      </c>
      <c r="T119" s="69">
        <v>9.8325659999999999</v>
      </c>
      <c r="U119" s="69">
        <v>9.249625</v>
      </c>
      <c r="V119" s="70">
        <v>0.58981139999999999</v>
      </c>
      <c r="W119" s="70">
        <v>0.50106949999999995</v>
      </c>
      <c r="X119" s="70">
        <v>0.45096760000000002</v>
      </c>
      <c r="Y119" s="70">
        <v>0.41647650000000003</v>
      </c>
    </row>
    <row r="120" spans="1:25">
      <c r="A120" t="str">
        <f t="shared" si="6"/>
        <v>10-37</v>
      </c>
      <c r="B120">
        <f t="shared" si="4"/>
        <v>10</v>
      </c>
      <c r="C120">
        <f t="shared" si="5"/>
        <v>37</v>
      </c>
      <c r="D120">
        <v>60000</v>
      </c>
      <c r="E120">
        <v>166000</v>
      </c>
      <c r="F120" s="69">
        <v>20.854189999999999</v>
      </c>
      <c r="G120" s="69">
        <v>17.998840000000001</v>
      </c>
      <c r="H120" s="69">
        <v>17.073119999999999</v>
      </c>
      <c r="I120" s="69">
        <v>16.581939999999999</v>
      </c>
      <c r="J120" s="69">
        <v>42.948979999999999</v>
      </c>
      <c r="K120" s="69">
        <v>45.565390000000001</v>
      </c>
      <c r="L120" s="69">
        <v>46.111939999999997</v>
      </c>
      <c r="M120" s="69">
        <v>46.372669999999999</v>
      </c>
      <c r="N120" s="69">
        <v>20.612359999999999</v>
      </c>
      <c r="O120" s="69">
        <v>18.775320000000001</v>
      </c>
      <c r="P120" s="69">
        <v>18.04541</v>
      </c>
      <c r="Q120" s="69">
        <v>17.422409999999999</v>
      </c>
      <c r="R120" s="69">
        <v>12.32906</v>
      </c>
      <c r="S120" s="69">
        <v>10.87012</v>
      </c>
      <c r="T120" s="69">
        <v>10.281779999999999</v>
      </c>
      <c r="U120" s="69">
        <v>9.7699010000000008</v>
      </c>
      <c r="V120" s="70">
        <v>0.74065689999999995</v>
      </c>
      <c r="W120" s="70">
        <v>0.63713430000000004</v>
      </c>
      <c r="X120" s="70">
        <v>0.58239529999999995</v>
      </c>
      <c r="Y120" s="70">
        <v>0.5463209</v>
      </c>
    </row>
    <row r="121" spans="1:25">
      <c r="A121" t="str">
        <f t="shared" si="6"/>
        <v>10-38</v>
      </c>
      <c r="B121">
        <f t="shared" si="4"/>
        <v>10</v>
      </c>
      <c r="C121">
        <f t="shared" si="5"/>
        <v>38</v>
      </c>
      <c r="D121">
        <v>60000</v>
      </c>
      <c r="E121">
        <v>170000</v>
      </c>
      <c r="F121" s="69">
        <v>13.675800000000001</v>
      </c>
      <c r="G121" s="69">
        <v>11.68258</v>
      </c>
      <c r="H121" s="69">
        <v>11.051629999999999</v>
      </c>
      <c r="I121" s="69">
        <v>10.75398</v>
      </c>
      <c r="J121" s="69">
        <v>47.332340000000002</v>
      </c>
      <c r="K121" s="69">
        <v>49.835619999999999</v>
      </c>
      <c r="L121" s="69">
        <v>50.311900000000001</v>
      </c>
      <c r="M121" s="69">
        <v>50.45993</v>
      </c>
      <c r="N121" s="69">
        <v>18.564440000000001</v>
      </c>
      <c r="O121" s="69">
        <v>16.99119</v>
      </c>
      <c r="P121" s="69">
        <v>16.404050000000002</v>
      </c>
      <c r="Q121" s="69">
        <v>15.92418</v>
      </c>
      <c r="R121" s="69">
        <v>11.032249999999999</v>
      </c>
      <c r="S121" s="69">
        <v>9.7412899999999993</v>
      </c>
      <c r="T121" s="69">
        <v>9.2578119999999995</v>
      </c>
      <c r="U121" s="69">
        <v>8.8506699999999991</v>
      </c>
      <c r="V121" s="70">
        <v>0.53463289999999997</v>
      </c>
      <c r="W121" s="70">
        <v>0.46288760000000001</v>
      </c>
      <c r="X121" s="70">
        <v>0.42879899999999999</v>
      </c>
      <c r="Y121" s="70">
        <v>0.41062530000000003</v>
      </c>
    </row>
    <row r="122" spans="1:25">
      <c r="A122" t="str">
        <f t="shared" si="6"/>
        <v>10-39</v>
      </c>
      <c r="B122">
        <f t="shared" si="4"/>
        <v>10</v>
      </c>
      <c r="C122">
        <f t="shared" si="5"/>
        <v>39</v>
      </c>
      <c r="D122">
        <v>60000</v>
      </c>
      <c r="E122">
        <v>174000</v>
      </c>
      <c r="F122" s="69">
        <v>13.97625</v>
      </c>
      <c r="G122" s="69">
        <v>12.086650000000001</v>
      </c>
      <c r="H122" s="69">
        <v>11.50956</v>
      </c>
      <c r="I122" s="69">
        <v>11.24854</v>
      </c>
      <c r="J122" s="69">
        <v>47.829610000000002</v>
      </c>
      <c r="K122" s="69">
        <v>50.199339999999999</v>
      </c>
      <c r="L122" s="69">
        <v>50.629710000000003</v>
      </c>
      <c r="M122" s="69">
        <v>50.740400000000001</v>
      </c>
      <c r="N122" s="69">
        <v>18.539829999999998</v>
      </c>
      <c r="O122" s="69">
        <v>16.96387</v>
      </c>
      <c r="P122" s="69">
        <v>16.392810000000001</v>
      </c>
      <c r="Q122" s="69">
        <v>15.927530000000001</v>
      </c>
      <c r="R122" s="69">
        <v>11.07343</v>
      </c>
      <c r="S122" s="69">
        <v>9.7807770000000005</v>
      </c>
      <c r="T122" s="69">
        <v>9.3132239999999999</v>
      </c>
      <c r="U122" s="69">
        <v>8.9211559999999999</v>
      </c>
      <c r="V122" s="70">
        <v>0.53951899999999997</v>
      </c>
      <c r="W122" s="70">
        <v>0.46834599999999998</v>
      </c>
      <c r="X122" s="70">
        <v>0.43507449999999998</v>
      </c>
      <c r="Y122" s="70">
        <v>0.41717799999999999</v>
      </c>
    </row>
    <row r="123" spans="1:25">
      <c r="A123" t="str">
        <f t="shared" si="6"/>
        <v>10-40</v>
      </c>
      <c r="B123">
        <f t="shared" si="4"/>
        <v>10</v>
      </c>
      <c r="C123">
        <f t="shared" si="5"/>
        <v>40</v>
      </c>
      <c r="D123">
        <v>60000</v>
      </c>
      <c r="E123">
        <v>178000</v>
      </c>
      <c r="F123" s="69">
        <v>14.754659999999999</v>
      </c>
      <c r="G123" s="69">
        <v>12.826409999999999</v>
      </c>
      <c r="H123" s="69">
        <v>12.239890000000001</v>
      </c>
      <c r="I123" s="69">
        <v>11.98691</v>
      </c>
      <c r="J123" s="69">
        <v>48.057160000000003</v>
      </c>
      <c r="K123" s="69">
        <v>50.360210000000002</v>
      </c>
      <c r="L123" s="69">
        <v>50.774250000000002</v>
      </c>
      <c r="M123" s="69">
        <v>50.86262</v>
      </c>
      <c r="N123" s="69">
        <v>18.6205</v>
      </c>
      <c r="O123" s="69">
        <v>17.030049999999999</v>
      </c>
      <c r="P123" s="69">
        <v>16.461600000000001</v>
      </c>
      <c r="Q123" s="69">
        <v>15.998329999999999</v>
      </c>
      <c r="R123" s="69">
        <v>11.190519999999999</v>
      </c>
      <c r="S123" s="69">
        <v>9.8816319999999997</v>
      </c>
      <c r="T123" s="69">
        <v>9.4173030000000004</v>
      </c>
      <c r="U123" s="69">
        <v>9.0281830000000003</v>
      </c>
      <c r="V123" s="70">
        <v>0.55666720000000003</v>
      </c>
      <c r="W123" s="70">
        <v>0.4840179</v>
      </c>
      <c r="X123" s="70">
        <v>0.45026709999999998</v>
      </c>
      <c r="Y123" s="70">
        <v>0.43199300000000002</v>
      </c>
    </row>
    <row r="124" spans="1:25">
      <c r="A124" t="str">
        <f t="shared" si="6"/>
        <v>10-41</v>
      </c>
      <c r="B124">
        <f t="shared" si="4"/>
        <v>10</v>
      </c>
      <c r="C124">
        <f t="shared" si="5"/>
        <v>41</v>
      </c>
      <c r="D124">
        <v>60000</v>
      </c>
      <c r="E124">
        <v>182000</v>
      </c>
      <c r="F124" s="69">
        <v>17.4498</v>
      </c>
      <c r="G124" s="69">
        <v>15.267010000000001</v>
      </c>
      <c r="H124" s="69">
        <v>14.606769999999999</v>
      </c>
      <c r="I124" s="69">
        <v>14.349209999999999</v>
      </c>
      <c r="J124" s="69">
        <v>47.401420000000002</v>
      </c>
      <c r="K124" s="69">
        <v>49.685679999999998</v>
      </c>
      <c r="L124" s="69">
        <v>50.097279999999998</v>
      </c>
      <c r="M124" s="69">
        <v>50.171500000000002</v>
      </c>
      <c r="N124" s="69">
        <v>19.588840000000001</v>
      </c>
      <c r="O124" s="69">
        <v>17.899039999999999</v>
      </c>
      <c r="P124" s="69">
        <v>17.294799999999999</v>
      </c>
      <c r="Q124" s="69">
        <v>16.803509999999999</v>
      </c>
      <c r="R124" s="69">
        <v>11.75403</v>
      </c>
      <c r="S124" s="69">
        <v>10.373710000000001</v>
      </c>
      <c r="T124" s="69">
        <v>9.8870629999999995</v>
      </c>
      <c r="U124" s="69">
        <v>9.4806050000000006</v>
      </c>
      <c r="V124" s="70">
        <v>0.66417689999999996</v>
      </c>
      <c r="W124" s="70">
        <v>0.57871189999999995</v>
      </c>
      <c r="X124" s="70">
        <v>0.53939570000000003</v>
      </c>
      <c r="Y124" s="70">
        <v>0.51757410000000004</v>
      </c>
    </row>
    <row r="125" spans="1:25">
      <c r="A125" t="str">
        <f t="shared" si="6"/>
        <v>10-42</v>
      </c>
      <c r="B125">
        <f t="shared" si="4"/>
        <v>10</v>
      </c>
      <c r="C125">
        <f t="shared" si="5"/>
        <v>42</v>
      </c>
      <c r="D125">
        <v>60000</v>
      </c>
      <c r="E125">
        <v>186000</v>
      </c>
      <c r="F125" s="69">
        <v>15.134589999999999</v>
      </c>
      <c r="G125" s="69">
        <v>13.275399999999999</v>
      </c>
      <c r="H125" s="69">
        <v>12.731170000000001</v>
      </c>
      <c r="I125" s="69">
        <v>12.526759999999999</v>
      </c>
      <c r="J125" s="69">
        <v>48.911270000000002</v>
      </c>
      <c r="K125" s="69">
        <v>51.091299999999997</v>
      </c>
      <c r="L125" s="69">
        <v>51.458550000000002</v>
      </c>
      <c r="M125" s="69">
        <v>51.493569999999998</v>
      </c>
      <c r="N125" s="69">
        <v>18.940860000000001</v>
      </c>
      <c r="O125" s="69">
        <v>17.32882</v>
      </c>
      <c r="P125" s="69">
        <v>16.760079999999999</v>
      </c>
      <c r="Q125" s="69">
        <v>16.29843</v>
      </c>
      <c r="R125" s="69">
        <v>11.37237</v>
      </c>
      <c r="S125" s="69">
        <v>10.03922</v>
      </c>
      <c r="T125" s="69">
        <v>9.5786230000000003</v>
      </c>
      <c r="U125" s="69">
        <v>9.1938420000000001</v>
      </c>
      <c r="V125" s="70">
        <v>0.59970749999999995</v>
      </c>
      <c r="W125" s="70">
        <v>0.5245841</v>
      </c>
      <c r="X125" s="70">
        <v>0.49085849999999998</v>
      </c>
      <c r="Y125" s="70">
        <v>0.47294599999999998</v>
      </c>
    </row>
    <row r="126" spans="1:25">
      <c r="A126" t="str">
        <f t="shared" si="6"/>
        <v>10-43</v>
      </c>
      <c r="B126">
        <f t="shared" si="4"/>
        <v>10</v>
      </c>
      <c r="C126">
        <f t="shared" si="5"/>
        <v>43</v>
      </c>
      <c r="D126">
        <v>60000</v>
      </c>
      <c r="E126">
        <v>190000</v>
      </c>
      <c r="F126" s="69">
        <v>14.611929999999999</v>
      </c>
      <c r="G126" s="69">
        <v>12.83614</v>
      </c>
      <c r="H126" s="69">
        <v>12.33155</v>
      </c>
      <c r="I126" s="69">
        <v>12.155530000000001</v>
      </c>
      <c r="J126" s="69">
        <v>48.037689999999998</v>
      </c>
      <c r="K126" s="69">
        <v>50.23516</v>
      </c>
      <c r="L126" s="69">
        <v>50.595829999999999</v>
      </c>
      <c r="M126" s="69">
        <v>50.615490000000001</v>
      </c>
      <c r="N126" s="69">
        <v>19.095569999999999</v>
      </c>
      <c r="O126" s="69">
        <v>17.470389999999998</v>
      </c>
      <c r="P126" s="69">
        <v>16.906199999999998</v>
      </c>
      <c r="Q126" s="69">
        <v>16.45074</v>
      </c>
      <c r="R126" s="69">
        <v>11.3484</v>
      </c>
      <c r="S126" s="69">
        <v>10.01834</v>
      </c>
      <c r="T126" s="69">
        <v>9.5679169999999996</v>
      </c>
      <c r="U126" s="69">
        <v>9.1933100000000003</v>
      </c>
      <c r="V126" s="70">
        <v>0.50752589999999997</v>
      </c>
      <c r="W126" s="70">
        <v>0.44449450000000001</v>
      </c>
      <c r="X126" s="70">
        <v>0.4173598</v>
      </c>
      <c r="Y126" s="70">
        <v>0.40422979999999997</v>
      </c>
    </row>
    <row r="127" spans="1:25">
      <c r="A127" t="str">
        <f t="shared" si="6"/>
        <v>10-44</v>
      </c>
      <c r="B127">
        <f t="shared" si="4"/>
        <v>10</v>
      </c>
      <c r="C127">
        <f t="shared" si="5"/>
        <v>44</v>
      </c>
      <c r="D127">
        <v>60000</v>
      </c>
      <c r="E127">
        <v>194000</v>
      </c>
      <c r="F127" s="69">
        <v>15.133889999999999</v>
      </c>
      <c r="G127" s="69">
        <v>13.289720000000001</v>
      </c>
      <c r="H127" s="69">
        <v>12.77399</v>
      </c>
      <c r="I127" s="69">
        <v>12.609669999999999</v>
      </c>
      <c r="J127" s="69">
        <v>48.749600000000001</v>
      </c>
      <c r="K127" s="69">
        <v>50.94144</v>
      </c>
      <c r="L127" s="69">
        <v>51.282859999999999</v>
      </c>
      <c r="M127" s="69">
        <v>51.276449999999997</v>
      </c>
      <c r="N127" s="69">
        <v>18.818580000000001</v>
      </c>
      <c r="O127" s="69">
        <v>17.234259999999999</v>
      </c>
      <c r="P127" s="69">
        <v>16.681950000000001</v>
      </c>
      <c r="Q127" s="69">
        <v>16.23902</v>
      </c>
      <c r="R127" s="69">
        <v>11.37055</v>
      </c>
      <c r="S127" s="69">
        <v>10.03782</v>
      </c>
      <c r="T127" s="69">
        <v>9.5894680000000001</v>
      </c>
      <c r="U127" s="69">
        <v>9.2177199999999999</v>
      </c>
      <c r="V127" s="70">
        <v>0.57274230000000004</v>
      </c>
      <c r="W127" s="70">
        <v>0.50332429999999995</v>
      </c>
      <c r="X127" s="70">
        <v>0.47388259999999999</v>
      </c>
      <c r="Y127" s="70">
        <v>0.45985389999999998</v>
      </c>
    </row>
    <row r="128" spans="1:25">
      <c r="A128" t="str">
        <f t="shared" si="6"/>
        <v>10-45</v>
      </c>
      <c r="B128">
        <f t="shared" si="4"/>
        <v>10</v>
      </c>
      <c r="C128">
        <f t="shared" si="5"/>
        <v>45</v>
      </c>
      <c r="D128">
        <v>60000</v>
      </c>
      <c r="E128">
        <v>198000</v>
      </c>
      <c r="F128" s="69">
        <v>16.317730000000001</v>
      </c>
      <c r="G128" s="69">
        <v>14.374890000000001</v>
      </c>
      <c r="H128" s="69">
        <v>13.851240000000001</v>
      </c>
      <c r="I128" s="69">
        <v>13.70561</v>
      </c>
      <c r="J128" s="69">
        <v>49.146000000000001</v>
      </c>
      <c r="K128" s="69">
        <v>51.310699999999997</v>
      </c>
      <c r="L128" s="69">
        <v>51.625500000000002</v>
      </c>
      <c r="M128" s="69">
        <v>51.586860000000001</v>
      </c>
      <c r="N128" s="69">
        <v>18.79468</v>
      </c>
      <c r="O128" s="69">
        <v>17.18094</v>
      </c>
      <c r="P128" s="69">
        <v>16.625440000000001</v>
      </c>
      <c r="Q128" s="69">
        <v>16.173449999999999</v>
      </c>
      <c r="R128" s="69">
        <v>11.558949999999999</v>
      </c>
      <c r="S128" s="69">
        <v>10.19819</v>
      </c>
      <c r="T128" s="69">
        <v>9.7406760000000006</v>
      </c>
      <c r="U128" s="69">
        <v>9.3585519999999995</v>
      </c>
      <c r="V128" s="70">
        <v>0.66480459999999997</v>
      </c>
      <c r="W128" s="70">
        <v>0.58146830000000005</v>
      </c>
      <c r="X128" s="70">
        <v>0.54770540000000001</v>
      </c>
      <c r="Y128" s="70">
        <v>0.53100959999999997</v>
      </c>
    </row>
    <row r="129" spans="1:25">
      <c r="A129" t="str">
        <f t="shared" si="6"/>
        <v>10-46</v>
      </c>
      <c r="B129">
        <f t="shared" si="4"/>
        <v>10</v>
      </c>
      <c r="C129">
        <f t="shared" si="5"/>
        <v>46</v>
      </c>
      <c r="D129">
        <v>60000</v>
      </c>
      <c r="E129">
        <v>202000</v>
      </c>
      <c r="F129" s="69">
        <v>11.338990000000001</v>
      </c>
      <c r="G129" s="69">
        <v>9.9765610000000002</v>
      </c>
      <c r="H129" s="69">
        <v>9.6155729999999995</v>
      </c>
      <c r="I129" s="69">
        <v>9.5108309999999996</v>
      </c>
      <c r="J129" s="69">
        <v>52.754570000000001</v>
      </c>
      <c r="K129" s="69">
        <v>54.760069999999999</v>
      </c>
      <c r="L129" s="69">
        <v>54.984870000000001</v>
      </c>
      <c r="M129" s="69">
        <v>54.865819999999999</v>
      </c>
      <c r="N129" s="69">
        <v>17.75132</v>
      </c>
      <c r="O129" s="69">
        <v>16.254449999999999</v>
      </c>
      <c r="P129" s="69">
        <v>15.745100000000001</v>
      </c>
      <c r="Q129" s="69">
        <v>15.332789999999999</v>
      </c>
      <c r="R129" s="69">
        <v>10.845499999999999</v>
      </c>
      <c r="S129" s="69">
        <v>9.5787440000000004</v>
      </c>
      <c r="T129" s="69">
        <v>9.1589039999999997</v>
      </c>
      <c r="U129" s="69">
        <v>8.8092640000000006</v>
      </c>
      <c r="V129" s="70">
        <v>0.60701059999999996</v>
      </c>
      <c r="W129" s="70">
        <v>0.53220060000000002</v>
      </c>
      <c r="X129" s="70">
        <v>0.50340759999999996</v>
      </c>
      <c r="Y129" s="70">
        <v>0.49042760000000002</v>
      </c>
    </row>
    <row r="130" spans="1:25">
      <c r="A130" t="str">
        <f t="shared" si="6"/>
        <v>10-47</v>
      </c>
      <c r="B130">
        <f t="shared" si="4"/>
        <v>10</v>
      </c>
      <c r="C130">
        <f t="shared" si="5"/>
        <v>47</v>
      </c>
      <c r="D130">
        <v>60000</v>
      </c>
      <c r="E130">
        <v>206000</v>
      </c>
      <c r="F130" s="69">
        <v>12.017950000000001</v>
      </c>
      <c r="G130" s="69">
        <v>10.586959999999999</v>
      </c>
      <c r="H130" s="69">
        <v>10.224550000000001</v>
      </c>
      <c r="I130" s="69">
        <v>10.138170000000001</v>
      </c>
      <c r="J130" s="69">
        <v>52.410069999999997</v>
      </c>
      <c r="K130" s="69">
        <v>54.416519999999998</v>
      </c>
      <c r="L130" s="69">
        <v>54.609000000000002</v>
      </c>
      <c r="M130" s="69">
        <v>54.450040000000001</v>
      </c>
      <c r="N130" s="69">
        <v>17.976500000000001</v>
      </c>
      <c r="O130" s="69">
        <v>16.449729999999999</v>
      </c>
      <c r="P130" s="69">
        <v>15.939120000000001</v>
      </c>
      <c r="Q130" s="69">
        <v>15.52408</v>
      </c>
      <c r="R130" s="69">
        <v>11.036160000000001</v>
      </c>
      <c r="S130" s="69">
        <v>9.7509580000000007</v>
      </c>
      <c r="T130" s="69">
        <v>9.3289469999999994</v>
      </c>
      <c r="U130" s="69">
        <v>8.9773209999999999</v>
      </c>
      <c r="V130" s="70">
        <v>0.642957</v>
      </c>
      <c r="W130" s="70">
        <v>0.56192549999999997</v>
      </c>
      <c r="X130" s="70">
        <v>0.53386670000000003</v>
      </c>
      <c r="Y130" s="70">
        <v>0.52262629999999999</v>
      </c>
    </row>
    <row r="131" spans="1:25">
      <c r="A131" t="str">
        <f t="shared" si="6"/>
        <v>10-48</v>
      </c>
      <c r="B131">
        <f t="shared" ref="B131:B194" si="7">(D131-24000)/4000+1</f>
        <v>10</v>
      </c>
      <c r="C131">
        <f t="shared" ref="C131:C194" si="8">(E131-22000)/4000+1</f>
        <v>48</v>
      </c>
      <c r="D131">
        <v>60000</v>
      </c>
      <c r="E131">
        <v>210000</v>
      </c>
      <c r="F131" s="69">
        <v>18.70654</v>
      </c>
      <c r="G131" s="69">
        <v>16.422129999999999</v>
      </c>
      <c r="H131" s="69">
        <v>15.839460000000001</v>
      </c>
      <c r="I131" s="69">
        <v>15.75733</v>
      </c>
      <c r="J131" s="69">
        <v>45.790010000000002</v>
      </c>
      <c r="K131" s="69">
        <v>48.078440000000001</v>
      </c>
      <c r="L131" s="69">
        <v>48.357219999999998</v>
      </c>
      <c r="M131" s="69">
        <v>48.228580000000001</v>
      </c>
      <c r="N131" s="69">
        <v>19.381039999999999</v>
      </c>
      <c r="O131" s="69">
        <v>17.70055</v>
      </c>
      <c r="P131" s="69">
        <v>17.145309999999998</v>
      </c>
      <c r="Q131" s="69">
        <v>16.69624</v>
      </c>
      <c r="R131" s="69">
        <v>11.97372</v>
      </c>
      <c r="S131" s="69">
        <v>10.57145</v>
      </c>
      <c r="T131" s="69">
        <v>10.111700000000001</v>
      </c>
      <c r="U131" s="69">
        <v>9.7318099999999994</v>
      </c>
      <c r="V131" s="70">
        <v>0.82277270000000002</v>
      </c>
      <c r="W131" s="70">
        <v>0.71306990000000003</v>
      </c>
      <c r="X131" s="70">
        <v>0.67865120000000001</v>
      </c>
      <c r="Y131" s="70">
        <v>0.66641419999999996</v>
      </c>
    </row>
    <row r="132" spans="1:25">
      <c r="A132" t="str">
        <f t="shared" ref="A132:A195" si="9">B132&amp;"-"&amp;C132</f>
        <v>10-49</v>
      </c>
      <c r="B132">
        <f t="shared" si="7"/>
        <v>10</v>
      </c>
      <c r="C132">
        <f t="shared" si="8"/>
        <v>49</v>
      </c>
      <c r="D132">
        <v>60000</v>
      </c>
      <c r="E132">
        <v>214000</v>
      </c>
      <c r="F132" s="69">
        <v>10.03823</v>
      </c>
      <c r="G132" s="69">
        <v>8.8192269999999997</v>
      </c>
      <c r="H132" s="69">
        <v>8.6286290000000001</v>
      </c>
      <c r="I132" s="69">
        <v>8.6410699999999991</v>
      </c>
      <c r="J132" s="69">
        <v>51.540199999999999</v>
      </c>
      <c r="K132" s="69">
        <v>53.459859999999999</v>
      </c>
      <c r="L132" s="69">
        <v>53.46358</v>
      </c>
      <c r="M132" s="69">
        <v>53.138399999999997</v>
      </c>
      <c r="N132" s="69">
        <v>18.54599</v>
      </c>
      <c r="O132" s="69">
        <v>16.996980000000001</v>
      </c>
      <c r="P132" s="69">
        <v>16.489450000000001</v>
      </c>
      <c r="Q132" s="69">
        <v>16.076740000000001</v>
      </c>
      <c r="R132" s="69">
        <v>11.03293</v>
      </c>
      <c r="S132" s="69">
        <v>9.7720800000000008</v>
      </c>
      <c r="T132" s="69">
        <v>9.3640139999999992</v>
      </c>
      <c r="U132" s="69">
        <v>9.0248030000000004</v>
      </c>
      <c r="V132" s="70">
        <v>0.52206909999999995</v>
      </c>
      <c r="W132" s="70">
        <v>0.45537179999999999</v>
      </c>
      <c r="X132" s="70">
        <v>0.4368919</v>
      </c>
      <c r="Y132" s="70">
        <v>0.43286269999999999</v>
      </c>
    </row>
    <row r="133" spans="1:25">
      <c r="A133" t="str">
        <f t="shared" si="9"/>
        <v>10-50</v>
      </c>
      <c r="B133">
        <f t="shared" si="7"/>
        <v>10</v>
      </c>
      <c r="C133">
        <f t="shared" si="8"/>
        <v>50</v>
      </c>
      <c r="D133">
        <v>60000</v>
      </c>
      <c r="E133">
        <v>218000</v>
      </c>
      <c r="F133" s="69">
        <v>12.43791</v>
      </c>
      <c r="G133" s="69">
        <v>11.162800000000001</v>
      </c>
      <c r="H133" s="69">
        <v>11.02318</v>
      </c>
      <c r="I133" s="69">
        <v>11.114789999999999</v>
      </c>
      <c r="J133" s="69">
        <v>48.527589999999996</v>
      </c>
      <c r="K133" s="69">
        <v>50.418289999999999</v>
      </c>
      <c r="L133" s="69">
        <v>50.448770000000003</v>
      </c>
      <c r="M133" s="69">
        <v>50.145870000000002</v>
      </c>
      <c r="N133" s="69">
        <v>19.628540000000001</v>
      </c>
      <c r="O133" s="69">
        <v>18.016030000000001</v>
      </c>
      <c r="P133" s="69">
        <v>17.478449999999999</v>
      </c>
      <c r="Q133" s="69">
        <v>17.037990000000001</v>
      </c>
      <c r="R133" s="69">
        <v>11.58065</v>
      </c>
      <c r="S133" s="69">
        <v>10.28482</v>
      </c>
      <c r="T133" s="69">
        <v>9.8604669999999999</v>
      </c>
      <c r="U133" s="69">
        <v>9.5049609999999998</v>
      </c>
      <c r="V133" s="70">
        <v>0.47877839999999999</v>
      </c>
      <c r="W133" s="70">
        <v>0.41954669999999999</v>
      </c>
      <c r="X133" s="70">
        <v>0.40487450000000003</v>
      </c>
      <c r="Y133" s="70">
        <v>0.40281990000000001</v>
      </c>
    </row>
    <row r="134" spans="1:25">
      <c r="A134" t="str">
        <f t="shared" si="9"/>
        <v>10-51</v>
      </c>
      <c r="B134">
        <f t="shared" si="7"/>
        <v>10</v>
      </c>
      <c r="C134">
        <f t="shared" si="8"/>
        <v>51</v>
      </c>
      <c r="D134">
        <v>60000</v>
      </c>
      <c r="E134">
        <v>222000</v>
      </c>
      <c r="F134" s="69">
        <v>9.8226390000000006</v>
      </c>
      <c r="G134" s="69">
        <v>8.8742990000000006</v>
      </c>
      <c r="H134" s="69">
        <v>8.805536</v>
      </c>
      <c r="I134" s="69">
        <v>8.9212620000000005</v>
      </c>
      <c r="J134" s="69">
        <v>53.61683</v>
      </c>
      <c r="K134" s="69">
        <v>55.181939999999997</v>
      </c>
      <c r="L134" s="69">
        <v>55.067329999999998</v>
      </c>
      <c r="M134" s="69">
        <v>54.63879</v>
      </c>
      <c r="N134" s="69">
        <v>13.06584</v>
      </c>
      <c r="O134" s="69">
        <v>12.126139999999999</v>
      </c>
      <c r="P134" s="69">
        <v>11.828659999999999</v>
      </c>
      <c r="Q134" s="69">
        <v>11.582549999999999</v>
      </c>
      <c r="R134" s="69">
        <v>9.9064409999999992</v>
      </c>
      <c r="S134" s="69">
        <v>8.8576329999999999</v>
      </c>
      <c r="T134" s="69">
        <v>8.5131209999999999</v>
      </c>
      <c r="U134" s="69">
        <v>8.2246860000000002</v>
      </c>
      <c r="V134" s="70">
        <v>0.40458860000000002</v>
      </c>
      <c r="W134" s="70">
        <v>0.35480030000000001</v>
      </c>
      <c r="X134" s="70">
        <v>0.34617680000000001</v>
      </c>
      <c r="Y134" s="70">
        <v>0.34839569999999997</v>
      </c>
    </row>
    <row r="135" spans="1:25">
      <c r="A135" t="str">
        <f t="shared" si="9"/>
        <v>11-36</v>
      </c>
      <c r="B135">
        <f t="shared" si="7"/>
        <v>11</v>
      </c>
      <c r="C135">
        <f t="shared" si="8"/>
        <v>36</v>
      </c>
      <c r="D135">
        <v>64000</v>
      </c>
      <c r="E135">
        <v>162000</v>
      </c>
      <c r="F135" s="69">
        <v>21.024650000000001</v>
      </c>
      <c r="G135" s="69">
        <v>17.898440000000001</v>
      </c>
      <c r="H135" s="69">
        <v>16.824619999999999</v>
      </c>
      <c r="I135" s="69">
        <v>16.065329999999999</v>
      </c>
      <c r="J135" s="69">
        <v>41.365569999999998</v>
      </c>
      <c r="K135" s="69">
        <v>44.207149999999999</v>
      </c>
      <c r="L135" s="69">
        <v>44.847320000000003</v>
      </c>
      <c r="M135" s="69">
        <v>45.326709999999999</v>
      </c>
      <c r="N135" s="69">
        <v>21.77364</v>
      </c>
      <c r="O135" s="69">
        <v>19.69736</v>
      </c>
      <c r="P135" s="69">
        <v>18.674990000000001</v>
      </c>
      <c r="Q135" s="69">
        <v>17.721979999999999</v>
      </c>
      <c r="R135" s="69">
        <v>12.981719999999999</v>
      </c>
      <c r="S135" s="69">
        <v>11.354229999999999</v>
      </c>
      <c r="T135" s="69">
        <v>10.530810000000001</v>
      </c>
      <c r="U135" s="69">
        <v>9.7547840000000008</v>
      </c>
      <c r="V135" s="70">
        <v>0.80583680000000002</v>
      </c>
      <c r="W135" s="70">
        <v>0.68070660000000005</v>
      </c>
      <c r="X135" s="70">
        <v>0.60409829999999998</v>
      </c>
      <c r="Y135" s="70">
        <v>0.54401120000000003</v>
      </c>
    </row>
    <row r="136" spans="1:25">
      <c r="A136" t="str">
        <f t="shared" si="9"/>
        <v>11-37</v>
      </c>
      <c r="B136">
        <f t="shared" si="7"/>
        <v>11</v>
      </c>
      <c r="C136">
        <f t="shared" si="8"/>
        <v>37</v>
      </c>
      <c r="D136">
        <v>64000</v>
      </c>
      <c r="E136">
        <v>166000</v>
      </c>
      <c r="F136" s="69">
        <v>21.81551</v>
      </c>
      <c r="G136" s="69">
        <v>18.76642</v>
      </c>
      <c r="H136" s="69">
        <v>17.746580000000002</v>
      </c>
      <c r="I136" s="69">
        <v>17.161909999999999</v>
      </c>
      <c r="J136" s="69">
        <v>43.567590000000003</v>
      </c>
      <c r="K136" s="69">
        <v>46.262729999999998</v>
      </c>
      <c r="L136" s="69">
        <v>46.836880000000001</v>
      </c>
      <c r="M136" s="69">
        <v>47.140410000000003</v>
      </c>
      <c r="N136" s="69">
        <v>20.074449999999999</v>
      </c>
      <c r="O136" s="69">
        <v>18.298940000000002</v>
      </c>
      <c r="P136" s="69">
        <v>17.547979999999999</v>
      </c>
      <c r="Q136" s="69">
        <v>16.890509999999999</v>
      </c>
      <c r="R136" s="69">
        <v>12.44148</v>
      </c>
      <c r="S136" s="69">
        <v>10.96194</v>
      </c>
      <c r="T136" s="69">
        <v>10.32033</v>
      </c>
      <c r="U136" s="69">
        <v>9.7465360000000008</v>
      </c>
      <c r="V136" s="70">
        <v>0.76981169999999999</v>
      </c>
      <c r="W136" s="70">
        <v>0.65972299999999995</v>
      </c>
      <c r="X136" s="70">
        <v>0.59909299999999999</v>
      </c>
      <c r="Y136" s="70">
        <v>0.55638189999999998</v>
      </c>
    </row>
    <row r="137" spans="1:25">
      <c r="A137" t="str">
        <f t="shared" si="9"/>
        <v>11-38</v>
      </c>
      <c r="B137">
        <f t="shared" si="7"/>
        <v>11</v>
      </c>
      <c r="C137">
        <f t="shared" si="8"/>
        <v>38</v>
      </c>
      <c r="D137">
        <v>64000</v>
      </c>
      <c r="E137">
        <v>170000</v>
      </c>
      <c r="F137" s="69">
        <v>15.829079999999999</v>
      </c>
      <c r="G137" s="69">
        <v>13.471579999999999</v>
      </c>
      <c r="H137" s="69">
        <v>12.703390000000001</v>
      </c>
      <c r="I137" s="69">
        <v>12.33244</v>
      </c>
      <c r="J137" s="69">
        <v>45.943080000000002</v>
      </c>
      <c r="K137" s="69">
        <v>48.552729999999997</v>
      </c>
      <c r="L137" s="69">
        <v>49.068629999999999</v>
      </c>
      <c r="M137" s="69">
        <v>49.245080000000002</v>
      </c>
      <c r="N137" s="69">
        <v>19.095690000000001</v>
      </c>
      <c r="O137" s="69">
        <v>17.466660000000001</v>
      </c>
      <c r="P137" s="69">
        <v>16.844329999999999</v>
      </c>
      <c r="Q137" s="69">
        <v>16.329799999999999</v>
      </c>
      <c r="R137" s="69">
        <v>11.373810000000001</v>
      </c>
      <c r="S137" s="69">
        <v>10.041980000000001</v>
      </c>
      <c r="T137" s="69">
        <v>9.5265240000000002</v>
      </c>
      <c r="U137" s="69">
        <v>9.0874570000000006</v>
      </c>
      <c r="V137" s="70">
        <v>0.56626969999999999</v>
      </c>
      <c r="W137" s="70">
        <v>0.48888680000000001</v>
      </c>
      <c r="X137" s="70">
        <v>0.45167889999999999</v>
      </c>
      <c r="Y137" s="70">
        <v>0.43095250000000002</v>
      </c>
    </row>
    <row r="138" spans="1:25">
      <c r="A138" t="str">
        <f t="shared" si="9"/>
        <v>11-39</v>
      </c>
      <c r="B138">
        <f t="shared" si="7"/>
        <v>11</v>
      </c>
      <c r="C138">
        <f t="shared" si="8"/>
        <v>39</v>
      </c>
      <c r="D138">
        <v>64000</v>
      </c>
      <c r="E138">
        <v>174000</v>
      </c>
      <c r="F138" s="69">
        <v>13.88496</v>
      </c>
      <c r="G138" s="69">
        <v>11.88668</v>
      </c>
      <c r="H138" s="69">
        <v>11.25742</v>
      </c>
      <c r="I138" s="69">
        <v>10.976470000000001</v>
      </c>
      <c r="J138" s="69">
        <v>48.603990000000003</v>
      </c>
      <c r="K138" s="69">
        <v>51.064</v>
      </c>
      <c r="L138" s="69">
        <v>51.513179999999998</v>
      </c>
      <c r="M138" s="69">
        <v>51.615360000000003</v>
      </c>
      <c r="N138" s="69">
        <v>18.395440000000001</v>
      </c>
      <c r="O138" s="69">
        <v>16.852319999999999</v>
      </c>
      <c r="P138" s="69">
        <v>16.283809999999999</v>
      </c>
      <c r="Q138" s="69">
        <v>15.82246</v>
      </c>
      <c r="R138" s="69">
        <v>11.018829999999999</v>
      </c>
      <c r="S138" s="69">
        <v>9.7371820000000007</v>
      </c>
      <c r="T138" s="69">
        <v>9.2646809999999995</v>
      </c>
      <c r="U138" s="69">
        <v>8.8688059999999993</v>
      </c>
      <c r="V138" s="70">
        <v>0.58085189999999998</v>
      </c>
      <c r="W138" s="70">
        <v>0.50389790000000001</v>
      </c>
      <c r="X138" s="70">
        <v>0.46790920000000003</v>
      </c>
      <c r="Y138" s="70">
        <v>0.44863950000000002</v>
      </c>
    </row>
    <row r="139" spans="1:25">
      <c r="A139" t="str">
        <f t="shared" si="9"/>
        <v>11-40</v>
      </c>
      <c r="B139">
        <f t="shared" si="7"/>
        <v>11</v>
      </c>
      <c r="C139">
        <f t="shared" si="8"/>
        <v>40</v>
      </c>
      <c r="D139">
        <v>64000</v>
      </c>
      <c r="E139">
        <v>178000</v>
      </c>
      <c r="F139" s="69">
        <v>13.49005</v>
      </c>
      <c r="G139" s="69">
        <v>11.65432</v>
      </c>
      <c r="H139" s="69">
        <v>11.0869</v>
      </c>
      <c r="I139" s="69">
        <v>10.845739999999999</v>
      </c>
      <c r="J139" s="69">
        <v>48.178939999999997</v>
      </c>
      <c r="K139" s="69">
        <v>50.522109999999998</v>
      </c>
      <c r="L139" s="69">
        <v>50.941450000000003</v>
      </c>
      <c r="M139" s="69">
        <v>51.015799999999999</v>
      </c>
      <c r="N139" s="69">
        <v>18.9878</v>
      </c>
      <c r="O139" s="69">
        <v>17.359760000000001</v>
      </c>
      <c r="P139" s="69">
        <v>16.780290000000001</v>
      </c>
      <c r="Q139" s="69">
        <v>16.311170000000001</v>
      </c>
      <c r="R139" s="69">
        <v>11.33375</v>
      </c>
      <c r="S139" s="69">
        <v>10.01103</v>
      </c>
      <c r="T139" s="69">
        <v>9.5403249999999993</v>
      </c>
      <c r="U139" s="69">
        <v>9.1485500000000002</v>
      </c>
      <c r="V139" s="70">
        <v>0.65743169999999995</v>
      </c>
      <c r="W139" s="70">
        <v>0.57078620000000002</v>
      </c>
      <c r="X139" s="70">
        <v>0.53156820000000005</v>
      </c>
      <c r="Y139" s="70">
        <v>0.51032379999999999</v>
      </c>
    </row>
    <row r="140" spans="1:25">
      <c r="A140" t="str">
        <f t="shared" si="9"/>
        <v>11-41</v>
      </c>
      <c r="B140">
        <f t="shared" si="7"/>
        <v>11</v>
      </c>
      <c r="C140">
        <f t="shared" si="8"/>
        <v>41</v>
      </c>
      <c r="D140">
        <v>64000</v>
      </c>
      <c r="E140">
        <v>182000</v>
      </c>
      <c r="F140" s="69">
        <v>25.70252</v>
      </c>
      <c r="G140" s="69">
        <v>22.481079999999999</v>
      </c>
      <c r="H140" s="69">
        <v>21.457799999999999</v>
      </c>
      <c r="I140" s="69">
        <v>21.0961</v>
      </c>
      <c r="J140" s="69">
        <v>42.145690000000002</v>
      </c>
      <c r="K140" s="69">
        <v>44.580329999999996</v>
      </c>
      <c r="L140" s="69">
        <v>45.067590000000003</v>
      </c>
      <c r="M140" s="69">
        <v>45.178089999999997</v>
      </c>
      <c r="N140" s="69">
        <v>21.899740000000001</v>
      </c>
      <c r="O140" s="69">
        <v>19.940899999999999</v>
      </c>
      <c r="P140" s="69">
        <v>19.241070000000001</v>
      </c>
      <c r="Q140" s="69">
        <v>18.673729999999999</v>
      </c>
      <c r="R140" s="69">
        <v>13.250959999999999</v>
      </c>
      <c r="S140" s="69">
        <v>11.68538</v>
      </c>
      <c r="T140" s="69">
        <v>11.129250000000001</v>
      </c>
      <c r="U140" s="69">
        <v>10.66846</v>
      </c>
      <c r="V140" s="70">
        <v>0.92324410000000001</v>
      </c>
      <c r="W140" s="70">
        <v>0.80122640000000001</v>
      </c>
      <c r="X140" s="70">
        <v>0.74585349999999995</v>
      </c>
      <c r="Y140" s="70">
        <v>0.71383669999999999</v>
      </c>
    </row>
    <row r="141" spans="1:25">
      <c r="A141" t="str">
        <f t="shared" si="9"/>
        <v>11-42</v>
      </c>
      <c r="B141">
        <f t="shared" si="7"/>
        <v>11</v>
      </c>
      <c r="C141">
        <f t="shared" si="8"/>
        <v>42</v>
      </c>
      <c r="D141">
        <v>64000</v>
      </c>
      <c r="E141">
        <v>186000</v>
      </c>
      <c r="F141" s="69">
        <v>18.362950000000001</v>
      </c>
      <c r="G141" s="69">
        <v>16.09083</v>
      </c>
      <c r="H141" s="69">
        <v>15.40591</v>
      </c>
      <c r="I141" s="69">
        <v>15.1602</v>
      </c>
      <c r="J141" s="69">
        <v>46.196289999999998</v>
      </c>
      <c r="K141" s="69">
        <v>48.487290000000002</v>
      </c>
      <c r="L141" s="69">
        <v>48.90005</v>
      </c>
      <c r="M141" s="69">
        <v>48.956899999999997</v>
      </c>
      <c r="N141" s="69">
        <v>20.860969999999998</v>
      </c>
      <c r="O141" s="69">
        <v>19.049810000000001</v>
      </c>
      <c r="P141" s="69">
        <v>18.4072</v>
      </c>
      <c r="Q141" s="69">
        <v>17.888010000000001</v>
      </c>
      <c r="R141" s="69">
        <v>12.176360000000001</v>
      </c>
      <c r="S141" s="69">
        <v>10.748849999999999</v>
      </c>
      <c r="T141" s="69">
        <v>10.252230000000001</v>
      </c>
      <c r="U141" s="69">
        <v>9.8400320000000008</v>
      </c>
      <c r="V141" s="70">
        <v>0.66767410000000005</v>
      </c>
      <c r="W141" s="70">
        <v>0.58322750000000001</v>
      </c>
      <c r="X141" s="70">
        <v>0.54563340000000005</v>
      </c>
      <c r="Y141" s="70">
        <v>0.52560830000000003</v>
      </c>
    </row>
    <row r="142" spans="1:25">
      <c r="A142" t="str">
        <f t="shared" si="9"/>
        <v>11-43</v>
      </c>
      <c r="B142">
        <f t="shared" si="7"/>
        <v>11</v>
      </c>
      <c r="C142">
        <f t="shared" si="8"/>
        <v>43</v>
      </c>
      <c r="D142">
        <v>64000</v>
      </c>
      <c r="E142">
        <v>190000</v>
      </c>
      <c r="F142" s="69">
        <v>16.049230000000001</v>
      </c>
      <c r="G142" s="69">
        <v>13.99634</v>
      </c>
      <c r="H142" s="69">
        <v>13.39199</v>
      </c>
      <c r="I142" s="69">
        <v>13.18993</v>
      </c>
      <c r="J142" s="69">
        <v>48.000749999999996</v>
      </c>
      <c r="K142" s="69">
        <v>50.284149999999997</v>
      </c>
      <c r="L142" s="69">
        <v>50.661490000000001</v>
      </c>
      <c r="M142" s="69">
        <v>50.671309999999998</v>
      </c>
      <c r="N142" s="69">
        <v>19.108270000000001</v>
      </c>
      <c r="O142" s="69">
        <v>17.493200000000002</v>
      </c>
      <c r="P142" s="69">
        <v>16.92916</v>
      </c>
      <c r="Q142" s="69">
        <v>16.478020000000001</v>
      </c>
      <c r="R142" s="69">
        <v>11.454040000000001</v>
      </c>
      <c r="S142" s="69">
        <v>10.114990000000001</v>
      </c>
      <c r="T142" s="69">
        <v>9.6588259999999995</v>
      </c>
      <c r="U142" s="69">
        <v>9.2827099999999998</v>
      </c>
      <c r="V142" s="70">
        <v>0.63113450000000004</v>
      </c>
      <c r="W142" s="70">
        <v>0.55228719999999998</v>
      </c>
      <c r="X142" s="70">
        <v>0.51858400000000004</v>
      </c>
      <c r="Y142" s="70">
        <v>0.50210180000000004</v>
      </c>
    </row>
    <row r="143" spans="1:25">
      <c r="A143" t="str">
        <f t="shared" si="9"/>
        <v>11-44</v>
      </c>
      <c r="B143">
        <f t="shared" si="7"/>
        <v>11</v>
      </c>
      <c r="C143">
        <f t="shared" si="8"/>
        <v>44</v>
      </c>
      <c r="D143">
        <v>64000</v>
      </c>
      <c r="E143">
        <v>194000</v>
      </c>
      <c r="F143" s="69">
        <v>10.70059</v>
      </c>
      <c r="G143" s="69">
        <v>9.2933489999999992</v>
      </c>
      <c r="H143" s="69">
        <v>8.8858180000000004</v>
      </c>
      <c r="I143" s="69">
        <v>8.7448479999999993</v>
      </c>
      <c r="J143" s="69">
        <v>53.647860000000001</v>
      </c>
      <c r="K143" s="69">
        <v>55.737259999999999</v>
      </c>
      <c r="L143" s="69">
        <v>56.011360000000003</v>
      </c>
      <c r="M143" s="69">
        <v>55.934609999999999</v>
      </c>
      <c r="N143" s="69">
        <v>17.538019999999999</v>
      </c>
      <c r="O143" s="69">
        <v>16.09881</v>
      </c>
      <c r="P143" s="69">
        <v>15.594760000000001</v>
      </c>
      <c r="Q143" s="69">
        <v>15.19392</v>
      </c>
      <c r="R143" s="69">
        <v>10.641690000000001</v>
      </c>
      <c r="S143" s="69">
        <v>9.4042379999999994</v>
      </c>
      <c r="T143" s="69">
        <v>8.9861489999999993</v>
      </c>
      <c r="U143" s="69">
        <v>8.6419219999999992</v>
      </c>
      <c r="V143" s="70">
        <v>0.61586249999999998</v>
      </c>
      <c r="W143" s="70">
        <v>0.54156170000000003</v>
      </c>
      <c r="X143" s="70">
        <v>0.51016740000000005</v>
      </c>
      <c r="Y143" s="70">
        <v>0.49539759999999999</v>
      </c>
    </row>
    <row r="144" spans="1:25">
      <c r="A144" t="str">
        <f t="shared" si="9"/>
        <v>11-45</v>
      </c>
      <c r="B144">
        <f t="shared" si="7"/>
        <v>11</v>
      </c>
      <c r="C144">
        <f t="shared" si="8"/>
        <v>45</v>
      </c>
      <c r="D144">
        <v>64000</v>
      </c>
      <c r="E144">
        <v>198000</v>
      </c>
      <c r="F144" s="69">
        <v>13.010759999999999</v>
      </c>
      <c r="G144" s="69">
        <v>11.30927</v>
      </c>
      <c r="H144" s="69">
        <v>10.829660000000001</v>
      </c>
      <c r="I144" s="69">
        <v>10.68521</v>
      </c>
      <c r="J144" s="69">
        <v>51.645499999999998</v>
      </c>
      <c r="K144" s="69">
        <v>53.837209999999999</v>
      </c>
      <c r="L144" s="69">
        <v>54.12659</v>
      </c>
      <c r="M144" s="69">
        <v>54.045140000000004</v>
      </c>
      <c r="N144" s="69">
        <v>17.70055</v>
      </c>
      <c r="O144" s="69">
        <v>16.217279999999999</v>
      </c>
      <c r="P144" s="69">
        <v>15.70668</v>
      </c>
      <c r="Q144" s="69">
        <v>15.296659999999999</v>
      </c>
      <c r="R144" s="69">
        <v>10.944459999999999</v>
      </c>
      <c r="S144" s="69">
        <v>9.6658179999999998</v>
      </c>
      <c r="T144" s="69">
        <v>9.2358010000000004</v>
      </c>
      <c r="U144" s="69">
        <v>8.8804479999999995</v>
      </c>
      <c r="V144" s="70">
        <v>0.61406760000000005</v>
      </c>
      <c r="W144" s="70">
        <v>0.53639740000000002</v>
      </c>
      <c r="X144" s="70">
        <v>0.50580689999999995</v>
      </c>
      <c r="Y144" s="70">
        <v>0.49211680000000002</v>
      </c>
    </row>
    <row r="145" spans="1:25">
      <c r="A145" t="str">
        <f t="shared" si="9"/>
        <v>11-46</v>
      </c>
      <c r="B145">
        <f t="shared" si="7"/>
        <v>11</v>
      </c>
      <c r="C145">
        <f t="shared" si="8"/>
        <v>46</v>
      </c>
      <c r="D145">
        <v>64000</v>
      </c>
      <c r="E145">
        <v>202000</v>
      </c>
      <c r="F145" s="69">
        <v>16.541640000000001</v>
      </c>
      <c r="G145" s="69">
        <v>14.53163</v>
      </c>
      <c r="H145" s="69">
        <v>13.99831</v>
      </c>
      <c r="I145" s="69">
        <v>13.87059</v>
      </c>
      <c r="J145" s="69">
        <v>48.92595</v>
      </c>
      <c r="K145" s="69">
        <v>51.159790000000001</v>
      </c>
      <c r="L145" s="69">
        <v>51.45731</v>
      </c>
      <c r="M145" s="69">
        <v>51.375399999999999</v>
      </c>
      <c r="N145" s="69">
        <v>19.687100000000001</v>
      </c>
      <c r="O145" s="69">
        <v>17.97542</v>
      </c>
      <c r="P145" s="69">
        <v>17.391860000000001</v>
      </c>
      <c r="Q145" s="69">
        <v>16.91694</v>
      </c>
      <c r="R145" s="69">
        <v>11.85262</v>
      </c>
      <c r="S145" s="69">
        <v>10.462820000000001</v>
      </c>
      <c r="T145" s="69">
        <v>9.9979279999999999</v>
      </c>
      <c r="U145" s="69">
        <v>9.6106870000000004</v>
      </c>
      <c r="V145" s="70">
        <v>0.69856079999999998</v>
      </c>
      <c r="W145" s="70">
        <v>0.60872179999999998</v>
      </c>
      <c r="X145" s="70">
        <v>0.57492520000000003</v>
      </c>
      <c r="Y145" s="70">
        <v>0.55955480000000002</v>
      </c>
    </row>
    <row r="146" spans="1:25">
      <c r="A146" t="str">
        <f t="shared" si="9"/>
        <v>11-47</v>
      </c>
      <c r="B146">
        <f t="shared" si="7"/>
        <v>11</v>
      </c>
      <c r="C146">
        <f t="shared" si="8"/>
        <v>47</v>
      </c>
      <c r="D146">
        <v>64000</v>
      </c>
      <c r="E146">
        <v>206000</v>
      </c>
      <c r="F146" s="69">
        <v>12.21715</v>
      </c>
      <c r="G146" s="69">
        <v>10.703530000000001</v>
      </c>
      <c r="H146" s="69">
        <v>10.31311</v>
      </c>
      <c r="I146" s="69">
        <v>10.21523</v>
      </c>
      <c r="J146" s="69">
        <v>51.454180000000001</v>
      </c>
      <c r="K146" s="69">
        <v>53.598100000000002</v>
      </c>
      <c r="L146" s="69">
        <v>53.823099999999997</v>
      </c>
      <c r="M146" s="69">
        <v>53.676049999999996</v>
      </c>
      <c r="N146" s="69">
        <v>16.44265</v>
      </c>
      <c r="O146" s="69">
        <v>15.061030000000001</v>
      </c>
      <c r="P146" s="69">
        <v>14.6028</v>
      </c>
      <c r="Q146" s="69">
        <v>14.230499999999999</v>
      </c>
      <c r="R146" s="69">
        <v>10.62951</v>
      </c>
      <c r="S146" s="69">
        <v>9.3920150000000007</v>
      </c>
      <c r="T146" s="69">
        <v>8.9841999999999995</v>
      </c>
      <c r="U146" s="69">
        <v>8.6454839999999997</v>
      </c>
      <c r="V146" s="70">
        <v>0.54024850000000002</v>
      </c>
      <c r="W146" s="70">
        <v>0.46897319999999998</v>
      </c>
      <c r="X146" s="70">
        <v>0.44426270000000001</v>
      </c>
      <c r="Y146" s="70">
        <v>0.43494110000000002</v>
      </c>
    </row>
    <row r="147" spans="1:25">
      <c r="A147" t="str">
        <f t="shared" si="9"/>
        <v>11-48</v>
      </c>
      <c r="B147">
        <f t="shared" si="7"/>
        <v>11</v>
      </c>
      <c r="C147">
        <f t="shared" si="8"/>
        <v>48</v>
      </c>
      <c r="D147">
        <v>64000</v>
      </c>
      <c r="E147">
        <v>210000</v>
      </c>
      <c r="F147" s="69">
        <v>15.85572</v>
      </c>
      <c r="G147" s="69">
        <v>13.764099999999999</v>
      </c>
      <c r="H147" s="69">
        <v>13.199909999999999</v>
      </c>
      <c r="I147" s="69">
        <v>13.09254</v>
      </c>
      <c r="J147" s="69">
        <v>48.795520000000003</v>
      </c>
      <c r="K147" s="69">
        <v>51.112400000000001</v>
      </c>
      <c r="L147" s="69">
        <v>51.375830000000001</v>
      </c>
      <c r="M147" s="69">
        <v>51.217750000000002</v>
      </c>
      <c r="N147" s="69">
        <v>19.03041</v>
      </c>
      <c r="O147" s="69">
        <v>17.37717</v>
      </c>
      <c r="P147" s="69">
        <v>16.83118</v>
      </c>
      <c r="Q147" s="69">
        <v>16.391359999999999</v>
      </c>
      <c r="R147" s="69">
        <v>11.67629</v>
      </c>
      <c r="S147" s="69">
        <v>10.30827</v>
      </c>
      <c r="T147" s="69">
        <v>9.8600169999999991</v>
      </c>
      <c r="U147" s="69">
        <v>9.4913919999999994</v>
      </c>
      <c r="V147" s="70">
        <v>0.63245059999999997</v>
      </c>
      <c r="W147" s="70">
        <v>0.54650829999999995</v>
      </c>
      <c r="X147" s="70">
        <v>0.51888900000000004</v>
      </c>
      <c r="Y147" s="70">
        <v>0.5097566</v>
      </c>
    </row>
    <row r="148" spans="1:25">
      <c r="A148" t="str">
        <f t="shared" si="9"/>
        <v>11-49</v>
      </c>
      <c r="B148">
        <f t="shared" si="7"/>
        <v>11</v>
      </c>
      <c r="C148">
        <f t="shared" si="8"/>
        <v>49</v>
      </c>
      <c r="D148">
        <v>64000</v>
      </c>
      <c r="E148">
        <v>214000</v>
      </c>
      <c r="F148" s="69">
        <v>9.7693379999999994</v>
      </c>
      <c r="G148" s="69">
        <v>8.5641960000000008</v>
      </c>
      <c r="H148" s="69">
        <v>8.3332200000000007</v>
      </c>
      <c r="I148" s="69">
        <v>8.3166139999999995</v>
      </c>
      <c r="J148" s="69">
        <v>51.892890000000001</v>
      </c>
      <c r="K148" s="69">
        <v>53.842590000000001</v>
      </c>
      <c r="L148" s="69">
        <v>53.895240000000001</v>
      </c>
      <c r="M148" s="69">
        <v>53.608029999999999</v>
      </c>
      <c r="N148" s="69">
        <v>18.511050000000001</v>
      </c>
      <c r="O148" s="69">
        <v>16.94999</v>
      </c>
      <c r="P148" s="69">
        <v>16.443380000000001</v>
      </c>
      <c r="Q148" s="69">
        <v>16.030349999999999</v>
      </c>
      <c r="R148" s="69">
        <v>10.986510000000001</v>
      </c>
      <c r="S148" s="69">
        <v>9.7239559999999994</v>
      </c>
      <c r="T148" s="69">
        <v>9.3186040000000006</v>
      </c>
      <c r="U148" s="69">
        <v>8.9816240000000001</v>
      </c>
      <c r="V148" s="70">
        <v>0.53048580000000001</v>
      </c>
      <c r="W148" s="70">
        <v>0.46209080000000002</v>
      </c>
      <c r="X148" s="70">
        <v>0.44253179999999998</v>
      </c>
      <c r="Y148" s="70">
        <v>0.4376564</v>
      </c>
    </row>
    <row r="149" spans="1:25">
      <c r="A149" t="str">
        <f t="shared" si="9"/>
        <v>11-50</v>
      </c>
      <c r="B149">
        <f t="shared" si="7"/>
        <v>11</v>
      </c>
      <c r="C149">
        <f t="shared" si="8"/>
        <v>50</v>
      </c>
      <c r="D149">
        <v>64000</v>
      </c>
      <c r="E149">
        <v>218000</v>
      </c>
      <c r="F149" s="69">
        <v>10.17873</v>
      </c>
      <c r="G149" s="69">
        <v>9.0503850000000003</v>
      </c>
      <c r="H149" s="69">
        <v>8.8792819999999999</v>
      </c>
      <c r="I149" s="69">
        <v>8.9043209999999995</v>
      </c>
      <c r="J149" s="69">
        <v>51.058790000000002</v>
      </c>
      <c r="K149" s="69">
        <v>52.875010000000003</v>
      </c>
      <c r="L149" s="69">
        <v>52.893619999999999</v>
      </c>
      <c r="M149" s="69">
        <v>52.581130000000002</v>
      </c>
      <c r="N149" s="69">
        <v>18.894860000000001</v>
      </c>
      <c r="O149" s="69">
        <v>17.330639999999999</v>
      </c>
      <c r="P149" s="69">
        <v>16.82394</v>
      </c>
      <c r="Q149" s="69">
        <v>16.41187</v>
      </c>
      <c r="R149" s="69">
        <v>11.172000000000001</v>
      </c>
      <c r="S149" s="69">
        <v>9.9101710000000001</v>
      </c>
      <c r="T149" s="69">
        <v>9.5070270000000008</v>
      </c>
      <c r="U149" s="69">
        <v>9.1722800000000007</v>
      </c>
      <c r="V149" s="70">
        <v>0.52164469999999996</v>
      </c>
      <c r="W149" s="70">
        <v>0.45739249999999998</v>
      </c>
      <c r="X149" s="70">
        <v>0.441355</v>
      </c>
      <c r="Y149" s="70">
        <v>0.43901889999999999</v>
      </c>
    </row>
    <row r="150" spans="1:25">
      <c r="A150" t="str">
        <f t="shared" si="9"/>
        <v>11-51</v>
      </c>
      <c r="B150">
        <f t="shared" si="7"/>
        <v>11</v>
      </c>
      <c r="C150">
        <f t="shared" si="8"/>
        <v>51</v>
      </c>
      <c r="D150">
        <v>64000</v>
      </c>
      <c r="E150">
        <v>222000</v>
      </c>
      <c r="F150" s="69">
        <v>17.022020000000001</v>
      </c>
      <c r="G150" s="69">
        <v>15.51352</v>
      </c>
      <c r="H150" s="69">
        <v>15.32095</v>
      </c>
      <c r="I150" s="69">
        <v>15.441739999999999</v>
      </c>
      <c r="J150" s="69">
        <v>48.969320000000003</v>
      </c>
      <c r="K150" s="69">
        <v>50.663179999999997</v>
      </c>
      <c r="L150" s="69">
        <v>50.639569999999999</v>
      </c>
      <c r="M150" s="69">
        <v>50.288080000000001</v>
      </c>
      <c r="N150" s="69">
        <v>19.044070000000001</v>
      </c>
      <c r="O150" s="69">
        <v>17.513590000000001</v>
      </c>
      <c r="P150" s="69">
        <v>17.001049999999999</v>
      </c>
      <c r="Q150" s="69">
        <v>16.583390000000001</v>
      </c>
      <c r="R150" s="69">
        <v>12.085509999999999</v>
      </c>
      <c r="S150" s="69">
        <v>10.75891</v>
      </c>
      <c r="T150" s="69">
        <v>10.31949</v>
      </c>
      <c r="U150" s="69">
        <v>9.9538679999999999</v>
      </c>
      <c r="V150" s="70">
        <v>0.67798700000000001</v>
      </c>
      <c r="W150" s="70">
        <v>0.59800180000000003</v>
      </c>
      <c r="X150" s="70">
        <v>0.57926060000000001</v>
      </c>
      <c r="Y150" s="70">
        <v>0.57660650000000002</v>
      </c>
    </row>
    <row r="151" spans="1:25">
      <c r="A151" t="str">
        <f t="shared" si="9"/>
        <v>11-52</v>
      </c>
      <c r="B151">
        <f t="shared" si="7"/>
        <v>11</v>
      </c>
      <c r="C151">
        <f t="shared" si="8"/>
        <v>52</v>
      </c>
      <c r="D151">
        <v>64000</v>
      </c>
      <c r="E151">
        <v>226000</v>
      </c>
      <c r="F151" s="69">
        <v>6.5549949999999999</v>
      </c>
      <c r="G151" s="69">
        <v>5.8853910000000003</v>
      </c>
      <c r="H151" s="69">
        <v>5.8345520000000004</v>
      </c>
      <c r="I151" s="69">
        <v>5.8975840000000002</v>
      </c>
      <c r="J151" s="69">
        <v>57.756480000000003</v>
      </c>
      <c r="K151" s="69">
        <v>59.085970000000003</v>
      </c>
      <c r="L151" s="69">
        <v>58.84807</v>
      </c>
      <c r="M151" s="69">
        <v>58.323839999999997</v>
      </c>
      <c r="N151" s="69">
        <v>7.8627830000000003</v>
      </c>
      <c r="O151" s="69">
        <v>7.351585</v>
      </c>
      <c r="P151" s="69">
        <v>7.2115770000000001</v>
      </c>
      <c r="Q151" s="69">
        <v>7.0945429999999998</v>
      </c>
      <c r="R151" s="69">
        <v>8.4342109999999995</v>
      </c>
      <c r="S151" s="69">
        <v>7.5691449999999998</v>
      </c>
      <c r="T151" s="69">
        <v>7.2990620000000002</v>
      </c>
      <c r="U151" s="69">
        <v>7.0737709999999998</v>
      </c>
      <c r="V151" s="70">
        <v>0.29020499999999999</v>
      </c>
      <c r="W151" s="70">
        <v>0.25489840000000002</v>
      </c>
      <c r="X151" s="70">
        <v>0.25127899999999997</v>
      </c>
      <c r="Y151" s="70">
        <v>0.25553749999999997</v>
      </c>
    </row>
    <row r="152" spans="1:25">
      <c r="A152" t="str">
        <f t="shared" si="9"/>
        <v>12-35</v>
      </c>
      <c r="B152">
        <f t="shared" si="7"/>
        <v>12</v>
      </c>
      <c r="C152">
        <f t="shared" si="8"/>
        <v>35</v>
      </c>
      <c r="D152">
        <v>68000</v>
      </c>
      <c r="E152">
        <v>158000</v>
      </c>
      <c r="F152" s="69">
        <v>26.455719999999999</v>
      </c>
      <c r="G152" s="69">
        <v>22.971450000000001</v>
      </c>
      <c r="H152" s="69">
        <v>21.816980000000001</v>
      </c>
      <c r="I152" s="69">
        <v>20.96238</v>
      </c>
      <c r="J152" s="69">
        <v>37.547879999999999</v>
      </c>
      <c r="K152" s="69">
        <v>40.359859999999998</v>
      </c>
      <c r="L152" s="69">
        <v>40.981529999999999</v>
      </c>
      <c r="M152" s="69">
        <v>41.481760000000001</v>
      </c>
      <c r="N152" s="69">
        <v>22.36711</v>
      </c>
      <c r="O152" s="69">
        <v>20.363009999999999</v>
      </c>
      <c r="P152" s="69">
        <v>19.333200000000001</v>
      </c>
      <c r="Q152" s="69">
        <v>18.357140000000001</v>
      </c>
      <c r="R152" s="69">
        <v>13.588469999999999</v>
      </c>
      <c r="S152" s="69">
        <v>12.003729999999999</v>
      </c>
      <c r="T152" s="69">
        <v>11.16391</v>
      </c>
      <c r="U152" s="69">
        <v>10.35966</v>
      </c>
      <c r="V152" s="70">
        <v>0.96479839999999994</v>
      </c>
      <c r="W152" s="70">
        <v>0.83777199999999996</v>
      </c>
      <c r="X152" s="70">
        <v>0.75787870000000002</v>
      </c>
      <c r="Y152" s="70">
        <v>0.69236019999999998</v>
      </c>
    </row>
    <row r="153" spans="1:25">
      <c r="A153" t="str">
        <f t="shared" si="9"/>
        <v>12-36</v>
      </c>
      <c r="B153">
        <f t="shared" si="7"/>
        <v>12</v>
      </c>
      <c r="C153">
        <f t="shared" si="8"/>
        <v>36</v>
      </c>
      <c r="D153">
        <v>68000</v>
      </c>
      <c r="E153">
        <v>162000</v>
      </c>
      <c r="F153" s="69">
        <v>21.40315</v>
      </c>
      <c r="G153" s="69">
        <v>18.20533</v>
      </c>
      <c r="H153" s="69">
        <v>17.13608</v>
      </c>
      <c r="I153" s="69">
        <v>16.464700000000001</v>
      </c>
      <c r="J153" s="69">
        <v>41.788699999999999</v>
      </c>
      <c r="K153" s="69">
        <v>44.695079999999997</v>
      </c>
      <c r="L153" s="69">
        <v>45.326180000000001</v>
      </c>
      <c r="M153" s="69">
        <v>45.716909999999999</v>
      </c>
      <c r="N153" s="69">
        <v>21.092310000000001</v>
      </c>
      <c r="O153" s="69">
        <v>19.23781</v>
      </c>
      <c r="P153" s="69">
        <v>18.383209999999998</v>
      </c>
      <c r="Q153" s="69">
        <v>17.62086</v>
      </c>
      <c r="R153" s="69">
        <v>12.662979999999999</v>
      </c>
      <c r="S153" s="69">
        <v>11.194800000000001</v>
      </c>
      <c r="T153" s="69">
        <v>10.495290000000001</v>
      </c>
      <c r="U153" s="69">
        <v>9.8600549999999991</v>
      </c>
      <c r="V153" s="70">
        <v>0.8435956</v>
      </c>
      <c r="W153" s="70">
        <v>0.72982970000000003</v>
      </c>
      <c r="X153" s="70">
        <v>0.66588179999999997</v>
      </c>
      <c r="Y153" s="70">
        <v>0.62042090000000005</v>
      </c>
    </row>
    <row r="154" spans="1:25">
      <c r="A154" t="str">
        <f t="shared" si="9"/>
        <v>12-37</v>
      </c>
      <c r="B154">
        <f t="shared" si="7"/>
        <v>12</v>
      </c>
      <c r="C154">
        <f t="shared" si="8"/>
        <v>37</v>
      </c>
      <c r="D154">
        <v>68000</v>
      </c>
      <c r="E154">
        <v>166000</v>
      </c>
      <c r="F154" s="69">
        <v>23.213619999999999</v>
      </c>
      <c r="G154" s="69">
        <v>19.823399999999999</v>
      </c>
      <c r="H154" s="69">
        <v>18.676200000000001</v>
      </c>
      <c r="I154" s="69">
        <v>18.088830000000002</v>
      </c>
      <c r="J154" s="69">
        <v>40.444020000000002</v>
      </c>
      <c r="K154" s="69">
        <v>43.275230000000001</v>
      </c>
      <c r="L154" s="69">
        <v>43.884999999999998</v>
      </c>
      <c r="M154" s="69">
        <v>44.161619999999999</v>
      </c>
      <c r="N154" s="69">
        <v>20.805730000000001</v>
      </c>
      <c r="O154" s="69">
        <v>18.96922</v>
      </c>
      <c r="P154" s="69">
        <v>18.22242</v>
      </c>
      <c r="Q154" s="69">
        <v>17.59224</v>
      </c>
      <c r="R154" s="69">
        <v>12.55916</v>
      </c>
      <c r="S154" s="69">
        <v>11.08905</v>
      </c>
      <c r="T154" s="69">
        <v>10.472440000000001</v>
      </c>
      <c r="U154" s="69">
        <v>9.9399599999999992</v>
      </c>
      <c r="V154" s="70">
        <v>0.87016499999999997</v>
      </c>
      <c r="W154" s="70">
        <v>0.74823640000000002</v>
      </c>
      <c r="X154" s="70">
        <v>0.68557840000000003</v>
      </c>
      <c r="Y154" s="70">
        <v>0.64494070000000003</v>
      </c>
    </row>
    <row r="155" spans="1:25">
      <c r="A155" t="str">
        <f t="shared" si="9"/>
        <v>12-38</v>
      </c>
      <c r="B155">
        <f t="shared" si="7"/>
        <v>12</v>
      </c>
      <c r="C155">
        <f t="shared" si="8"/>
        <v>38</v>
      </c>
      <c r="D155">
        <v>68000</v>
      </c>
      <c r="E155">
        <v>170000</v>
      </c>
      <c r="F155" s="69">
        <v>26.783449999999998</v>
      </c>
      <c r="G155" s="69">
        <v>22.978000000000002</v>
      </c>
      <c r="H155" s="69">
        <v>21.686540000000001</v>
      </c>
      <c r="I155" s="69">
        <v>21.143930000000001</v>
      </c>
      <c r="J155" s="69">
        <v>37.917610000000003</v>
      </c>
      <c r="K155" s="69">
        <v>40.679200000000002</v>
      </c>
      <c r="L155" s="69">
        <v>41.273530000000001</v>
      </c>
      <c r="M155" s="69">
        <v>41.478180000000002</v>
      </c>
      <c r="N155" s="69">
        <v>21.134139999999999</v>
      </c>
      <c r="O155" s="69">
        <v>19.267769999999999</v>
      </c>
      <c r="P155" s="69">
        <v>18.556280000000001</v>
      </c>
      <c r="Q155" s="69">
        <v>17.975919999999999</v>
      </c>
      <c r="R155" s="69">
        <v>12.89894</v>
      </c>
      <c r="S155" s="69">
        <v>11.380240000000001</v>
      </c>
      <c r="T155" s="69">
        <v>10.78978</v>
      </c>
      <c r="U155" s="69">
        <v>10.29548</v>
      </c>
      <c r="V155" s="70">
        <v>1.039819</v>
      </c>
      <c r="W155" s="70">
        <v>0.89625250000000001</v>
      </c>
      <c r="X155" s="70">
        <v>0.82790529999999996</v>
      </c>
      <c r="Y155" s="70">
        <v>0.78730020000000001</v>
      </c>
    </row>
    <row r="156" spans="1:25">
      <c r="A156" t="str">
        <f t="shared" si="9"/>
        <v>12-39</v>
      </c>
      <c r="B156">
        <f t="shared" si="7"/>
        <v>12</v>
      </c>
      <c r="C156">
        <f t="shared" si="8"/>
        <v>39</v>
      </c>
      <c r="D156">
        <v>68000</v>
      </c>
      <c r="E156">
        <v>174000</v>
      </c>
      <c r="F156" s="69">
        <v>15.36543</v>
      </c>
      <c r="G156" s="69">
        <v>13.1654</v>
      </c>
      <c r="H156" s="69">
        <v>12.47475</v>
      </c>
      <c r="I156" s="69">
        <v>12.17353</v>
      </c>
      <c r="J156" s="69">
        <v>47.308280000000003</v>
      </c>
      <c r="K156" s="69">
        <v>49.837829999999997</v>
      </c>
      <c r="L156" s="69">
        <v>50.307699999999997</v>
      </c>
      <c r="M156" s="69">
        <v>50.41225</v>
      </c>
      <c r="N156" s="69">
        <v>18.822569999999999</v>
      </c>
      <c r="O156" s="69">
        <v>17.233350000000002</v>
      </c>
      <c r="P156" s="69">
        <v>16.642489999999999</v>
      </c>
      <c r="Q156" s="69">
        <v>16.162289999999999</v>
      </c>
      <c r="R156" s="69">
        <v>11.241899999999999</v>
      </c>
      <c r="S156" s="69">
        <v>9.9399549999999994</v>
      </c>
      <c r="T156" s="69">
        <v>9.4545309999999994</v>
      </c>
      <c r="U156" s="69">
        <v>9.0484720000000003</v>
      </c>
      <c r="V156" s="70">
        <v>0.59347470000000002</v>
      </c>
      <c r="W156" s="70">
        <v>0.51591819999999999</v>
      </c>
      <c r="X156" s="70">
        <v>0.47964899999999999</v>
      </c>
      <c r="Y156" s="70">
        <v>0.46023999999999998</v>
      </c>
    </row>
    <row r="157" spans="1:25">
      <c r="A157" t="str">
        <f t="shared" si="9"/>
        <v>12-40</v>
      </c>
      <c r="B157">
        <f t="shared" si="7"/>
        <v>12</v>
      </c>
      <c r="C157">
        <f t="shared" si="8"/>
        <v>40</v>
      </c>
      <c r="D157">
        <v>68000</v>
      </c>
      <c r="E157">
        <v>178000</v>
      </c>
      <c r="F157" s="69">
        <v>20.919</v>
      </c>
      <c r="G157" s="69">
        <v>18.089659999999999</v>
      </c>
      <c r="H157" s="69">
        <v>17.19191</v>
      </c>
      <c r="I157" s="69">
        <v>16.8523</v>
      </c>
      <c r="J157" s="69">
        <v>44.619929999999997</v>
      </c>
      <c r="K157" s="69">
        <v>47.147289999999998</v>
      </c>
      <c r="L157" s="69">
        <v>47.630650000000003</v>
      </c>
      <c r="M157" s="69">
        <v>47.725320000000004</v>
      </c>
      <c r="N157" s="69">
        <v>20.268070000000002</v>
      </c>
      <c r="O157" s="69">
        <v>18.493189999999998</v>
      </c>
      <c r="P157" s="69">
        <v>17.845680000000002</v>
      </c>
      <c r="Q157" s="69">
        <v>17.322019999999998</v>
      </c>
      <c r="R157" s="69">
        <v>12.17117</v>
      </c>
      <c r="S157" s="69">
        <v>10.746359999999999</v>
      </c>
      <c r="T157" s="69">
        <v>10.226570000000001</v>
      </c>
      <c r="U157" s="69">
        <v>9.7959849999999999</v>
      </c>
      <c r="V157" s="70">
        <v>0.71623559999999997</v>
      </c>
      <c r="W157" s="70">
        <v>0.62011450000000001</v>
      </c>
      <c r="X157" s="70">
        <v>0.57648180000000004</v>
      </c>
      <c r="Y157" s="70">
        <v>0.55283179999999998</v>
      </c>
    </row>
    <row r="158" spans="1:25">
      <c r="A158" t="str">
        <f t="shared" si="9"/>
        <v>12-41</v>
      </c>
      <c r="B158">
        <f t="shared" si="7"/>
        <v>12</v>
      </c>
      <c r="C158">
        <f t="shared" si="8"/>
        <v>41</v>
      </c>
      <c r="D158">
        <v>68000</v>
      </c>
      <c r="E158">
        <v>182000</v>
      </c>
      <c r="F158" s="69">
        <v>18.07424</v>
      </c>
      <c r="G158" s="69">
        <v>15.62176</v>
      </c>
      <c r="H158" s="69">
        <v>14.8559</v>
      </c>
      <c r="I158" s="69">
        <v>14.580170000000001</v>
      </c>
      <c r="J158" s="69">
        <v>45.969670000000001</v>
      </c>
      <c r="K158" s="69">
        <v>48.456229999999998</v>
      </c>
      <c r="L158" s="69">
        <v>48.919080000000001</v>
      </c>
      <c r="M158" s="69">
        <v>48.982909999999997</v>
      </c>
      <c r="N158" s="69">
        <v>20.111229999999999</v>
      </c>
      <c r="O158" s="69">
        <v>18.369489999999999</v>
      </c>
      <c r="P158" s="69">
        <v>17.745760000000001</v>
      </c>
      <c r="Q158" s="69">
        <v>17.24682</v>
      </c>
      <c r="R158" s="69">
        <v>11.81639</v>
      </c>
      <c r="S158" s="69">
        <v>10.43634</v>
      </c>
      <c r="T158" s="69">
        <v>9.9475429999999996</v>
      </c>
      <c r="U158" s="69">
        <v>9.5465689999999999</v>
      </c>
      <c r="V158" s="70">
        <v>0.65768780000000004</v>
      </c>
      <c r="W158" s="70">
        <v>0.57135389999999997</v>
      </c>
      <c r="X158" s="70">
        <v>0.53334859999999995</v>
      </c>
      <c r="Y158" s="70">
        <v>0.51396459999999999</v>
      </c>
    </row>
    <row r="159" spans="1:25">
      <c r="A159" t="str">
        <f t="shared" si="9"/>
        <v>12-42</v>
      </c>
      <c r="B159">
        <f t="shared" si="7"/>
        <v>12</v>
      </c>
      <c r="C159">
        <f t="shared" si="8"/>
        <v>42</v>
      </c>
      <c r="D159">
        <v>68000</v>
      </c>
      <c r="E159">
        <v>186000</v>
      </c>
      <c r="F159" s="69">
        <v>15.33863</v>
      </c>
      <c r="G159" s="69">
        <v>13.219530000000001</v>
      </c>
      <c r="H159" s="69">
        <v>12.565110000000001</v>
      </c>
      <c r="I159" s="69">
        <v>12.33905</v>
      </c>
      <c r="J159" s="69">
        <v>47.632930000000002</v>
      </c>
      <c r="K159" s="69">
        <v>50.031019999999998</v>
      </c>
      <c r="L159" s="69">
        <v>50.445979999999999</v>
      </c>
      <c r="M159" s="69">
        <v>50.466239999999999</v>
      </c>
      <c r="N159" s="69">
        <v>19.703620000000001</v>
      </c>
      <c r="O159" s="69">
        <v>18.032450000000001</v>
      </c>
      <c r="P159" s="69">
        <v>17.4358</v>
      </c>
      <c r="Q159" s="69">
        <v>16.963550000000001</v>
      </c>
      <c r="R159" s="69">
        <v>11.492850000000001</v>
      </c>
      <c r="S159" s="69">
        <v>10.15391</v>
      </c>
      <c r="T159" s="69">
        <v>9.6884599999999992</v>
      </c>
      <c r="U159" s="69">
        <v>9.3088390000000008</v>
      </c>
      <c r="V159" s="70">
        <v>0.55467639999999996</v>
      </c>
      <c r="W159" s="70">
        <v>0.48446329999999999</v>
      </c>
      <c r="X159" s="70">
        <v>0.45443329999999998</v>
      </c>
      <c r="Y159" s="70">
        <v>0.44069819999999998</v>
      </c>
    </row>
    <row r="160" spans="1:25">
      <c r="A160" t="str">
        <f t="shared" si="9"/>
        <v>12-43</v>
      </c>
      <c r="B160">
        <f t="shared" si="7"/>
        <v>12</v>
      </c>
      <c r="C160">
        <f t="shared" si="8"/>
        <v>43</v>
      </c>
      <c r="D160">
        <v>68000</v>
      </c>
      <c r="E160">
        <v>190000</v>
      </c>
      <c r="F160" s="69">
        <v>13.847939999999999</v>
      </c>
      <c r="G160" s="69">
        <v>12.02061</v>
      </c>
      <c r="H160" s="69">
        <v>11.48682</v>
      </c>
      <c r="I160" s="69">
        <v>11.311959999999999</v>
      </c>
      <c r="J160" s="69">
        <v>48.234169999999999</v>
      </c>
      <c r="K160" s="69">
        <v>50.547870000000003</v>
      </c>
      <c r="L160" s="69">
        <v>50.922809999999998</v>
      </c>
      <c r="M160" s="69">
        <v>50.916400000000003</v>
      </c>
      <c r="N160" s="69">
        <v>18.839829999999999</v>
      </c>
      <c r="O160" s="69">
        <v>17.268910000000002</v>
      </c>
      <c r="P160" s="69">
        <v>16.715579999999999</v>
      </c>
      <c r="Q160" s="69">
        <v>16.277249999999999</v>
      </c>
      <c r="R160" s="69">
        <v>11.12893</v>
      </c>
      <c r="S160" s="69">
        <v>9.8372639999999993</v>
      </c>
      <c r="T160" s="69">
        <v>9.3970680000000009</v>
      </c>
      <c r="U160" s="69">
        <v>9.0370240000000006</v>
      </c>
      <c r="V160" s="70">
        <v>0.56999670000000002</v>
      </c>
      <c r="W160" s="70">
        <v>0.50052090000000005</v>
      </c>
      <c r="X160" s="70">
        <v>0.47104810000000003</v>
      </c>
      <c r="Y160" s="70">
        <v>0.45761239999999997</v>
      </c>
    </row>
    <row r="161" spans="1:25">
      <c r="A161" t="str">
        <f t="shared" si="9"/>
        <v>12-44</v>
      </c>
      <c r="B161">
        <f t="shared" si="7"/>
        <v>12</v>
      </c>
      <c r="C161">
        <f t="shared" si="8"/>
        <v>44</v>
      </c>
      <c r="D161">
        <v>68000</v>
      </c>
      <c r="E161">
        <v>194000</v>
      </c>
      <c r="F161" s="69">
        <v>11.913959999999999</v>
      </c>
      <c r="G161" s="69">
        <v>10.385020000000001</v>
      </c>
      <c r="H161" s="69">
        <v>9.9565160000000006</v>
      </c>
      <c r="I161" s="69">
        <v>9.8162330000000004</v>
      </c>
      <c r="J161" s="69">
        <v>51.816560000000003</v>
      </c>
      <c r="K161" s="69">
        <v>53.974649999999997</v>
      </c>
      <c r="L161" s="69">
        <v>54.269260000000003</v>
      </c>
      <c r="M161" s="69">
        <v>54.205069999999999</v>
      </c>
      <c r="N161" s="69">
        <v>18.043890000000001</v>
      </c>
      <c r="O161" s="69">
        <v>16.546610000000001</v>
      </c>
      <c r="P161" s="69">
        <v>16.023499999999999</v>
      </c>
      <c r="Q161" s="69">
        <v>15.605930000000001</v>
      </c>
      <c r="R161" s="69">
        <v>10.85285</v>
      </c>
      <c r="S161" s="69">
        <v>9.5931840000000008</v>
      </c>
      <c r="T161" s="69">
        <v>9.1671949999999995</v>
      </c>
      <c r="U161" s="69">
        <v>8.8164630000000006</v>
      </c>
      <c r="V161" s="70">
        <v>0.58593340000000005</v>
      </c>
      <c r="W161" s="70">
        <v>0.51489600000000002</v>
      </c>
      <c r="X161" s="70">
        <v>0.48526229999999998</v>
      </c>
      <c r="Y161" s="70">
        <v>0.47151120000000002</v>
      </c>
    </row>
    <row r="162" spans="1:25">
      <c r="A162" t="str">
        <f t="shared" si="9"/>
        <v>12-45</v>
      </c>
      <c r="B162">
        <f t="shared" si="7"/>
        <v>12</v>
      </c>
      <c r="C162">
        <f t="shared" si="8"/>
        <v>45</v>
      </c>
      <c r="D162">
        <v>68000</v>
      </c>
      <c r="E162">
        <v>198000</v>
      </c>
      <c r="F162" s="69">
        <v>12.006460000000001</v>
      </c>
      <c r="G162" s="69">
        <v>10.442449999999999</v>
      </c>
      <c r="H162" s="69">
        <v>10.008620000000001</v>
      </c>
      <c r="I162" s="69">
        <v>9.8762849999999993</v>
      </c>
      <c r="J162" s="69">
        <v>52.11871</v>
      </c>
      <c r="K162" s="69">
        <v>54.298639999999999</v>
      </c>
      <c r="L162" s="69">
        <v>54.57582</v>
      </c>
      <c r="M162" s="69">
        <v>54.484459999999999</v>
      </c>
      <c r="N162" s="69">
        <v>17.721730000000001</v>
      </c>
      <c r="O162" s="69">
        <v>16.237559999999998</v>
      </c>
      <c r="P162" s="69">
        <v>15.72838</v>
      </c>
      <c r="Q162" s="69">
        <v>15.319129999999999</v>
      </c>
      <c r="R162" s="69">
        <v>10.83394</v>
      </c>
      <c r="S162" s="69">
        <v>9.5730710000000006</v>
      </c>
      <c r="T162" s="69">
        <v>9.1508710000000004</v>
      </c>
      <c r="U162" s="69">
        <v>8.8020759999999996</v>
      </c>
      <c r="V162" s="70">
        <v>0.59762269999999995</v>
      </c>
      <c r="W162" s="70">
        <v>0.52271999999999996</v>
      </c>
      <c r="X162" s="70">
        <v>0.49326910000000002</v>
      </c>
      <c r="Y162" s="70">
        <v>0.48026659999999999</v>
      </c>
    </row>
    <row r="163" spans="1:25">
      <c r="A163" t="str">
        <f t="shared" si="9"/>
        <v>12-46</v>
      </c>
      <c r="B163">
        <f t="shared" si="7"/>
        <v>12</v>
      </c>
      <c r="C163">
        <f t="shared" si="8"/>
        <v>46</v>
      </c>
      <c r="D163">
        <v>68000</v>
      </c>
      <c r="E163">
        <v>202000</v>
      </c>
      <c r="F163" s="69">
        <v>12.534179999999999</v>
      </c>
      <c r="G163" s="69">
        <v>10.798640000000001</v>
      </c>
      <c r="H163" s="69">
        <v>10.303610000000001</v>
      </c>
      <c r="I163" s="69">
        <v>10.16085</v>
      </c>
      <c r="J163" s="69">
        <v>51.598269999999999</v>
      </c>
      <c r="K163" s="69">
        <v>53.889220000000002</v>
      </c>
      <c r="L163" s="69">
        <v>54.182169999999999</v>
      </c>
      <c r="M163" s="69">
        <v>54.069769999999998</v>
      </c>
      <c r="N163" s="69">
        <v>17.226289999999999</v>
      </c>
      <c r="O163" s="69">
        <v>15.761200000000001</v>
      </c>
      <c r="P163" s="69">
        <v>15.26962</v>
      </c>
      <c r="Q163" s="69">
        <v>14.876989999999999</v>
      </c>
      <c r="R163" s="69">
        <v>10.810449999999999</v>
      </c>
      <c r="S163" s="69">
        <v>9.5459840000000007</v>
      </c>
      <c r="T163" s="69">
        <v>9.1265160000000005</v>
      </c>
      <c r="U163" s="69">
        <v>8.7831880000000009</v>
      </c>
      <c r="V163" s="70">
        <v>0.58052539999999997</v>
      </c>
      <c r="W163" s="70">
        <v>0.50287649999999995</v>
      </c>
      <c r="X163" s="70">
        <v>0.4749041</v>
      </c>
      <c r="Y163" s="70">
        <v>0.46432190000000001</v>
      </c>
    </row>
    <row r="164" spans="1:25">
      <c r="A164" t="str">
        <f t="shared" si="9"/>
        <v>12-47</v>
      </c>
      <c r="B164">
        <f t="shared" si="7"/>
        <v>12</v>
      </c>
      <c r="C164">
        <f t="shared" si="8"/>
        <v>47</v>
      </c>
      <c r="D164">
        <v>68000</v>
      </c>
      <c r="E164">
        <v>206000</v>
      </c>
      <c r="F164" s="69">
        <v>18.86168</v>
      </c>
      <c r="G164" s="69">
        <v>16.170210000000001</v>
      </c>
      <c r="H164" s="69">
        <v>15.3902</v>
      </c>
      <c r="I164" s="69">
        <v>15.209569999999999</v>
      </c>
      <c r="J164" s="69">
        <v>45.818040000000003</v>
      </c>
      <c r="K164" s="69">
        <v>48.386429999999997</v>
      </c>
      <c r="L164" s="69">
        <v>48.758670000000002</v>
      </c>
      <c r="M164" s="69">
        <v>48.667549999999999</v>
      </c>
      <c r="N164" s="69">
        <v>18.865110000000001</v>
      </c>
      <c r="O164" s="69">
        <v>17.22926</v>
      </c>
      <c r="P164" s="69">
        <v>16.68103</v>
      </c>
      <c r="Q164" s="69">
        <v>16.24428</v>
      </c>
      <c r="R164" s="69">
        <v>11.793419999999999</v>
      </c>
      <c r="S164" s="69">
        <v>10.40798</v>
      </c>
      <c r="T164" s="69">
        <v>9.9460010000000008</v>
      </c>
      <c r="U164" s="69">
        <v>9.5704589999999996</v>
      </c>
      <c r="V164" s="70">
        <v>0.7534807</v>
      </c>
      <c r="W164" s="70">
        <v>0.64751320000000001</v>
      </c>
      <c r="X164" s="70">
        <v>0.61169430000000002</v>
      </c>
      <c r="Y164" s="70">
        <v>0.59903600000000001</v>
      </c>
    </row>
    <row r="165" spans="1:25">
      <c r="A165" t="str">
        <f t="shared" si="9"/>
        <v>12-48</v>
      </c>
      <c r="B165">
        <f t="shared" si="7"/>
        <v>12</v>
      </c>
      <c r="C165">
        <f t="shared" si="8"/>
        <v>48</v>
      </c>
      <c r="D165">
        <v>68000</v>
      </c>
      <c r="E165">
        <v>210000</v>
      </c>
      <c r="F165" s="69">
        <v>26.6524</v>
      </c>
      <c r="G165" s="69">
        <v>23.437139999999999</v>
      </c>
      <c r="H165" s="69">
        <v>22.579560000000001</v>
      </c>
      <c r="I165" s="69">
        <v>22.468679999999999</v>
      </c>
      <c r="J165" s="69">
        <v>40.409640000000003</v>
      </c>
      <c r="K165" s="69">
        <v>42.98104</v>
      </c>
      <c r="L165" s="69">
        <v>43.38252</v>
      </c>
      <c r="M165" s="69">
        <v>43.320869999999999</v>
      </c>
      <c r="N165" s="69">
        <v>21.59854</v>
      </c>
      <c r="O165" s="69">
        <v>19.6753</v>
      </c>
      <c r="P165" s="69">
        <v>19.017779999999998</v>
      </c>
      <c r="Q165" s="69">
        <v>18.483370000000001</v>
      </c>
      <c r="R165" s="69">
        <v>13.51084</v>
      </c>
      <c r="S165" s="69">
        <v>11.926030000000001</v>
      </c>
      <c r="T165" s="69">
        <v>11.38998</v>
      </c>
      <c r="U165" s="69">
        <v>10.94753</v>
      </c>
      <c r="V165" s="70">
        <v>0.89139789999999997</v>
      </c>
      <c r="W165" s="70">
        <v>0.77061919999999995</v>
      </c>
      <c r="X165" s="70">
        <v>0.72842260000000003</v>
      </c>
      <c r="Y165" s="70">
        <v>0.71032119999999999</v>
      </c>
    </row>
    <row r="166" spans="1:25">
      <c r="A166" t="str">
        <f t="shared" si="9"/>
        <v>12-49</v>
      </c>
      <c r="B166">
        <f t="shared" si="7"/>
        <v>12</v>
      </c>
      <c r="C166">
        <f t="shared" si="8"/>
        <v>49</v>
      </c>
      <c r="D166">
        <v>68000</v>
      </c>
      <c r="E166">
        <v>214000</v>
      </c>
      <c r="F166" s="69">
        <v>20.004460000000002</v>
      </c>
      <c r="G166" s="69">
        <v>17.742519999999999</v>
      </c>
      <c r="H166" s="69">
        <v>17.224060000000001</v>
      </c>
      <c r="I166" s="69">
        <v>17.19482</v>
      </c>
      <c r="J166" s="69">
        <v>42.731529999999999</v>
      </c>
      <c r="K166" s="69">
        <v>45.012</v>
      </c>
      <c r="L166" s="69">
        <v>45.245339999999999</v>
      </c>
      <c r="M166" s="69">
        <v>45.063380000000002</v>
      </c>
      <c r="N166" s="69">
        <v>22.161919999999999</v>
      </c>
      <c r="O166" s="69">
        <v>20.20467</v>
      </c>
      <c r="P166" s="69">
        <v>19.55536</v>
      </c>
      <c r="Q166" s="69">
        <v>19.029219999999999</v>
      </c>
      <c r="R166" s="69">
        <v>13.00207</v>
      </c>
      <c r="S166" s="69">
        <v>11.494759999999999</v>
      </c>
      <c r="T166" s="69">
        <v>11.002179999999999</v>
      </c>
      <c r="U166" s="69">
        <v>10.596220000000001</v>
      </c>
      <c r="V166" s="70">
        <v>0.78507879999999997</v>
      </c>
      <c r="W166" s="70">
        <v>0.68392260000000005</v>
      </c>
      <c r="X166" s="70">
        <v>0.65211419999999998</v>
      </c>
      <c r="Y166" s="70">
        <v>0.64089750000000001</v>
      </c>
    </row>
    <row r="167" spans="1:25">
      <c r="A167" t="str">
        <f t="shared" si="9"/>
        <v>12-50</v>
      </c>
      <c r="B167">
        <f t="shared" si="7"/>
        <v>12</v>
      </c>
      <c r="C167">
        <f t="shared" si="8"/>
        <v>50</v>
      </c>
      <c r="D167">
        <v>68000</v>
      </c>
      <c r="E167">
        <v>218000</v>
      </c>
      <c r="F167" s="69">
        <v>13.796139999999999</v>
      </c>
      <c r="G167" s="69">
        <v>12.249230000000001</v>
      </c>
      <c r="H167" s="69">
        <v>11.98498</v>
      </c>
      <c r="I167" s="69">
        <v>12.01075</v>
      </c>
      <c r="J167" s="69">
        <v>49.62679</v>
      </c>
      <c r="K167" s="69">
        <v>51.523040000000002</v>
      </c>
      <c r="L167" s="69">
        <v>51.533439999999999</v>
      </c>
      <c r="M167" s="69">
        <v>51.160820000000001</v>
      </c>
      <c r="N167" s="69">
        <v>20.124089999999999</v>
      </c>
      <c r="O167" s="69">
        <v>18.421019999999999</v>
      </c>
      <c r="P167" s="69">
        <v>17.873719999999999</v>
      </c>
      <c r="Q167" s="69">
        <v>17.433070000000001</v>
      </c>
      <c r="R167" s="69">
        <v>11.86023</v>
      </c>
      <c r="S167" s="69">
        <v>10.5159</v>
      </c>
      <c r="T167" s="69">
        <v>10.09022</v>
      </c>
      <c r="U167" s="69">
        <v>9.7407409999999999</v>
      </c>
      <c r="V167" s="70">
        <v>0.65646689999999996</v>
      </c>
      <c r="W167" s="70">
        <v>0.5776753</v>
      </c>
      <c r="X167" s="70">
        <v>0.55840860000000003</v>
      </c>
      <c r="Y167" s="70">
        <v>0.55618780000000001</v>
      </c>
    </row>
    <row r="168" spans="1:25">
      <c r="A168" t="str">
        <f t="shared" si="9"/>
        <v>12-51</v>
      </c>
      <c r="B168">
        <f t="shared" si="7"/>
        <v>12</v>
      </c>
      <c r="C168">
        <f t="shared" si="8"/>
        <v>51</v>
      </c>
      <c r="D168">
        <v>68000</v>
      </c>
      <c r="E168">
        <v>222000</v>
      </c>
      <c r="F168" s="69">
        <v>16.672149999999998</v>
      </c>
      <c r="G168" s="69">
        <v>15.183120000000001</v>
      </c>
      <c r="H168" s="69">
        <v>15.00174</v>
      </c>
      <c r="I168" s="69">
        <v>15.136609999999999</v>
      </c>
      <c r="J168" s="69">
        <v>43.432490000000001</v>
      </c>
      <c r="K168" s="69">
        <v>45.116689999999998</v>
      </c>
      <c r="L168" s="69">
        <v>45.06917</v>
      </c>
      <c r="M168" s="69">
        <v>44.628349999999998</v>
      </c>
      <c r="N168" s="69">
        <v>19.439489999999999</v>
      </c>
      <c r="O168" s="69">
        <v>17.871459999999999</v>
      </c>
      <c r="P168" s="69">
        <v>17.372350000000001</v>
      </c>
      <c r="Q168" s="69">
        <v>16.97512</v>
      </c>
      <c r="R168" s="69">
        <v>12.57498</v>
      </c>
      <c r="S168" s="69">
        <v>11.19402</v>
      </c>
      <c r="T168" s="69">
        <v>10.75773</v>
      </c>
      <c r="U168" s="69">
        <v>10.402799999999999</v>
      </c>
      <c r="V168" s="70">
        <v>0.64466040000000002</v>
      </c>
      <c r="W168" s="70">
        <v>0.57688740000000005</v>
      </c>
      <c r="X168" s="70">
        <v>0.56610210000000005</v>
      </c>
      <c r="Y168" s="70">
        <v>0.57157650000000004</v>
      </c>
    </row>
    <row r="169" spans="1:25">
      <c r="A169" t="str">
        <f t="shared" si="9"/>
        <v>12-52</v>
      </c>
      <c r="B169">
        <f t="shared" si="7"/>
        <v>12</v>
      </c>
      <c r="C169">
        <f t="shared" si="8"/>
        <v>52</v>
      </c>
      <c r="D169">
        <v>68000</v>
      </c>
      <c r="E169">
        <v>226000</v>
      </c>
      <c r="F169" s="69">
        <v>30.76821</v>
      </c>
      <c r="G169" s="69">
        <v>29.177520000000001</v>
      </c>
      <c r="H169" s="69">
        <v>29.108070000000001</v>
      </c>
      <c r="I169" s="69">
        <v>29.576519999999999</v>
      </c>
      <c r="J169" s="69">
        <v>34.689799999999998</v>
      </c>
      <c r="K169" s="69">
        <v>36.202840000000002</v>
      </c>
      <c r="L169" s="69">
        <v>36.120460000000001</v>
      </c>
      <c r="M169" s="69">
        <v>35.642229999999998</v>
      </c>
      <c r="N169" s="69">
        <v>18.785489999999999</v>
      </c>
      <c r="O169" s="69">
        <v>17.378720000000001</v>
      </c>
      <c r="P169" s="69">
        <v>16.939720000000001</v>
      </c>
      <c r="Q169" s="69">
        <v>16.59957</v>
      </c>
      <c r="R169" s="69">
        <v>14.98954</v>
      </c>
      <c r="S169" s="69">
        <v>13.413449999999999</v>
      </c>
      <c r="T169" s="69">
        <v>12.905749999999999</v>
      </c>
      <c r="U169" s="69">
        <v>12.503209999999999</v>
      </c>
      <c r="V169" s="70">
        <v>1.0192220000000001</v>
      </c>
      <c r="W169" s="70">
        <v>0.92583839999999995</v>
      </c>
      <c r="X169" s="70">
        <v>0.92224439999999996</v>
      </c>
      <c r="Y169" s="70">
        <v>0.94256359999999995</v>
      </c>
    </row>
    <row r="170" spans="1:25">
      <c r="A170" t="str">
        <f t="shared" si="9"/>
        <v>13-29</v>
      </c>
      <c r="B170">
        <f t="shared" si="7"/>
        <v>13</v>
      </c>
      <c r="C170">
        <f t="shared" si="8"/>
        <v>29</v>
      </c>
      <c r="D170">
        <v>72000</v>
      </c>
      <c r="E170">
        <v>134000</v>
      </c>
      <c r="F170" s="69">
        <v>13.099819999999999</v>
      </c>
      <c r="G170" s="69">
        <v>11.15808</v>
      </c>
      <c r="H170" s="69">
        <v>10.51315</v>
      </c>
      <c r="I170" s="69">
        <v>10.07058</v>
      </c>
      <c r="J170" s="69">
        <v>43.22401</v>
      </c>
      <c r="K170" s="69">
        <v>45.821289999999998</v>
      </c>
      <c r="L170" s="69">
        <v>46.374029999999998</v>
      </c>
      <c r="M170" s="69">
        <v>46.701770000000003</v>
      </c>
      <c r="N170" s="69">
        <v>18.627120000000001</v>
      </c>
      <c r="O170" s="69">
        <v>17.03547</v>
      </c>
      <c r="P170" s="69">
        <v>16.397749999999998</v>
      </c>
      <c r="Q170" s="69">
        <v>15.856719999999999</v>
      </c>
      <c r="R170" s="69">
        <v>11.18064</v>
      </c>
      <c r="S170" s="69">
        <v>9.902711</v>
      </c>
      <c r="T170" s="69">
        <v>9.3657129999999995</v>
      </c>
      <c r="U170" s="69">
        <v>8.9016389999999994</v>
      </c>
      <c r="V170" s="70">
        <v>0.54345670000000001</v>
      </c>
      <c r="W170" s="70">
        <v>0.46207100000000001</v>
      </c>
      <c r="X170" s="70">
        <v>0.41632150000000001</v>
      </c>
      <c r="Y170" s="70">
        <v>0.38654159999999999</v>
      </c>
    </row>
    <row r="171" spans="1:25">
      <c r="A171" t="str">
        <f t="shared" si="9"/>
        <v>13-30</v>
      </c>
      <c r="B171">
        <f t="shared" si="7"/>
        <v>13</v>
      </c>
      <c r="C171">
        <f t="shared" si="8"/>
        <v>30</v>
      </c>
      <c r="D171">
        <v>72000</v>
      </c>
      <c r="E171">
        <v>138000</v>
      </c>
      <c r="F171" s="69">
        <v>13.164440000000001</v>
      </c>
      <c r="G171" s="69">
        <v>11.14967</v>
      </c>
      <c r="H171" s="69">
        <v>10.492839999999999</v>
      </c>
      <c r="I171" s="69">
        <v>10.044460000000001</v>
      </c>
      <c r="J171" s="69">
        <v>43.606389999999998</v>
      </c>
      <c r="K171" s="69">
        <v>46.315800000000003</v>
      </c>
      <c r="L171" s="69">
        <v>46.868130000000001</v>
      </c>
      <c r="M171" s="69">
        <v>47.190739999999998</v>
      </c>
      <c r="N171" s="69">
        <v>18.236519999999999</v>
      </c>
      <c r="O171" s="69">
        <v>16.690529999999999</v>
      </c>
      <c r="P171" s="69">
        <v>16.07574</v>
      </c>
      <c r="Q171" s="69">
        <v>15.55898</v>
      </c>
      <c r="R171" s="69">
        <v>11.11032</v>
      </c>
      <c r="S171" s="69">
        <v>9.8393569999999997</v>
      </c>
      <c r="T171" s="69">
        <v>9.3085009999999997</v>
      </c>
      <c r="U171" s="69">
        <v>8.8529689999999999</v>
      </c>
      <c r="V171" s="70">
        <v>0.55011480000000001</v>
      </c>
      <c r="W171" s="70">
        <v>0.467696</v>
      </c>
      <c r="X171" s="70">
        <v>0.42202980000000001</v>
      </c>
      <c r="Y171" s="70">
        <v>0.39327899999999999</v>
      </c>
    </row>
    <row r="172" spans="1:25">
      <c r="A172" t="str">
        <f t="shared" si="9"/>
        <v>13-31</v>
      </c>
      <c r="B172">
        <f t="shared" si="7"/>
        <v>13</v>
      </c>
      <c r="C172">
        <f t="shared" si="8"/>
        <v>31</v>
      </c>
      <c r="D172">
        <v>72000</v>
      </c>
      <c r="E172">
        <v>142000</v>
      </c>
      <c r="F172" s="69">
        <v>15.861560000000001</v>
      </c>
      <c r="G172" s="69">
        <v>13.23771</v>
      </c>
      <c r="H172" s="69">
        <v>12.37678</v>
      </c>
      <c r="I172" s="69">
        <v>11.8081</v>
      </c>
      <c r="J172" s="69">
        <v>41.593350000000001</v>
      </c>
      <c r="K172" s="69">
        <v>44.464550000000003</v>
      </c>
      <c r="L172" s="69">
        <v>45.026260000000001</v>
      </c>
      <c r="M172" s="69">
        <v>45.363140000000001</v>
      </c>
      <c r="N172" s="69">
        <v>19.275749999999999</v>
      </c>
      <c r="O172" s="69">
        <v>17.607130000000002</v>
      </c>
      <c r="P172" s="69">
        <v>16.938120000000001</v>
      </c>
      <c r="Q172" s="69">
        <v>16.385590000000001</v>
      </c>
      <c r="R172" s="69">
        <v>11.623329999999999</v>
      </c>
      <c r="S172" s="69">
        <v>10.26788</v>
      </c>
      <c r="T172" s="69">
        <v>9.6946169999999992</v>
      </c>
      <c r="U172" s="69">
        <v>9.2108799999999995</v>
      </c>
      <c r="V172" s="70">
        <v>0.54943719999999996</v>
      </c>
      <c r="W172" s="70">
        <v>0.46268989999999999</v>
      </c>
      <c r="X172" s="70">
        <v>0.4158442</v>
      </c>
      <c r="Y172" s="70">
        <v>0.38881929999999998</v>
      </c>
    </row>
    <row r="173" spans="1:25">
      <c r="A173" t="str">
        <f t="shared" si="9"/>
        <v>13-32</v>
      </c>
      <c r="B173">
        <f t="shared" si="7"/>
        <v>13</v>
      </c>
      <c r="C173">
        <f t="shared" si="8"/>
        <v>32</v>
      </c>
      <c r="D173">
        <v>72000</v>
      </c>
      <c r="E173">
        <v>146000</v>
      </c>
      <c r="F173" s="69">
        <v>15.64743</v>
      </c>
      <c r="G173" s="69">
        <v>12.974959999999999</v>
      </c>
      <c r="H173" s="69">
        <v>12.14087</v>
      </c>
      <c r="I173" s="69">
        <v>11.58494</v>
      </c>
      <c r="J173" s="69">
        <v>41.690429999999999</v>
      </c>
      <c r="K173" s="69">
        <v>44.689880000000002</v>
      </c>
      <c r="L173" s="69">
        <v>45.26117</v>
      </c>
      <c r="M173" s="69">
        <v>45.606830000000002</v>
      </c>
      <c r="N173" s="69">
        <v>19.683489999999999</v>
      </c>
      <c r="O173" s="69">
        <v>17.998850000000001</v>
      </c>
      <c r="P173" s="69">
        <v>17.314129999999999</v>
      </c>
      <c r="Q173" s="69">
        <v>16.74334</v>
      </c>
      <c r="R173" s="69">
        <v>11.71208</v>
      </c>
      <c r="S173" s="69">
        <v>10.354229999999999</v>
      </c>
      <c r="T173" s="69">
        <v>9.7698429999999998</v>
      </c>
      <c r="U173" s="69">
        <v>9.2716279999999998</v>
      </c>
      <c r="V173" s="70">
        <v>0.54851349999999999</v>
      </c>
      <c r="W173" s="70">
        <v>0.46539540000000001</v>
      </c>
      <c r="X173" s="70">
        <v>0.42071130000000001</v>
      </c>
      <c r="Y173" s="70">
        <v>0.39577069999999998</v>
      </c>
    </row>
    <row r="174" spans="1:25">
      <c r="A174" t="str">
        <f t="shared" si="9"/>
        <v>13-33</v>
      </c>
      <c r="B174">
        <f t="shared" si="7"/>
        <v>13</v>
      </c>
      <c r="C174">
        <f t="shared" si="8"/>
        <v>33</v>
      </c>
      <c r="D174">
        <v>72000</v>
      </c>
      <c r="E174">
        <v>150000</v>
      </c>
      <c r="F174" s="69">
        <v>17.542010000000001</v>
      </c>
      <c r="G174" s="69">
        <v>14.798920000000001</v>
      </c>
      <c r="H174" s="69">
        <v>13.948219999999999</v>
      </c>
      <c r="I174" s="69">
        <v>13.37486</v>
      </c>
      <c r="J174" s="69">
        <v>40.647410000000001</v>
      </c>
      <c r="K174" s="69">
        <v>43.554450000000003</v>
      </c>
      <c r="L174" s="69">
        <v>44.123539999999998</v>
      </c>
      <c r="M174" s="69">
        <v>44.478729999999999</v>
      </c>
      <c r="N174" s="69">
        <v>20.137339999999998</v>
      </c>
      <c r="O174" s="69">
        <v>18.418019999999999</v>
      </c>
      <c r="P174" s="69">
        <v>17.692019999999999</v>
      </c>
      <c r="Q174" s="69">
        <v>17.06597</v>
      </c>
      <c r="R174" s="69">
        <v>11.9899</v>
      </c>
      <c r="S174" s="69">
        <v>10.615399999999999</v>
      </c>
      <c r="T174" s="69">
        <v>10.00502</v>
      </c>
      <c r="U174" s="69">
        <v>9.4680280000000003</v>
      </c>
      <c r="V174" s="70">
        <v>0.59099230000000003</v>
      </c>
      <c r="W174" s="70">
        <v>0.50843570000000005</v>
      </c>
      <c r="X174" s="70">
        <v>0.46315020000000001</v>
      </c>
      <c r="Y174" s="70">
        <v>0.43563180000000001</v>
      </c>
    </row>
    <row r="175" spans="1:25">
      <c r="A175" t="str">
        <f t="shared" si="9"/>
        <v>13-34</v>
      </c>
      <c r="B175">
        <f t="shared" si="7"/>
        <v>13</v>
      </c>
      <c r="C175">
        <f t="shared" si="8"/>
        <v>34</v>
      </c>
      <c r="D175">
        <v>72000</v>
      </c>
      <c r="E175">
        <v>154000</v>
      </c>
      <c r="F175" s="69">
        <v>17.783799999999999</v>
      </c>
      <c r="G175" s="69">
        <v>15.075659999999999</v>
      </c>
      <c r="H175" s="69">
        <v>14.225849999999999</v>
      </c>
      <c r="I175" s="69">
        <v>13.632619999999999</v>
      </c>
      <c r="J175" s="69">
        <v>41.447150000000001</v>
      </c>
      <c r="K175" s="69">
        <v>44.334589999999999</v>
      </c>
      <c r="L175" s="69">
        <v>44.90813</v>
      </c>
      <c r="M175" s="69">
        <v>45.285110000000003</v>
      </c>
      <c r="N175" s="69">
        <v>20.186859999999999</v>
      </c>
      <c r="O175" s="69">
        <v>18.46246</v>
      </c>
      <c r="P175" s="69">
        <v>17.694959999999998</v>
      </c>
      <c r="Q175" s="69">
        <v>17.014890000000001</v>
      </c>
      <c r="R175" s="69">
        <v>12.06583</v>
      </c>
      <c r="S175" s="69">
        <v>10.673920000000001</v>
      </c>
      <c r="T175" s="69">
        <v>10.022959999999999</v>
      </c>
      <c r="U175" s="69">
        <v>9.4346490000000003</v>
      </c>
      <c r="V175" s="70">
        <v>0.61162629999999996</v>
      </c>
      <c r="W175" s="70">
        <v>0.52976939999999995</v>
      </c>
      <c r="X175" s="70">
        <v>0.48393809999999998</v>
      </c>
      <c r="Y175" s="70">
        <v>0.45445180000000002</v>
      </c>
    </row>
    <row r="176" spans="1:25">
      <c r="A176" t="str">
        <f t="shared" si="9"/>
        <v>13-35</v>
      </c>
      <c r="B176">
        <f t="shared" si="7"/>
        <v>13</v>
      </c>
      <c r="C176">
        <f t="shared" si="8"/>
        <v>35</v>
      </c>
      <c r="D176">
        <v>72000</v>
      </c>
      <c r="E176">
        <v>158000</v>
      </c>
      <c r="F176" s="69">
        <v>18.669090000000001</v>
      </c>
      <c r="G176" s="69">
        <v>15.94196</v>
      </c>
      <c r="H176" s="69">
        <v>15.086360000000001</v>
      </c>
      <c r="I176" s="69">
        <v>14.509399999999999</v>
      </c>
      <c r="J176" s="69">
        <v>41.521270000000001</v>
      </c>
      <c r="K176" s="69">
        <v>44.370399999999997</v>
      </c>
      <c r="L176" s="69">
        <v>44.942129999999999</v>
      </c>
      <c r="M176" s="69">
        <v>45.293080000000003</v>
      </c>
      <c r="N176" s="69">
        <v>20.313669999999998</v>
      </c>
      <c r="O176" s="69">
        <v>18.606120000000001</v>
      </c>
      <c r="P176" s="69">
        <v>17.827860000000001</v>
      </c>
      <c r="Q176" s="69">
        <v>17.135940000000002</v>
      </c>
      <c r="R176" s="69">
        <v>12.116619999999999</v>
      </c>
      <c r="S176" s="69">
        <v>10.75924</v>
      </c>
      <c r="T176" s="69">
        <v>10.113860000000001</v>
      </c>
      <c r="U176" s="69">
        <v>9.529636</v>
      </c>
      <c r="V176" s="70">
        <v>0.63673849999999999</v>
      </c>
      <c r="W176" s="70">
        <v>0.55702289999999999</v>
      </c>
      <c r="X176" s="70">
        <v>0.51262810000000003</v>
      </c>
      <c r="Y176" s="70">
        <v>0.48333320000000002</v>
      </c>
    </row>
    <row r="177" spans="1:25">
      <c r="A177" t="str">
        <f t="shared" si="9"/>
        <v>13-36</v>
      </c>
      <c r="B177">
        <f t="shared" si="7"/>
        <v>13</v>
      </c>
      <c r="C177">
        <f t="shared" si="8"/>
        <v>36</v>
      </c>
      <c r="D177">
        <v>72000</v>
      </c>
      <c r="E177">
        <v>162000</v>
      </c>
      <c r="F177" s="69">
        <v>19.294889999999999</v>
      </c>
      <c r="G177" s="69">
        <v>16.492940000000001</v>
      </c>
      <c r="H177" s="69">
        <v>15.59862</v>
      </c>
      <c r="I177" s="69">
        <v>15.080260000000001</v>
      </c>
      <c r="J177" s="69">
        <v>42.055239999999998</v>
      </c>
      <c r="K177" s="69">
        <v>44.892029999999998</v>
      </c>
      <c r="L177" s="69">
        <v>45.477550000000001</v>
      </c>
      <c r="M177" s="69">
        <v>45.764429999999997</v>
      </c>
      <c r="N177" s="69">
        <v>20.967600000000001</v>
      </c>
      <c r="O177" s="69">
        <v>19.167490000000001</v>
      </c>
      <c r="P177" s="69">
        <v>18.40381</v>
      </c>
      <c r="Q177" s="69">
        <v>17.743269999999999</v>
      </c>
      <c r="R177" s="69">
        <v>12.30156</v>
      </c>
      <c r="S177" s="69">
        <v>10.903280000000001</v>
      </c>
      <c r="T177" s="69">
        <v>10.289389999999999</v>
      </c>
      <c r="U177" s="69">
        <v>9.7477959999999992</v>
      </c>
      <c r="V177" s="70">
        <v>0.72049439999999998</v>
      </c>
      <c r="W177" s="70">
        <v>0.62825609999999998</v>
      </c>
      <c r="X177" s="70">
        <v>0.57984400000000003</v>
      </c>
      <c r="Y177" s="70">
        <v>0.54869970000000001</v>
      </c>
    </row>
    <row r="178" spans="1:25">
      <c r="A178" t="str">
        <f t="shared" si="9"/>
        <v>13-37</v>
      </c>
      <c r="B178">
        <f t="shared" si="7"/>
        <v>13</v>
      </c>
      <c r="C178">
        <f t="shared" si="8"/>
        <v>37</v>
      </c>
      <c r="D178">
        <v>72000</v>
      </c>
      <c r="E178">
        <v>166000</v>
      </c>
      <c r="F178" s="69">
        <v>25.629709999999999</v>
      </c>
      <c r="G178" s="69">
        <v>21.7895</v>
      </c>
      <c r="H178" s="69">
        <v>20.460159999999998</v>
      </c>
      <c r="I178" s="69">
        <v>19.867940000000001</v>
      </c>
      <c r="J178" s="69">
        <v>37.969990000000003</v>
      </c>
      <c r="K178" s="69">
        <v>40.890810000000002</v>
      </c>
      <c r="L178" s="69">
        <v>41.530009999999997</v>
      </c>
      <c r="M178" s="69">
        <v>41.767040000000001</v>
      </c>
      <c r="N178" s="69">
        <v>21.07076</v>
      </c>
      <c r="O178" s="69">
        <v>19.20739</v>
      </c>
      <c r="P178" s="69">
        <v>18.461880000000001</v>
      </c>
      <c r="Q178" s="69">
        <v>17.842929999999999</v>
      </c>
      <c r="R178" s="69">
        <v>12.81391</v>
      </c>
      <c r="S178" s="69">
        <v>11.315580000000001</v>
      </c>
      <c r="T178" s="69">
        <v>10.697760000000001</v>
      </c>
      <c r="U178" s="69">
        <v>10.17356</v>
      </c>
      <c r="V178" s="70">
        <v>0.91977410000000004</v>
      </c>
      <c r="W178" s="70">
        <v>0.78964330000000005</v>
      </c>
      <c r="X178" s="70">
        <v>0.72600790000000004</v>
      </c>
      <c r="Y178" s="70">
        <v>0.68744669999999997</v>
      </c>
    </row>
    <row r="179" spans="1:25">
      <c r="A179" t="str">
        <f t="shared" si="9"/>
        <v>13-38</v>
      </c>
      <c r="B179">
        <f t="shared" si="7"/>
        <v>13</v>
      </c>
      <c r="C179">
        <f t="shared" si="8"/>
        <v>38</v>
      </c>
      <c r="D179">
        <v>72000</v>
      </c>
      <c r="E179">
        <v>170000</v>
      </c>
      <c r="F179" s="69">
        <v>29.54513</v>
      </c>
      <c r="G179" s="69">
        <v>25.620280000000001</v>
      </c>
      <c r="H179" s="69">
        <v>24.26981</v>
      </c>
      <c r="I179" s="69">
        <v>23.716670000000001</v>
      </c>
      <c r="J179" s="69">
        <v>37.608089999999997</v>
      </c>
      <c r="K179" s="69">
        <v>40.380499999999998</v>
      </c>
      <c r="L179" s="69">
        <v>40.98433</v>
      </c>
      <c r="M179" s="69">
        <v>41.17501</v>
      </c>
      <c r="N179" s="69">
        <v>21.87538</v>
      </c>
      <c r="O179" s="69">
        <v>19.91029</v>
      </c>
      <c r="P179" s="69">
        <v>19.140650000000001</v>
      </c>
      <c r="Q179" s="69">
        <v>18.501999999999999</v>
      </c>
      <c r="R179" s="69">
        <v>13.56654</v>
      </c>
      <c r="S179" s="69">
        <v>11.973879999999999</v>
      </c>
      <c r="T179" s="69">
        <v>11.338290000000001</v>
      </c>
      <c r="U179" s="69">
        <v>10.800660000000001</v>
      </c>
      <c r="V179" s="70">
        <v>1.0553920000000001</v>
      </c>
      <c r="W179" s="70">
        <v>0.90935619999999995</v>
      </c>
      <c r="X179" s="70">
        <v>0.83680650000000001</v>
      </c>
      <c r="Y179" s="70">
        <v>0.79055819999999999</v>
      </c>
    </row>
    <row r="180" spans="1:25">
      <c r="A180" t="str">
        <f t="shared" si="9"/>
        <v>13-39</v>
      </c>
      <c r="B180">
        <f t="shared" si="7"/>
        <v>13</v>
      </c>
      <c r="C180">
        <f t="shared" si="8"/>
        <v>39</v>
      </c>
      <c r="D180">
        <v>72000</v>
      </c>
      <c r="E180">
        <v>174000</v>
      </c>
      <c r="F180" s="69">
        <v>20.1678</v>
      </c>
      <c r="G180" s="69">
        <v>17.41536</v>
      </c>
      <c r="H180" s="69">
        <v>16.534800000000001</v>
      </c>
      <c r="I180" s="69">
        <v>16.171810000000001</v>
      </c>
      <c r="J180" s="69">
        <v>43.981569999999998</v>
      </c>
      <c r="K180" s="69">
        <v>46.571159999999999</v>
      </c>
      <c r="L180" s="69">
        <v>47.076059999999998</v>
      </c>
      <c r="M180" s="69">
        <v>47.192990000000002</v>
      </c>
      <c r="N180" s="69">
        <v>20.421659999999999</v>
      </c>
      <c r="O180" s="69">
        <v>18.636569999999999</v>
      </c>
      <c r="P180" s="69">
        <v>17.97082</v>
      </c>
      <c r="Q180" s="69">
        <v>17.425640000000001</v>
      </c>
      <c r="R180" s="69">
        <v>12.10234</v>
      </c>
      <c r="S180" s="69">
        <v>10.69764</v>
      </c>
      <c r="T180" s="69">
        <v>10.169040000000001</v>
      </c>
      <c r="U180" s="69">
        <v>9.7263300000000008</v>
      </c>
      <c r="V180" s="70">
        <v>0.69555880000000003</v>
      </c>
      <c r="W180" s="70">
        <v>0.60264430000000002</v>
      </c>
      <c r="X180" s="70">
        <v>0.55903349999999996</v>
      </c>
      <c r="Y180" s="70">
        <v>0.53422510000000001</v>
      </c>
    </row>
    <row r="181" spans="1:25">
      <c r="A181" t="str">
        <f t="shared" si="9"/>
        <v>13-40</v>
      </c>
      <c r="B181">
        <f t="shared" si="7"/>
        <v>13</v>
      </c>
      <c r="C181">
        <f t="shared" si="8"/>
        <v>40</v>
      </c>
      <c r="D181">
        <v>72000</v>
      </c>
      <c r="E181">
        <v>178000</v>
      </c>
      <c r="F181" s="69">
        <v>17.507989999999999</v>
      </c>
      <c r="G181" s="69">
        <v>15.09287</v>
      </c>
      <c r="H181" s="69">
        <v>14.323309999999999</v>
      </c>
      <c r="I181" s="69">
        <v>14.025130000000001</v>
      </c>
      <c r="J181" s="69">
        <v>46.88505</v>
      </c>
      <c r="K181" s="69">
        <v>49.381079999999997</v>
      </c>
      <c r="L181" s="69">
        <v>49.844340000000003</v>
      </c>
      <c r="M181" s="69">
        <v>49.912059999999997</v>
      </c>
      <c r="N181" s="69">
        <v>18.977609999999999</v>
      </c>
      <c r="O181" s="69">
        <v>17.351870000000002</v>
      </c>
      <c r="P181" s="69">
        <v>16.746210000000001</v>
      </c>
      <c r="Q181" s="69">
        <v>16.252649999999999</v>
      </c>
      <c r="R181" s="69">
        <v>11.410589999999999</v>
      </c>
      <c r="S181" s="69">
        <v>10.08736</v>
      </c>
      <c r="T181" s="69">
        <v>9.5937400000000004</v>
      </c>
      <c r="U181" s="69">
        <v>9.1818439999999999</v>
      </c>
      <c r="V181" s="70">
        <v>0.62542299999999995</v>
      </c>
      <c r="W181" s="70">
        <v>0.54237080000000004</v>
      </c>
      <c r="X181" s="70">
        <v>0.50344869999999997</v>
      </c>
      <c r="Y181" s="70">
        <v>0.48173300000000002</v>
      </c>
    </row>
    <row r="182" spans="1:25">
      <c r="A182" t="str">
        <f t="shared" si="9"/>
        <v>13-41</v>
      </c>
      <c r="B182">
        <f t="shared" si="7"/>
        <v>13</v>
      </c>
      <c r="C182">
        <f t="shared" si="8"/>
        <v>41</v>
      </c>
      <c r="D182">
        <v>72000</v>
      </c>
      <c r="E182">
        <v>182000</v>
      </c>
      <c r="F182" s="69">
        <v>15.92389</v>
      </c>
      <c r="G182" s="69">
        <v>13.78379</v>
      </c>
      <c r="H182" s="69">
        <v>13.12143</v>
      </c>
      <c r="I182" s="69">
        <v>12.87843</v>
      </c>
      <c r="J182" s="69">
        <v>46.906930000000003</v>
      </c>
      <c r="K182" s="69">
        <v>49.334049999999998</v>
      </c>
      <c r="L182" s="69">
        <v>49.7742</v>
      </c>
      <c r="M182" s="69">
        <v>49.822069999999997</v>
      </c>
      <c r="N182" s="69">
        <v>19.438359999999999</v>
      </c>
      <c r="O182" s="69">
        <v>17.778860000000002</v>
      </c>
      <c r="P182" s="69">
        <v>17.174880000000002</v>
      </c>
      <c r="Q182" s="69">
        <v>16.688220000000001</v>
      </c>
      <c r="R182" s="69">
        <v>11.3772</v>
      </c>
      <c r="S182" s="69">
        <v>10.05761</v>
      </c>
      <c r="T182" s="69">
        <v>9.5829439999999995</v>
      </c>
      <c r="U182" s="69">
        <v>9.1903640000000006</v>
      </c>
      <c r="V182" s="70">
        <v>0.53555540000000001</v>
      </c>
      <c r="W182" s="70">
        <v>0.46645989999999998</v>
      </c>
      <c r="X182" s="70">
        <v>0.43543490000000001</v>
      </c>
      <c r="Y182" s="70">
        <v>0.41957909999999998</v>
      </c>
    </row>
    <row r="183" spans="1:25">
      <c r="A183" t="str">
        <f t="shared" si="9"/>
        <v>13-42</v>
      </c>
      <c r="B183">
        <f t="shared" si="7"/>
        <v>13</v>
      </c>
      <c r="C183">
        <f t="shared" si="8"/>
        <v>42</v>
      </c>
      <c r="D183">
        <v>72000</v>
      </c>
      <c r="E183">
        <v>186000</v>
      </c>
      <c r="F183" s="69">
        <v>14.249739999999999</v>
      </c>
      <c r="G183" s="69">
        <v>12.336830000000001</v>
      </c>
      <c r="H183" s="69">
        <v>11.75643</v>
      </c>
      <c r="I183" s="69">
        <v>11.55326</v>
      </c>
      <c r="J183" s="69">
        <v>48.24512</v>
      </c>
      <c r="K183" s="69">
        <v>50.581110000000002</v>
      </c>
      <c r="L183" s="69">
        <v>50.973999999999997</v>
      </c>
      <c r="M183" s="69">
        <v>50.98171</v>
      </c>
      <c r="N183" s="69">
        <v>19.069040000000001</v>
      </c>
      <c r="O183" s="69">
        <v>17.466840000000001</v>
      </c>
      <c r="P183" s="69">
        <v>16.88824</v>
      </c>
      <c r="Q183" s="69">
        <v>16.42643</v>
      </c>
      <c r="R183" s="69">
        <v>11.17681</v>
      </c>
      <c r="S183" s="69">
        <v>9.8817620000000002</v>
      </c>
      <c r="T183" s="69">
        <v>9.4258919999999993</v>
      </c>
      <c r="U183" s="69">
        <v>9.0511619999999997</v>
      </c>
      <c r="V183" s="70">
        <v>0.5191846</v>
      </c>
      <c r="W183" s="70">
        <v>0.45466420000000002</v>
      </c>
      <c r="X183" s="70">
        <v>0.42619790000000002</v>
      </c>
      <c r="Y183" s="70">
        <v>0.41245019999999999</v>
      </c>
    </row>
    <row r="184" spans="1:25">
      <c r="A184" t="str">
        <f t="shared" si="9"/>
        <v>13-43</v>
      </c>
      <c r="B184">
        <f t="shared" si="7"/>
        <v>13</v>
      </c>
      <c r="C184">
        <f t="shared" si="8"/>
        <v>43</v>
      </c>
      <c r="D184">
        <v>72000</v>
      </c>
      <c r="E184">
        <v>190000</v>
      </c>
      <c r="F184" s="69">
        <v>11.481019999999999</v>
      </c>
      <c r="G184" s="69">
        <v>9.9628730000000001</v>
      </c>
      <c r="H184" s="69">
        <v>9.5240369999999999</v>
      </c>
      <c r="I184" s="69">
        <v>9.3747310000000006</v>
      </c>
      <c r="J184" s="69">
        <v>46.636989999999997</v>
      </c>
      <c r="K184" s="69">
        <v>48.964230000000001</v>
      </c>
      <c r="L184" s="69">
        <v>49.350250000000003</v>
      </c>
      <c r="M184" s="69">
        <v>49.354860000000002</v>
      </c>
      <c r="N184" s="69">
        <v>19.635580000000001</v>
      </c>
      <c r="O184" s="69">
        <v>17.981670000000001</v>
      </c>
      <c r="P184" s="69">
        <v>17.396429999999999</v>
      </c>
      <c r="Q184" s="69">
        <v>16.930900000000001</v>
      </c>
      <c r="R184" s="69">
        <v>11.40582</v>
      </c>
      <c r="S184" s="69">
        <v>10.083209999999999</v>
      </c>
      <c r="T184" s="69">
        <v>9.6300740000000005</v>
      </c>
      <c r="U184" s="69">
        <v>9.2583789999999997</v>
      </c>
      <c r="V184" s="70">
        <v>0.54239139999999997</v>
      </c>
      <c r="W184" s="70">
        <v>0.47665479999999999</v>
      </c>
      <c r="X184" s="70">
        <v>0.44834990000000002</v>
      </c>
      <c r="Y184" s="70">
        <v>0.43500080000000002</v>
      </c>
    </row>
    <row r="185" spans="1:25">
      <c r="A185" t="str">
        <f t="shared" si="9"/>
        <v>13-44</v>
      </c>
      <c r="B185">
        <f t="shared" si="7"/>
        <v>13</v>
      </c>
      <c r="C185">
        <f t="shared" si="8"/>
        <v>44</v>
      </c>
      <c r="D185">
        <v>72000</v>
      </c>
      <c r="E185">
        <v>194000</v>
      </c>
      <c r="F185" s="69">
        <v>13.58131</v>
      </c>
      <c r="G185" s="69">
        <v>11.86796</v>
      </c>
      <c r="H185" s="69">
        <v>11.38457</v>
      </c>
      <c r="I185" s="69">
        <v>11.232519999999999</v>
      </c>
      <c r="J185" s="69">
        <v>49.711210000000001</v>
      </c>
      <c r="K185" s="69">
        <v>51.931640000000002</v>
      </c>
      <c r="L185" s="69">
        <v>52.264449999999997</v>
      </c>
      <c r="M185" s="69">
        <v>52.22871</v>
      </c>
      <c r="N185" s="69">
        <v>19.003979999999999</v>
      </c>
      <c r="O185" s="69">
        <v>17.42135</v>
      </c>
      <c r="P185" s="69">
        <v>16.862120000000001</v>
      </c>
      <c r="Q185" s="69">
        <v>16.416740000000001</v>
      </c>
      <c r="R185" s="69">
        <v>11.210739999999999</v>
      </c>
      <c r="S185" s="69">
        <v>9.9110490000000002</v>
      </c>
      <c r="T185" s="69">
        <v>9.4692430000000005</v>
      </c>
      <c r="U185" s="69">
        <v>9.1057690000000004</v>
      </c>
      <c r="V185" s="70">
        <v>0.57595289999999999</v>
      </c>
      <c r="W185" s="70">
        <v>0.50741349999999996</v>
      </c>
      <c r="X185" s="70">
        <v>0.47799399999999997</v>
      </c>
      <c r="Y185" s="70">
        <v>0.46398020000000001</v>
      </c>
    </row>
    <row r="186" spans="1:25">
      <c r="A186" t="str">
        <f t="shared" si="9"/>
        <v>13-45</v>
      </c>
      <c r="B186">
        <f t="shared" si="7"/>
        <v>13</v>
      </c>
      <c r="C186">
        <f t="shared" si="8"/>
        <v>45</v>
      </c>
      <c r="D186">
        <v>72000</v>
      </c>
      <c r="E186">
        <v>198000</v>
      </c>
      <c r="F186" s="69">
        <v>10.88138</v>
      </c>
      <c r="G186" s="69">
        <v>9.4791519999999991</v>
      </c>
      <c r="H186" s="69">
        <v>9.0910159999999998</v>
      </c>
      <c r="I186" s="69">
        <v>8.9692959999999999</v>
      </c>
      <c r="J186" s="69">
        <v>52.263350000000003</v>
      </c>
      <c r="K186" s="69">
        <v>54.407919999999997</v>
      </c>
      <c r="L186" s="69">
        <v>54.68656</v>
      </c>
      <c r="M186" s="69">
        <v>54.604790000000001</v>
      </c>
      <c r="N186" s="69">
        <v>17.619070000000001</v>
      </c>
      <c r="O186" s="69">
        <v>16.16319</v>
      </c>
      <c r="P186" s="69">
        <v>15.65926</v>
      </c>
      <c r="Q186" s="69">
        <v>15.257910000000001</v>
      </c>
      <c r="R186" s="69">
        <v>10.66741</v>
      </c>
      <c r="S186" s="69">
        <v>9.4307320000000008</v>
      </c>
      <c r="T186" s="69">
        <v>9.0166690000000003</v>
      </c>
      <c r="U186" s="69">
        <v>8.6765089999999994</v>
      </c>
      <c r="V186" s="70">
        <v>0.55921569999999998</v>
      </c>
      <c r="W186" s="70">
        <v>0.49156159999999999</v>
      </c>
      <c r="X186" s="70">
        <v>0.46421000000000001</v>
      </c>
      <c r="Y186" s="70">
        <v>0.45206420000000003</v>
      </c>
    </row>
    <row r="187" spans="1:25">
      <c r="A187" t="str">
        <f t="shared" si="9"/>
        <v>13-46</v>
      </c>
      <c r="B187">
        <f t="shared" si="7"/>
        <v>13</v>
      </c>
      <c r="C187">
        <f t="shared" si="8"/>
        <v>46</v>
      </c>
      <c r="D187">
        <v>72000</v>
      </c>
      <c r="E187">
        <v>202000</v>
      </c>
      <c r="F187" s="69">
        <v>11.702120000000001</v>
      </c>
      <c r="G187" s="69">
        <v>10.046760000000001</v>
      </c>
      <c r="H187" s="69">
        <v>9.5706380000000006</v>
      </c>
      <c r="I187" s="69">
        <v>9.4315069999999999</v>
      </c>
      <c r="J187" s="69">
        <v>52.508929999999999</v>
      </c>
      <c r="K187" s="69">
        <v>54.795810000000003</v>
      </c>
      <c r="L187" s="69">
        <v>55.092440000000003</v>
      </c>
      <c r="M187" s="69">
        <v>54.983690000000003</v>
      </c>
      <c r="N187" s="69">
        <v>17.541879999999999</v>
      </c>
      <c r="O187" s="69">
        <v>16.062159999999999</v>
      </c>
      <c r="P187" s="69">
        <v>15.563840000000001</v>
      </c>
      <c r="Q187" s="69">
        <v>15.168200000000001</v>
      </c>
      <c r="R187" s="69">
        <v>10.81151</v>
      </c>
      <c r="S187" s="69">
        <v>9.5485860000000002</v>
      </c>
      <c r="T187" s="69">
        <v>9.1306410000000007</v>
      </c>
      <c r="U187" s="69">
        <v>8.7900690000000008</v>
      </c>
      <c r="V187" s="70">
        <v>0.60920669999999999</v>
      </c>
      <c r="W187" s="70">
        <v>0.52915659999999998</v>
      </c>
      <c r="X187" s="70">
        <v>0.50001439999999997</v>
      </c>
      <c r="Y187" s="70">
        <v>0.48886580000000002</v>
      </c>
    </row>
    <row r="188" spans="1:25">
      <c r="A188" t="str">
        <f t="shared" si="9"/>
        <v>13-47</v>
      </c>
      <c r="B188">
        <f t="shared" si="7"/>
        <v>13</v>
      </c>
      <c r="C188">
        <f t="shared" si="8"/>
        <v>47</v>
      </c>
      <c r="D188">
        <v>72000</v>
      </c>
      <c r="E188">
        <v>206000</v>
      </c>
      <c r="F188" s="69">
        <v>17.084569999999999</v>
      </c>
      <c r="G188" s="69">
        <v>14.696059999999999</v>
      </c>
      <c r="H188" s="69">
        <v>14.02431</v>
      </c>
      <c r="I188" s="69">
        <v>13.868840000000001</v>
      </c>
      <c r="J188" s="69">
        <v>47.883400000000002</v>
      </c>
      <c r="K188" s="69">
        <v>50.398789999999998</v>
      </c>
      <c r="L188" s="69">
        <v>50.759880000000003</v>
      </c>
      <c r="M188" s="69">
        <v>50.668759999999999</v>
      </c>
      <c r="N188" s="69">
        <v>19.258649999999999</v>
      </c>
      <c r="O188" s="69">
        <v>17.594639999999998</v>
      </c>
      <c r="P188" s="69">
        <v>17.030090000000001</v>
      </c>
      <c r="Q188" s="69">
        <v>16.575310000000002</v>
      </c>
      <c r="R188" s="69">
        <v>11.770210000000001</v>
      </c>
      <c r="S188" s="69">
        <v>10.39723</v>
      </c>
      <c r="T188" s="69">
        <v>9.9373959999999997</v>
      </c>
      <c r="U188" s="69">
        <v>9.5598989999999997</v>
      </c>
      <c r="V188" s="70">
        <v>0.70107980000000003</v>
      </c>
      <c r="W188" s="70">
        <v>0.60623550000000004</v>
      </c>
      <c r="X188" s="70">
        <v>0.57264789999999999</v>
      </c>
      <c r="Y188" s="70">
        <v>0.55910649999999995</v>
      </c>
    </row>
    <row r="189" spans="1:25">
      <c r="A189" t="str">
        <f t="shared" si="9"/>
        <v>13-48</v>
      </c>
      <c r="B189">
        <f t="shared" si="7"/>
        <v>13</v>
      </c>
      <c r="C189">
        <f t="shared" si="8"/>
        <v>48</v>
      </c>
      <c r="D189">
        <v>72000</v>
      </c>
      <c r="E189">
        <v>210000</v>
      </c>
      <c r="F189" s="69">
        <v>24.99774</v>
      </c>
      <c r="G189" s="69">
        <v>21.898959999999999</v>
      </c>
      <c r="H189" s="69">
        <v>21.02169</v>
      </c>
      <c r="I189" s="69">
        <v>20.85717</v>
      </c>
      <c r="J189" s="69">
        <v>42.187980000000003</v>
      </c>
      <c r="K189" s="69">
        <v>44.778370000000002</v>
      </c>
      <c r="L189" s="69">
        <v>45.205759999999998</v>
      </c>
      <c r="M189" s="69">
        <v>45.157249999999998</v>
      </c>
      <c r="N189" s="69">
        <v>21.363009999999999</v>
      </c>
      <c r="O189" s="69">
        <v>19.468119999999999</v>
      </c>
      <c r="P189" s="69">
        <v>18.808219999999999</v>
      </c>
      <c r="Q189" s="69">
        <v>18.269839999999999</v>
      </c>
      <c r="R189" s="69">
        <v>13.22875</v>
      </c>
      <c r="S189" s="69">
        <v>11.683960000000001</v>
      </c>
      <c r="T189" s="69">
        <v>11.152200000000001</v>
      </c>
      <c r="U189" s="69">
        <v>10.71191</v>
      </c>
      <c r="V189" s="70">
        <v>0.84367899999999996</v>
      </c>
      <c r="W189" s="70">
        <v>0.72887829999999998</v>
      </c>
      <c r="X189" s="70">
        <v>0.68656209999999995</v>
      </c>
      <c r="Y189" s="70">
        <v>0.66670019999999997</v>
      </c>
    </row>
    <row r="190" spans="1:25">
      <c r="A190" t="str">
        <f t="shared" si="9"/>
        <v>13-49</v>
      </c>
      <c r="B190">
        <f t="shared" si="7"/>
        <v>13</v>
      </c>
      <c r="C190">
        <f t="shared" si="8"/>
        <v>49</v>
      </c>
      <c r="D190">
        <v>72000</v>
      </c>
      <c r="E190">
        <v>214000</v>
      </c>
      <c r="F190" s="69">
        <v>18.651450000000001</v>
      </c>
      <c r="G190" s="69">
        <v>16.376580000000001</v>
      </c>
      <c r="H190" s="69">
        <v>15.799530000000001</v>
      </c>
      <c r="I190" s="69">
        <v>15.71921</v>
      </c>
      <c r="J190" s="69">
        <v>45.295780000000001</v>
      </c>
      <c r="K190" s="69">
        <v>47.636679999999998</v>
      </c>
      <c r="L190" s="69">
        <v>47.90936</v>
      </c>
      <c r="M190" s="69">
        <v>47.747430000000001</v>
      </c>
      <c r="N190" s="69">
        <v>20.343979999999998</v>
      </c>
      <c r="O190" s="69">
        <v>18.583200000000001</v>
      </c>
      <c r="P190" s="69">
        <v>17.992750000000001</v>
      </c>
      <c r="Q190" s="69">
        <v>17.5136</v>
      </c>
      <c r="R190" s="69">
        <v>12.30824</v>
      </c>
      <c r="S190" s="69">
        <v>10.885260000000001</v>
      </c>
      <c r="T190" s="69">
        <v>10.4139</v>
      </c>
      <c r="U190" s="69">
        <v>10.02458</v>
      </c>
      <c r="V190" s="70">
        <v>0.66318949999999999</v>
      </c>
      <c r="W190" s="70">
        <v>0.57659490000000002</v>
      </c>
      <c r="X190" s="70">
        <v>0.54759049999999998</v>
      </c>
      <c r="Y190" s="70">
        <v>0.53644060000000005</v>
      </c>
    </row>
    <row r="191" spans="1:25">
      <c r="A191" t="str">
        <f t="shared" si="9"/>
        <v>13-50</v>
      </c>
      <c r="B191">
        <f t="shared" si="7"/>
        <v>13</v>
      </c>
      <c r="C191">
        <f t="shared" si="8"/>
        <v>50</v>
      </c>
      <c r="D191">
        <v>72000</v>
      </c>
      <c r="E191">
        <v>218000</v>
      </c>
      <c r="F191" s="69">
        <v>8.5519960000000008</v>
      </c>
      <c r="G191" s="69">
        <v>7.4255709999999997</v>
      </c>
      <c r="H191" s="69">
        <v>7.1965190000000003</v>
      </c>
      <c r="I191" s="69">
        <v>7.1720449999999998</v>
      </c>
      <c r="J191" s="69">
        <v>54.56073</v>
      </c>
      <c r="K191" s="69">
        <v>56.34299</v>
      </c>
      <c r="L191" s="69">
        <v>56.30771</v>
      </c>
      <c r="M191" s="69">
        <v>55.902270000000001</v>
      </c>
      <c r="N191" s="69">
        <v>17.79608</v>
      </c>
      <c r="O191" s="69">
        <v>16.32395</v>
      </c>
      <c r="P191" s="69">
        <v>15.856590000000001</v>
      </c>
      <c r="Q191" s="69">
        <v>15.48058</v>
      </c>
      <c r="R191" s="69">
        <v>10.750310000000001</v>
      </c>
      <c r="S191" s="69">
        <v>9.5327629999999992</v>
      </c>
      <c r="T191" s="69">
        <v>9.1500620000000001</v>
      </c>
      <c r="U191" s="69">
        <v>8.8362289999999994</v>
      </c>
      <c r="V191" s="70">
        <v>0.61940320000000004</v>
      </c>
      <c r="W191" s="70">
        <v>0.54525710000000005</v>
      </c>
      <c r="X191" s="70">
        <v>0.52612040000000004</v>
      </c>
      <c r="Y191" s="70">
        <v>0.52314439999999995</v>
      </c>
    </row>
    <row r="192" spans="1:25">
      <c r="A192" t="str">
        <f t="shared" si="9"/>
        <v>13-51</v>
      </c>
      <c r="B192">
        <f t="shared" si="7"/>
        <v>13</v>
      </c>
      <c r="C192">
        <f t="shared" si="8"/>
        <v>51</v>
      </c>
      <c r="D192">
        <v>72000</v>
      </c>
      <c r="E192">
        <v>222000</v>
      </c>
      <c r="F192" s="69">
        <v>22.122389999999999</v>
      </c>
      <c r="G192" s="69">
        <v>20.434550000000002</v>
      </c>
      <c r="H192" s="69">
        <v>20.23565</v>
      </c>
      <c r="I192" s="69">
        <v>20.49099</v>
      </c>
      <c r="J192" s="69">
        <v>34.63026</v>
      </c>
      <c r="K192" s="69">
        <v>36.468589999999999</v>
      </c>
      <c r="L192" s="69">
        <v>36.521419999999999</v>
      </c>
      <c r="M192" s="69">
        <v>36.14188</v>
      </c>
      <c r="N192" s="69">
        <v>18.376449999999998</v>
      </c>
      <c r="O192" s="69">
        <v>16.900680000000001</v>
      </c>
      <c r="P192" s="69">
        <v>16.44295</v>
      </c>
      <c r="Q192" s="69">
        <v>16.083259999999999</v>
      </c>
      <c r="R192" s="69">
        <v>13.384930000000001</v>
      </c>
      <c r="S192" s="69">
        <v>11.898160000000001</v>
      </c>
      <c r="T192" s="69">
        <v>11.433260000000001</v>
      </c>
      <c r="U192" s="69">
        <v>11.059659999999999</v>
      </c>
      <c r="V192" s="70">
        <v>0.69108619999999998</v>
      </c>
      <c r="W192" s="70">
        <v>0.62030229999999997</v>
      </c>
      <c r="X192" s="70">
        <v>0.6100951</v>
      </c>
      <c r="Y192" s="70">
        <v>0.61781940000000002</v>
      </c>
    </row>
    <row r="193" spans="1:25">
      <c r="A193" t="str">
        <f t="shared" si="9"/>
        <v>13-52</v>
      </c>
      <c r="B193">
        <f t="shared" si="7"/>
        <v>13</v>
      </c>
      <c r="C193">
        <f t="shared" si="8"/>
        <v>52</v>
      </c>
      <c r="D193">
        <v>72000</v>
      </c>
      <c r="E193">
        <v>226000</v>
      </c>
      <c r="F193" s="69">
        <v>22.694659999999999</v>
      </c>
      <c r="G193" s="69">
        <v>21.249020000000002</v>
      </c>
      <c r="H193" s="69">
        <v>21.308319999999998</v>
      </c>
      <c r="I193" s="69">
        <v>21.779299999999999</v>
      </c>
      <c r="J193" s="69">
        <v>38.667529999999999</v>
      </c>
      <c r="K193" s="69">
        <v>40.22269</v>
      </c>
      <c r="L193" s="69">
        <v>39.984139999999996</v>
      </c>
      <c r="M193" s="69">
        <v>39.347189999999998</v>
      </c>
      <c r="N193" s="69">
        <v>18.29795</v>
      </c>
      <c r="O193" s="69">
        <v>16.889299999999999</v>
      </c>
      <c r="P193" s="69">
        <v>16.434840000000001</v>
      </c>
      <c r="Q193" s="69">
        <v>16.075420000000001</v>
      </c>
      <c r="R193" s="69">
        <v>12.787319999999999</v>
      </c>
      <c r="S193" s="69">
        <v>11.423909999999999</v>
      </c>
      <c r="T193" s="69">
        <v>10.983560000000001</v>
      </c>
      <c r="U193" s="69">
        <v>10.62932</v>
      </c>
      <c r="V193" s="70">
        <v>0.72136999999999996</v>
      </c>
      <c r="W193" s="70">
        <v>0.64965269999999997</v>
      </c>
      <c r="X193" s="70">
        <v>0.64283190000000001</v>
      </c>
      <c r="Y193" s="70">
        <v>0.65423980000000004</v>
      </c>
    </row>
    <row r="194" spans="1:25">
      <c r="A194" t="str">
        <f t="shared" si="9"/>
        <v>14-29</v>
      </c>
      <c r="B194">
        <f t="shared" si="7"/>
        <v>14</v>
      </c>
      <c r="C194">
        <f t="shared" si="8"/>
        <v>29</v>
      </c>
      <c r="D194">
        <v>76000</v>
      </c>
      <c r="E194">
        <v>134000</v>
      </c>
      <c r="F194" s="69">
        <v>12.08145</v>
      </c>
      <c r="G194" s="69">
        <v>10.34055</v>
      </c>
      <c r="H194" s="69">
        <v>9.769069</v>
      </c>
      <c r="I194" s="69">
        <v>9.3919390000000007</v>
      </c>
      <c r="J194" s="69">
        <v>43.640219999999999</v>
      </c>
      <c r="K194" s="69">
        <v>46.092680000000001</v>
      </c>
      <c r="L194" s="69">
        <v>46.589210000000001</v>
      </c>
      <c r="M194" s="69">
        <v>46.843400000000003</v>
      </c>
      <c r="N194" s="69">
        <v>17.68609</v>
      </c>
      <c r="O194" s="69">
        <v>16.219249999999999</v>
      </c>
      <c r="P194" s="69">
        <v>15.6442</v>
      </c>
      <c r="Q194" s="69">
        <v>15.16428</v>
      </c>
      <c r="R194" s="69">
        <v>10.849819999999999</v>
      </c>
      <c r="S194" s="69">
        <v>9.6295450000000002</v>
      </c>
      <c r="T194" s="69">
        <v>9.1255319999999998</v>
      </c>
      <c r="U194" s="69">
        <v>8.6949210000000008</v>
      </c>
      <c r="V194" s="70">
        <v>0.52466179999999996</v>
      </c>
      <c r="W194" s="70">
        <v>0.44890669999999999</v>
      </c>
      <c r="X194" s="70">
        <v>0.40724250000000001</v>
      </c>
      <c r="Y194" s="70">
        <v>0.38125700000000001</v>
      </c>
    </row>
    <row r="195" spans="1:25">
      <c r="A195" t="str">
        <f t="shared" si="9"/>
        <v>14-30</v>
      </c>
      <c r="B195">
        <f t="shared" ref="B195:B258" si="10">(D195-24000)/4000+1</f>
        <v>14</v>
      </c>
      <c r="C195">
        <f t="shared" ref="C195:C258" si="11">(E195-22000)/4000+1</f>
        <v>30</v>
      </c>
      <c r="D195">
        <v>76000</v>
      </c>
      <c r="E195">
        <v>138000</v>
      </c>
      <c r="F195" s="69">
        <v>15.289529999999999</v>
      </c>
      <c r="G195" s="69">
        <v>13.15035</v>
      </c>
      <c r="H195" s="69">
        <v>12.46138</v>
      </c>
      <c r="I195" s="69">
        <v>12.03266</v>
      </c>
      <c r="J195" s="69">
        <v>42.355519999999999</v>
      </c>
      <c r="K195" s="69">
        <v>44.876370000000001</v>
      </c>
      <c r="L195" s="69">
        <v>45.380789999999998</v>
      </c>
      <c r="M195" s="69">
        <v>45.622810000000001</v>
      </c>
      <c r="N195" s="69">
        <v>18.797750000000001</v>
      </c>
      <c r="O195" s="69">
        <v>17.221399999999999</v>
      </c>
      <c r="P195" s="69">
        <v>16.605049999999999</v>
      </c>
      <c r="Q195" s="69">
        <v>16.092130000000001</v>
      </c>
      <c r="R195" s="69">
        <v>11.45894</v>
      </c>
      <c r="S195" s="69">
        <v>10.16882</v>
      </c>
      <c r="T195" s="69">
        <v>9.6401350000000008</v>
      </c>
      <c r="U195" s="69">
        <v>9.1899979999999992</v>
      </c>
      <c r="V195" s="70">
        <v>0.60931460000000004</v>
      </c>
      <c r="W195" s="70">
        <v>0.52398060000000002</v>
      </c>
      <c r="X195" s="70">
        <v>0.4784197</v>
      </c>
      <c r="Y195" s="70">
        <v>0.45031739999999998</v>
      </c>
    </row>
    <row r="196" spans="1:25">
      <c r="A196" t="str">
        <f t="shared" ref="A196:A259" si="12">B196&amp;"-"&amp;C196</f>
        <v>14-31</v>
      </c>
      <c r="B196">
        <f t="shared" si="10"/>
        <v>14</v>
      </c>
      <c r="C196">
        <f t="shared" si="11"/>
        <v>31</v>
      </c>
      <c r="D196">
        <v>76000</v>
      </c>
      <c r="E196">
        <v>142000</v>
      </c>
      <c r="F196" s="69">
        <v>15.48029</v>
      </c>
      <c r="G196" s="69">
        <v>13.226100000000001</v>
      </c>
      <c r="H196" s="69">
        <v>12.50177</v>
      </c>
      <c r="I196" s="69">
        <v>12.05735</v>
      </c>
      <c r="J196" s="69">
        <v>41.371200000000002</v>
      </c>
      <c r="K196" s="69">
        <v>43.975929999999998</v>
      </c>
      <c r="L196" s="69">
        <v>44.485239999999997</v>
      </c>
      <c r="M196" s="69">
        <v>44.719700000000003</v>
      </c>
      <c r="N196" s="69">
        <v>19.199950000000001</v>
      </c>
      <c r="O196" s="69">
        <v>17.581869999999999</v>
      </c>
      <c r="P196" s="69">
        <v>16.946539999999999</v>
      </c>
      <c r="Q196" s="69">
        <v>16.418780000000002</v>
      </c>
      <c r="R196" s="69">
        <v>11.5846</v>
      </c>
      <c r="S196" s="69">
        <v>10.27763</v>
      </c>
      <c r="T196" s="69">
        <v>9.7399550000000001</v>
      </c>
      <c r="U196" s="69">
        <v>9.2835409999999996</v>
      </c>
      <c r="V196" s="70">
        <v>0.54602930000000005</v>
      </c>
      <c r="W196" s="70">
        <v>0.46807339999999997</v>
      </c>
      <c r="X196" s="70">
        <v>0.42666510000000002</v>
      </c>
      <c r="Y196" s="70">
        <v>0.40230690000000002</v>
      </c>
    </row>
    <row r="197" spans="1:25">
      <c r="A197" t="str">
        <f t="shared" si="12"/>
        <v>14-32</v>
      </c>
      <c r="B197">
        <f t="shared" si="10"/>
        <v>14</v>
      </c>
      <c r="C197">
        <f t="shared" si="11"/>
        <v>32</v>
      </c>
      <c r="D197">
        <v>76000</v>
      </c>
      <c r="E197">
        <v>146000</v>
      </c>
      <c r="F197" s="69">
        <v>24.241910000000001</v>
      </c>
      <c r="G197" s="69">
        <v>20.817969999999999</v>
      </c>
      <c r="H197" s="69">
        <v>19.711649999999999</v>
      </c>
      <c r="I197" s="69">
        <v>19.141559999999998</v>
      </c>
      <c r="J197" s="69">
        <v>35.518470000000001</v>
      </c>
      <c r="K197" s="69">
        <v>38.266399999999997</v>
      </c>
      <c r="L197" s="69">
        <v>38.817019999999999</v>
      </c>
      <c r="M197" s="69">
        <v>39.047359999999998</v>
      </c>
      <c r="N197" s="69">
        <v>21.16461</v>
      </c>
      <c r="O197" s="69">
        <v>19.349399999999999</v>
      </c>
      <c r="P197" s="69">
        <v>18.63579</v>
      </c>
      <c r="Q197" s="69">
        <v>18.043749999999999</v>
      </c>
      <c r="R197" s="69">
        <v>12.863519999999999</v>
      </c>
      <c r="S197" s="69">
        <v>11.40288</v>
      </c>
      <c r="T197" s="69">
        <v>10.80213</v>
      </c>
      <c r="U197" s="69">
        <v>10.293240000000001</v>
      </c>
      <c r="V197" s="70">
        <v>0.90283150000000001</v>
      </c>
      <c r="W197" s="70">
        <v>0.77873079999999995</v>
      </c>
      <c r="X197" s="70">
        <v>0.71618349999999997</v>
      </c>
      <c r="Y197" s="70">
        <v>0.67860310000000001</v>
      </c>
    </row>
    <row r="198" spans="1:25">
      <c r="A198" t="str">
        <f t="shared" si="12"/>
        <v>14-33</v>
      </c>
      <c r="B198">
        <f t="shared" si="10"/>
        <v>14</v>
      </c>
      <c r="C198">
        <f t="shared" si="11"/>
        <v>33</v>
      </c>
      <c r="D198">
        <v>76000</v>
      </c>
      <c r="E198">
        <v>150000</v>
      </c>
      <c r="F198" s="69">
        <v>17.57471</v>
      </c>
      <c r="G198" s="69">
        <v>14.98029</v>
      </c>
      <c r="H198" s="69">
        <v>14.18501</v>
      </c>
      <c r="I198" s="69">
        <v>13.74358</v>
      </c>
      <c r="J198" s="69">
        <v>39.996639999999999</v>
      </c>
      <c r="K198" s="69">
        <v>42.746499999999997</v>
      </c>
      <c r="L198" s="69">
        <v>43.258099999999999</v>
      </c>
      <c r="M198" s="69">
        <v>43.471690000000002</v>
      </c>
      <c r="N198" s="69">
        <v>19.302849999999999</v>
      </c>
      <c r="O198" s="69">
        <v>17.691050000000001</v>
      </c>
      <c r="P198" s="69">
        <v>17.047049999999999</v>
      </c>
      <c r="Q198" s="69">
        <v>16.507259999999999</v>
      </c>
      <c r="R198" s="69">
        <v>11.72852</v>
      </c>
      <c r="S198" s="69">
        <v>10.415100000000001</v>
      </c>
      <c r="T198" s="69">
        <v>9.8650160000000007</v>
      </c>
      <c r="U198" s="69">
        <v>9.3932300000000009</v>
      </c>
      <c r="V198" s="70">
        <v>0.5975222</v>
      </c>
      <c r="W198" s="70">
        <v>0.51628110000000005</v>
      </c>
      <c r="X198" s="70">
        <v>0.4747191</v>
      </c>
      <c r="Y198" s="70">
        <v>0.45113989999999998</v>
      </c>
    </row>
    <row r="199" spans="1:25">
      <c r="A199" t="str">
        <f t="shared" si="12"/>
        <v>14-34</v>
      </c>
      <c r="B199">
        <f t="shared" si="10"/>
        <v>14</v>
      </c>
      <c r="C199">
        <f t="shared" si="11"/>
        <v>34</v>
      </c>
      <c r="D199">
        <v>76000</v>
      </c>
      <c r="E199">
        <v>154000</v>
      </c>
      <c r="F199" s="69">
        <v>17.90954</v>
      </c>
      <c r="G199" s="69">
        <v>15.278689999999999</v>
      </c>
      <c r="H199" s="69">
        <v>14.46931</v>
      </c>
      <c r="I199" s="69">
        <v>14.02126</v>
      </c>
      <c r="J199" s="69">
        <v>40.701990000000002</v>
      </c>
      <c r="K199" s="69">
        <v>43.471820000000001</v>
      </c>
      <c r="L199" s="69">
        <v>43.9773</v>
      </c>
      <c r="M199" s="69">
        <v>44.188639999999999</v>
      </c>
      <c r="N199" s="69">
        <v>19.916540000000001</v>
      </c>
      <c r="O199" s="69">
        <v>18.245090000000001</v>
      </c>
      <c r="P199" s="69">
        <v>17.573170000000001</v>
      </c>
      <c r="Q199" s="69">
        <v>17.005949999999999</v>
      </c>
      <c r="R199" s="69">
        <v>11.957610000000001</v>
      </c>
      <c r="S199" s="69">
        <v>10.6114</v>
      </c>
      <c r="T199" s="69">
        <v>10.043810000000001</v>
      </c>
      <c r="U199" s="69">
        <v>9.5532579999999996</v>
      </c>
      <c r="V199" s="70">
        <v>0.57190980000000002</v>
      </c>
      <c r="W199" s="70">
        <v>0.49566159999999998</v>
      </c>
      <c r="X199" s="70">
        <v>0.45707710000000001</v>
      </c>
      <c r="Y199" s="70">
        <v>0.4355117</v>
      </c>
    </row>
    <row r="200" spans="1:25">
      <c r="A200" t="str">
        <f t="shared" si="12"/>
        <v>14-35</v>
      </c>
      <c r="B200">
        <f t="shared" si="10"/>
        <v>14</v>
      </c>
      <c r="C200">
        <f t="shared" si="11"/>
        <v>35</v>
      </c>
      <c r="D200">
        <v>76000</v>
      </c>
      <c r="E200">
        <v>158000</v>
      </c>
      <c r="F200" s="69">
        <v>21.212309999999999</v>
      </c>
      <c r="G200" s="69">
        <v>18.237850000000002</v>
      </c>
      <c r="H200" s="69">
        <v>17.312950000000001</v>
      </c>
      <c r="I200" s="69">
        <v>16.827750000000002</v>
      </c>
      <c r="J200" s="69">
        <v>38.771090000000001</v>
      </c>
      <c r="K200" s="69">
        <v>41.510980000000004</v>
      </c>
      <c r="L200" s="69">
        <v>42.027230000000003</v>
      </c>
      <c r="M200" s="69">
        <v>42.23977</v>
      </c>
      <c r="N200" s="69">
        <v>20.58024</v>
      </c>
      <c r="O200" s="69">
        <v>18.837109999999999</v>
      </c>
      <c r="P200" s="69">
        <v>18.1312</v>
      </c>
      <c r="Q200" s="69">
        <v>17.533000000000001</v>
      </c>
      <c r="R200" s="69">
        <v>12.35614</v>
      </c>
      <c r="S200" s="69">
        <v>10.968909999999999</v>
      </c>
      <c r="T200" s="69">
        <v>10.383749999999999</v>
      </c>
      <c r="U200" s="69">
        <v>9.8773300000000006</v>
      </c>
      <c r="V200" s="70">
        <v>0.68307779999999996</v>
      </c>
      <c r="W200" s="70">
        <v>0.59400240000000004</v>
      </c>
      <c r="X200" s="70">
        <v>0.54920460000000004</v>
      </c>
      <c r="Y200" s="70">
        <v>0.52263340000000003</v>
      </c>
    </row>
    <row r="201" spans="1:25">
      <c r="A201" t="str">
        <f t="shared" si="12"/>
        <v>14-36</v>
      </c>
      <c r="B201">
        <f t="shared" si="10"/>
        <v>14</v>
      </c>
      <c r="C201">
        <f t="shared" si="11"/>
        <v>36</v>
      </c>
      <c r="D201">
        <v>76000</v>
      </c>
      <c r="E201">
        <v>162000</v>
      </c>
      <c r="F201" s="69">
        <v>14.002980000000001</v>
      </c>
      <c r="G201" s="69">
        <v>11.89481</v>
      </c>
      <c r="H201" s="69">
        <v>11.251060000000001</v>
      </c>
      <c r="I201" s="69">
        <v>10.89298</v>
      </c>
      <c r="J201" s="69">
        <v>43.819719999999997</v>
      </c>
      <c r="K201" s="69">
        <v>46.576099999999997</v>
      </c>
      <c r="L201" s="69">
        <v>47.094859999999997</v>
      </c>
      <c r="M201" s="69">
        <v>47.288179999999997</v>
      </c>
      <c r="N201" s="69">
        <v>19.202449999999999</v>
      </c>
      <c r="O201" s="69">
        <v>17.5989</v>
      </c>
      <c r="P201" s="69">
        <v>16.959379999999999</v>
      </c>
      <c r="Q201" s="69">
        <v>16.418990000000001</v>
      </c>
      <c r="R201" s="69">
        <v>11.28729</v>
      </c>
      <c r="S201" s="69">
        <v>10.01329</v>
      </c>
      <c r="T201" s="69">
        <v>9.4854219999999998</v>
      </c>
      <c r="U201" s="69">
        <v>9.0285589999999996</v>
      </c>
      <c r="V201" s="70">
        <v>0.51437239999999995</v>
      </c>
      <c r="W201" s="70">
        <v>0.4481194</v>
      </c>
      <c r="X201" s="70">
        <v>0.41546640000000001</v>
      </c>
      <c r="Y201" s="70">
        <v>0.39730870000000001</v>
      </c>
    </row>
    <row r="202" spans="1:25">
      <c r="A202" t="str">
        <f t="shared" si="12"/>
        <v>14-37</v>
      </c>
      <c r="B202">
        <f t="shared" si="10"/>
        <v>14</v>
      </c>
      <c r="C202">
        <f t="shared" si="11"/>
        <v>37</v>
      </c>
      <c r="D202">
        <v>76000</v>
      </c>
      <c r="E202">
        <v>166000</v>
      </c>
      <c r="F202" s="69">
        <v>19.181180000000001</v>
      </c>
      <c r="G202" s="69">
        <v>16.290120000000002</v>
      </c>
      <c r="H202" s="69">
        <v>15.35683</v>
      </c>
      <c r="I202" s="69">
        <v>14.92482</v>
      </c>
      <c r="J202" s="69">
        <v>42.705660000000002</v>
      </c>
      <c r="K202" s="69">
        <v>45.574579999999997</v>
      </c>
      <c r="L202" s="69">
        <v>46.146619999999999</v>
      </c>
      <c r="M202" s="69">
        <v>46.31859</v>
      </c>
      <c r="N202" s="69">
        <v>19.673030000000001</v>
      </c>
      <c r="O202" s="69">
        <v>17.99098</v>
      </c>
      <c r="P202" s="69">
        <v>17.320779999999999</v>
      </c>
      <c r="Q202" s="69">
        <v>16.76153</v>
      </c>
      <c r="R202" s="69">
        <v>11.811019999999999</v>
      </c>
      <c r="S202" s="69">
        <v>10.45412</v>
      </c>
      <c r="T202" s="69">
        <v>9.8970850000000006</v>
      </c>
      <c r="U202" s="69">
        <v>9.4214990000000007</v>
      </c>
      <c r="V202" s="70">
        <v>0.68197730000000001</v>
      </c>
      <c r="W202" s="70">
        <v>0.58971180000000001</v>
      </c>
      <c r="X202" s="70">
        <v>0.5441511</v>
      </c>
      <c r="Y202" s="70">
        <v>0.51713419999999999</v>
      </c>
    </row>
    <row r="203" spans="1:25">
      <c r="A203" t="str">
        <f t="shared" si="12"/>
        <v>14-38</v>
      </c>
      <c r="B203">
        <f t="shared" si="10"/>
        <v>14</v>
      </c>
      <c r="C203">
        <f t="shared" si="11"/>
        <v>38</v>
      </c>
      <c r="D203">
        <v>76000</v>
      </c>
      <c r="E203">
        <v>170000</v>
      </c>
      <c r="F203" s="69">
        <v>23.734739999999999</v>
      </c>
      <c r="G203" s="69">
        <v>20.276810000000001</v>
      </c>
      <c r="H203" s="69">
        <v>19.120560000000001</v>
      </c>
      <c r="I203" s="69">
        <v>18.661180000000002</v>
      </c>
      <c r="J203" s="69">
        <v>40.821210000000001</v>
      </c>
      <c r="K203" s="69">
        <v>43.65484</v>
      </c>
      <c r="L203" s="69">
        <v>44.238520000000001</v>
      </c>
      <c r="M203" s="69">
        <v>44.377519999999997</v>
      </c>
      <c r="N203" s="69">
        <v>21.50235</v>
      </c>
      <c r="O203" s="69">
        <v>19.600010000000001</v>
      </c>
      <c r="P203" s="69">
        <v>18.87021</v>
      </c>
      <c r="Q203" s="69">
        <v>18.27355</v>
      </c>
      <c r="R203" s="69">
        <v>12.741910000000001</v>
      </c>
      <c r="S203" s="69">
        <v>11.259119999999999</v>
      </c>
      <c r="T203" s="69">
        <v>10.676920000000001</v>
      </c>
      <c r="U203" s="69">
        <v>10.19103</v>
      </c>
      <c r="V203" s="70">
        <v>0.8921618</v>
      </c>
      <c r="W203" s="70">
        <v>0.76876849999999997</v>
      </c>
      <c r="X203" s="70">
        <v>0.71068450000000005</v>
      </c>
      <c r="Y203" s="70">
        <v>0.6768691</v>
      </c>
    </row>
    <row r="204" spans="1:25">
      <c r="A204" t="str">
        <f t="shared" si="12"/>
        <v>14-39</v>
      </c>
      <c r="B204">
        <f t="shared" si="10"/>
        <v>14</v>
      </c>
      <c r="C204">
        <f t="shared" si="11"/>
        <v>39</v>
      </c>
      <c r="D204">
        <v>76000</v>
      </c>
      <c r="E204">
        <v>174000</v>
      </c>
      <c r="F204" s="69">
        <v>19.753520000000002</v>
      </c>
      <c r="G204" s="69">
        <v>17.00545</v>
      </c>
      <c r="H204" s="69">
        <v>16.16489</v>
      </c>
      <c r="I204" s="69">
        <v>15.8325</v>
      </c>
      <c r="J204" s="69">
        <v>44.36027</v>
      </c>
      <c r="K204" s="69">
        <v>47.001220000000004</v>
      </c>
      <c r="L204" s="69">
        <v>47.476500000000001</v>
      </c>
      <c r="M204" s="69">
        <v>47.556240000000003</v>
      </c>
      <c r="N204" s="69">
        <v>19.717479999999998</v>
      </c>
      <c r="O204" s="69">
        <v>18.023240000000001</v>
      </c>
      <c r="P204" s="69">
        <v>17.389240000000001</v>
      </c>
      <c r="Q204" s="69">
        <v>16.874320000000001</v>
      </c>
      <c r="R204" s="69">
        <v>11.829459999999999</v>
      </c>
      <c r="S204" s="69">
        <v>10.467169999999999</v>
      </c>
      <c r="T204" s="69">
        <v>9.9511020000000006</v>
      </c>
      <c r="U204" s="69">
        <v>9.5222759999999997</v>
      </c>
      <c r="V204" s="70">
        <v>0.66765330000000001</v>
      </c>
      <c r="W204" s="70">
        <v>0.57894440000000003</v>
      </c>
      <c r="X204" s="70">
        <v>0.53801659999999996</v>
      </c>
      <c r="Y204" s="70">
        <v>0.51563700000000001</v>
      </c>
    </row>
    <row r="205" spans="1:25">
      <c r="A205" t="str">
        <f t="shared" si="12"/>
        <v>14-40</v>
      </c>
      <c r="B205">
        <f t="shared" si="10"/>
        <v>14</v>
      </c>
      <c r="C205">
        <f t="shared" si="11"/>
        <v>40</v>
      </c>
      <c r="D205">
        <v>76000</v>
      </c>
      <c r="E205">
        <v>178000</v>
      </c>
      <c r="F205" s="69">
        <v>17.94229</v>
      </c>
      <c r="G205" s="69">
        <v>15.54452</v>
      </c>
      <c r="H205" s="69">
        <v>14.865220000000001</v>
      </c>
      <c r="I205" s="69">
        <v>14.6114</v>
      </c>
      <c r="J205" s="69">
        <v>46.069339999999997</v>
      </c>
      <c r="K205" s="69">
        <v>48.567830000000001</v>
      </c>
      <c r="L205" s="69">
        <v>48.958910000000003</v>
      </c>
      <c r="M205" s="69">
        <v>48.98312</v>
      </c>
      <c r="N205" s="69">
        <v>19.60388</v>
      </c>
      <c r="O205" s="69">
        <v>17.941780000000001</v>
      </c>
      <c r="P205" s="69">
        <v>17.338519999999999</v>
      </c>
      <c r="Q205" s="69">
        <v>16.854330000000001</v>
      </c>
      <c r="R205" s="69">
        <v>11.676550000000001</v>
      </c>
      <c r="S205" s="69">
        <v>10.34155</v>
      </c>
      <c r="T205" s="69">
        <v>9.8580140000000007</v>
      </c>
      <c r="U205" s="69">
        <v>9.4605180000000004</v>
      </c>
      <c r="V205" s="70">
        <v>0.62464359999999997</v>
      </c>
      <c r="W205" s="70">
        <v>0.54392989999999997</v>
      </c>
      <c r="X205" s="70">
        <v>0.50647129999999996</v>
      </c>
      <c r="Y205" s="70">
        <v>0.48612359999999999</v>
      </c>
    </row>
    <row r="206" spans="1:25">
      <c r="A206" t="str">
        <f t="shared" si="12"/>
        <v>14-41</v>
      </c>
      <c r="B206">
        <f t="shared" si="10"/>
        <v>14</v>
      </c>
      <c r="C206">
        <f t="shared" si="11"/>
        <v>41</v>
      </c>
      <c r="D206">
        <v>76000</v>
      </c>
      <c r="E206">
        <v>182000</v>
      </c>
      <c r="F206" s="69">
        <v>14.788919999999999</v>
      </c>
      <c r="G206" s="69">
        <v>12.825089999999999</v>
      </c>
      <c r="H206" s="69">
        <v>12.26854</v>
      </c>
      <c r="I206" s="69">
        <v>12.05992</v>
      </c>
      <c r="J206" s="69">
        <v>47.572650000000003</v>
      </c>
      <c r="K206" s="69">
        <v>49.970759999999999</v>
      </c>
      <c r="L206" s="69">
        <v>50.34863</v>
      </c>
      <c r="M206" s="69">
        <v>50.36374</v>
      </c>
      <c r="N206" s="69">
        <v>19.175439999999998</v>
      </c>
      <c r="O206" s="69">
        <v>17.553550000000001</v>
      </c>
      <c r="P206" s="69">
        <v>16.966640000000002</v>
      </c>
      <c r="Q206" s="69">
        <v>16.495200000000001</v>
      </c>
      <c r="R206" s="69">
        <v>11.22593</v>
      </c>
      <c r="S206" s="69">
        <v>9.9358310000000003</v>
      </c>
      <c r="T206" s="69">
        <v>9.4738959999999999</v>
      </c>
      <c r="U206" s="69">
        <v>9.0932130000000004</v>
      </c>
      <c r="V206" s="70">
        <v>0.52962670000000001</v>
      </c>
      <c r="W206" s="70">
        <v>0.46206770000000003</v>
      </c>
      <c r="X206" s="70">
        <v>0.43140800000000001</v>
      </c>
      <c r="Y206" s="70">
        <v>0.41553960000000001</v>
      </c>
    </row>
    <row r="207" spans="1:25">
      <c r="A207" t="str">
        <f t="shared" si="12"/>
        <v>14-42</v>
      </c>
      <c r="B207">
        <f t="shared" si="10"/>
        <v>14</v>
      </c>
      <c r="C207">
        <f t="shared" si="11"/>
        <v>42</v>
      </c>
      <c r="D207">
        <v>76000</v>
      </c>
      <c r="E207">
        <v>186000</v>
      </c>
      <c r="F207" s="69">
        <v>16.053820000000002</v>
      </c>
      <c r="G207" s="69">
        <v>13.99269</v>
      </c>
      <c r="H207" s="69">
        <v>13.39592</v>
      </c>
      <c r="I207" s="69">
        <v>13.19018</v>
      </c>
      <c r="J207" s="69">
        <v>46.993009999999998</v>
      </c>
      <c r="K207" s="69">
        <v>49.344099999999997</v>
      </c>
      <c r="L207" s="69">
        <v>49.717880000000001</v>
      </c>
      <c r="M207" s="69">
        <v>49.718670000000003</v>
      </c>
      <c r="N207" s="69">
        <v>19.699580000000001</v>
      </c>
      <c r="O207" s="69">
        <v>18.037929999999999</v>
      </c>
      <c r="P207" s="69">
        <v>17.434920000000002</v>
      </c>
      <c r="Q207" s="69">
        <v>16.953019999999999</v>
      </c>
      <c r="R207" s="69">
        <v>11.502420000000001</v>
      </c>
      <c r="S207" s="69">
        <v>10.174810000000001</v>
      </c>
      <c r="T207" s="69">
        <v>9.7043280000000003</v>
      </c>
      <c r="U207" s="69">
        <v>9.317285</v>
      </c>
      <c r="V207" s="70">
        <v>0.55644320000000003</v>
      </c>
      <c r="W207" s="70">
        <v>0.4876125</v>
      </c>
      <c r="X207" s="70">
        <v>0.45645229999999998</v>
      </c>
      <c r="Y207" s="70">
        <v>0.44050289999999998</v>
      </c>
    </row>
    <row r="208" spans="1:25">
      <c r="A208" t="str">
        <f t="shared" si="12"/>
        <v>14-43</v>
      </c>
      <c r="B208">
        <f t="shared" si="10"/>
        <v>14</v>
      </c>
      <c r="C208">
        <f t="shared" si="11"/>
        <v>43</v>
      </c>
      <c r="D208">
        <v>76000</v>
      </c>
      <c r="E208">
        <v>190000</v>
      </c>
      <c r="F208" s="69">
        <v>13.485799999999999</v>
      </c>
      <c r="G208" s="69">
        <v>11.76562</v>
      </c>
      <c r="H208" s="69">
        <v>11.27834</v>
      </c>
      <c r="I208" s="69">
        <v>11.117749999999999</v>
      </c>
      <c r="J208" s="69">
        <v>49.162489999999998</v>
      </c>
      <c r="K208" s="69">
        <v>51.427280000000003</v>
      </c>
      <c r="L208" s="69">
        <v>51.760759999999998</v>
      </c>
      <c r="M208" s="69">
        <v>51.729349999999997</v>
      </c>
      <c r="N208" s="69">
        <v>18.991779999999999</v>
      </c>
      <c r="O208" s="69">
        <v>17.430669999999999</v>
      </c>
      <c r="P208" s="69">
        <v>16.87032</v>
      </c>
      <c r="Q208" s="69">
        <v>16.427099999999999</v>
      </c>
      <c r="R208" s="69">
        <v>11.13724</v>
      </c>
      <c r="S208" s="69">
        <v>9.8561999999999994</v>
      </c>
      <c r="T208" s="69">
        <v>9.4142170000000007</v>
      </c>
      <c r="U208" s="69">
        <v>9.0520890000000005</v>
      </c>
      <c r="V208" s="70">
        <v>0.5430933</v>
      </c>
      <c r="W208" s="70">
        <v>0.47945510000000002</v>
      </c>
      <c r="X208" s="70">
        <v>0.45130389999999998</v>
      </c>
      <c r="Y208" s="70">
        <v>0.43792890000000001</v>
      </c>
    </row>
    <row r="209" spans="1:25">
      <c r="A209" t="str">
        <f t="shared" si="12"/>
        <v>14-44</v>
      </c>
      <c r="B209">
        <f t="shared" si="10"/>
        <v>14</v>
      </c>
      <c r="C209">
        <f t="shared" si="11"/>
        <v>44</v>
      </c>
      <c r="D209">
        <v>76000</v>
      </c>
      <c r="E209">
        <v>194000</v>
      </c>
      <c r="F209" s="69">
        <v>9.4993309999999997</v>
      </c>
      <c r="G209" s="69">
        <v>8.2567559999999993</v>
      </c>
      <c r="H209" s="69">
        <v>7.9081109999999999</v>
      </c>
      <c r="I209" s="69">
        <v>7.7904619999999998</v>
      </c>
      <c r="J209" s="69">
        <v>53.598619999999997</v>
      </c>
      <c r="K209" s="69">
        <v>55.685200000000002</v>
      </c>
      <c r="L209" s="69">
        <v>55.945639999999997</v>
      </c>
      <c r="M209" s="69">
        <v>55.859450000000002</v>
      </c>
      <c r="N209" s="69">
        <v>17.751480000000001</v>
      </c>
      <c r="O209" s="69">
        <v>16.304110000000001</v>
      </c>
      <c r="P209" s="69">
        <v>15.79242</v>
      </c>
      <c r="Q209" s="69">
        <v>15.390230000000001</v>
      </c>
      <c r="R209" s="69">
        <v>10.54115</v>
      </c>
      <c r="S209" s="69">
        <v>9.3273810000000008</v>
      </c>
      <c r="T209" s="69">
        <v>8.9156479999999991</v>
      </c>
      <c r="U209" s="69">
        <v>8.5801200000000009</v>
      </c>
      <c r="V209" s="70">
        <v>0.58061600000000002</v>
      </c>
      <c r="W209" s="70">
        <v>0.51295950000000001</v>
      </c>
      <c r="X209" s="70">
        <v>0.48403079999999998</v>
      </c>
      <c r="Y209" s="70">
        <v>0.4706514</v>
      </c>
    </row>
    <row r="210" spans="1:25">
      <c r="A210" t="str">
        <f t="shared" si="12"/>
        <v>14-45</v>
      </c>
      <c r="B210">
        <f t="shared" si="10"/>
        <v>14</v>
      </c>
      <c r="C210">
        <f t="shared" si="11"/>
        <v>45</v>
      </c>
      <c r="D210">
        <v>76000</v>
      </c>
      <c r="E210">
        <v>198000</v>
      </c>
      <c r="F210" s="69">
        <v>11.83797</v>
      </c>
      <c r="G210" s="69">
        <v>10.317729999999999</v>
      </c>
      <c r="H210" s="69">
        <v>9.9002119999999998</v>
      </c>
      <c r="I210" s="69">
        <v>9.7722549999999995</v>
      </c>
      <c r="J210" s="69">
        <v>51.325530000000001</v>
      </c>
      <c r="K210" s="69">
        <v>53.498869999999997</v>
      </c>
      <c r="L210" s="69">
        <v>53.781529999999997</v>
      </c>
      <c r="M210" s="69">
        <v>53.703479999999999</v>
      </c>
      <c r="N210" s="69">
        <v>16.78839</v>
      </c>
      <c r="O210" s="69">
        <v>15.386240000000001</v>
      </c>
      <c r="P210" s="69">
        <v>14.90352</v>
      </c>
      <c r="Q210" s="69">
        <v>14.51961</v>
      </c>
      <c r="R210" s="69">
        <v>10.569839999999999</v>
      </c>
      <c r="S210" s="69">
        <v>9.3443609999999993</v>
      </c>
      <c r="T210" s="69">
        <v>8.9334600000000002</v>
      </c>
      <c r="U210" s="69">
        <v>8.5971569999999993</v>
      </c>
      <c r="V210" s="70">
        <v>0.53767889999999996</v>
      </c>
      <c r="W210" s="70">
        <v>0.47121560000000001</v>
      </c>
      <c r="X210" s="70">
        <v>0.4447352</v>
      </c>
      <c r="Y210" s="70">
        <v>0.43323600000000001</v>
      </c>
    </row>
    <row r="211" spans="1:25">
      <c r="A211" t="str">
        <f t="shared" si="12"/>
        <v>14-46</v>
      </c>
      <c r="B211">
        <f t="shared" si="10"/>
        <v>14</v>
      </c>
      <c r="C211">
        <f t="shared" si="11"/>
        <v>46</v>
      </c>
      <c r="D211">
        <v>76000</v>
      </c>
      <c r="E211">
        <v>202000</v>
      </c>
      <c r="F211" s="69">
        <v>14.571730000000001</v>
      </c>
      <c r="G211" s="69">
        <v>12.477980000000001</v>
      </c>
      <c r="H211" s="69">
        <v>11.8689</v>
      </c>
      <c r="I211" s="69">
        <v>11.70675</v>
      </c>
      <c r="J211" s="69">
        <v>49.391869999999997</v>
      </c>
      <c r="K211" s="69">
        <v>51.823860000000003</v>
      </c>
      <c r="L211" s="69">
        <v>52.169559999999997</v>
      </c>
      <c r="M211" s="69">
        <v>52.082610000000003</v>
      </c>
      <c r="N211" s="69">
        <v>17.023</v>
      </c>
      <c r="O211" s="69">
        <v>15.57016</v>
      </c>
      <c r="P211" s="69">
        <v>15.08231</v>
      </c>
      <c r="Q211" s="69">
        <v>14.69613</v>
      </c>
      <c r="R211" s="69">
        <v>10.943020000000001</v>
      </c>
      <c r="S211" s="69">
        <v>9.6596489999999999</v>
      </c>
      <c r="T211" s="69">
        <v>9.2327379999999994</v>
      </c>
      <c r="U211" s="69">
        <v>8.8867370000000001</v>
      </c>
      <c r="V211" s="70">
        <v>0.54730080000000003</v>
      </c>
      <c r="W211" s="70">
        <v>0.47271469999999999</v>
      </c>
      <c r="X211" s="70">
        <v>0.445853</v>
      </c>
      <c r="Y211" s="70">
        <v>0.43620930000000002</v>
      </c>
    </row>
    <row r="212" spans="1:25">
      <c r="A212" t="str">
        <f t="shared" si="12"/>
        <v>14-47</v>
      </c>
      <c r="B212">
        <f t="shared" si="10"/>
        <v>14</v>
      </c>
      <c r="C212">
        <f t="shared" si="11"/>
        <v>47</v>
      </c>
      <c r="D212">
        <v>76000</v>
      </c>
      <c r="E212">
        <v>206000</v>
      </c>
      <c r="F212" s="69">
        <v>10.399279999999999</v>
      </c>
      <c r="G212" s="69">
        <v>8.9176190000000002</v>
      </c>
      <c r="H212" s="69">
        <v>8.5161700000000007</v>
      </c>
      <c r="I212" s="69">
        <v>8.4152260000000005</v>
      </c>
      <c r="J212" s="69">
        <v>52.972050000000003</v>
      </c>
      <c r="K212" s="69">
        <v>55.213120000000004</v>
      </c>
      <c r="L212" s="69">
        <v>55.469839999999998</v>
      </c>
      <c r="M212" s="69">
        <v>55.32629</v>
      </c>
      <c r="N212" s="69">
        <v>18.171109999999999</v>
      </c>
      <c r="O212" s="69">
        <v>16.622029999999999</v>
      </c>
      <c r="P212" s="69">
        <v>16.099730000000001</v>
      </c>
      <c r="Q212" s="69">
        <v>15.67953</v>
      </c>
      <c r="R212" s="69">
        <v>10.87487</v>
      </c>
      <c r="S212" s="69">
        <v>9.6143090000000004</v>
      </c>
      <c r="T212" s="69">
        <v>9.1961910000000007</v>
      </c>
      <c r="U212" s="69">
        <v>8.8527009999999997</v>
      </c>
      <c r="V212" s="70">
        <v>0.59197770000000005</v>
      </c>
      <c r="W212" s="70">
        <v>0.51406160000000001</v>
      </c>
      <c r="X212" s="70">
        <v>0.48599110000000001</v>
      </c>
      <c r="Y212" s="70">
        <v>0.47471550000000001</v>
      </c>
    </row>
    <row r="213" spans="1:25">
      <c r="A213" t="str">
        <f t="shared" si="12"/>
        <v>14-48</v>
      </c>
      <c r="B213">
        <f t="shared" si="10"/>
        <v>14</v>
      </c>
      <c r="C213">
        <f t="shared" si="11"/>
        <v>48</v>
      </c>
      <c r="D213">
        <v>76000</v>
      </c>
      <c r="E213">
        <v>210000</v>
      </c>
      <c r="F213" s="69">
        <v>13.228109999999999</v>
      </c>
      <c r="G213" s="69">
        <v>11.407970000000001</v>
      </c>
      <c r="H213" s="69">
        <v>10.91667</v>
      </c>
      <c r="I213" s="69">
        <v>10.80674</v>
      </c>
      <c r="J213" s="69">
        <v>50.44811</v>
      </c>
      <c r="K213" s="69">
        <v>52.788780000000003</v>
      </c>
      <c r="L213" s="69">
        <v>53.084339999999997</v>
      </c>
      <c r="M213" s="69">
        <v>52.950150000000001</v>
      </c>
      <c r="N213" s="69">
        <v>18.240349999999999</v>
      </c>
      <c r="O213" s="69">
        <v>16.686669999999999</v>
      </c>
      <c r="P213" s="69">
        <v>16.161770000000001</v>
      </c>
      <c r="Q213" s="69">
        <v>15.734780000000001</v>
      </c>
      <c r="R213" s="69">
        <v>11.192489999999999</v>
      </c>
      <c r="S213" s="69">
        <v>9.9009479999999996</v>
      </c>
      <c r="T213" s="69">
        <v>9.4693769999999997</v>
      </c>
      <c r="U213" s="69">
        <v>9.112247</v>
      </c>
      <c r="V213" s="70">
        <v>0.58583589999999997</v>
      </c>
      <c r="W213" s="70">
        <v>0.50779830000000004</v>
      </c>
      <c r="X213" s="70">
        <v>0.48055900000000001</v>
      </c>
      <c r="Y213" s="70">
        <v>0.46966219999999997</v>
      </c>
    </row>
    <row r="214" spans="1:25">
      <c r="A214" t="str">
        <f t="shared" si="12"/>
        <v>14-49</v>
      </c>
      <c r="B214">
        <f t="shared" si="10"/>
        <v>14</v>
      </c>
      <c r="C214">
        <f t="shared" si="11"/>
        <v>49</v>
      </c>
      <c r="D214">
        <v>76000</v>
      </c>
      <c r="E214">
        <v>214000</v>
      </c>
      <c r="F214" s="69">
        <v>10.90211</v>
      </c>
      <c r="G214" s="69">
        <v>9.4413149999999995</v>
      </c>
      <c r="H214" s="69">
        <v>9.0682159999999996</v>
      </c>
      <c r="I214" s="69">
        <v>8.9978990000000003</v>
      </c>
      <c r="J214" s="69">
        <v>52.148310000000002</v>
      </c>
      <c r="K214" s="69">
        <v>54.26108</v>
      </c>
      <c r="L214" s="69">
        <v>54.44511</v>
      </c>
      <c r="M214" s="69">
        <v>54.230670000000003</v>
      </c>
      <c r="N214" s="69">
        <v>18.596900000000002</v>
      </c>
      <c r="O214" s="69">
        <v>17.022459999999999</v>
      </c>
      <c r="P214" s="69">
        <v>16.50459</v>
      </c>
      <c r="Q214" s="69">
        <v>16.08381</v>
      </c>
      <c r="R214" s="69">
        <v>11.11844</v>
      </c>
      <c r="S214" s="69">
        <v>9.8424449999999997</v>
      </c>
      <c r="T214" s="69">
        <v>9.4274000000000004</v>
      </c>
      <c r="U214" s="69">
        <v>9.0843050000000005</v>
      </c>
      <c r="V214" s="70">
        <v>0.60521380000000002</v>
      </c>
      <c r="W214" s="70">
        <v>0.52660430000000003</v>
      </c>
      <c r="X214" s="70">
        <v>0.50143579999999999</v>
      </c>
      <c r="Y214" s="70">
        <v>0.49256509999999998</v>
      </c>
    </row>
    <row r="215" spans="1:25">
      <c r="A215" t="str">
        <f t="shared" si="12"/>
        <v>14-50</v>
      </c>
      <c r="B215">
        <f t="shared" si="10"/>
        <v>14</v>
      </c>
      <c r="C215">
        <f t="shared" si="11"/>
        <v>50</v>
      </c>
      <c r="D215">
        <v>76000</v>
      </c>
      <c r="E215">
        <v>218000</v>
      </c>
      <c r="F215" s="69">
        <v>9.8825099999999999</v>
      </c>
      <c r="G215" s="69">
        <v>8.6306670000000008</v>
      </c>
      <c r="H215" s="69">
        <v>8.3571419999999996</v>
      </c>
      <c r="I215" s="69">
        <v>8.3260880000000004</v>
      </c>
      <c r="J215" s="69">
        <v>51.718179999999997</v>
      </c>
      <c r="K215" s="69">
        <v>53.698830000000001</v>
      </c>
      <c r="L215" s="69">
        <v>53.786279999999998</v>
      </c>
      <c r="M215" s="69">
        <v>53.50074</v>
      </c>
      <c r="N215" s="69">
        <v>18.585850000000001</v>
      </c>
      <c r="O215" s="69">
        <v>17.032360000000001</v>
      </c>
      <c r="P215" s="69">
        <v>16.53388</v>
      </c>
      <c r="Q215" s="69">
        <v>16.129650000000002</v>
      </c>
      <c r="R215" s="69">
        <v>11.041</v>
      </c>
      <c r="S215" s="69">
        <v>9.7854670000000006</v>
      </c>
      <c r="T215" s="69">
        <v>9.3873770000000007</v>
      </c>
      <c r="U215" s="69">
        <v>9.0590100000000007</v>
      </c>
      <c r="V215" s="70">
        <v>0.5374582</v>
      </c>
      <c r="W215" s="70">
        <v>0.470192</v>
      </c>
      <c r="X215" s="70">
        <v>0.452075</v>
      </c>
      <c r="Y215" s="70">
        <v>0.44845010000000002</v>
      </c>
    </row>
    <row r="216" spans="1:25">
      <c r="A216" t="str">
        <f t="shared" si="12"/>
        <v>14-51</v>
      </c>
      <c r="B216">
        <f t="shared" si="10"/>
        <v>14</v>
      </c>
      <c r="C216">
        <f t="shared" si="11"/>
        <v>51</v>
      </c>
      <c r="D216">
        <v>76000</v>
      </c>
      <c r="E216">
        <v>222000</v>
      </c>
      <c r="F216" s="69">
        <v>12.685169999999999</v>
      </c>
      <c r="G216" s="69">
        <v>11.3338</v>
      </c>
      <c r="H216" s="69">
        <v>11.10211</v>
      </c>
      <c r="I216" s="69">
        <v>11.16952</v>
      </c>
      <c r="J216" s="69">
        <v>48.156910000000003</v>
      </c>
      <c r="K216" s="69">
        <v>50.039540000000002</v>
      </c>
      <c r="L216" s="69">
        <v>50.05518</v>
      </c>
      <c r="M216" s="69">
        <v>49.657389999999999</v>
      </c>
      <c r="N216" s="69">
        <v>20.07244</v>
      </c>
      <c r="O216" s="69">
        <v>18.384229999999999</v>
      </c>
      <c r="P216" s="69">
        <v>17.838339999999999</v>
      </c>
      <c r="Q216" s="69">
        <v>17.398610000000001</v>
      </c>
      <c r="R216" s="69">
        <v>11.694520000000001</v>
      </c>
      <c r="S216" s="69">
        <v>10.37575</v>
      </c>
      <c r="T216" s="69">
        <v>9.9580409999999997</v>
      </c>
      <c r="U216" s="69">
        <v>9.6159949999999998</v>
      </c>
      <c r="V216" s="70">
        <v>0.51445960000000002</v>
      </c>
      <c r="W216" s="70">
        <v>0.45352409999999999</v>
      </c>
      <c r="X216" s="70">
        <v>0.43994070000000002</v>
      </c>
      <c r="Y216" s="70">
        <v>0.44068190000000002</v>
      </c>
    </row>
    <row r="217" spans="1:25">
      <c r="A217" t="str">
        <f t="shared" si="12"/>
        <v>14-52</v>
      </c>
      <c r="B217">
        <f t="shared" si="10"/>
        <v>14</v>
      </c>
      <c r="C217">
        <f t="shared" si="11"/>
        <v>52</v>
      </c>
      <c r="D217">
        <v>76000</v>
      </c>
      <c r="E217">
        <v>226000</v>
      </c>
      <c r="F217" s="69">
        <v>21.668389999999999</v>
      </c>
      <c r="G217" s="69">
        <v>19.923469999999998</v>
      </c>
      <c r="H217" s="69">
        <v>19.774480000000001</v>
      </c>
      <c r="I217" s="69">
        <v>20.04935</v>
      </c>
      <c r="J217" s="69">
        <v>44.26437</v>
      </c>
      <c r="K217" s="69">
        <v>46.048430000000003</v>
      </c>
      <c r="L217" s="69">
        <v>45.929769999999998</v>
      </c>
      <c r="M217" s="69">
        <v>45.42022</v>
      </c>
      <c r="N217" s="69">
        <v>20.779800000000002</v>
      </c>
      <c r="O217" s="69">
        <v>19.066089999999999</v>
      </c>
      <c r="P217" s="69">
        <v>18.468520000000002</v>
      </c>
      <c r="Q217" s="69">
        <v>17.982209999999998</v>
      </c>
      <c r="R217" s="69">
        <v>12.96106</v>
      </c>
      <c r="S217" s="69">
        <v>11.53289</v>
      </c>
      <c r="T217" s="69">
        <v>11.0463</v>
      </c>
      <c r="U217" s="69">
        <v>10.64499</v>
      </c>
      <c r="V217" s="70">
        <v>0.67653319999999995</v>
      </c>
      <c r="W217" s="70">
        <v>0.59720359999999995</v>
      </c>
      <c r="X217" s="70">
        <v>0.5784648</v>
      </c>
      <c r="Y217" s="70">
        <v>0.57645259999999998</v>
      </c>
    </row>
    <row r="218" spans="1:25">
      <c r="A218" t="str">
        <f t="shared" si="12"/>
        <v>14-53</v>
      </c>
      <c r="B218">
        <f t="shared" si="10"/>
        <v>14</v>
      </c>
      <c r="C218">
        <f t="shared" si="11"/>
        <v>53</v>
      </c>
      <c r="D218">
        <v>76000</v>
      </c>
      <c r="E218">
        <v>230000</v>
      </c>
      <c r="F218" s="69">
        <v>6.7429600000000001</v>
      </c>
      <c r="G218" s="69">
        <v>6.2259190000000002</v>
      </c>
      <c r="H218" s="69">
        <v>6.3051700000000004</v>
      </c>
      <c r="I218" s="69">
        <v>6.5236879999999999</v>
      </c>
      <c r="J218" s="69">
        <v>56.402540000000002</v>
      </c>
      <c r="K218" s="69">
        <v>57.472250000000003</v>
      </c>
      <c r="L218" s="69">
        <v>57.002850000000002</v>
      </c>
      <c r="M218" s="69">
        <v>56.168610000000001</v>
      </c>
      <c r="N218" s="69">
        <v>8.0981349999999992</v>
      </c>
      <c r="O218" s="69">
        <v>7.5658000000000003</v>
      </c>
      <c r="P218" s="69">
        <v>7.4294130000000003</v>
      </c>
      <c r="Q218" s="69">
        <v>7.3219690000000002</v>
      </c>
      <c r="R218" s="69">
        <v>8.5753699999999995</v>
      </c>
      <c r="S218" s="69">
        <v>7.6908940000000001</v>
      </c>
      <c r="T218" s="69">
        <v>7.4255190000000004</v>
      </c>
      <c r="U218" s="69">
        <v>7.2107970000000003</v>
      </c>
      <c r="V218" s="70">
        <v>0.303643</v>
      </c>
      <c r="W218" s="70">
        <v>0.27647509999999997</v>
      </c>
      <c r="X218" s="70">
        <v>0.28226200000000001</v>
      </c>
      <c r="Y218" s="70">
        <v>0.29673699999999997</v>
      </c>
    </row>
    <row r="219" spans="1:25">
      <c r="A219" t="str">
        <f t="shared" si="12"/>
        <v>15-28</v>
      </c>
      <c r="B219">
        <f t="shared" si="10"/>
        <v>15</v>
      </c>
      <c r="C219">
        <f t="shared" si="11"/>
        <v>28</v>
      </c>
      <c r="D219">
        <v>80000</v>
      </c>
      <c r="E219">
        <v>130000</v>
      </c>
      <c r="F219" s="69">
        <v>13.42854</v>
      </c>
      <c r="G219" s="69">
        <v>11.53265</v>
      </c>
      <c r="H219" s="69">
        <v>10.90546</v>
      </c>
      <c r="I219" s="69">
        <v>10.495100000000001</v>
      </c>
      <c r="J219" s="69">
        <v>43.341760000000001</v>
      </c>
      <c r="K219" s="69">
        <v>45.845649999999999</v>
      </c>
      <c r="L219" s="69">
        <v>46.37415</v>
      </c>
      <c r="M219" s="69">
        <v>46.666359999999997</v>
      </c>
      <c r="N219" s="69">
        <v>18.36037</v>
      </c>
      <c r="O219" s="69">
        <v>16.780370000000001</v>
      </c>
      <c r="P219" s="69">
        <v>16.15315</v>
      </c>
      <c r="Q219" s="69">
        <v>15.62593</v>
      </c>
      <c r="R219" s="69">
        <v>11.13729</v>
      </c>
      <c r="S219" s="69">
        <v>9.8638960000000004</v>
      </c>
      <c r="T219" s="69">
        <v>9.3357410000000005</v>
      </c>
      <c r="U219" s="69">
        <v>8.8834210000000002</v>
      </c>
      <c r="V219" s="70">
        <v>0.60263979999999995</v>
      </c>
      <c r="W219" s="70">
        <v>0.51469560000000003</v>
      </c>
      <c r="X219" s="70">
        <v>0.46612300000000001</v>
      </c>
      <c r="Y219" s="70">
        <v>0.43469560000000002</v>
      </c>
    </row>
    <row r="220" spans="1:25">
      <c r="A220" t="str">
        <f t="shared" si="12"/>
        <v>15-29</v>
      </c>
      <c r="B220">
        <f t="shared" si="10"/>
        <v>15</v>
      </c>
      <c r="C220">
        <f t="shared" si="11"/>
        <v>29</v>
      </c>
      <c r="D220">
        <v>80000</v>
      </c>
      <c r="E220">
        <v>134000</v>
      </c>
      <c r="F220" s="69">
        <v>11.00891</v>
      </c>
      <c r="G220" s="69">
        <v>9.4388660000000009</v>
      </c>
      <c r="H220" s="69">
        <v>8.9230549999999997</v>
      </c>
      <c r="I220" s="69">
        <v>8.5904399999999992</v>
      </c>
      <c r="J220" s="69">
        <v>45.463790000000003</v>
      </c>
      <c r="K220" s="69">
        <v>47.81964</v>
      </c>
      <c r="L220" s="69">
        <v>48.277050000000003</v>
      </c>
      <c r="M220" s="69">
        <v>48.486719999999998</v>
      </c>
      <c r="N220" s="69">
        <v>15.459250000000001</v>
      </c>
      <c r="O220" s="69">
        <v>14.211370000000001</v>
      </c>
      <c r="P220" s="69">
        <v>13.725289999999999</v>
      </c>
      <c r="Q220" s="69">
        <v>13.32222</v>
      </c>
      <c r="R220" s="69">
        <v>10.302199999999999</v>
      </c>
      <c r="S220" s="69">
        <v>9.153454</v>
      </c>
      <c r="T220" s="69">
        <v>8.6840440000000001</v>
      </c>
      <c r="U220" s="69">
        <v>8.2846170000000008</v>
      </c>
      <c r="V220" s="70">
        <v>0.55042279999999999</v>
      </c>
      <c r="W220" s="70">
        <v>0.4722113</v>
      </c>
      <c r="X220" s="70">
        <v>0.43011260000000001</v>
      </c>
      <c r="Y220" s="70">
        <v>0.40391169999999998</v>
      </c>
    </row>
    <row r="221" spans="1:25">
      <c r="A221" t="str">
        <f t="shared" si="12"/>
        <v>15-30</v>
      </c>
      <c r="B221">
        <f t="shared" si="10"/>
        <v>15</v>
      </c>
      <c r="C221">
        <f t="shared" si="11"/>
        <v>30</v>
      </c>
      <c r="D221">
        <v>80000</v>
      </c>
      <c r="E221">
        <v>138000</v>
      </c>
      <c r="F221" s="69">
        <v>15.92618</v>
      </c>
      <c r="G221" s="69">
        <v>13.81068</v>
      </c>
      <c r="H221" s="69">
        <v>13.13129</v>
      </c>
      <c r="I221" s="69">
        <v>12.72743</v>
      </c>
      <c r="J221" s="69">
        <v>40.488770000000002</v>
      </c>
      <c r="K221" s="69">
        <v>42.863019999999999</v>
      </c>
      <c r="L221" s="69">
        <v>43.337690000000002</v>
      </c>
      <c r="M221" s="69">
        <v>43.543590000000002</v>
      </c>
      <c r="N221" s="69">
        <v>18.946149999999999</v>
      </c>
      <c r="O221" s="69">
        <v>17.336970000000001</v>
      </c>
      <c r="P221" s="69">
        <v>16.710080000000001</v>
      </c>
      <c r="Q221" s="69">
        <v>16.186509999999998</v>
      </c>
      <c r="R221" s="69">
        <v>11.5505</v>
      </c>
      <c r="S221" s="69">
        <v>10.25564</v>
      </c>
      <c r="T221" s="69">
        <v>9.7315109999999994</v>
      </c>
      <c r="U221" s="69">
        <v>9.2848880000000005</v>
      </c>
      <c r="V221" s="70">
        <v>0.56577909999999998</v>
      </c>
      <c r="W221" s="70">
        <v>0.48706519999999998</v>
      </c>
      <c r="X221" s="70">
        <v>0.4454437</v>
      </c>
      <c r="Y221" s="70">
        <v>0.42012690000000003</v>
      </c>
    </row>
    <row r="222" spans="1:25">
      <c r="A222" t="str">
        <f t="shared" si="12"/>
        <v>15-31</v>
      </c>
      <c r="B222">
        <f t="shared" si="10"/>
        <v>15</v>
      </c>
      <c r="C222">
        <f t="shared" si="11"/>
        <v>31</v>
      </c>
      <c r="D222">
        <v>80000</v>
      </c>
      <c r="E222">
        <v>142000</v>
      </c>
      <c r="F222" s="69">
        <v>18.87668</v>
      </c>
      <c r="G222" s="69">
        <v>16.434100000000001</v>
      </c>
      <c r="H222" s="69">
        <v>15.655659999999999</v>
      </c>
      <c r="I222" s="69">
        <v>15.232950000000001</v>
      </c>
      <c r="J222" s="69">
        <v>38.999940000000002</v>
      </c>
      <c r="K222" s="69">
        <v>41.377969999999998</v>
      </c>
      <c r="L222" s="69">
        <v>41.847850000000001</v>
      </c>
      <c r="M222" s="69">
        <v>42.024000000000001</v>
      </c>
      <c r="N222" s="69">
        <v>19.789020000000001</v>
      </c>
      <c r="O222" s="69">
        <v>18.102830000000001</v>
      </c>
      <c r="P222" s="69">
        <v>17.44351</v>
      </c>
      <c r="Q222" s="69">
        <v>16.894200000000001</v>
      </c>
      <c r="R222" s="69">
        <v>12.106009999999999</v>
      </c>
      <c r="S222" s="69">
        <v>10.749549999999999</v>
      </c>
      <c r="T222" s="69">
        <v>10.19998</v>
      </c>
      <c r="U222" s="69">
        <v>9.7333549999999995</v>
      </c>
      <c r="V222" s="70">
        <v>0.59068109999999996</v>
      </c>
      <c r="W222" s="70">
        <v>0.50954100000000002</v>
      </c>
      <c r="X222" s="70">
        <v>0.46704440000000003</v>
      </c>
      <c r="Y222" s="70">
        <v>0.44150430000000002</v>
      </c>
    </row>
    <row r="223" spans="1:25">
      <c r="A223" t="str">
        <f t="shared" si="12"/>
        <v>15-32</v>
      </c>
      <c r="B223">
        <f t="shared" si="10"/>
        <v>15</v>
      </c>
      <c r="C223">
        <f t="shared" si="11"/>
        <v>32</v>
      </c>
      <c r="D223">
        <v>80000</v>
      </c>
      <c r="E223">
        <v>146000</v>
      </c>
      <c r="F223" s="69">
        <v>27.419250000000002</v>
      </c>
      <c r="G223" s="69">
        <v>23.887409999999999</v>
      </c>
      <c r="H223" s="69">
        <v>22.75318</v>
      </c>
      <c r="I223" s="69">
        <v>22.254629999999999</v>
      </c>
      <c r="J223" s="69">
        <v>35.595010000000002</v>
      </c>
      <c r="K223" s="69">
        <v>38.201099999999997</v>
      </c>
      <c r="L223" s="69">
        <v>38.72354</v>
      </c>
      <c r="M223" s="69">
        <v>38.902430000000003</v>
      </c>
      <c r="N223" s="69">
        <v>21.025770000000001</v>
      </c>
      <c r="O223" s="69">
        <v>19.226420000000001</v>
      </c>
      <c r="P223" s="69">
        <v>18.514030000000002</v>
      </c>
      <c r="Q223" s="69">
        <v>17.923749999999998</v>
      </c>
      <c r="R223" s="69">
        <v>13.41858</v>
      </c>
      <c r="S223" s="69">
        <v>11.9186</v>
      </c>
      <c r="T223" s="69">
        <v>11.30537</v>
      </c>
      <c r="U223" s="69">
        <v>10.787660000000001</v>
      </c>
      <c r="V223" s="70">
        <v>0.98448860000000005</v>
      </c>
      <c r="W223" s="70">
        <v>0.85673529999999998</v>
      </c>
      <c r="X223" s="70">
        <v>0.79237639999999998</v>
      </c>
      <c r="Y223" s="70">
        <v>0.75308719999999996</v>
      </c>
    </row>
    <row r="224" spans="1:25">
      <c r="A224" t="str">
        <f t="shared" si="12"/>
        <v>15-33</v>
      </c>
      <c r="B224">
        <f t="shared" si="10"/>
        <v>15</v>
      </c>
      <c r="C224">
        <f t="shared" si="11"/>
        <v>33</v>
      </c>
      <c r="D224">
        <v>80000</v>
      </c>
      <c r="E224">
        <v>150000</v>
      </c>
      <c r="F224" s="69">
        <v>16.105260000000001</v>
      </c>
      <c r="G224" s="69">
        <v>13.849019999999999</v>
      </c>
      <c r="H224" s="69">
        <v>13.17465</v>
      </c>
      <c r="I224" s="69">
        <v>12.84587</v>
      </c>
      <c r="J224" s="69">
        <v>41.721350000000001</v>
      </c>
      <c r="K224" s="69">
        <v>44.34984</v>
      </c>
      <c r="L224" s="69">
        <v>44.826680000000003</v>
      </c>
      <c r="M224" s="69">
        <v>44.966549999999998</v>
      </c>
      <c r="N224" s="69">
        <v>18.759250000000002</v>
      </c>
      <c r="O224" s="69">
        <v>17.190480000000001</v>
      </c>
      <c r="P224" s="69">
        <v>16.568919999999999</v>
      </c>
      <c r="Q224" s="69">
        <v>16.048929999999999</v>
      </c>
      <c r="R224" s="69">
        <v>11.579929999999999</v>
      </c>
      <c r="S224" s="69">
        <v>10.30395</v>
      </c>
      <c r="T224" s="69">
        <v>9.7803240000000002</v>
      </c>
      <c r="U224" s="69">
        <v>9.3337719999999997</v>
      </c>
      <c r="V224" s="70">
        <v>0.57213480000000005</v>
      </c>
      <c r="W224" s="70">
        <v>0.49701919999999999</v>
      </c>
      <c r="X224" s="70">
        <v>0.45919989999999999</v>
      </c>
      <c r="Y224" s="70">
        <v>0.43788840000000001</v>
      </c>
    </row>
    <row r="225" spans="1:25">
      <c r="A225" t="str">
        <f t="shared" si="12"/>
        <v>15-34</v>
      </c>
      <c r="B225">
        <f t="shared" si="10"/>
        <v>15</v>
      </c>
      <c r="C225">
        <f t="shared" si="11"/>
        <v>34</v>
      </c>
      <c r="D225">
        <v>80000</v>
      </c>
      <c r="E225">
        <v>154000</v>
      </c>
      <c r="F225" s="69">
        <v>15.301959999999999</v>
      </c>
      <c r="G225" s="69">
        <v>13.15906</v>
      </c>
      <c r="H225" s="69">
        <v>12.53064</v>
      </c>
      <c r="I225" s="69">
        <v>12.221679999999999</v>
      </c>
      <c r="J225" s="69">
        <v>41.302230000000002</v>
      </c>
      <c r="K225" s="69">
        <v>43.929250000000003</v>
      </c>
      <c r="L225" s="69">
        <v>44.391640000000002</v>
      </c>
      <c r="M225" s="69">
        <v>44.529769999999999</v>
      </c>
      <c r="N225" s="69">
        <v>19.59477</v>
      </c>
      <c r="O225" s="69">
        <v>17.94923</v>
      </c>
      <c r="P225" s="69">
        <v>17.304929999999999</v>
      </c>
      <c r="Q225" s="69">
        <v>16.76557</v>
      </c>
      <c r="R225" s="69">
        <v>11.646789999999999</v>
      </c>
      <c r="S225" s="69">
        <v>10.35267</v>
      </c>
      <c r="T225" s="69">
        <v>9.8272919999999999</v>
      </c>
      <c r="U225" s="69">
        <v>9.3783849999999997</v>
      </c>
      <c r="V225" s="70">
        <v>0.50504850000000001</v>
      </c>
      <c r="W225" s="70">
        <v>0.43899519999999997</v>
      </c>
      <c r="X225" s="70">
        <v>0.40622200000000003</v>
      </c>
      <c r="Y225" s="70">
        <v>0.38852300000000001</v>
      </c>
    </row>
    <row r="226" spans="1:25">
      <c r="A226" t="str">
        <f t="shared" si="12"/>
        <v>15-35</v>
      </c>
      <c r="B226">
        <f t="shared" si="10"/>
        <v>15</v>
      </c>
      <c r="C226">
        <f t="shared" si="11"/>
        <v>35</v>
      </c>
      <c r="D226">
        <v>80000</v>
      </c>
      <c r="E226">
        <v>158000</v>
      </c>
      <c r="F226" s="69">
        <v>16.828320000000001</v>
      </c>
      <c r="G226" s="69">
        <v>14.50306</v>
      </c>
      <c r="H226" s="69">
        <v>13.81786</v>
      </c>
      <c r="I226" s="69">
        <v>13.487970000000001</v>
      </c>
      <c r="J226" s="69">
        <v>40.823320000000002</v>
      </c>
      <c r="K226" s="69">
        <v>43.443530000000003</v>
      </c>
      <c r="L226" s="69">
        <v>43.895580000000002</v>
      </c>
      <c r="M226" s="69">
        <v>44.028239999999997</v>
      </c>
      <c r="N226" s="69">
        <v>19.61045</v>
      </c>
      <c r="O226" s="69">
        <v>17.961120000000001</v>
      </c>
      <c r="P226" s="69">
        <v>17.31401</v>
      </c>
      <c r="Q226" s="69">
        <v>16.771830000000001</v>
      </c>
      <c r="R226" s="69">
        <v>11.68848</v>
      </c>
      <c r="S226" s="69">
        <v>10.380750000000001</v>
      </c>
      <c r="T226" s="69">
        <v>9.8507610000000003</v>
      </c>
      <c r="U226" s="69">
        <v>9.3971230000000006</v>
      </c>
      <c r="V226" s="70">
        <v>0.49549799999999999</v>
      </c>
      <c r="W226" s="70">
        <v>0.43114380000000002</v>
      </c>
      <c r="X226" s="70">
        <v>0.39927780000000002</v>
      </c>
      <c r="Y226" s="70">
        <v>0.38209080000000001</v>
      </c>
    </row>
    <row r="227" spans="1:25">
      <c r="A227" t="str">
        <f t="shared" si="12"/>
        <v>15-36</v>
      </c>
      <c r="B227">
        <f t="shared" si="10"/>
        <v>15</v>
      </c>
      <c r="C227">
        <f t="shared" si="11"/>
        <v>36</v>
      </c>
      <c r="D227">
        <v>80000</v>
      </c>
      <c r="E227">
        <v>162000</v>
      </c>
      <c r="F227" s="69">
        <v>16.921790000000001</v>
      </c>
      <c r="G227" s="69">
        <v>14.581250000000001</v>
      </c>
      <c r="H227" s="69">
        <v>13.881550000000001</v>
      </c>
      <c r="I227" s="69">
        <v>13.53276</v>
      </c>
      <c r="J227" s="69">
        <v>41.925730000000001</v>
      </c>
      <c r="K227" s="69">
        <v>44.56174</v>
      </c>
      <c r="L227" s="69">
        <v>45.042879999999997</v>
      </c>
      <c r="M227" s="69">
        <v>45.196550000000002</v>
      </c>
      <c r="N227" s="69">
        <v>19.770050000000001</v>
      </c>
      <c r="O227" s="69">
        <v>18.085609999999999</v>
      </c>
      <c r="P227" s="69">
        <v>17.42557</v>
      </c>
      <c r="Q227" s="69">
        <v>16.871639999999999</v>
      </c>
      <c r="R227" s="69">
        <v>11.714</v>
      </c>
      <c r="S227" s="69">
        <v>10.38932</v>
      </c>
      <c r="T227" s="69">
        <v>9.8552590000000002</v>
      </c>
      <c r="U227" s="69">
        <v>9.3975249999999999</v>
      </c>
      <c r="V227" s="70">
        <v>0.54663059999999997</v>
      </c>
      <c r="W227" s="70">
        <v>0.4746496</v>
      </c>
      <c r="X227" s="70">
        <v>0.43826959999999998</v>
      </c>
      <c r="Y227" s="70">
        <v>0.41701739999999998</v>
      </c>
    </row>
    <row r="228" spans="1:25">
      <c r="A228" t="str">
        <f t="shared" si="12"/>
        <v>15-37</v>
      </c>
      <c r="B228">
        <f t="shared" si="10"/>
        <v>15</v>
      </c>
      <c r="C228">
        <f t="shared" si="11"/>
        <v>37</v>
      </c>
      <c r="D228">
        <v>80000</v>
      </c>
      <c r="E228">
        <v>166000</v>
      </c>
      <c r="F228" s="69">
        <v>16.781140000000001</v>
      </c>
      <c r="G228" s="69">
        <v>14.37626</v>
      </c>
      <c r="H228" s="69">
        <v>13.6373</v>
      </c>
      <c r="I228" s="69">
        <v>13.284000000000001</v>
      </c>
      <c r="J228" s="69">
        <v>42.686120000000003</v>
      </c>
      <c r="K228" s="69">
        <v>45.405819999999999</v>
      </c>
      <c r="L228" s="69">
        <v>45.918280000000003</v>
      </c>
      <c r="M228" s="69">
        <v>46.06371</v>
      </c>
      <c r="N228" s="69">
        <v>19.675689999999999</v>
      </c>
      <c r="O228" s="69">
        <v>17.998380000000001</v>
      </c>
      <c r="P228" s="69">
        <v>17.343779999999999</v>
      </c>
      <c r="Q228" s="69">
        <v>16.799769999999999</v>
      </c>
      <c r="R228" s="69">
        <v>11.589729999999999</v>
      </c>
      <c r="S228" s="69">
        <v>10.26825</v>
      </c>
      <c r="T228" s="69">
        <v>9.7408110000000008</v>
      </c>
      <c r="U228" s="69">
        <v>9.2923779999999994</v>
      </c>
      <c r="V228" s="70">
        <v>0.5403616</v>
      </c>
      <c r="W228" s="70">
        <v>0.46916639999999998</v>
      </c>
      <c r="X228" s="70">
        <v>0.43344470000000002</v>
      </c>
      <c r="Y228" s="70">
        <v>0.41280139999999999</v>
      </c>
    </row>
    <row r="229" spans="1:25">
      <c r="A229" t="str">
        <f t="shared" si="12"/>
        <v>15-38</v>
      </c>
      <c r="B229">
        <f t="shared" si="10"/>
        <v>15</v>
      </c>
      <c r="C229">
        <f t="shared" si="11"/>
        <v>38</v>
      </c>
      <c r="D229">
        <v>80000</v>
      </c>
      <c r="E229">
        <v>170000</v>
      </c>
      <c r="F229" s="69">
        <v>18.639700000000001</v>
      </c>
      <c r="G229" s="69">
        <v>15.75428</v>
      </c>
      <c r="H229" s="69">
        <v>14.814719999999999</v>
      </c>
      <c r="I229" s="69">
        <v>14.439579999999999</v>
      </c>
      <c r="J229" s="69">
        <v>44.59816</v>
      </c>
      <c r="K229" s="69">
        <v>47.417079999999999</v>
      </c>
      <c r="L229" s="69">
        <v>47.971690000000002</v>
      </c>
      <c r="M229" s="69">
        <v>48.072940000000003</v>
      </c>
      <c r="N229" s="69">
        <v>19.460699999999999</v>
      </c>
      <c r="O229" s="69">
        <v>17.791139999999999</v>
      </c>
      <c r="P229" s="69">
        <v>17.154810000000001</v>
      </c>
      <c r="Q229" s="69">
        <v>16.63822</v>
      </c>
      <c r="R229" s="69">
        <v>11.74511</v>
      </c>
      <c r="S229" s="69">
        <v>10.38885</v>
      </c>
      <c r="T229" s="69">
        <v>9.8622510000000005</v>
      </c>
      <c r="U229" s="69">
        <v>9.4248539999999998</v>
      </c>
      <c r="V229" s="70">
        <v>0.70839680000000005</v>
      </c>
      <c r="W229" s="70">
        <v>0.61147200000000002</v>
      </c>
      <c r="X229" s="70">
        <v>0.56667109999999998</v>
      </c>
      <c r="Y229" s="70">
        <v>0.54231240000000003</v>
      </c>
    </row>
    <row r="230" spans="1:25">
      <c r="A230" t="str">
        <f t="shared" si="12"/>
        <v>15-39</v>
      </c>
      <c r="B230">
        <f t="shared" si="10"/>
        <v>15</v>
      </c>
      <c r="C230">
        <f t="shared" si="11"/>
        <v>39</v>
      </c>
      <c r="D230">
        <v>80000</v>
      </c>
      <c r="E230">
        <v>174000</v>
      </c>
      <c r="F230" s="69">
        <v>20.073399999999999</v>
      </c>
      <c r="G230" s="69">
        <v>17.282720000000001</v>
      </c>
      <c r="H230" s="69">
        <v>16.427959999999999</v>
      </c>
      <c r="I230" s="69">
        <v>16.096399999999999</v>
      </c>
      <c r="J230" s="69">
        <v>43.532960000000003</v>
      </c>
      <c r="K230" s="69">
        <v>46.198630000000001</v>
      </c>
      <c r="L230" s="69">
        <v>46.690719999999999</v>
      </c>
      <c r="M230" s="69">
        <v>46.772350000000003</v>
      </c>
      <c r="N230" s="69">
        <v>20.008430000000001</v>
      </c>
      <c r="O230" s="69">
        <v>18.285730000000001</v>
      </c>
      <c r="P230" s="69">
        <v>17.64095</v>
      </c>
      <c r="Q230" s="69">
        <v>17.115849999999998</v>
      </c>
      <c r="R230" s="69">
        <v>11.962960000000001</v>
      </c>
      <c r="S230" s="69">
        <v>10.584160000000001</v>
      </c>
      <c r="T230" s="69">
        <v>10.063090000000001</v>
      </c>
      <c r="U230" s="69">
        <v>9.6305230000000002</v>
      </c>
      <c r="V230" s="70">
        <v>0.66153260000000003</v>
      </c>
      <c r="W230" s="70">
        <v>0.5743916</v>
      </c>
      <c r="X230" s="70">
        <v>0.53388230000000003</v>
      </c>
      <c r="Y230" s="70">
        <v>0.51149560000000005</v>
      </c>
    </row>
    <row r="231" spans="1:25">
      <c r="A231" t="str">
        <f t="shared" si="12"/>
        <v>15-40</v>
      </c>
      <c r="B231">
        <f t="shared" si="10"/>
        <v>15</v>
      </c>
      <c r="C231">
        <f t="shared" si="11"/>
        <v>40</v>
      </c>
      <c r="D231">
        <v>80000</v>
      </c>
      <c r="E231">
        <v>178000</v>
      </c>
      <c r="F231" s="69">
        <v>19.992550000000001</v>
      </c>
      <c r="G231" s="69">
        <v>17.510249999999999</v>
      </c>
      <c r="H231" s="69">
        <v>16.810919999999999</v>
      </c>
      <c r="I231" s="69">
        <v>16.575230000000001</v>
      </c>
      <c r="J231" s="69">
        <v>44.880789999999998</v>
      </c>
      <c r="K231" s="69">
        <v>47.343640000000001</v>
      </c>
      <c r="L231" s="69">
        <v>47.728870000000001</v>
      </c>
      <c r="M231" s="69">
        <v>47.733069999999998</v>
      </c>
      <c r="N231" s="69">
        <v>20.884779999999999</v>
      </c>
      <c r="O231" s="69">
        <v>19.087859999999999</v>
      </c>
      <c r="P231" s="69">
        <v>18.430209999999999</v>
      </c>
      <c r="Q231" s="69">
        <v>17.898009999999999</v>
      </c>
      <c r="R231" s="69">
        <v>12.25713</v>
      </c>
      <c r="S231" s="69">
        <v>10.852969999999999</v>
      </c>
      <c r="T231" s="69">
        <v>10.34281</v>
      </c>
      <c r="U231" s="69">
        <v>9.9232270000000007</v>
      </c>
      <c r="V231" s="70">
        <v>0.75612740000000001</v>
      </c>
      <c r="W231" s="70">
        <v>0.66001770000000004</v>
      </c>
      <c r="X231" s="70">
        <v>0.61609590000000003</v>
      </c>
      <c r="Y231" s="70">
        <v>0.59151540000000002</v>
      </c>
    </row>
    <row r="232" spans="1:25">
      <c r="A232" t="str">
        <f t="shared" si="12"/>
        <v>15-41</v>
      </c>
      <c r="B232">
        <f t="shared" si="10"/>
        <v>15</v>
      </c>
      <c r="C232">
        <f t="shared" si="11"/>
        <v>41</v>
      </c>
      <c r="D232">
        <v>80000</v>
      </c>
      <c r="E232">
        <v>182000</v>
      </c>
      <c r="F232" s="69">
        <v>12.96824</v>
      </c>
      <c r="G232" s="69">
        <v>11.290050000000001</v>
      </c>
      <c r="H232" s="69">
        <v>10.846909999999999</v>
      </c>
      <c r="I232" s="69">
        <v>10.69075</v>
      </c>
      <c r="J232" s="69">
        <v>48.77028</v>
      </c>
      <c r="K232" s="69">
        <v>51.081870000000002</v>
      </c>
      <c r="L232" s="69">
        <v>51.407040000000002</v>
      </c>
      <c r="M232" s="69">
        <v>51.380330000000001</v>
      </c>
      <c r="N232" s="69">
        <v>18.830939999999998</v>
      </c>
      <c r="O232" s="69">
        <v>17.266470000000002</v>
      </c>
      <c r="P232" s="69">
        <v>16.70065</v>
      </c>
      <c r="Q232" s="69">
        <v>16.248200000000001</v>
      </c>
      <c r="R232" s="69">
        <v>11.008459999999999</v>
      </c>
      <c r="S232" s="69">
        <v>9.7536660000000008</v>
      </c>
      <c r="T232" s="69">
        <v>9.307518</v>
      </c>
      <c r="U232" s="69">
        <v>8.9417530000000003</v>
      </c>
      <c r="V232" s="70">
        <v>0.53789779999999998</v>
      </c>
      <c r="W232" s="70">
        <v>0.4716303</v>
      </c>
      <c r="X232" s="70">
        <v>0.44223170000000001</v>
      </c>
      <c r="Y232" s="70">
        <v>0.42756100000000002</v>
      </c>
    </row>
    <row r="233" spans="1:25">
      <c r="A233" t="str">
        <f t="shared" si="12"/>
        <v>15-42</v>
      </c>
      <c r="B233">
        <f t="shared" si="10"/>
        <v>15</v>
      </c>
      <c r="C233">
        <f t="shared" si="11"/>
        <v>42</v>
      </c>
      <c r="D233">
        <v>80000</v>
      </c>
      <c r="E233">
        <v>186000</v>
      </c>
      <c r="F233" s="69">
        <v>10.66872</v>
      </c>
      <c r="G233" s="69">
        <v>9.2567990000000009</v>
      </c>
      <c r="H233" s="69">
        <v>8.8687380000000005</v>
      </c>
      <c r="I233" s="69">
        <v>8.7310189999999999</v>
      </c>
      <c r="J233" s="69">
        <v>50.597450000000002</v>
      </c>
      <c r="K233" s="69">
        <v>52.824249999999999</v>
      </c>
      <c r="L233" s="69">
        <v>53.125979999999998</v>
      </c>
      <c r="M233" s="69">
        <v>53.07452</v>
      </c>
      <c r="N233" s="69">
        <v>18.68046</v>
      </c>
      <c r="O233" s="69">
        <v>17.131530000000001</v>
      </c>
      <c r="P233" s="69">
        <v>16.5778</v>
      </c>
      <c r="Q233" s="69">
        <v>16.13824</v>
      </c>
      <c r="R233" s="69">
        <v>10.787179999999999</v>
      </c>
      <c r="S233" s="69">
        <v>9.5534800000000004</v>
      </c>
      <c r="T233" s="69">
        <v>9.1225380000000005</v>
      </c>
      <c r="U233" s="69">
        <v>8.7705310000000001</v>
      </c>
      <c r="V233" s="70">
        <v>0.52572459999999999</v>
      </c>
      <c r="W233" s="70">
        <v>0.46171889999999999</v>
      </c>
      <c r="X233" s="70">
        <v>0.43374889999999999</v>
      </c>
      <c r="Y233" s="70">
        <v>0.42036079999999998</v>
      </c>
    </row>
    <row r="234" spans="1:25">
      <c r="A234" t="str">
        <f t="shared" si="12"/>
        <v>15-43</v>
      </c>
      <c r="B234">
        <f t="shared" si="10"/>
        <v>15</v>
      </c>
      <c r="C234">
        <f t="shared" si="11"/>
        <v>43</v>
      </c>
      <c r="D234">
        <v>80000</v>
      </c>
      <c r="E234">
        <v>190000</v>
      </c>
      <c r="F234" s="69">
        <v>12.184670000000001</v>
      </c>
      <c r="G234" s="69">
        <v>10.608359999999999</v>
      </c>
      <c r="H234" s="69">
        <v>10.169739999999999</v>
      </c>
      <c r="I234" s="69">
        <v>10.02467</v>
      </c>
      <c r="J234" s="69">
        <v>49.261040000000001</v>
      </c>
      <c r="K234" s="69">
        <v>51.523090000000003</v>
      </c>
      <c r="L234" s="69">
        <v>51.847720000000002</v>
      </c>
      <c r="M234" s="69">
        <v>51.80453</v>
      </c>
      <c r="N234" s="69">
        <v>19.562850000000001</v>
      </c>
      <c r="O234" s="69">
        <v>17.927890000000001</v>
      </c>
      <c r="P234" s="69">
        <v>17.34647</v>
      </c>
      <c r="Q234" s="69">
        <v>16.88683</v>
      </c>
      <c r="R234" s="69">
        <v>11.178179999999999</v>
      </c>
      <c r="S234" s="69">
        <v>9.8931210000000007</v>
      </c>
      <c r="T234" s="69">
        <v>9.4506329999999998</v>
      </c>
      <c r="U234" s="69">
        <v>9.0899660000000004</v>
      </c>
      <c r="V234" s="70">
        <v>0.53083840000000004</v>
      </c>
      <c r="W234" s="70">
        <v>0.46755819999999998</v>
      </c>
      <c r="X234" s="70">
        <v>0.44023909999999999</v>
      </c>
      <c r="Y234" s="70">
        <v>0.42757640000000002</v>
      </c>
    </row>
    <row r="235" spans="1:25">
      <c r="A235" t="str">
        <f t="shared" si="12"/>
        <v>15-44</v>
      </c>
      <c r="B235">
        <f t="shared" si="10"/>
        <v>15</v>
      </c>
      <c r="C235">
        <f t="shared" si="11"/>
        <v>44</v>
      </c>
      <c r="D235">
        <v>80000</v>
      </c>
      <c r="E235">
        <v>194000</v>
      </c>
      <c r="F235" s="69">
        <v>11.28148</v>
      </c>
      <c r="G235" s="69">
        <v>9.8256789999999992</v>
      </c>
      <c r="H235" s="69">
        <v>9.4221319999999995</v>
      </c>
      <c r="I235" s="69">
        <v>9.2914060000000003</v>
      </c>
      <c r="J235" s="69">
        <v>50.330460000000002</v>
      </c>
      <c r="K235" s="69">
        <v>52.543529999999997</v>
      </c>
      <c r="L235" s="69">
        <v>52.850389999999997</v>
      </c>
      <c r="M235" s="69">
        <v>52.790669999999999</v>
      </c>
      <c r="N235" s="69">
        <v>18.734400000000001</v>
      </c>
      <c r="O235" s="69">
        <v>17.180520000000001</v>
      </c>
      <c r="P235" s="69">
        <v>16.629200000000001</v>
      </c>
      <c r="Q235" s="69">
        <v>16.19576</v>
      </c>
      <c r="R235" s="69">
        <v>10.91029</v>
      </c>
      <c r="S235" s="69">
        <v>9.6525359999999996</v>
      </c>
      <c r="T235" s="69">
        <v>9.2227359999999994</v>
      </c>
      <c r="U235" s="69">
        <v>8.8734660000000005</v>
      </c>
      <c r="V235" s="70">
        <v>0.51062850000000004</v>
      </c>
      <c r="W235" s="70">
        <v>0.4506252</v>
      </c>
      <c r="X235" s="70">
        <v>0.42515540000000002</v>
      </c>
      <c r="Y235" s="70">
        <v>0.41383999999999999</v>
      </c>
    </row>
    <row r="236" spans="1:25">
      <c r="A236" t="str">
        <f t="shared" si="12"/>
        <v>15-45</v>
      </c>
      <c r="B236">
        <f t="shared" si="10"/>
        <v>15</v>
      </c>
      <c r="C236">
        <f t="shared" si="11"/>
        <v>45</v>
      </c>
      <c r="D236">
        <v>80000</v>
      </c>
      <c r="E236">
        <v>198000</v>
      </c>
      <c r="F236" s="69">
        <v>10.74512</v>
      </c>
      <c r="G236" s="69">
        <v>9.2562189999999998</v>
      </c>
      <c r="H236" s="69">
        <v>8.8298310000000004</v>
      </c>
      <c r="I236" s="69">
        <v>8.6970639999999992</v>
      </c>
      <c r="J236" s="69">
        <v>52.167909999999999</v>
      </c>
      <c r="K236" s="69">
        <v>54.389290000000003</v>
      </c>
      <c r="L236" s="69">
        <v>54.677660000000003</v>
      </c>
      <c r="M236" s="69">
        <v>54.583820000000003</v>
      </c>
      <c r="N236" s="69">
        <v>16.08746</v>
      </c>
      <c r="O236" s="69">
        <v>14.738899999999999</v>
      </c>
      <c r="P236" s="69">
        <v>14.27627</v>
      </c>
      <c r="Q236" s="69">
        <v>13.911849999999999</v>
      </c>
      <c r="R236" s="69">
        <v>10.31499</v>
      </c>
      <c r="S236" s="69">
        <v>9.1162150000000004</v>
      </c>
      <c r="T236" s="69">
        <v>8.7133230000000008</v>
      </c>
      <c r="U236" s="69">
        <v>8.386844</v>
      </c>
      <c r="V236" s="70">
        <v>0.519424</v>
      </c>
      <c r="W236" s="70">
        <v>0.45272980000000002</v>
      </c>
      <c r="X236" s="70">
        <v>0.42700769999999999</v>
      </c>
      <c r="Y236" s="70">
        <v>0.41678490000000001</v>
      </c>
    </row>
    <row r="237" spans="1:25">
      <c r="A237" t="str">
        <f t="shared" si="12"/>
        <v>15-46</v>
      </c>
      <c r="B237">
        <f t="shared" si="10"/>
        <v>15</v>
      </c>
      <c r="C237">
        <f t="shared" si="11"/>
        <v>46</v>
      </c>
      <c r="D237">
        <v>80000</v>
      </c>
      <c r="E237">
        <v>202000</v>
      </c>
      <c r="F237" s="69">
        <v>13.4871</v>
      </c>
      <c r="G237" s="69">
        <v>11.604240000000001</v>
      </c>
      <c r="H237" s="69">
        <v>11.075850000000001</v>
      </c>
      <c r="I237" s="69">
        <v>10.94021</v>
      </c>
      <c r="J237" s="69">
        <v>50.324829999999999</v>
      </c>
      <c r="K237" s="69">
        <v>52.668680000000002</v>
      </c>
      <c r="L237" s="69">
        <v>52.983519999999999</v>
      </c>
      <c r="M237" s="69">
        <v>52.879339999999999</v>
      </c>
      <c r="N237" s="69">
        <v>19.361519999999999</v>
      </c>
      <c r="O237" s="69">
        <v>17.6816</v>
      </c>
      <c r="P237" s="69">
        <v>17.11232</v>
      </c>
      <c r="Q237" s="69">
        <v>16.65814</v>
      </c>
      <c r="R237" s="69">
        <v>11.43587</v>
      </c>
      <c r="S237" s="69">
        <v>10.09878</v>
      </c>
      <c r="T237" s="69">
        <v>9.6540049999999997</v>
      </c>
      <c r="U237" s="69">
        <v>9.2917590000000008</v>
      </c>
      <c r="V237" s="70">
        <v>0.62384490000000004</v>
      </c>
      <c r="W237" s="70">
        <v>0.54188840000000005</v>
      </c>
      <c r="X237" s="70">
        <v>0.51146860000000005</v>
      </c>
      <c r="Y237" s="70">
        <v>0.49912479999999998</v>
      </c>
    </row>
    <row r="238" spans="1:25">
      <c r="A238" t="str">
        <f t="shared" si="12"/>
        <v>15-47</v>
      </c>
      <c r="B238">
        <f t="shared" si="10"/>
        <v>15</v>
      </c>
      <c r="C238">
        <f t="shared" si="11"/>
        <v>47</v>
      </c>
      <c r="D238">
        <v>80000</v>
      </c>
      <c r="E238">
        <v>206000</v>
      </c>
      <c r="F238" s="69">
        <v>11.186920000000001</v>
      </c>
      <c r="G238" s="69">
        <v>9.6926140000000007</v>
      </c>
      <c r="H238" s="69">
        <v>9.2994430000000001</v>
      </c>
      <c r="I238" s="69">
        <v>9.2046510000000001</v>
      </c>
      <c r="J238" s="69">
        <v>52.270769999999999</v>
      </c>
      <c r="K238" s="69">
        <v>54.449939999999998</v>
      </c>
      <c r="L238" s="69">
        <v>54.695259999999998</v>
      </c>
      <c r="M238" s="69">
        <v>54.553539999999998</v>
      </c>
      <c r="N238" s="69">
        <v>18.218309999999999</v>
      </c>
      <c r="O238" s="69">
        <v>16.672350000000002</v>
      </c>
      <c r="P238" s="69">
        <v>16.154920000000001</v>
      </c>
      <c r="Q238" s="69">
        <v>15.73888</v>
      </c>
      <c r="R238" s="69">
        <v>10.97588</v>
      </c>
      <c r="S238" s="69">
        <v>9.7049400000000006</v>
      </c>
      <c r="T238" s="69">
        <v>9.2878190000000007</v>
      </c>
      <c r="U238" s="69">
        <v>8.9451269999999994</v>
      </c>
      <c r="V238" s="70">
        <v>0.59345230000000004</v>
      </c>
      <c r="W238" s="70">
        <v>0.51752830000000005</v>
      </c>
      <c r="X238" s="70">
        <v>0.49013190000000001</v>
      </c>
      <c r="Y238" s="70">
        <v>0.47906710000000002</v>
      </c>
    </row>
    <row r="239" spans="1:25">
      <c r="A239" t="str">
        <f t="shared" si="12"/>
        <v>15-48</v>
      </c>
      <c r="B239">
        <f t="shared" si="10"/>
        <v>15</v>
      </c>
      <c r="C239">
        <f t="shared" si="11"/>
        <v>48</v>
      </c>
      <c r="D239">
        <v>80000</v>
      </c>
      <c r="E239">
        <v>210000</v>
      </c>
      <c r="F239" s="69">
        <v>10.234109999999999</v>
      </c>
      <c r="G239" s="69">
        <v>8.87059</v>
      </c>
      <c r="H239" s="69">
        <v>8.5174050000000001</v>
      </c>
      <c r="I239" s="69">
        <v>8.4388590000000008</v>
      </c>
      <c r="J239" s="69">
        <v>51.983759999999997</v>
      </c>
      <c r="K239" s="69">
        <v>54.16086</v>
      </c>
      <c r="L239" s="69">
        <v>54.39752</v>
      </c>
      <c r="M239" s="69">
        <v>54.237479999999998</v>
      </c>
      <c r="N239" s="69">
        <v>18.367190000000001</v>
      </c>
      <c r="O239" s="69">
        <v>16.81034</v>
      </c>
      <c r="P239" s="69">
        <v>16.292560000000002</v>
      </c>
      <c r="Q239" s="69">
        <v>15.87468</v>
      </c>
      <c r="R239" s="69">
        <v>10.943709999999999</v>
      </c>
      <c r="S239" s="69">
        <v>9.6810989999999997</v>
      </c>
      <c r="T239" s="69">
        <v>9.2688699999999997</v>
      </c>
      <c r="U239" s="69">
        <v>8.9296140000000008</v>
      </c>
      <c r="V239" s="70">
        <v>0.5509442</v>
      </c>
      <c r="W239" s="70">
        <v>0.47980699999999998</v>
      </c>
      <c r="X239" s="70">
        <v>0.4557775</v>
      </c>
      <c r="Y239" s="70">
        <v>0.44712540000000001</v>
      </c>
    </row>
    <row r="240" spans="1:25">
      <c r="A240" t="str">
        <f t="shared" si="12"/>
        <v>15-49</v>
      </c>
      <c r="B240">
        <f t="shared" si="10"/>
        <v>15</v>
      </c>
      <c r="C240">
        <f t="shared" si="11"/>
        <v>49</v>
      </c>
      <c r="D240">
        <v>80000</v>
      </c>
      <c r="E240">
        <v>214000</v>
      </c>
      <c r="F240" s="69">
        <v>11.250220000000001</v>
      </c>
      <c r="G240" s="69">
        <v>9.8567970000000003</v>
      </c>
      <c r="H240" s="69">
        <v>9.5169730000000001</v>
      </c>
      <c r="I240" s="69">
        <v>9.4609260000000006</v>
      </c>
      <c r="J240" s="69">
        <v>51.616320000000002</v>
      </c>
      <c r="K240" s="69">
        <v>53.677379999999999</v>
      </c>
      <c r="L240" s="69">
        <v>53.858339999999998</v>
      </c>
      <c r="M240" s="69">
        <v>53.65849</v>
      </c>
      <c r="N240" s="69">
        <v>18.64555</v>
      </c>
      <c r="O240" s="69">
        <v>17.073309999999999</v>
      </c>
      <c r="P240" s="69">
        <v>16.556760000000001</v>
      </c>
      <c r="Q240" s="69">
        <v>16.139019999999999</v>
      </c>
      <c r="R240" s="69">
        <v>11.17408</v>
      </c>
      <c r="S240" s="69">
        <v>9.8927490000000002</v>
      </c>
      <c r="T240" s="69">
        <v>9.4790770000000002</v>
      </c>
      <c r="U240" s="69">
        <v>9.1380300000000005</v>
      </c>
      <c r="V240" s="70">
        <v>0.58846580000000004</v>
      </c>
      <c r="W240" s="70">
        <v>0.51337639999999995</v>
      </c>
      <c r="X240" s="70">
        <v>0.48959079999999999</v>
      </c>
      <c r="Y240" s="70">
        <v>0.48146290000000003</v>
      </c>
    </row>
    <row r="241" spans="1:25">
      <c r="A241" t="str">
        <f t="shared" si="12"/>
        <v>15-50</v>
      </c>
      <c r="B241">
        <f t="shared" si="10"/>
        <v>15</v>
      </c>
      <c r="C241">
        <f t="shared" si="11"/>
        <v>50</v>
      </c>
      <c r="D241">
        <v>80000</v>
      </c>
      <c r="E241">
        <v>218000</v>
      </c>
      <c r="F241" s="69">
        <v>11.265779999999999</v>
      </c>
      <c r="G241" s="69">
        <v>9.8835800000000003</v>
      </c>
      <c r="H241" s="69">
        <v>9.5720449999999992</v>
      </c>
      <c r="I241" s="69">
        <v>9.5372570000000003</v>
      </c>
      <c r="J241" s="69">
        <v>49.624319999999997</v>
      </c>
      <c r="K241" s="69">
        <v>51.722880000000004</v>
      </c>
      <c r="L241" s="69">
        <v>51.87847</v>
      </c>
      <c r="M241" s="69">
        <v>51.652790000000003</v>
      </c>
      <c r="N241" s="69">
        <v>19.68788</v>
      </c>
      <c r="O241" s="69">
        <v>18.026150000000001</v>
      </c>
      <c r="P241" s="69">
        <v>17.485150000000001</v>
      </c>
      <c r="Q241" s="69">
        <v>17.045100000000001</v>
      </c>
      <c r="R241" s="69">
        <v>11.4567</v>
      </c>
      <c r="S241" s="69">
        <v>10.1523</v>
      </c>
      <c r="T241" s="69">
        <v>9.7350060000000003</v>
      </c>
      <c r="U241" s="69">
        <v>9.3901430000000001</v>
      </c>
      <c r="V241" s="70">
        <v>0.51830920000000003</v>
      </c>
      <c r="W241" s="70">
        <v>0.45159080000000001</v>
      </c>
      <c r="X241" s="70">
        <v>0.43308849999999999</v>
      </c>
      <c r="Y241" s="70">
        <v>0.42876570000000003</v>
      </c>
    </row>
    <row r="242" spans="1:25">
      <c r="A242" t="str">
        <f t="shared" si="12"/>
        <v>15-51</v>
      </c>
      <c r="B242">
        <f t="shared" si="10"/>
        <v>15</v>
      </c>
      <c r="C242">
        <f t="shared" si="11"/>
        <v>51</v>
      </c>
      <c r="D242">
        <v>80000</v>
      </c>
      <c r="E242">
        <v>222000</v>
      </c>
      <c r="F242" s="69">
        <v>13.594519999999999</v>
      </c>
      <c r="G242" s="69">
        <v>12.10028</v>
      </c>
      <c r="H242" s="69">
        <v>11.82048</v>
      </c>
      <c r="I242" s="69">
        <v>11.85726</v>
      </c>
      <c r="J242" s="69">
        <v>46.743429999999996</v>
      </c>
      <c r="K242" s="69">
        <v>48.811959999999999</v>
      </c>
      <c r="L242" s="69">
        <v>48.923740000000002</v>
      </c>
      <c r="M242" s="69">
        <v>48.640700000000002</v>
      </c>
      <c r="N242" s="69">
        <v>20.956959999999999</v>
      </c>
      <c r="O242" s="69">
        <v>19.168279999999999</v>
      </c>
      <c r="P242" s="69">
        <v>18.590630000000001</v>
      </c>
      <c r="Q242" s="69">
        <v>18.124479999999998</v>
      </c>
      <c r="R242" s="69">
        <v>12.05538</v>
      </c>
      <c r="S242" s="69">
        <v>10.68384</v>
      </c>
      <c r="T242" s="69">
        <v>10.24959</v>
      </c>
      <c r="U242" s="69">
        <v>9.8934650000000008</v>
      </c>
      <c r="V242" s="70">
        <v>0.48112460000000001</v>
      </c>
      <c r="W242" s="70">
        <v>0.41892020000000002</v>
      </c>
      <c r="X242" s="70">
        <v>0.40402399999999999</v>
      </c>
      <c r="Y242" s="70">
        <v>0.40253640000000002</v>
      </c>
    </row>
    <row r="243" spans="1:25">
      <c r="A243" t="str">
        <f t="shared" si="12"/>
        <v>15-52</v>
      </c>
      <c r="B243">
        <f t="shared" si="10"/>
        <v>15</v>
      </c>
      <c r="C243">
        <f t="shared" si="11"/>
        <v>52</v>
      </c>
      <c r="D243">
        <v>80000</v>
      </c>
      <c r="E243">
        <v>226000</v>
      </c>
      <c r="F243" s="69">
        <v>11.83962</v>
      </c>
      <c r="G243" s="69">
        <v>10.617290000000001</v>
      </c>
      <c r="H243" s="69">
        <v>10.4718</v>
      </c>
      <c r="I243" s="69">
        <v>10.578519999999999</v>
      </c>
      <c r="J243" s="69">
        <v>44.547490000000003</v>
      </c>
      <c r="K243" s="69">
        <v>46.542340000000003</v>
      </c>
      <c r="L243" s="69">
        <v>46.585380000000001</v>
      </c>
      <c r="M243" s="69">
        <v>46.259160000000001</v>
      </c>
      <c r="N243" s="69">
        <v>21.395060000000001</v>
      </c>
      <c r="O243" s="69">
        <v>19.594360000000002</v>
      </c>
      <c r="P243" s="69">
        <v>19.00301</v>
      </c>
      <c r="Q243" s="69">
        <v>18.524439999999998</v>
      </c>
      <c r="R243" s="69">
        <v>12.314069999999999</v>
      </c>
      <c r="S243" s="69">
        <v>10.933199999999999</v>
      </c>
      <c r="T243" s="69">
        <v>10.490309999999999</v>
      </c>
      <c r="U243" s="69">
        <v>10.126329999999999</v>
      </c>
      <c r="V243" s="70">
        <v>0.47457359999999998</v>
      </c>
      <c r="W243" s="70">
        <v>0.41479729999999998</v>
      </c>
      <c r="X243" s="70">
        <v>0.40165650000000003</v>
      </c>
      <c r="Y243" s="70">
        <v>0.4011789</v>
      </c>
    </row>
    <row r="244" spans="1:25">
      <c r="A244" t="str">
        <f t="shared" si="12"/>
        <v>15-53</v>
      </c>
      <c r="B244">
        <f t="shared" si="10"/>
        <v>15</v>
      </c>
      <c r="C244">
        <f t="shared" si="11"/>
        <v>53</v>
      </c>
      <c r="D244">
        <v>80000</v>
      </c>
      <c r="E244">
        <v>230000</v>
      </c>
      <c r="F244" s="69">
        <v>8.2327279999999998</v>
      </c>
      <c r="G244" s="69">
        <v>7.4821530000000003</v>
      </c>
      <c r="H244" s="69">
        <v>7.4878790000000004</v>
      </c>
      <c r="I244" s="69">
        <v>7.65313</v>
      </c>
      <c r="J244" s="69">
        <v>54.074979999999996</v>
      </c>
      <c r="K244" s="69">
        <v>55.584870000000002</v>
      </c>
      <c r="L244" s="69">
        <v>55.362169999999999</v>
      </c>
      <c r="M244" s="69">
        <v>54.799630000000001</v>
      </c>
      <c r="N244" s="69">
        <v>10.812609999999999</v>
      </c>
      <c r="O244" s="69">
        <v>10.042439999999999</v>
      </c>
      <c r="P244" s="69">
        <v>9.8207419999999992</v>
      </c>
      <c r="Q244" s="69">
        <v>9.6417640000000002</v>
      </c>
      <c r="R244" s="69">
        <v>9.3880759999999999</v>
      </c>
      <c r="S244" s="69">
        <v>8.3909929999999999</v>
      </c>
      <c r="T244" s="69">
        <v>8.0837620000000001</v>
      </c>
      <c r="U244" s="69">
        <v>7.832586</v>
      </c>
      <c r="V244" s="70">
        <v>0.33121600000000001</v>
      </c>
      <c r="W244" s="70">
        <v>0.2939099</v>
      </c>
      <c r="X244" s="70">
        <v>0.29258329999999999</v>
      </c>
      <c r="Y244" s="70">
        <v>0.30039759999999999</v>
      </c>
    </row>
    <row r="245" spans="1:25">
      <c r="A245" t="str">
        <f t="shared" si="12"/>
        <v>16-29</v>
      </c>
      <c r="B245">
        <f t="shared" si="10"/>
        <v>16</v>
      </c>
      <c r="C245">
        <f t="shared" si="11"/>
        <v>29</v>
      </c>
      <c r="D245">
        <v>84000</v>
      </c>
      <c r="E245">
        <v>134000</v>
      </c>
      <c r="F245" s="69">
        <v>14.487209999999999</v>
      </c>
      <c r="G245" s="69">
        <v>12.563639999999999</v>
      </c>
      <c r="H245" s="69">
        <v>11.931229999999999</v>
      </c>
      <c r="I245" s="69">
        <v>11.55977</v>
      </c>
      <c r="J245" s="69">
        <v>42.720669999999998</v>
      </c>
      <c r="K245" s="69">
        <v>45.129199999999997</v>
      </c>
      <c r="L245" s="69">
        <v>45.613199999999999</v>
      </c>
      <c r="M245" s="69">
        <v>45.80509</v>
      </c>
      <c r="N245" s="69">
        <v>17.603819999999999</v>
      </c>
      <c r="O245" s="69">
        <v>16.141590000000001</v>
      </c>
      <c r="P245" s="69">
        <v>15.57246</v>
      </c>
      <c r="Q245" s="69">
        <v>15.10065</v>
      </c>
      <c r="R245" s="69">
        <v>11.091659999999999</v>
      </c>
      <c r="S245" s="69">
        <v>9.8502659999999995</v>
      </c>
      <c r="T245" s="69">
        <v>9.3459230000000009</v>
      </c>
      <c r="U245" s="69">
        <v>8.9179820000000003</v>
      </c>
      <c r="V245" s="70">
        <v>0.60451909999999998</v>
      </c>
      <c r="W245" s="70">
        <v>0.52128169999999996</v>
      </c>
      <c r="X245" s="70">
        <v>0.4770297</v>
      </c>
      <c r="Y245" s="70">
        <v>0.44998749999999998</v>
      </c>
    </row>
    <row r="246" spans="1:25">
      <c r="A246" t="str">
        <f t="shared" si="12"/>
        <v>16-30</v>
      </c>
      <c r="B246">
        <f t="shared" si="10"/>
        <v>16</v>
      </c>
      <c r="C246">
        <f t="shared" si="11"/>
        <v>30</v>
      </c>
      <c r="D246">
        <v>84000</v>
      </c>
      <c r="E246">
        <v>138000</v>
      </c>
      <c r="F246" s="69">
        <v>17.054410000000001</v>
      </c>
      <c r="G246" s="69">
        <v>14.94037</v>
      </c>
      <c r="H246" s="69">
        <v>14.25451</v>
      </c>
      <c r="I246" s="69">
        <v>13.899850000000001</v>
      </c>
      <c r="J246" s="69">
        <v>39.831780000000002</v>
      </c>
      <c r="K246" s="69">
        <v>42.121020000000001</v>
      </c>
      <c r="L246" s="69">
        <v>42.567230000000002</v>
      </c>
      <c r="M246" s="69">
        <v>42.699849999999998</v>
      </c>
      <c r="N246" s="69">
        <v>17.72784</v>
      </c>
      <c r="O246" s="69">
        <v>16.259049999999998</v>
      </c>
      <c r="P246" s="69">
        <v>15.69284</v>
      </c>
      <c r="Q246" s="69">
        <v>15.22682</v>
      </c>
      <c r="R246" s="69">
        <v>11.387499999999999</v>
      </c>
      <c r="S246" s="69">
        <v>10.120100000000001</v>
      </c>
      <c r="T246" s="69">
        <v>9.6122189999999996</v>
      </c>
      <c r="U246" s="69">
        <v>9.1842210000000009</v>
      </c>
      <c r="V246" s="70">
        <v>0.60663089999999997</v>
      </c>
      <c r="W246" s="70">
        <v>0.52501580000000003</v>
      </c>
      <c r="X246" s="70">
        <v>0.48314669999999998</v>
      </c>
      <c r="Y246" s="70">
        <v>0.45865119999999998</v>
      </c>
    </row>
    <row r="247" spans="1:25">
      <c r="A247" t="str">
        <f t="shared" si="12"/>
        <v>16-31</v>
      </c>
      <c r="B247">
        <f t="shared" si="10"/>
        <v>16</v>
      </c>
      <c r="C247">
        <f t="shared" si="11"/>
        <v>31</v>
      </c>
      <c r="D247">
        <v>84000</v>
      </c>
      <c r="E247">
        <v>142000</v>
      </c>
      <c r="F247" s="69">
        <v>21.82188</v>
      </c>
      <c r="G247" s="69">
        <v>19.613600000000002</v>
      </c>
      <c r="H247" s="69">
        <v>18.886019999999998</v>
      </c>
      <c r="I247" s="69">
        <v>18.581800000000001</v>
      </c>
      <c r="J247" s="69">
        <v>28.9757</v>
      </c>
      <c r="K247" s="69">
        <v>30.93873</v>
      </c>
      <c r="L247" s="69">
        <v>31.347919999999998</v>
      </c>
      <c r="M247" s="69">
        <v>31.448139999999999</v>
      </c>
      <c r="N247" s="69">
        <v>22.450880000000002</v>
      </c>
      <c r="O247" s="69">
        <v>20.467749999999999</v>
      </c>
      <c r="P247" s="69">
        <v>19.70102</v>
      </c>
      <c r="Q247" s="69">
        <v>19.067150000000002</v>
      </c>
      <c r="R247" s="69">
        <v>14.04462</v>
      </c>
      <c r="S247" s="69">
        <v>12.456569999999999</v>
      </c>
      <c r="T247" s="69">
        <v>11.825340000000001</v>
      </c>
      <c r="U247" s="69">
        <v>11.29466</v>
      </c>
      <c r="V247" s="70">
        <v>1.011201</v>
      </c>
      <c r="W247" s="70">
        <v>0.88039619999999996</v>
      </c>
      <c r="X247" s="70">
        <v>0.81570310000000001</v>
      </c>
      <c r="Y247" s="70">
        <v>0.77549630000000003</v>
      </c>
    </row>
    <row r="248" spans="1:25">
      <c r="A248" t="str">
        <f t="shared" si="12"/>
        <v>16-32</v>
      </c>
      <c r="B248">
        <f t="shared" si="10"/>
        <v>16</v>
      </c>
      <c r="C248">
        <f t="shared" si="11"/>
        <v>32</v>
      </c>
      <c r="D248">
        <v>84000</v>
      </c>
      <c r="E248">
        <v>146000</v>
      </c>
      <c r="F248" s="69">
        <v>21.556740000000001</v>
      </c>
      <c r="G248" s="69">
        <v>18.94295</v>
      </c>
      <c r="H248" s="69">
        <v>18.107379999999999</v>
      </c>
      <c r="I248" s="69">
        <v>17.781490000000002</v>
      </c>
      <c r="J248" s="69">
        <v>36.657159999999998</v>
      </c>
      <c r="K248" s="69">
        <v>39.030589999999997</v>
      </c>
      <c r="L248" s="69">
        <v>39.491579999999999</v>
      </c>
      <c r="M248" s="69">
        <v>39.588720000000002</v>
      </c>
      <c r="N248" s="69">
        <v>18.970109999999998</v>
      </c>
      <c r="O248" s="69">
        <v>17.384360000000001</v>
      </c>
      <c r="P248" s="69">
        <v>16.767900000000001</v>
      </c>
      <c r="Q248" s="69">
        <v>16.261780000000002</v>
      </c>
      <c r="R248" s="69">
        <v>12.0976</v>
      </c>
      <c r="S248" s="69">
        <v>10.75747</v>
      </c>
      <c r="T248" s="69">
        <v>10.218909999999999</v>
      </c>
      <c r="U248" s="69">
        <v>9.7672889999999999</v>
      </c>
      <c r="V248" s="70">
        <v>0.78518149999999998</v>
      </c>
      <c r="W248" s="70">
        <v>0.68263439999999997</v>
      </c>
      <c r="X248" s="70">
        <v>0.63264569999999998</v>
      </c>
      <c r="Y248" s="70">
        <v>0.60401079999999996</v>
      </c>
    </row>
    <row r="249" spans="1:25">
      <c r="A249" t="str">
        <f t="shared" si="12"/>
        <v>16-33</v>
      </c>
      <c r="B249">
        <f t="shared" si="10"/>
        <v>16</v>
      </c>
      <c r="C249">
        <f t="shared" si="11"/>
        <v>33</v>
      </c>
      <c r="D249">
        <v>84000</v>
      </c>
      <c r="E249">
        <v>150000</v>
      </c>
      <c r="F249" s="69">
        <v>13.465870000000001</v>
      </c>
      <c r="G249" s="69">
        <v>11.66709</v>
      </c>
      <c r="H249" s="69">
        <v>11.133010000000001</v>
      </c>
      <c r="I249" s="69">
        <v>10.89451</v>
      </c>
      <c r="J249" s="69">
        <v>42.319000000000003</v>
      </c>
      <c r="K249" s="69">
        <v>44.718380000000003</v>
      </c>
      <c r="L249" s="69">
        <v>45.141950000000001</v>
      </c>
      <c r="M249" s="69">
        <v>45.214179999999999</v>
      </c>
      <c r="N249" s="69">
        <v>18.553100000000001</v>
      </c>
      <c r="O249" s="69">
        <v>17.007079999999998</v>
      </c>
      <c r="P249" s="69">
        <v>16.409050000000001</v>
      </c>
      <c r="Q249" s="69">
        <v>15.91282</v>
      </c>
      <c r="R249" s="69">
        <v>11.329079999999999</v>
      </c>
      <c r="S249" s="69">
        <v>10.08236</v>
      </c>
      <c r="T249" s="69">
        <v>9.5844950000000004</v>
      </c>
      <c r="U249" s="69">
        <v>9.163335</v>
      </c>
      <c r="V249" s="70">
        <v>0.52003690000000002</v>
      </c>
      <c r="W249" s="70">
        <v>0.45197589999999999</v>
      </c>
      <c r="X249" s="70">
        <v>0.41874689999999998</v>
      </c>
      <c r="Y249" s="70">
        <v>0.40088200000000002</v>
      </c>
    </row>
    <row r="250" spans="1:25">
      <c r="A250" t="str">
        <f t="shared" si="12"/>
        <v>16-34</v>
      </c>
      <c r="B250">
        <f t="shared" si="10"/>
        <v>16</v>
      </c>
      <c r="C250">
        <f t="shared" si="11"/>
        <v>34</v>
      </c>
      <c r="D250">
        <v>84000</v>
      </c>
      <c r="E250">
        <v>154000</v>
      </c>
      <c r="F250" s="69">
        <v>13.936809999999999</v>
      </c>
      <c r="G250" s="69">
        <v>12.09404</v>
      </c>
      <c r="H250" s="69">
        <v>11.553789999999999</v>
      </c>
      <c r="I250" s="69">
        <v>11.30218</v>
      </c>
      <c r="J250" s="69">
        <v>41.914490000000001</v>
      </c>
      <c r="K250" s="69">
        <v>44.347259999999999</v>
      </c>
      <c r="L250" s="69">
        <v>44.772199999999998</v>
      </c>
      <c r="M250" s="69">
        <v>44.860430000000001</v>
      </c>
      <c r="N250" s="69">
        <v>19.02319</v>
      </c>
      <c r="O250" s="69">
        <v>17.431529999999999</v>
      </c>
      <c r="P250" s="69">
        <v>16.82122</v>
      </c>
      <c r="Q250" s="69">
        <v>16.313179999999999</v>
      </c>
      <c r="R250" s="69">
        <v>11.4262</v>
      </c>
      <c r="S250" s="69">
        <v>10.163259999999999</v>
      </c>
      <c r="T250" s="69">
        <v>9.6627939999999999</v>
      </c>
      <c r="U250" s="69">
        <v>9.2380320000000005</v>
      </c>
      <c r="V250" s="70">
        <v>0.48083959999999998</v>
      </c>
      <c r="W250" s="70">
        <v>0.41770600000000002</v>
      </c>
      <c r="X250" s="70">
        <v>0.3867119</v>
      </c>
      <c r="Y250" s="70">
        <v>0.37013489999999999</v>
      </c>
    </row>
    <row r="251" spans="1:25">
      <c r="A251" t="str">
        <f t="shared" si="12"/>
        <v>16-35</v>
      </c>
      <c r="B251">
        <f t="shared" si="10"/>
        <v>16</v>
      </c>
      <c r="C251">
        <f t="shared" si="11"/>
        <v>35</v>
      </c>
      <c r="D251">
        <v>84000</v>
      </c>
      <c r="E251">
        <v>158000</v>
      </c>
      <c r="F251" s="69">
        <v>16.067489999999999</v>
      </c>
      <c r="G251" s="69">
        <v>14.0055</v>
      </c>
      <c r="H251" s="69">
        <v>13.41765</v>
      </c>
      <c r="I251" s="69">
        <v>13.17808</v>
      </c>
      <c r="J251" s="69">
        <v>41.029769999999999</v>
      </c>
      <c r="K251" s="69">
        <v>43.483789999999999</v>
      </c>
      <c r="L251" s="69">
        <v>43.88411</v>
      </c>
      <c r="M251" s="69">
        <v>43.940390000000001</v>
      </c>
      <c r="N251" s="69">
        <v>19.47945</v>
      </c>
      <c r="O251" s="69">
        <v>17.838280000000001</v>
      </c>
      <c r="P251" s="69">
        <v>17.210049999999999</v>
      </c>
      <c r="Q251" s="69">
        <v>16.687750000000001</v>
      </c>
      <c r="R251" s="69">
        <v>11.62393</v>
      </c>
      <c r="S251" s="69">
        <v>10.32977</v>
      </c>
      <c r="T251" s="69">
        <v>9.8196630000000003</v>
      </c>
      <c r="U251" s="69">
        <v>9.3871959999999994</v>
      </c>
      <c r="V251" s="70">
        <v>0.49179580000000001</v>
      </c>
      <c r="W251" s="70">
        <v>0.42786439999999998</v>
      </c>
      <c r="X251" s="70">
        <v>0.39667029999999998</v>
      </c>
      <c r="Y251" s="70">
        <v>0.38006030000000002</v>
      </c>
    </row>
    <row r="252" spans="1:25">
      <c r="A252" t="str">
        <f t="shared" si="12"/>
        <v>16-36</v>
      </c>
      <c r="B252">
        <f t="shared" si="10"/>
        <v>16</v>
      </c>
      <c r="C252">
        <f t="shared" si="11"/>
        <v>36</v>
      </c>
      <c r="D252">
        <v>84000</v>
      </c>
      <c r="E252">
        <v>162000</v>
      </c>
      <c r="F252" s="69">
        <v>18.644189999999998</v>
      </c>
      <c r="G252" s="69">
        <v>16.23976</v>
      </c>
      <c r="H252" s="69">
        <v>15.5374</v>
      </c>
      <c r="I252" s="69">
        <v>15.23424</v>
      </c>
      <c r="J252" s="69">
        <v>42.02469</v>
      </c>
      <c r="K252" s="69">
        <v>44.542720000000003</v>
      </c>
      <c r="L252" s="69">
        <v>44.96602</v>
      </c>
      <c r="M252" s="69">
        <v>45.058280000000003</v>
      </c>
      <c r="N252" s="69">
        <v>19.650010000000002</v>
      </c>
      <c r="O252" s="69">
        <v>17.98</v>
      </c>
      <c r="P252" s="69">
        <v>17.32874</v>
      </c>
      <c r="Q252" s="69">
        <v>16.784680000000002</v>
      </c>
      <c r="R252" s="69">
        <v>11.889530000000001</v>
      </c>
      <c r="S252" s="69">
        <v>10.550789999999999</v>
      </c>
      <c r="T252" s="69">
        <v>10.01627</v>
      </c>
      <c r="U252" s="69">
        <v>9.5609090000000005</v>
      </c>
      <c r="V252" s="70">
        <v>0.64715180000000005</v>
      </c>
      <c r="W252" s="70">
        <v>0.56198190000000003</v>
      </c>
      <c r="X252" s="70">
        <v>0.51917809999999998</v>
      </c>
      <c r="Y252" s="70">
        <v>0.4934267</v>
      </c>
    </row>
    <row r="253" spans="1:25">
      <c r="A253" t="str">
        <f t="shared" si="12"/>
        <v>16-37</v>
      </c>
      <c r="B253">
        <f t="shared" si="10"/>
        <v>16</v>
      </c>
      <c r="C253">
        <f t="shared" si="11"/>
        <v>37</v>
      </c>
      <c r="D253">
        <v>84000</v>
      </c>
      <c r="E253">
        <v>166000</v>
      </c>
      <c r="F253" s="69">
        <v>15.82931</v>
      </c>
      <c r="G253" s="69">
        <v>13.681010000000001</v>
      </c>
      <c r="H253" s="69">
        <v>13.035130000000001</v>
      </c>
      <c r="I253" s="69">
        <v>12.74051</v>
      </c>
      <c r="J253" s="69">
        <v>43.378509999999999</v>
      </c>
      <c r="K253" s="69">
        <v>45.946770000000001</v>
      </c>
      <c r="L253" s="69">
        <v>46.382159999999999</v>
      </c>
      <c r="M253" s="69">
        <v>46.471649999999997</v>
      </c>
      <c r="N253" s="69">
        <v>19.218019999999999</v>
      </c>
      <c r="O253" s="69">
        <v>17.58568</v>
      </c>
      <c r="P253" s="69">
        <v>16.95844</v>
      </c>
      <c r="Q253" s="69">
        <v>16.43778</v>
      </c>
      <c r="R253" s="69">
        <v>11.43754</v>
      </c>
      <c r="S253" s="69">
        <v>10.14414</v>
      </c>
      <c r="T253" s="69">
        <v>9.6363400000000006</v>
      </c>
      <c r="U253" s="69">
        <v>9.2059560000000005</v>
      </c>
      <c r="V253" s="70">
        <v>0.53171990000000002</v>
      </c>
      <c r="W253" s="70">
        <v>0.46163989999999999</v>
      </c>
      <c r="X253" s="70">
        <v>0.42685479999999998</v>
      </c>
      <c r="Y253" s="70">
        <v>0.40686840000000002</v>
      </c>
    </row>
    <row r="254" spans="1:25">
      <c r="A254" t="str">
        <f t="shared" si="12"/>
        <v>16-38</v>
      </c>
      <c r="B254">
        <f t="shared" si="10"/>
        <v>16</v>
      </c>
      <c r="C254">
        <f t="shared" si="11"/>
        <v>38</v>
      </c>
      <c r="D254">
        <v>84000</v>
      </c>
      <c r="E254">
        <v>170000</v>
      </c>
      <c r="F254" s="69">
        <v>15.46475</v>
      </c>
      <c r="G254" s="69">
        <v>13.216570000000001</v>
      </c>
      <c r="H254" s="69">
        <v>12.49611</v>
      </c>
      <c r="I254" s="69">
        <v>12.197100000000001</v>
      </c>
      <c r="J254" s="69">
        <v>46.525019999999998</v>
      </c>
      <c r="K254" s="69">
        <v>49.13496</v>
      </c>
      <c r="L254" s="69">
        <v>49.618510000000001</v>
      </c>
      <c r="M254" s="69">
        <v>49.688389999999998</v>
      </c>
      <c r="N254" s="69">
        <v>18.510159999999999</v>
      </c>
      <c r="O254" s="69">
        <v>16.945709999999998</v>
      </c>
      <c r="P254" s="69">
        <v>16.3536</v>
      </c>
      <c r="Q254" s="69">
        <v>15.870010000000001</v>
      </c>
      <c r="R254" s="69">
        <v>11.23981</v>
      </c>
      <c r="S254" s="69">
        <v>9.9585629999999998</v>
      </c>
      <c r="T254" s="69">
        <v>9.4644080000000006</v>
      </c>
      <c r="U254" s="69">
        <v>9.0519230000000004</v>
      </c>
      <c r="V254" s="70">
        <v>0.64219669999999995</v>
      </c>
      <c r="W254" s="70">
        <v>0.55574429999999997</v>
      </c>
      <c r="X254" s="70">
        <v>0.51460130000000004</v>
      </c>
      <c r="Y254" s="70">
        <v>0.49142970000000002</v>
      </c>
    </row>
    <row r="255" spans="1:25">
      <c r="A255" t="str">
        <f t="shared" si="12"/>
        <v>16-39</v>
      </c>
      <c r="B255">
        <f t="shared" si="10"/>
        <v>16</v>
      </c>
      <c r="C255">
        <f t="shared" si="11"/>
        <v>39</v>
      </c>
      <c r="D255">
        <v>84000</v>
      </c>
      <c r="E255">
        <v>174000</v>
      </c>
      <c r="F255" s="69">
        <v>24.31465</v>
      </c>
      <c r="G255" s="69">
        <v>20.90259</v>
      </c>
      <c r="H255" s="69">
        <v>19.784379999999999</v>
      </c>
      <c r="I255" s="69">
        <v>19.389790000000001</v>
      </c>
      <c r="J255" s="69">
        <v>40.696719999999999</v>
      </c>
      <c r="K255" s="69">
        <v>43.410299999999999</v>
      </c>
      <c r="L255" s="69">
        <v>43.940190000000001</v>
      </c>
      <c r="M255" s="69">
        <v>44.02169</v>
      </c>
      <c r="N255" s="69">
        <v>20.91564</v>
      </c>
      <c r="O255" s="69">
        <v>19.073360000000001</v>
      </c>
      <c r="P255" s="69">
        <v>18.383669999999999</v>
      </c>
      <c r="Q255" s="69">
        <v>17.825700000000001</v>
      </c>
      <c r="R255" s="69">
        <v>12.69455</v>
      </c>
      <c r="S255" s="69">
        <v>11.221780000000001</v>
      </c>
      <c r="T255" s="69">
        <v>10.664440000000001</v>
      </c>
      <c r="U255" s="69">
        <v>10.205349999999999</v>
      </c>
      <c r="V255" s="70">
        <v>0.83012600000000003</v>
      </c>
      <c r="W255" s="70">
        <v>0.71585140000000003</v>
      </c>
      <c r="X255" s="70">
        <v>0.6636531</v>
      </c>
      <c r="Y255" s="70">
        <v>0.63475780000000004</v>
      </c>
    </row>
    <row r="256" spans="1:25">
      <c r="A256" t="str">
        <f t="shared" si="12"/>
        <v>16-40</v>
      </c>
      <c r="B256">
        <f t="shared" si="10"/>
        <v>16</v>
      </c>
      <c r="C256">
        <f t="shared" si="11"/>
        <v>40</v>
      </c>
      <c r="D256">
        <v>84000</v>
      </c>
      <c r="E256">
        <v>178000</v>
      </c>
      <c r="F256" s="69">
        <v>20.477119999999999</v>
      </c>
      <c r="G256" s="69">
        <v>17.835809999999999</v>
      </c>
      <c r="H256" s="69">
        <v>17.051179999999999</v>
      </c>
      <c r="I256" s="69">
        <v>16.791699999999999</v>
      </c>
      <c r="J256" s="69">
        <v>44.278280000000002</v>
      </c>
      <c r="K256" s="69">
        <v>46.798690000000001</v>
      </c>
      <c r="L256" s="69">
        <v>47.226190000000003</v>
      </c>
      <c r="M256" s="69">
        <v>47.240879999999997</v>
      </c>
      <c r="N256" s="69">
        <v>20.218029999999999</v>
      </c>
      <c r="O256" s="69">
        <v>18.471920000000001</v>
      </c>
      <c r="P256" s="69">
        <v>17.82</v>
      </c>
      <c r="Q256" s="69">
        <v>17.290649999999999</v>
      </c>
      <c r="R256" s="69">
        <v>12.122859999999999</v>
      </c>
      <c r="S256" s="69">
        <v>10.7317</v>
      </c>
      <c r="T256" s="69">
        <v>10.21252</v>
      </c>
      <c r="U256" s="69">
        <v>9.7838940000000001</v>
      </c>
      <c r="V256" s="70">
        <v>0.71201239999999999</v>
      </c>
      <c r="W256" s="70">
        <v>0.61916769999999999</v>
      </c>
      <c r="X256" s="70">
        <v>0.57644660000000003</v>
      </c>
      <c r="Y256" s="70">
        <v>0.55256919999999998</v>
      </c>
    </row>
    <row r="257" spans="1:25">
      <c r="A257" t="str">
        <f t="shared" si="12"/>
        <v>16-41</v>
      </c>
      <c r="B257">
        <f t="shared" si="10"/>
        <v>16</v>
      </c>
      <c r="C257">
        <f t="shared" si="11"/>
        <v>41</v>
      </c>
      <c r="D257">
        <v>84000</v>
      </c>
      <c r="E257">
        <v>182000</v>
      </c>
      <c r="F257" s="69">
        <v>14.490320000000001</v>
      </c>
      <c r="G257" s="69">
        <v>12.65156</v>
      </c>
      <c r="H257" s="69">
        <v>12.16145</v>
      </c>
      <c r="I257" s="69">
        <v>12.002219999999999</v>
      </c>
      <c r="J257" s="69">
        <v>47.266370000000002</v>
      </c>
      <c r="K257" s="69">
        <v>49.603070000000002</v>
      </c>
      <c r="L257" s="69">
        <v>49.943440000000002</v>
      </c>
      <c r="M257" s="69">
        <v>49.910620000000002</v>
      </c>
      <c r="N257" s="69">
        <v>19.13344</v>
      </c>
      <c r="O257" s="69">
        <v>17.52365</v>
      </c>
      <c r="P257" s="69">
        <v>16.933820000000001</v>
      </c>
      <c r="Q257" s="69">
        <v>16.45956</v>
      </c>
      <c r="R257" s="69">
        <v>11.22883</v>
      </c>
      <c r="S257" s="69">
        <v>9.9501329999999992</v>
      </c>
      <c r="T257" s="69">
        <v>9.4873910000000006</v>
      </c>
      <c r="U257" s="69">
        <v>9.1068020000000001</v>
      </c>
      <c r="V257" s="70">
        <v>0.53309640000000003</v>
      </c>
      <c r="W257" s="70">
        <v>0.46724369999999998</v>
      </c>
      <c r="X257" s="70">
        <v>0.43787369999999998</v>
      </c>
      <c r="Y257" s="70">
        <v>0.42312230000000001</v>
      </c>
    </row>
    <row r="258" spans="1:25">
      <c r="A258" t="str">
        <f t="shared" si="12"/>
        <v>16-42</v>
      </c>
      <c r="B258">
        <f t="shared" si="10"/>
        <v>16</v>
      </c>
      <c r="C258">
        <f t="shared" si="11"/>
        <v>42</v>
      </c>
      <c r="D258">
        <v>84000</v>
      </c>
      <c r="E258">
        <v>186000</v>
      </c>
      <c r="F258" s="69">
        <v>12.98089</v>
      </c>
      <c r="G258" s="69">
        <v>11.32094</v>
      </c>
      <c r="H258" s="69">
        <v>10.87416</v>
      </c>
      <c r="I258" s="69">
        <v>10.72645</v>
      </c>
      <c r="J258" s="69">
        <v>49.246850000000002</v>
      </c>
      <c r="K258" s="69">
        <v>51.49427</v>
      </c>
      <c r="L258" s="69">
        <v>51.801439999999999</v>
      </c>
      <c r="M258" s="69">
        <v>51.74456</v>
      </c>
      <c r="N258" s="69">
        <v>18.73976</v>
      </c>
      <c r="O258" s="69">
        <v>17.16452</v>
      </c>
      <c r="P258" s="69">
        <v>16.598020000000002</v>
      </c>
      <c r="Q258" s="69">
        <v>16.146070000000002</v>
      </c>
      <c r="R258" s="69">
        <v>11.02988</v>
      </c>
      <c r="S258" s="69">
        <v>9.7696900000000007</v>
      </c>
      <c r="T258" s="69">
        <v>9.3244009999999999</v>
      </c>
      <c r="U258" s="69">
        <v>8.9604219999999994</v>
      </c>
      <c r="V258" s="70">
        <v>0.54938779999999998</v>
      </c>
      <c r="W258" s="70">
        <v>0.4812324</v>
      </c>
      <c r="X258" s="70">
        <v>0.45142139999999997</v>
      </c>
      <c r="Y258" s="70">
        <v>0.43678440000000002</v>
      </c>
    </row>
    <row r="259" spans="1:25">
      <c r="A259" t="str">
        <f t="shared" si="12"/>
        <v>16-43</v>
      </c>
      <c r="B259">
        <f t="shared" ref="B259:B322" si="13">(D259-24000)/4000+1</f>
        <v>16</v>
      </c>
      <c r="C259">
        <f t="shared" ref="C259:C322" si="14">(E259-22000)/4000+1</f>
        <v>43</v>
      </c>
      <c r="D259">
        <v>84000</v>
      </c>
      <c r="E259">
        <v>190000</v>
      </c>
      <c r="F259" s="69">
        <v>10.38923</v>
      </c>
      <c r="G259" s="69">
        <v>9.0290959999999991</v>
      </c>
      <c r="H259" s="69">
        <v>8.6612349999999996</v>
      </c>
      <c r="I259" s="69">
        <v>8.5357749999999992</v>
      </c>
      <c r="J259" s="69">
        <v>50.961269999999999</v>
      </c>
      <c r="K259" s="69">
        <v>53.173789999999997</v>
      </c>
      <c r="L259" s="69">
        <v>53.468440000000001</v>
      </c>
      <c r="M259" s="69">
        <v>53.397530000000003</v>
      </c>
      <c r="N259" s="69">
        <v>18.522970000000001</v>
      </c>
      <c r="O259" s="69">
        <v>16.996449999999999</v>
      </c>
      <c r="P259" s="69">
        <v>16.45074</v>
      </c>
      <c r="Q259" s="69">
        <v>16.02084</v>
      </c>
      <c r="R259" s="69">
        <v>10.75872</v>
      </c>
      <c r="S259" s="69">
        <v>9.5302799999999994</v>
      </c>
      <c r="T259" s="69">
        <v>9.1046969999999998</v>
      </c>
      <c r="U259" s="69">
        <v>8.7589679999999994</v>
      </c>
      <c r="V259" s="70">
        <v>0.5158935</v>
      </c>
      <c r="W259" s="70">
        <v>0.4545091</v>
      </c>
      <c r="X259" s="70">
        <v>0.4279848</v>
      </c>
      <c r="Y259" s="70">
        <v>0.41580990000000001</v>
      </c>
    </row>
    <row r="260" spans="1:25">
      <c r="A260" t="str">
        <f t="shared" ref="A260:A323" si="15">B260&amp;"-"&amp;C260</f>
        <v>16-44</v>
      </c>
      <c r="B260">
        <f t="shared" si="13"/>
        <v>16</v>
      </c>
      <c r="C260">
        <f t="shared" si="14"/>
        <v>44</v>
      </c>
      <c r="D260">
        <v>84000</v>
      </c>
      <c r="E260">
        <v>194000</v>
      </c>
      <c r="F260" s="69">
        <v>9.8780900000000003</v>
      </c>
      <c r="G260" s="69">
        <v>8.5490399999999998</v>
      </c>
      <c r="H260" s="69">
        <v>8.1779960000000003</v>
      </c>
      <c r="I260" s="69">
        <v>8.0526669999999996</v>
      </c>
      <c r="J260" s="69">
        <v>53.416800000000002</v>
      </c>
      <c r="K260" s="69">
        <v>55.57206</v>
      </c>
      <c r="L260" s="69">
        <v>55.841419999999999</v>
      </c>
      <c r="M260" s="69">
        <v>55.741509999999998</v>
      </c>
      <c r="N260" s="69">
        <v>17.49926</v>
      </c>
      <c r="O260" s="69">
        <v>16.05649</v>
      </c>
      <c r="P260" s="69">
        <v>15.54824</v>
      </c>
      <c r="Q260" s="69">
        <v>15.14949</v>
      </c>
      <c r="R260" s="69">
        <v>10.53424</v>
      </c>
      <c r="S260" s="69">
        <v>9.3219989999999999</v>
      </c>
      <c r="T260" s="69">
        <v>8.9059690000000007</v>
      </c>
      <c r="U260" s="69">
        <v>8.5694219999999994</v>
      </c>
      <c r="V260" s="70">
        <v>0.57932819999999996</v>
      </c>
      <c r="W260" s="70">
        <v>0.50811729999999999</v>
      </c>
      <c r="X260" s="70">
        <v>0.47841230000000001</v>
      </c>
      <c r="Y260" s="70">
        <v>0.46498149999999999</v>
      </c>
    </row>
    <row r="261" spans="1:25">
      <c r="A261" t="str">
        <f t="shared" si="15"/>
        <v>16-45</v>
      </c>
      <c r="B261">
        <f t="shared" si="13"/>
        <v>16</v>
      </c>
      <c r="C261">
        <f t="shared" si="14"/>
        <v>45</v>
      </c>
      <c r="D261">
        <v>84000</v>
      </c>
      <c r="E261">
        <v>198000</v>
      </c>
      <c r="F261" s="69">
        <v>15.96284</v>
      </c>
      <c r="G261" s="69">
        <v>13.6724</v>
      </c>
      <c r="H261" s="69">
        <v>12.99521</v>
      </c>
      <c r="I261" s="69">
        <v>12.81019</v>
      </c>
      <c r="J261" s="69">
        <v>46.832729999999998</v>
      </c>
      <c r="K261" s="69">
        <v>49.306980000000003</v>
      </c>
      <c r="L261" s="69">
        <v>49.685890000000001</v>
      </c>
      <c r="M261" s="69">
        <v>49.625</v>
      </c>
      <c r="N261" s="69">
        <v>20.272780000000001</v>
      </c>
      <c r="O261" s="69">
        <v>18.508230000000001</v>
      </c>
      <c r="P261" s="69">
        <v>17.890619999999998</v>
      </c>
      <c r="Q261" s="69">
        <v>17.405090000000001</v>
      </c>
      <c r="R261" s="69">
        <v>11.99508</v>
      </c>
      <c r="S261" s="69">
        <v>10.590960000000001</v>
      </c>
      <c r="T261" s="69">
        <v>10.110670000000001</v>
      </c>
      <c r="U261" s="69">
        <v>9.7241180000000007</v>
      </c>
      <c r="V261" s="70">
        <v>0.67803199999999997</v>
      </c>
      <c r="W261" s="70">
        <v>0.58907279999999995</v>
      </c>
      <c r="X261" s="70">
        <v>0.55417260000000002</v>
      </c>
      <c r="Y261" s="70">
        <v>0.53945520000000002</v>
      </c>
    </row>
    <row r="262" spans="1:25">
      <c r="A262" t="str">
        <f t="shared" si="15"/>
        <v>16-46</v>
      </c>
      <c r="B262">
        <f t="shared" si="13"/>
        <v>16</v>
      </c>
      <c r="C262">
        <f t="shared" si="14"/>
        <v>46</v>
      </c>
      <c r="D262">
        <v>84000</v>
      </c>
      <c r="E262">
        <v>202000</v>
      </c>
      <c r="F262" s="69">
        <v>14.43976</v>
      </c>
      <c r="G262" s="69">
        <v>12.465350000000001</v>
      </c>
      <c r="H262" s="69">
        <v>11.9198</v>
      </c>
      <c r="I262" s="69">
        <v>11.786149999999999</v>
      </c>
      <c r="J262" s="69">
        <v>49.041200000000003</v>
      </c>
      <c r="K262" s="69">
        <v>51.406700000000001</v>
      </c>
      <c r="L262" s="69">
        <v>51.732990000000001</v>
      </c>
      <c r="M262" s="69">
        <v>51.63702</v>
      </c>
      <c r="N262" s="69">
        <v>19.579190000000001</v>
      </c>
      <c r="O262" s="69">
        <v>17.89471</v>
      </c>
      <c r="P262" s="69">
        <v>17.311620000000001</v>
      </c>
      <c r="Q262" s="69">
        <v>16.844919999999998</v>
      </c>
      <c r="R262" s="69">
        <v>11.577249999999999</v>
      </c>
      <c r="S262" s="69">
        <v>10.230499999999999</v>
      </c>
      <c r="T262" s="69">
        <v>9.7746209999999998</v>
      </c>
      <c r="U262" s="69">
        <v>9.4019870000000001</v>
      </c>
      <c r="V262" s="70">
        <v>0.59204080000000003</v>
      </c>
      <c r="W262" s="70">
        <v>0.5159707</v>
      </c>
      <c r="X262" s="70">
        <v>0.48678840000000001</v>
      </c>
      <c r="Y262" s="70">
        <v>0.47437679999999999</v>
      </c>
    </row>
    <row r="263" spans="1:25">
      <c r="A263" t="str">
        <f t="shared" si="15"/>
        <v>16-47</v>
      </c>
      <c r="B263">
        <f t="shared" si="13"/>
        <v>16</v>
      </c>
      <c r="C263">
        <f t="shared" si="14"/>
        <v>47</v>
      </c>
      <c r="D263">
        <v>84000</v>
      </c>
      <c r="E263">
        <v>206000</v>
      </c>
      <c r="F263" s="69">
        <v>10.11881</v>
      </c>
      <c r="G263" s="69">
        <v>8.7443449999999991</v>
      </c>
      <c r="H263" s="69">
        <v>8.3807589999999994</v>
      </c>
      <c r="I263" s="69">
        <v>8.2905610000000003</v>
      </c>
      <c r="J263" s="69">
        <v>53.023319999999998</v>
      </c>
      <c r="K263" s="69">
        <v>55.188209999999998</v>
      </c>
      <c r="L263" s="69">
        <v>55.426130000000001</v>
      </c>
      <c r="M263" s="69">
        <v>55.279319999999998</v>
      </c>
      <c r="N263" s="69">
        <v>17.21949</v>
      </c>
      <c r="O263" s="69">
        <v>15.777760000000001</v>
      </c>
      <c r="P263" s="69">
        <v>15.290100000000001</v>
      </c>
      <c r="Q263" s="69">
        <v>14.897600000000001</v>
      </c>
      <c r="R263" s="69">
        <v>10.650690000000001</v>
      </c>
      <c r="S263" s="69">
        <v>9.4224250000000005</v>
      </c>
      <c r="T263" s="69">
        <v>9.0141670000000005</v>
      </c>
      <c r="U263" s="69">
        <v>8.6785510000000006</v>
      </c>
      <c r="V263" s="70">
        <v>0.55736269999999999</v>
      </c>
      <c r="W263" s="70">
        <v>0.48611880000000002</v>
      </c>
      <c r="X263" s="70">
        <v>0.46007019999999998</v>
      </c>
      <c r="Y263" s="70">
        <v>0.4493721</v>
      </c>
    </row>
    <row r="264" spans="1:25">
      <c r="A264" t="str">
        <f t="shared" si="15"/>
        <v>16-48</v>
      </c>
      <c r="B264">
        <f t="shared" si="13"/>
        <v>16</v>
      </c>
      <c r="C264">
        <f t="shared" si="14"/>
        <v>48</v>
      </c>
      <c r="D264">
        <v>84000</v>
      </c>
      <c r="E264">
        <v>210000</v>
      </c>
      <c r="F264" s="69">
        <v>13.697789999999999</v>
      </c>
      <c r="G264" s="69">
        <v>11.90353</v>
      </c>
      <c r="H264" s="69">
        <v>11.42656</v>
      </c>
      <c r="I264" s="69">
        <v>11.32396</v>
      </c>
      <c r="J264" s="69">
        <v>50.303559999999997</v>
      </c>
      <c r="K264" s="69">
        <v>52.561630000000001</v>
      </c>
      <c r="L264" s="69">
        <v>52.835430000000002</v>
      </c>
      <c r="M264" s="69">
        <v>52.700310000000002</v>
      </c>
      <c r="N264" s="69">
        <v>19.100449999999999</v>
      </c>
      <c r="O264" s="69">
        <v>17.464580000000002</v>
      </c>
      <c r="P264" s="69">
        <v>16.903839999999999</v>
      </c>
      <c r="Q264" s="69">
        <v>16.449549999999999</v>
      </c>
      <c r="R264" s="69">
        <v>11.502660000000001</v>
      </c>
      <c r="S264" s="69">
        <v>10.17263</v>
      </c>
      <c r="T264" s="69">
        <v>9.7253279999999993</v>
      </c>
      <c r="U264" s="69">
        <v>9.3565729999999991</v>
      </c>
      <c r="V264" s="70">
        <v>0.61960689999999996</v>
      </c>
      <c r="W264" s="70">
        <v>0.53846910000000003</v>
      </c>
      <c r="X264" s="70">
        <v>0.509266</v>
      </c>
      <c r="Y264" s="70">
        <v>0.4969131</v>
      </c>
    </row>
    <row r="265" spans="1:25">
      <c r="A265" t="str">
        <f t="shared" si="15"/>
        <v>16-49</v>
      </c>
      <c r="B265">
        <f t="shared" si="13"/>
        <v>16</v>
      </c>
      <c r="C265">
        <f t="shared" si="14"/>
        <v>49</v>
      </c>
      <c r="D265">
        <v>84000</v>
      </c>
      <c r="E265">
        <v>214000</v>
      </c>
      <c r="F265" s="69">
        <v>10.669129999999999</v>
      </c>
      <c r="G265" s="69">
        <v>9.2958130000000008</v>
      </c>
      <c r="H265" s="69">
        <v>8.95505</v>
      </c>
      <c r="I265" s="69">
        <v>8.8954979999999999</v>
      </c>
      <c r="J265" s="69">
        <v>52.385770000000001</v>
      </c>
      <c r="K265" s="69">
        <v>54.482430000000001</v>
      </c>
      <c r="L265" s="69">
        <v>54.668840000000003</v>
      </c>
      <c r="M265" s="69">
        <v>54.46893</v>
      </c>
      <c r="N265" s="69">
        <v>18.515070000000001</v>
      </c>
      <c r="O265" s="69">
        <v>16.955860000000001</v>
      </c>
      <c r="P265" s="69">
        <v>16.43505</v>
      </c>
      <c r="Q265" s="69">
        <v>16.012730000000001</v>
      </c>
      <c r="R265" s="69">
        <v>11.1538</v>
      </c>
      <c r="S265" s="69">
        <v>9.876932</v>
      </c>
      <c r="T265" s="69">
        <v>9.4570170000000005</v>
      </c>
      <c r="U265" s="69">
        <v>9.1106649999999991</v>
      </c>
      <c r="V265" s="70">
        <v>0.59454070000000003</v>
      </c>
      <c r="W265" s="70">
        <v>0.51638790000000001</v>
      </c>
      <c r="X265" s="70">
        <v>0.4913189</v>
      </c>
      <c r="Y265" s="70">
        <v>0.48235529999999999</v>
      </c>
    </row>
    <row r="266" spans="1:25">
      <c r="A266" t="str">
        <f t="shared" si="15"/>
        <v>16-50</v>
      </c>
      <c r="B266">
        <f t="shared" si="13"/>
        <v>16</v>
      </c>
      <c r="C266">
        <f t="shared" si="14"/>
        <v>50</v>
      </c>
      <c r="D266">
        <v>84000</v>
      </c>
      <c r="E266">
        <v>218000</v>
      </c>
      <c r="F266" s="69">
        <v>12.667999999999999</v>
      </c>
      <c r="G266" s="69">
        <v>11.14554</v>
      </c>
      <c r="H266" s="69">
        <v>10.81043</v>
      </c>
      <c r="I266" s="69">
        <v>10.785209999999999</v>
      </c>
      <c r="J266" s="69">
        <v>47.457819999999998</v>
      </c>
      <c r="K266" s="69">
        <v>49.650869999999998</v>
      </c>
      <c r="L266" s="69">
        <v>49.851959999999998</v>
      </c>
      <c r="M266" s="69">
        <v>49.666530000000002</v>
      </c>
      <c r="N266" s="69">
        <v>20.68037</v>
      </c>
      <c r="O266" s="69">
        <v>18.933129999999998</v>
      </c>
      <c r="P266" s="69">
        <v>18.347169999999998</v>
      </c>
      <c r="Q266" s="69">
        <v>17.868020000000001</v>
      </c>
      <c r="R266" s="69">
        <v>11.9009</v>
      </c>
      <c r="S266" s="69">
        <v>10.55359</v>
      </c>
      <c r="T266" s="69">
        <v>10.11124</v>
      </c>
      <c r="U266" s="69">
        <v>9.7447809999999997</v>
      </c>
      <c r="V266" s="70">
        <v>0.46538859999999999</v>
      </c>
      <c r="W266" s="70">
        <v>0.40347860000000002</v>
      </c>
      <c r="X266" s="70">
        <v>0.38664169999999998</v>
      </c>
      <c r="Y266" s="70">
        <v>0.38271850000000002</v>
      </c>
    </row>
    <row r="267" spans="1:25">
      <c r="A267" t="str">
        <f t="shared" si="15"/>
        <v>17-28</v>
      </c>
      <c r="B267">
        <f t="shared" si="13"/>
        <v>17</v>
      </c>
      <c r="C267">
        <f t="shared" si="14"/>
        <v>28</v>
      </c>
      <c r="D267">
        <v>88000</v>
      </c>
      <c r="E267">
        <v>130000</v>
      </c>
      <c r="F267" s="69">
        <v>11.6465</v>
      </c>
      <c r="G267" s="69">
        <v>9.9980829999999994</v>
      </c>
      <c r="H267" s="69">
        <v>9.4510439999999996</v>
      </c>
      <c r="I267" s="69">
        <v>9.0884649999999993</v>
      </c>
      <c r="J267" s="69">
        <v>45.11336</v>
      </c>
      <c r="K267" s="69">
        <v>47.533009999999997</v>
      </c>
      <c r="L267" s="69">
        <v>48.01482</v>
      </c>
      <c r="M267" s="69">
        <v>48.263579999999997</v>
      </c>
      <c r="N267" s="69">
        <v>17.141349999999999</v>
      </c>
      <c r="O267" s="69">
        <v>15.700419999999999</v>
      </c>
      <c r="P267" s="69">
        <v>15.1289</v>
      </c>
      <c r="Q267" s="69">
        <v>14.64944</v>
      </c>
      <c r="R267" s="69">
        <v>10.735480000000001</v>
      </c>
      <c r="S267" s="69">
        <v>9.5242199999999997</v>
      </c>
      <c r="T267" s="69">
        <v>9.0205939999999991</v>
      </c>
      <c r="U267" s="69">
        <v>8.5891280000000005</v>
      </c>
      <c r="V267" s="70">
        <v>0.62613730000000001</v>
      </c>
      <c r="W267" s="70">
        <v>0.53734179999999998</v>
      </c>
      <c r="X267" s="70">
        <v>0.48842229999999998</v>
      </c>
      <c r="Y267" s="70">
        <v>0.4565631</v>
      </c>
    </row>
    <row r="268" spans="1:25">
      <c r="A268" t="str">
        <f t="shared" si="15"/>
        <v>17-29</v>
      </c>
      <c r="B268">
        <f t="shared" si="13"/>
        <v>17</v>
      </c>
      <c r="C268">
        <f t="shared" si="14"/>
        <v>29</v>
      </c>
      <c r="D268">
        <v>88000</v>
      </c>
      <c r="E268">
        <v>134000</v>
      </c>
      <c r="F268" s="69">
        <v>10.43552</v>
      </c>
      <c r="G268" s="69">
        <v>9.015981</v>
      </c>
      <c r="H268" s="69">
        <v>8.5449570000000001</v>
      </c>
      <c r="I268" s="69">
        <v>8.2482089999999992</v>
      </c>
      <c r="J268" s="69">
        <v>45.765689999999999</v>
      </c>
      <c r="K268" s="69">
        <v>48.047490000000003</v>
      </c>
      <c r="L268" s="69">
        <v>48.476480000000002</v>
      </c>
      <c r="M268" s="69">
        <v>48.639479999999999</v>
      </c>
      <c r="N268" s="69">
        <v>15.124739999999999</v>
      </c>
      <c r="O268" s="69">
        <v>13.90854</v>
      </c>
      <c r="P268" s="69">
        <v>13.43552</v>
      </c>
      <c r="Q268" s="69">
        <v>13.04392</v>
      </c>
      <c r="R268" s="69">
        <v>10.199540000000001</v>
      </c>
      <c r="S268" s="69">
        <v>9.0649080000000009</v>
      </c>
      <c r="T268" s="69">
        <v>8.6026799999999994</v>
      </c>
      <c r="U268" s="69">
        <v>8.2098440000000004</v>
      </c>
      <c r="V268" s="70">
        <v>0.56487370000000003</v>
      </c>
      <c r="W268" s="70">
        <v>0.486267</v>
      </c>
      <c r="X268" s="70">
        <v>0.44410620000000001</v>
      </c>
      <c r="Y268" s="70">
        <v>0.41804950000000002</v>
      </c>
    </row>
    <row r="269" spans="1:25">
      <c r="A269" t="str">
        <f t="shared" si="15"/>
        <v>17-30</v>
      </c>
      <c r="B269">
        <f t="shared" si="13"/>
        <v>17</v>
      </c>
      <c r="C269">
        <f t="shared" si="14"/>
        <v>30</v>
      </c>
      <c r="D269">
        <v>88000</v>
      </c>
      <c r="E269">
        <v>138000</v>
      </c>
      <c r="F269" s="69">
        <v>13.198370000000001</v>
      </c>
      <c r="G269" s="69">
        <v>11.5534</v>
      </c>
      <c r="H269" s="69">
        <v>10.996549999999999</v>
      </c>
      <c r="I269" s="69">
        <v>10.6861</v>
      </c>
      <c r="J269" s="69">
        <v>41.291049999999998</v>
      </c>
      <c r="K269" s="69">
        <v>43.466209999999997</v>
      </c>
      <c r="L269" s="69">
        <v>43.882530000000003</v>
      </c>
      <c r="M269" s="69">
        <v>43.994230000000002</v>
      </c>
      <c r="N269" s="69">
        <v>17.525510000000001</v>
      </c>
      <c r="O269" s="69">
        <v>16.07386</v>
      </c>
      <c r="P269" s="69">
        <v>15.51702</v>
      </c>
      <c r="Q269" s="69">
        <v>15.060269999999999</v>
      </c>
      <c r="R269" s="69">
        <v>11.18463</v>
      </c>
      <c r="S269" s="69">
        <v>9.9424159999999997</v>
      </c>
      <c r="T269" s="69">
        <v>9.4474339999999994</v>
      </c>
      <c r="U269" s="69">
        <v>9.0316200000000002</v>
      </c>
      <c r="V269" s="70">
        <v>0.60640059999999996</v>
      </c>
      <c r="W269" s="70">
        <v>0.52500400000000003</v>
      </c>
      <c r="X269" s="70">
        <v>0.48339490000000002</v>
      </c>
      <c r="Y269" s="70">
        <v>0.45885090000000001</v>
      </c>
    </row>
    <row r="270" spans="1:25">
      <c r="A270" t="str">
        <f t="shared" si="15"/>
        <v>17-31</v>
      </c>
      <c r="B270">
        <f t="shared" si="13"/>
        <v>17</v>
      </c>
      <c r="C270">
        <f t="shared" si="14"/>
        <v>31</v>
      </c>
      <c r="D270">
        <v>88000</v>
      </c>
      <c r="E270">
        <v>142000</v>
      </c>
      <c r="F270" s="69">
        <v>17.258769999999998</v>
      </c>
      <c r="G270" s="69">
        <v>16.830110000000001</v>
      </c>
      <c r="H270" s="69">
        <v>16.593450000000001</v>
      </c>
      <c r="I270" s="69">
        <v>16.580349999999999</v>
      </c>
      <c r="J270" s="69">
        <v>33.369590000000002</v>
      </c>
      <c r="K270" s="69">
        <v>34.631129999999999</v>
      </c>
      <c r="L270" s="69">
        <v>34.845979999999997</v>
      </c>
      <c r="M270" s="69">
        <v>34.780610000000003</v>
      </c>
      <c r="N270" s="69">
        <v>20.18826</v>
      </c>
      <c r="O270" s="69">
        <v>18.433330000000002</v>
      </c>
      <c r="P270" s="69">
        <v>17.76323</v>
      </c>
      <c r="Q270" s="69">
        <v>17.213090000000001</v>
      </c>
      <c r="R270" s="69">
        <v>12.69056</v>
      </c>
      <c r="S270" s="69">
        <v>11.27014</v>
      </c>
      <c r="T270" s="69">
        <v>10.712210000000001</v>
      </c>
      <c r="U270" s="69">
        <v>10.24611</v>
      </c>
      <c r="V270" s="70">
        <v>0.72952870000000003</v>
      </c>
      <c r="W270" s="70">
        <v>0.63452660000000005</v>
      </c>
      <c r="X270" s="70">
        <v>0.58790480000000001</v>
      </c>
      <c r="Y270" s="70">
        <v>0.56083099999999997</v>
      </c>
    </row>
    <row r="271" spans="1:25">
      <c r="A271" t="str">
        <f t="shared" si="15"/>
        <v>17-32</v>
      </c>
      <c r="B271">
        <f t="shared" si="13"/>
        <v>17</v>
      </c>
      <c r="C271">
        <f t="shared" si="14"/>
        <v>32</v>
      </c>
      <c r="D271">
        <v>88000</v>
      </c>
      <c r="E271">
        <v>146000</v>
      </c>
      <c r="F271" s="69">
        <v>13.61191</v>
      </c>
      <c r="G271" s="69">
        <v>12.53828</v>
      </c>
      <c r="H271" s="69">
        <v>12.235709999999999</v>
      </c>
      <c r="I271" s="69">
        <v>12.177860000000001</v>
      </c>
      <c r="J271" s="69">
        <v>36.507919999999999</v>
      </c>
      <c r="K271" s="69">
        <v>38.249360000000003</v>
      </c>
      <c r="L271" s="69">
        <v>38.553629999999998</v>
      </c>
      <c r="M271" s="69">
        <v>38.542259999999999</v>
      </c>
      <c r="N271" s="69">
        <v>19.589690000000001</v>
      </c>
      <c r="O271" s="69">
        <v>17.923120000000001</v>
      </c>
      <c r="P271" s="69">
        <v>17.281120000000001</v>
      </c>
      <c r="Q271" s="69">
        <v>16.750610000000002</v>
      </c>
      <c r="R271" s="69">
        <v>12.2011</v>
      </c>
      <c r="S271" s="69">
        <v>10.84873</v>
      </c>
      <c r="T271" s="69">
        <v>10.313800000000001</v>
      </c>
      <c r="U271" s="69">
        <v>9.8640539999999994</v>
      </c>
      <c r="V271" s="70">
        <v>0.66552429999999996</v>
      </c>
      <c r="W271" s="70">
        <v>0.57935599999999998</v>
      </c>
      <c r="X271" s="70">
        <v>0.53724269999999996</v>
      </c>
      <c r="Y271" s="70">
        <v>0.51320589999999999</v>
      </c>
    </row>
    <row r="272" spans="1:25">
      <c r="A272" t="str">
        <f t="shared" si="15"/>
        <v>17-33</v>
      </c>
      <c r="B272">
        <f t="shared" si="13"/>
        <v>17</v>
      </c>
      <c r="C272">
        <f t="shared" si="14"/>
        <v>33</v>
      </c>
      <c r="D272">
        <v>88000</v>
      </c>
      <c r="E272">
        <v>150000</v>
      </c>
      <c r="F272" s="69">
        <v>13.027799999999999</v>
      </c>
      <c r="G272" s="69">
        <v>11.59253</v>
      </c>
      <c r="H272" s="69">
        <v>11.188129999999999</v>
      </c>
      <c r="I272" s="69">
        <v>11.02566</v>
      </c>
      <c r="J272" s="69">
        <v>42.511299999999999</v>
      </c>
      <c r="K272" s="69">
        <v>44.526470000000003</v>
      </c>
      <c r="L272" s="69">
        <v>44.833509999999997</v>
      </c>
      <c r="M272" s="69">
        <v>44.829749999999997</v>
      </c>
      <c r="N272" s="69">
        <v>18.54194</v>
      </c>
      <c r="O272" s="69">
        <v>16.9893</v>
      </c>
      <c r="P272" s="69">
        <v>16.395869999999999</v>
      </c>
      <c r="Q272" s="69">
        <v>15.90537</v>
      </c>
      <c r="R272" s="69">
        <v>11.312110000000001</v>
      </c>
      <c r="S272" s="69">
        <v>10.06357</v>
      </c>
      <c r="T272" s="69">
        <v>9.5730079999999997</v>
      </c>
      <c r="U272" s="69">
        <v>9.1599529999999998</v>
      </c>
      <c r="V272" s="70">
        <v>0.5196267</v>
      </c>
      <c r="W272" s="70">
        <v>0.45125870000000001</v>
      </c>
      <c r="X272" s="70">
        <v>0.41802220000000001</v>
      </c>
      <c r="Y272" s="70">
        <v>0.40001599999999998</v>
      </c>
    </row>
    <row r="273" spans="1:25">
      <c r="A273" t="str">
        <f t="shared" si="15"/>
        <v>17-34</v>
      </c>
      <c r="B273">
        <f t="shared" si="13"/>
        <v>17</v>
      </c>
      <c r="C273">
        <f t="shared" si="14"/>
        <v>34</v>
      </c>
      <c r="D273">
        <v>88000</v>
      </c>
      <c r="E273">
        <v>154000</v>
      </c>
      <c r="F273" s="69">
        <v>13.291370000000001</v>
      </c>
      <c r="G273" s="69">
        <v>11.698740000000001</v>
      </c>
      <c r="H273" s="69">
        <v>11.253130000000001</v>
      </c>
      <c r="I273" s="69">
        <v>11.05575</v>
      </c>
      <c r="J273" s="69">
        <v>41.898890000000002</v>
      </c>
      <c r="K273" s="69">
        <v>44.112299999999998</v>
      </c>
      <c r="L273" s="69">
        <v>44.469090000000001</v>
      </c>
      <c r="M273" s="69">
        <v>44.512279999999997</v>
      </c>
      <c r="N273" s="69">
        <v>18.831790000000002</v>
      </c>
      <c r="O273" s="69">
        <v>17.251159999999999</v>
      </c>
      <c r="P273" s="69">
        <v>16.651160000000001</v>
      </c>
      <c r="Q273" s="69">
        <v>16.153919999999999</v>
      </c>
      <c r="R273" s="69">
        <v>11.333170000000001</v>
      </c>
      <c r="S273" s="69">
        <v>10.079840000000001</v>
      </c>
      <c r="T273" s="69">
        <v>9.5906169999999999</v>
      </c>
      <c r="U273" s="69">
        <v>9.1780220000000003</v>
      </c>
      <c r="V273" s="70">
        <v>0.45412770000000002</v>
      </c>
      <c r="W273" s="70">
        <v>0.39379950000000002</v>
      </c>
      <c r="X273" s="70">
        <v>0.36448399999999997</v>
      </c>
      <c r="Y273" s="70">
        <v>0.34907529999999998</v>
      </c>
    </row>
    <row r="274" spans="1:25">
      <c r="A274" t="str">
        <f t="shared" si="15"/>
        <v>17-35</v>
      </c>
      <c r="B274">
        <f t="shared" si="13"/>
        <v>17</v>
      </c>
      <c r="C274">
        <f t="shared" si="14"/>
        <v>35</v>
      </c>
      <c r="D274">
        <v>88000</v>
      </c>
      <c r="E274">
        <v>158000</v>
      </c>
      <c r="F274" s="69">
        <v>15.843360000000001</v>
      </c>
      <c r="G274" s="69">
        <v>13.92718</v>
      </c>
      <c r="H274" s="69">
        <v>13.42366</v>
      </c>
      <c r="I274" s="69">
        <v>13.227959999999999</v>
      </c>
      <c r="J274" s="69">
        <v>41.771369999999997</v>
      </c>
      <c r="K274" s="69">
        <v>44.100140000000003</v>
      </c>
      <c r="L274" s="69">
        <v>44.442010000000003</v>
      </c>
      <c r="M274" s="69">
        <v>44.464530000000003</v>
      </c>
      <c r="N274" s="69">
        <v>19.15212</v>
      </c>
      <c r="O274" s="69">
        <v>17.53388</v>
      </c>
      <c r="P274" s="69">
        <v>16.919630000000002</v>
      </c>
      <c r="Q274" s="69">
        <v>16.412600000000001</v>
      </c>
      <c r="R274" s="69">
        <v>11.57559</v>
      </c>
      <c r="S274" s="69">
        <v>10.28927</v>
      </c>
      <c r="T274" s="69">
        <v>9.7887120000000003</v>
      </c>
      <c r="U274" s="69">
        <v>9.3676680000000001</v>
      </c>
      <c r="V274" s="70">
        <v>0.52655529999999995</v>
      </c>
      <c r="W274" s="70">
        <v>0.45714729999999998</v>
      </c>
      <c r="X274" s="70">
        <v>0.42370469999999999</v>
      </c>
      <c r="Y274" s="70">
        <v>0.40563779999999999</v>
      </c>
    </row>
    <row r="275" spans="1:25">
      <c r="A275" t="str">
        <f t="shared" si="15"/>
        <v>17-36</v>
      </c>
      <c r="B275">
        <f t="shared" si="13"/>
        <v>17</v>
      </c>
      <c r="C275">
        <f t="shared" si="14"/>
        <v>36</v>
      </c>
      <c r="D275">
        <v>88000</v>
      </c>
      <c r="E275">
        <v>162000</v>
      </c>
      <c r="F275" s="69">
        <v>16.356290000000001</v>
      </c>
      <c r="G275" s="69">
        <v>14.310779999999999</v>
      </c>
      <c r="H275" s="69">
        <v>13.76257</v>
      </c>
      <c r="I275" s="69">
        <v>13.54232</v>
      </c>
      <c r="J275" s="69">
        <v>43.337429999999998</v>
      </c>
      <c r="K275" s="69">
        <v>45.74136</v>
      </c>
      <c r="L275" s="69">
        <v>46.087069999999997</v>
      </c>
      <c r="M275" s="69">
        <v>46.114049999999999</v>
      </c>
      <c r="N275" s="69">
        <v>18.091539999999998</v>
      </c>
      <c r="O275" s="69">
        <v>16.573429999999998</v>
      </c>
      <c r="P275" s="69">
        <v>15.987410000000001</v>
      </c>
      <c r="Q275" s="69">
        <v>15.501379999999999</v>
      </c>
      <c r="R275" s="69">
        <v>11.30109</v>
      </c>
      <c r="S275" s="69">
        <v>10.038970000000001</v>
      </c>
      <c r="T275" s="69">
        <v>9.5415030000000005</v>
      </c>
      <c r="U275" s="69">
        <v>9.1206779999999998</v>
      </c>
      <c r="V275" s="70">
        <v>0.57339189999999995</v>
      </c>
      <c r="W275" s="70">
        <v>0.49776280000000001</v>
      </c>
      <c r="X275" s="70">
        <v>0.46034239999999998</v>
      </c>
      <c r="Y275" s="70">
        <v>0.43878159999999999</v>
      </c>
    </row>
    <row r="276" spans="1:25">
      <c r="A276" t="str">
        <f t="shared" si="15"/>
        <v>17-37</v>
      </c>
      <c r="B276">
        <f t="shared" si="13"/>
        <v>17</v>
      </c>
      <c r="C276">
        <f t="shared" si="14"/>
        <v>37</v>
      </c>
      <c r="D276">
        <v>88000</v>
      </c>
      <c r="E276">
        <v>166000</v>
      </c>
      <c r="F276" s="69">
        <v>17.497779999999999</v>
      </c>
      <c r="G276" s="69">
        <v>15.172739999999999</v>
      </c>
      <c r="H276" s="69">
        <v>14.80063</v>
      </c>
      <c r="I276" s="69">
        <v>14.624890000000001</v>
      </c>
      <c r="J276" s="69">
        <v>42.895980000000002</v>
      </c>
      <c r="K276" s="69">
        <v>45.459609999999998</v>
      </c>
      <c r="L276" s="69">
        <v>45.647010000000002</v>
      </c>
      <c r="M276" s="69">
        <v>45.629959999999997</v>
      </c>
      <c r="N276" s="69">
        <v>19.345289999999999</v>
      </c>
      <c r="O276" s="69">
        <v>17.696359999999999</v>
      </c>
      <c r="P276" s="69">
        <v>17.06371</v>
      </c>
      <c r="Q276" s="69">
        <v>16.540019999999998</v>
      </c>
      <c r="R276" s="69">
        <v>11.670780000000001</v>
      </c>
      <c r="S276" s="69">
        <v>10.35554</v>
      </c>
      <c r="T276" s="69">
        <v>9.8433729999999997</v>
      </c>
      <c r="U276" s="69">
        <v>9.4112559999999998</v>
      </c>
      <c r="V276" s="70">
        <v>0.58953149999999999</v>
      </c>
      <c r="W276" s="70">
        <v>0.51184569999999996</v>
      </c>
      <c r="X276" s="70">
        <v>0.47364119999999998</v>
      </c>
      <c r="Y276" s="70">
        <v>0.45145990000000003</v>
      </c>
    </row>
    <row r="277" spans="1:25">
      <c r="A277" t="str">
        <f t="shared" si="15"/>
        <v>17-38</v>
      </c>
      <c r="B277">
        <f t="shared" si="13"/>
        <v>17</v>
      </c>
      <c r="C277">
        <f t="shared" si="14"/>
        <v>38</v>
      </c>
      <c r="D277">
        <v>88000</v>
      </c>
      <c r="E277">
        <v>170000</v>
      </c>
      <c r="F277" s="69">
        <v>15.00473</v>
      </c>
      <c r="G277" s="69">
        <v>12.920170000000001</v>
      </c>
      <c r="H277" s="69">
        <v>12.46594</v>
      </c>
      <c r="I277" s="69">
        <v>12.263019999999999</v>
      </c>
      <c r="J277" s="69">
        <v>46.218829999999997</v>
      </c>
      <c r="K277" s="69">
        <v>48.748249999999999</v>
      </c>
      <c r="L277" s="69">
        <v>49.043489999999998</v>
      </c>
      <c r="M277" s="69">
        <v>49.045209999999997</v>
      </c>
      <c r="N277" s="69">
        <v>18.366299999999999</v>
      </c>
      <c r="O277" s="69">
        <v>16.81955</v>
      </c>
      <c r="P277" s="69">
        <v>16.23385</v>
      </c>
      <c r="Q277" s="69">
        <v>15.752000000000001</v>
      </c>
      <c r="R277" s="69">
        <v>11.185840000000001</v>
      </c>
      <c r="S277" s="69">
        <v>9.9204749999999997</v>
      </c>
      <c r="T277" s="69">
        <v>9.4343579999999996</v>
      </c>
      <c r="U277" s="69">
        <v>9.0265459999999997</v>
      </c>
      <c r="V277" s="70">
        <v>0.60331029999999997</v>
      </c>
      <c r="W277" s="70">
        <v>0.5232812</v>
      </c>
      <c r="X277" s="70">
        <v>0.4847573</v>
      </c>
      <c r="Y277" s="70">
        <v>0.46264690000000003</v>
      </c>
    </row>
    <row r="278" spans="1:25">
      <c r="A278" t="str">
        <f t="shared" si="15"/>
        <v>17-39</v>
      </c>
      <c r="B278">
        <f t="shared" si="13"/>
        <v>17</v>
      </c>
      <c r="C278">
        <f t="shared" si="14"/>
        <v>39</v>
      </c>
      <c r="D278">
        <v>88000</v>
      </c>
      <c r="E278">
        <v>174000</v>
      </c>
      <c r="F278" s="69">
        <v>13.209</v>
      </c>
      <c r="G278" s="69">
        <v>11.16666</v>
      </c>
      <c r="H278" s="69">
        <v>10.638199999999999</v>
      </c>
      <c r="I278" s="69">
        <v>10.4274</v>
      </c>
      <c r="J278" s="69">
        <v>48.36468</v>
      </c>
      <c r="K278" s="69">
        <v>50.966070000000002</v>
      </c>
      <c r="L278" s="69">
        <v>51.303789999999999</v>
      </c>
      <c r="M278" s="69">
        <v>51.280110000000001</v>
      </c>
      <c r="N278" s="69">
        <v>17.84881</v>
      </c>
      <c r="O278" s="69">
        <v>16.352599999999999</v>
      </c>
      <c r="P278" s="69">
        <v>15.801450000000001</v>
      </c>
      <c r="Q278" s="69">
        <v>15.35839</v>
      </c>
      <c r="R278" s="69">
        <v>10.889089999999999</v>
      </c>
      <c r="S278" s="69">
        <v>9.6483819999999998</v>
      </c>
      <c r="T278" s="69">
        <v>9.1857670000000002</v>
      </c>
      <c r="U278" s="69">
        <v>8.8054769999999998</v>
      </c>
      <c r="V278" s="70">
        <v>0.59810640000000004</v>
      </c>
      <c r="W278" s="70">
        <v>0.51739979999999997</v>
      </c>
      <c r="X278" s="70">
        <v>0.48105439999999999</v>
      </c>
      <c r="Y278" s="70">
        <v>0.46225579999999999</v>
      </c>
    </row>
    <row r="279" spans="1:25">
      <c r="A279" t="str">
        <f t="shared" si="15"/>
        <v>17-40</v>
      </c>
      <c r="B279">
        <f t="shared" si="13"/>
        <v>17</v>
      </c>
      <c r="C279">
        <f t="shared" si="14"/>
        <v>40</v>
      </c>
      <c r="D279">
        <v>88000</v>
      </c>
      <c r="E279">
        <v>178000</v>
      </c>
      <c r="F279" s="69">
        <v>16.27384</v>
      </c>
      <c r="G279" s="69">
        <v>13.82789</v>
      </c>
      <c r="H279" s="69">
        <v>13.129799999999999</v>
      </c>
      <c r="I279" s="69">
        <v>12.90127</v>
      </c>
      <c r="J279" s="69">
        <v>46.261310000000002</v>
      </c>
      <c r="K279" s="69">
        <v>48.894820000000003</v>
      </c>
      <c r="L279" s="69">
        <v>49.275489999999998</v>
      </c>
      <c r="M279" s="69">
        <v>49.238379999999999</v>
      </c>
      <c r="N279" s="69">
        <v>19.611619999999998</v>
      </c>
      <c r="O279" s="69">
        <v>17.925080000000001</v>
      </c>
      <c r="P279" s="69">
        <v>17.310179999999999</v>
      </c>
      <c r="Q279" s="69">
        <v>16.820229999999999</v>
      </c>
      <c r="R279" s="69">
        <v>11.56329</v>
      </c>
      <c r="S279" s="69">
        <v>10.232200000000001</v>
      </c>
      <c r="T279" s="69">
        <v>9.7445760000000003</v>
      </c>
      <c r="U279" s="69">
        <v>9.3485960000000006</v>
      </c>
      <c r="V279" s="70">
        <v>0.72510600000000003</v>
      </c>
      <c r="W279" s="70">
        <v>0.62620350000000002</v>
      </c>
      <c r="X279" s="70">
        <v>0.58343529999999999</v>
      </c>
      <c r="Y279" s="70">
        <v>0.56207560000000001</v>
      </c>
    </row>
    <row r="280" spans="1:25">
      <c r="A280" t="str">
        <f t="shared" si="15"/>
        <v>17-41</v>
      </c>
      <c r="B280">
        <f t="shared" si="13"/>
        <v>17</v>
      </c>
      <c r="C280">
        <f t="shared" si="14"/>
        <v>41</v>
      </c>
      <c r="D280">
        <v>88000</v>
      </c>
      <c r="E280">
        <v>182000</v>
      </c>
      <c r="F280" s="69">
        <v>15.7264</v>
      </c>
      <c r="G280" s="69">
        <v>13.618930000000001</v>
      </c>
      <c r="H280" s="69">
        <v>13.04992</v>
      </c>
      <c r="I280" s="69">
        <v>12.872310000000001</v>
      </c>
      <c r="J280" s="69">
        <v>47.0747</v>
      </c>
      <c r="K280" s="69">
        <v>49.493180000000002</v>
      </c>
      <c r="L280" s="69">
        <v>49.816400000000002</v>
      </c>
      <c r="M280" s="69">
        <v>49.761560000000003</v>
      </c>
      <c r="N280" s="69">
        <v>19.045310000000001</v>
      </c>
      <c r="O280" s="69">
        <v>17.422180000000001</v>
      </c>
      <c r="P280" s="69">
        <v>16.824280000000002</v>
      </c>
      <c r="Q280" s="69">
        <v>16.343630000000001</v>
      </c>
      <c r="R280" s="69">
        <v>11.366540000000001</v>
      </c>
      <c r="S280" s="69">
        <v>10.06554</v>
      </c>
      <c r="T280" s="69">
        <v>9.5885379999999998</v>
      </c>
      <c r="U280" s="69">
        <v>9.1973330000000004</v>
      </c>
      <c r="V280" s="70">
        <v>0.58401860000000005</v>
      </c>
      <c r="W280" s="70">
        <v>0.50854980000000005</v>
      </c>
      <c r="X280" s="70">
        <v>0.4749968</v>
      </c>
      <c r="Y280" s="70">
        <v>0.45777800000000002</v>
      </c>
    </row>
    <row r="281" spans="1:25">
      <c r="A281" t="str">
        <f t="shared" si="15"/>
        <v>17-42</v>
      </c>
      <c r="B281">
        <f t="shared" si="13"/>
        <v>17</v>
      </c>
      <c r="C281">
        <f t="shared" si="14"/>
        <v>42</v>
      </c>
      <c r="D281">
        <v>88000</v>
      </c>
      <c r="E281">
        <v>186000</v>
      </c>
      <c r="F281" s="69">
        <v>12.789389999999999</v>
      </c>
      <c r="G281" s="69">
        <v>11.136480000000001</v>
      </c>
      <c r="H281" s="69">
        <v>10.71382</v>
      </c>
      <c r="I281" s="69">
        <v>10.585279999999999</v>
      </c>
      <c r="J281" s="69">
        <v>48.462940000000003</v>
      </c>
      <c r="K281" s="69">
        <v>50.751530000000002</v>
      </c>
      <c r="L281" s="69">
        <v>51.030720000000002</v>
      </c>
      <c r="M281" s="69">
        <v>50.947470000000003</v>
      </c>
      <c r="N281" s="69">
        <v>18.988430000000001</v>
      </c>
      <c r="O281" s="69">
        <v>17.379359999999998</v>
      </c>
      <c r="P281" s="69">
        <v>16.797509999999999</v>
      </c>
      <c r="Q281" s="69">
        <v>16.331219999999998</v>
      </c>
      <c r="R281" s="69">
        <v>11.075609999999999</v>
      </c>
      <c r="S281" s="69">
        <v>9.8102719999999994</v>
      </c>
      <c r="T281" s="69">
        <v>9.3583820000000006</v>
      </c>
      <c r="U281" s="69">
        <v>8.9886959999999991</v>
      </c>
      <c r="V281" s="70">
        <v>0.51280859999999995</v>
      </c>
      <c r="W281" s="70">
        <v>0.44838620000000001</v>
      </c>
      <c r="X281" s="70">
        <v>0.42068860000000002</v>
      </c>
      <c r="Y281" s="70">
        <v>0.40748590000000001</v>
      </c>
    </row>
    <row r="282" spans="1:25">
      <c r="A282" t="str">
        <f t="shared" si="15"/>
        <v>17-43</v>
      </c>
      <c r="B282">
        <f t="shared" si="13"/>
        <v>17</v>
      </c>
      <c r="C282">
        <f t="shared" si="14"/>
        <v>43</v>
      </c>
      <c r="D282">
        <v>88000</v>
      </c>
      <c r="E282">
        <v>190000</v>
      </c>
      <c r="F282" s="69">
        <v>10.02455</v>
      </c>
      <c r="G282" s="69">
        <v>8.7116659999999992</v>
      </c>
      <c r="H282" s="69">
        <v>8.3716209999999993</v>
      </c>
      <c r="I282" s="69">
        <v>8.2585879999999996</v>
      </c>
      <c r="J282" s="69">
        <v>51.631950000000003</v>
      </c>
      <c r="K282" s="69">
        <v>53.832979999999999</v>
      </c>
      <c r="L282" s="69">
        <v>54.085509999999999</v>
      </c>
      <c r="M282" s="69">
        <v>53.982399999999998</v>
      </c>
      <c r="N282" s="69">
        <v>18.322949999999999</v>
      </c>
      <c r="O282" s="69">
        <v>16.80481</v>
      </c>
      <c r="P282" s="69">
        <v>16.263760000000001</v>
      </c>
      <c r="Q282" s="69">
        <v>15.835039999999999</v>
      </c>
      <c r="R282" s="69">
        <v>10.705489999999999</v>
      </c>
      <c r="S282" s="69">
        <v>9.4837539999999994</v>
      </c>
      <c r="T282" s="69">
        <v>9.0588949999999997</v>
      </c>
      <c r="U282" s="69">
        <v>8.7131740000000004</v>
      </c>
      <c r="V282" s="70">
        <v>0.53230659999999996</v>
      </c>
      <c r="W282" s="70">
        <v>0.46755180000000002</v>
      </c>
      <c r="X282" s="70">
        <v>0.4399169</v>
      </c>
      <c r="Y282" s="70">
        <v>0.42724030000000002</v>
      </c>
    </row>
    <row r="283" spans="1:25">
      <c r="A283" t="str">
        <f t="shared" si="15"/>
        <v>17-44</v>
      </c>
      <c r="B283">
        <f t="shared" si="13"/>
        <v>17</v>
      </c>
      <c r="C283">
        <f t="shared" si="14"/>
        <v>44</v>
      </c>
      <c r="D283">
        <v>88000</v>
      </c>
      <c r="E283">
        <v>194000</v>
      </c>
      <c r="F283" s="69">
        <v>11.14208</v>
      </c>
      <c r="G283" s="69">
        <v>9.5481599999999993</v>
      </c>
      <c r="H283" s="69">
        <v>9.0974920000000008</v>
      </c>
      <c r="I283" s="69">
        <v>8.9572179999999992</v>
      </c>
      <c r="J283" s="69">
        <v>51.400959999999998</v>
      </c>
      <c r="K283" s="69">
        <v>53.732050000000001</v>
      </c>
      <c r="L283" s="69">
        <v>54.02908</v>
      </c>
      <c r="M283" s="69">
        <v>53.924990000000001</v>
      </c>
      <c r="N283" s="69">
        <v>17.799949999999999</v>
      </c>
      <c r="O283" s="69">
        <v>16.318370000000002</v>
      </c>
      <c r="P283" s="69">
        <v>15.798629999999999</v>
      </c>
      <c r="Q283" s="69">
        <v>15.39331</v>
      </c>
      <c r="R283" s="69">
        <v>10.719340000000001</v>
      </c>
      <c r="S283" s="69">
        <v>9.4811639999999997</v>
      </c>
      <c r="T283" s="69">
        <v>9.0553559999999997</v>
      </c>
      <c r="U283" s="69">
        <v>8.7138030000000004</v>
      </c>
      <c r="V283" s="70">
        <v>0.53700329999999996</v>
      </c>
      <c r="W283" s="70">
        <v>0.46817629999999999</v>
      </c>
      <c r="X283" s="70">
        <v>0.4407933</v>
      </c>
      <c r="Y283" s="70">
        <v>0.42986950000000002</v>
      </c>
    </row>
    <row r="284" spans="1:25">
      <c r="A284" t="str">
        <f t="shared" si="15"/>
        <v>17-45</v>
      </c>
      <c r="B284">
        <f t="shared" si="13"/>
        <v>17</v>
      </c>
      <c r="C284">
        <f t="shared" si="14"/>
        <v>45</v>
      </c>
      <c r="D284">
        <v>88000</v>
      </c>
      <c r="E284">
        <v>198000</v>
      </c>
      <c r="F284" s="69">
        <v>13.99404</v>
      </c>
      <c r="G284" s="69">
        <v>12.07409</v>
      </c>
      <c r="H284" s="69">
        <v>11.55218</v>
      </c>
      <c r="I284" s="69">
        <v>11.41831</v>
      </c>
      <c r="J284" s="69">
        <v>50.287289999999999</v>
      </c>
      <c r="K284" s="69">
        <v>52.62668</v>
      </c>
      <c r="L284" s="69">
        <v>52.919269999999997</v>
      </c>
      <c r="M284" s="69">
        <v>52.81176</v>
      </c>
      <c r="N284" s="69">
        <v>18.38824</v>
      </c>
      <c r="O284" s="69">
        <v>16.827839999999998</v>
      </c>
      <c r="P284" s="69">
        <v>16.280529999999999</v>
      </c>
      <c r="Q284" s="69">
        <v>15.845789999999999</v>
      </c>
      <c r="R284" s="69">
        <v>11.21796</v>
      </c>
      <c r="S284" s="69">
        <v>9.918291</v>
      </c>
      <c r="T284" s="69">
        <v>9.4704130000000006</v>
      </c>
      <c r="U284" s="69">
        <v>9.1068850000000001</v>
      </c>
      <c r="V284" s="70">
        <v>0.60194559999999997</v>
      </c>
      <c r="W284" s="70">
        <v>0.52431059999999996</v>
      </c>
      <c r="X284" s="70">
        <v>0.49363560000000001</v>
      </c>
      <c r="Y284" s="70">
        <v>0.4802457</v>
      </c>
    </row>
    <row r="285" spans="1:25">
      <c r="A285" t="str">
        <f t="shared" si="15"/>
        <v>17-46</v>
      </c>
      <c r="B285">
        <f t="shared" si="13"/>
        <v>17</v>
      </c>
      <c r="C285">
        <f t="shared" si="14"/>
        <v>46</v>
      </c>
      <c r="D285">
        <v>88000</v>
      </c>
      <c r="E285">
        <v>202000</v>
      </c>
      <c r="F285" s="69">
        <v>11.52041</v>
      </c>
      <c r="G285" s="69">
        <v>9.9578290000000003</v>
      </c>
      <c r="H285" s="69">
        <v>9.5543209999999998</v>
      </c>
      <c r="I285" s="69">
        <v>9.4561720000000005</v>
      </c>
      <c r="J285" s="69">
        <v>51.721710000000002</v>
      </c>
      <c r="K285" s="69">
        <v>53.959200000000003</v>
      </c>
      <c r="L285" s="69">
        <v>54.209879999999998</v>
      </c>
      <c r="M285" s="69">
        <v>54.080959999999997</v>
      </c>
      <c r="N285" s="69">
        <v>18.49943</v>
      </c>
      <c r="O285" s="69">
        <v>16.923500000000001</v>
      </c>
      <c r="P285" s="69">
        <v>16.380210000000002</v>
      </c>
      <c r="Q285" s="69">
        <v>15.94482</v>
      </c>
      <c r="R285" s="69">
        <v>11.046189999999999</v>
      </c>
      <c r="S285" s="69">
        <v>9.7684990000000003</v>
      </c>
      <c r="T285" s="69">
        <v>9.3354320000000008</v>
      </c>
      <c r="U285" s="69">
        <v>8.9816490000000009</v>
      </c>
      <c r="V285" s="70">
        <v>0.59409029999999996</v>
      </c>
      <c r="W285" s="70">
        <v>0.51822760000000001</v>
      </c>
      <c r="X285" s="70">
        <v>0.4890333</v>
      </c>
      <c r="Y285" s="70">
        <v>0.47609230000000002</v>
      </c>
    </row>
    <row r="286" spans="1:25">
      <c r="A286" t="str">
        <f t="shared" si="15"/>
        <v>17-47</v>
      </c>
      <c r="B286">
        <f t="shared" si="13"/>
        <v>17</v>
      </c>
      <c r="C286">
        <f t="shared" si="14"/>
        <v>47</v>
      </c>
      <c r="D286">
        <v>88000</v>
      </c>
      <c r="E286">
        <v>206000</v>
      </c>
      <c r="F286" s="69">
        <v>9.749708</v>
      </c>
      <c r="G286" s="69">
        <v>8.4608539999999994</v>
      </c>
      <c r="H286" s="69">
        <v>8.1377360000000003</v>
      </c>
      <c r="I286" s="69">
        <v>8.0584760000000006</v>
      </c>
      <c r="J286" s="69">
        <v>53.657850000000003</v>
      </c>
      <c r="K286" s="69">
        <v>55.761209999999998</v>
      </c>
      <c r="L286" s="69">
        <v>55.96237</v>
      </c>
      <c r="M286" s="69">
        <v>55.804360000000003</v>
      </c>
      <c r="N286" s="69">
        <v>17.261009999999999</v>
      </c>
      <c r="O286" s="69">
        <v>15.808339999999999</v>
      </c>
      <c r="P286" s="69">
        <v>15.319369999999999</v>
      </c>
      <c r="Q286" s="69">
        <v>14.92515</v>
      </c>
      <c r="R286" s="69">
        <v>10.619630000000001</v>
      </c>
      <c r="S286" s="69">
        <v>9.3966130000000003</v>
      </c>
      <c r="T286" s="69">
        <v>8.9905299999999997</v>
      </c>
      <c r="U286" s="69">
        <v>8.6569430000000001</v>
      </c>
      <c r="V286" s="70">
        <v>0.61685909999999999</v>
      </c>
      <c r="W286" s="70">
        <v>0.53791610000000001</v>
      </c>
      <c r="X286" s="70">
        <v>0.50893040000000001</v>
      </c>
      <c r="Y286" s="70">
        <v>0.49624360000000001</v>
      </c>
    </row>
    <row r="287" spans="1:25">
      <c r="A287" t="str">
        <f t="shared" si="15"/>
        <v>17-48</v>
      </c>
      <c r="B287">
        <f t="shared" si="13"/>
        <v>17</v>
      </c>
      <c r="C287">
        <f t="shared" si="14"/>
        <v>48</v>
      </c>
      <c r="D287">
        <v>88000</v>
      </c>
      <c r="E287">
        <v>210000</v>
      </c>
      <c r="F287" s="69">
        <v>16.63984</v>
      </c>
      <c r="G287" s="69">
        <v>14.5528</v>
      </c>
      <c r="H287" s="69">
        <v>14.019310000000001</v>
      </c>
      <c r="I287" s="69">
        <v>13.915469999999999</v>
      </c>
      <c r="J287" s="69">
        <v>48.690980000000003</v>
      </c>
      <c r="K287" s="69">
        <v>50.993729999999999</v>
      </c>
      <c r="L287" s="69">
        <v>51.276029999999999</v>
      </c>
      <c r="M287" s="69">
        <v>51.155250000000002</v>
      </c>
      <c r="N287" s="69">
        <v>20.399439999999998</v>
      </c>
      <c r="O287" s="69">
        <v>18.620619999999999</v>
      </c>
      <c r="P287" s="69">
        <v>18.01088</v>
      </c>
      <c r="Q287" s="69">
        <v>17.515219999999999</v>
      </c>
      <c r="R287" s="69">
        <v>12.194839999999999</v>
      </c>
      <c r="S287" s="69">
        <v>10.78059</v>
      </c>
      <c r="T287" s="69">
        <v>10.30461</v>
      </c>
      <c r="U287" s="69">
        <v>9.9117230000000003</v>
      </c>
      <c r="V287" s="70">
        <v>0.70945849999999999</v>
      </c>
      <c r="W287" s="70">
        <v>0.61680190000000001</v>
      </c>
      <c r="X287" s="70">
        <v>0.58257190000000003</v>
      </c>
      <c r="Y287" s="70">
        <v>0.56671329999999998</v>
      </c>
    </row>
    <row r="288" spans="1:25">
      <c r="A288" t="str">
        <f t="shared" si="15"/>
        <v>17-49</v>
      </c>
      <c r="B288">
        <f t="shared" si="13"/>
        <v>17</v>
      </c>
      <c r="C288">
        <f t="shared" si="14"/>
        <v>49</v>
      </c>
      <c r="D288">
        <v>88000</v>
      </c>
      <c r="E288">
        <v>214000</v>
      </c>
      <c r="F288" s="69">
        <v>9.8878129999999995</v>
      </c>
      <c r="G288" s="69">
        <v>8.5584089999999993</v>
      </c>
      <c r="H288" s="69">
        <v>8.2340090000000004</v>
      </c>
      <c r="I288" s="69">
        <v>8.1770350000000001</v>
      </c>
      <c r="J288" s="69">
        <v>52.373930000000001</v>
      </c>
      <c r="K288" s="69">
        <v>54.536799999999999</v>
      </c>
      <c r="L288" s="69">
        <v>54.725819999999999</v>
      </c>
      <c r="M288" s="69">
        <v>54.528950000000002</v>
      </c>
      <c r="N288" s="69">
        <v>19.022469999999998</v>
      </c>
      <c r="O288" s="69">
        <v>17.400690000000001</v>
      </c>
      <c r="P288" s="69">
        <v>16.862159999999999</v>
      </c>
      <c r="Q288" s="69">
        <v>16.42426</v>
      </c>
      <c r="R288" s="69">
        <v>11.23963</v>
      </c>
      <c r="S288" s="69">
        <v>9.9485060000000001</v>
      </c>
      <c r="T288" s="69">
        <v>9.5256860000000003</v>
      </c>
      <c r="U288" s="69">
        <v>9.1769200000000009</v>
      </c>
      <c r="V288" s="70">
        <v>0.57183249999999997</v>
      </c>
      <c r="W288" s="70">
        <v>0.4955058</v>
      </c>
      <c r="X288" s="70">
        <v>0.47116910000000001</v>
      </c>
      <c r="Y288" s="70">
        <v>0.46247359999999998</v>
      </c>
    </row>
    <row r="289" spans="1:25">
      <c r="A289" t="str">
        <f t="shared" si="15"/>
        <v>18-28</v>
      </c>
      <c r="B289">
        <f t="shared" si="13"/>
        <v>18</v>
      </c>
      <c r="C289">
        <f t="shared" si="14"/>
        <v>28</v>
      </c>
      <c r="D289">
        <v>92000</v>
      </c>
      <c r="E289">
        <v>130000</v>
      </c>
      <c r="F289" s="69">
        <v>14.73174</v>
      </c>
      <c r="G289" s="69">
        <v>12.6732</v>
      </c>
      <c r="H289" s="69">
        <v>11.980790000000001</v>
      </c>
      <c r="I289" s="69">
        <v>11.536149999999999</v>
      </c>
      <c r="J289" s="69">
        <v>43.49935</v>
      </c>
      <c r="K289" s="69">
        <v>46.032409999999999</v>
      </c>
      <c r="L289" s="69">
        <v>46.565539999999999</v>
      </c>
      <c r="M289" s="69">
        <v>46.845050000000001</v>
      </c>
      <c r="N289" s="69">
        <v>17.82884</v>
      </c>
      <c r="O289" s="69">
        <v>16.316669999999998</v>
      </c>
      <c r="P289" s="69">
        <v>15.701739999999999</v>
      </c>
      <c r="Q289" s="69">
        <v>15.18324</v>
      </c>
      <c r="R289" s="69">
        <v>11.192080000000001</v>
      </c>
      <c r="S289" s="69">
        <v>9.9240069999999996</v>
      </c>
      <c r="T289" s="69">
        <v>9.3853329999999993</v>
      </c>
      <c r="U289" s="69">
        <v>8.9222239999999999</v>
      </c>
      <c r="V289" s="70">
        <v>0.68686780000000003</v>
      </c>
      <c r="W289" s="70">
        <v>0.58851690000000001</v>
      </c>
      <c r="X289" s="70">
        <v>0.53350299999999995</v>
      </c>
      <c r="Y289" s="70">
        <v>0.49687789999999998</v>
      </c>
    </row>
    <row r="290" spans="1:25">
      <c r="A290" t="str">
        <f t="shared" si="15"/>
        <v>18-29</v>
      </c>
      <c r="B290">
        <f t="shared" si="13"/>
        <v>18</v>
      </c>
      <c r="C290">
        <f t="shared" si="14"/>
        <v>29</v>
      </c>
      <c r="D290">
        <v>92000</v>
      </c>
      <c r="E290">
        <v>134000</v>
      </c>
      <c r="F290" s="69">
        <v>13.503869999999999</v>
      </c>
      <c r="G290" s="69">
        <v>11.744490000000001</v>
      </c>
      <c r="H290" s="69">
        <v>11.16231</v>
      </c>
      <c r="I290" s="69">
        <v>10.820399999999999</v>
      </c>
      <c r="J290" s="69">
        <v>44.311340000000001</v>
      </c>
      <c r="K290" s="69">
        <v>46.673690000000001</v>
      </c>
      <c r="L290" s="69">
        <v>47.141770000000001</v>
      </c>
      <c r="M290" s="69">
        <v>47.319969999999998</v>
      </c>
      <c r="N290" s="69">
        <v>16.79569</v>
      </c>
      <c r="O290" s="69">
        <v>15.426600000000001</v>
      </c>
      <c r="P290" s="69">
        <v>14.888030000000001</v>
      </c>
      <c r="Q290" s="69">
        <v>14.44312</v>
      </c>
      <c r="R290" s="69">
        <v>10.853429999999999</v>
      </c>
      <c r="S290" s="69">
        <v>9.6576380000000004</v>
      </c>
      <c r="T290" s="69">
        <v>9.1680170000000007</v>
      </c>
      <c r="U290" s="69">
        <v>8.7536590000000007</v>
      </c>
      <c r="V290" s="70">
        <v>0.65297000000000005</v>
      </c>
      <c r="W290" s="70">
        <v>0.56596900000000006</v>
      </c>
      <c r="X290" s="70">
        <v>0.51987649999999996</v>
      </c>
      <c r="Y290" s="70">
        <v>0.49130289999999999</v>
      </c>
    </row>
    <row r="291" spans="1:25">
      <c r="A291" t="str">
        <f t="shared" si="15"/>
        <v>18-30</v>
      </c>
      <c r="B291">
        <f t="shared" si="13"/>
        <v>18</v>
      </c>
      <c r="C291">
        <f t="shared" si="14"/>
        <v>30</v>
      </c>
      <c r="D291">
        <v>92000</v>
      </c>
      <c r="E291">
        <v>138000</v>
      </c>
      <c r="F291" s="69">
        <v>14.53866</v>
      </c>
      <c r="G291" s="69">
        <v>12.723229999999999</v>
      </c>
      <c r="H291" s="69">
        <v>12.120200000000001</v>
      </c>
      <c r="I291" s="69">
        <v>11.80101</v>
      </c>
      <c r="J291" s="69">
        <v>41.218420000000002</v>
      </c>
      <c r="K291" s="69">
        <v>43.512979999999999</v>
      </c>
      <c r="L291" s="69">
        <v>43.975549999999998</v>
      </c>
      <c r="M291" s="69">
        <v>44.118670000000002</v>
      </c>
      <c r="N291" s="69">
        <v>18.424140000000001</v>
      </c>
      <c r="O291" s="69">
        <v>16.86937</v>
      </c>
      <c r="P291" s="69">
        <v>16.269410000000001</v>
      </c>
      <c r="Q291" s="69">
        <v>15.774470000000001</v>
      </c>
      <c r="R291" s="69">
        <v>11.33661</v>
      </c>
      <c r="S291" s="69">
        <v>10.0853</v>
      </c>
      <c r="T291" s="69">
        <v>9.5856390000000005</v>
      </c>
      <c r="U291" s="69">
        <v>9.165286</v>
      </c>
      <c r="V291" s="70">
        <v>0.53358910000000004</v>
      </c>
      <c r="W291" s="70">
        <v>0.46182230000000002</v>
      </c>
      <c r="X291" s="70">
        <v>0.42540909999999998</v>
      </c>
      <c r="Y291" s="70">
        <v>0.40489140000000001</v>
      </c>
    </row>
    <row r="292" spans="1:25">
      <c r="A292" t="str">
        <f t="shared" si="15"/>
        <v>18-31</v>
      </c>
      <c r="B292">
        <f t="shared" si="13"/>
        <v>18</v>
      </c>
      <c r="C292">
        <f t="shared" si="14"/>
        <v>31</v>
      </c>
      <c r="D292">
        <v>92000</v>
      </c>
      <c r="E292">
        <v>142000</v>
      </c>
      <c r="F292" s="69">
        <v>15.28539</v>
      </c>
      <c r="G292" s="69">
        <v>14.12907</v>
      </c>
      <c r="H292" s="69">
        <v>13.731019999999999</v>
      </c>
      <c r="I292" s="69">
        <v>13.601940000000001</v>
      </c>
      <c r="J292" s="69">
        <v>40.991149999999998</v>
      </c>
      <c r="K292" s="69">
        <v>42.490589999999997</v>
      </c>
      <c r="L292" s="69">
        <v>42.73019</v>
      </c>
      <c r="M292" s="69">
        <v>42.670439999999999</v>
      </c>
      <c r="N292" s="69">
        <v>18.484570000000001</v>
      </c>
      <c r="O292" s="69">
        <v>16.92924</v>
      </c>
      <c r="P292" s="69">
        <v>16.336110000000001</v>
      </c>
      <c r="Q292" s="69">
        <v>15.84965</v>
      </c>
      <c r="R292" s="69">
        <v>11.459580000000001</v>
      </c>
      <c r="S292" s="69">
        <v>10.19669</v>
      </c>
      <c r="T292" s="69">
        <v>9.7003559999999993</v>
      </c>
      <c r="U292" s="69">
        <v>9.2855570000000007</v>
      </c>
      <c r="V292" s="70">
        <v>0.57006590000000001</v>
      </c>
      <c r="W292" s="70">
        <v>0.49517080000000002</v>
      </c>
      <c r="X292" s="70">
        <v>0.45848939999999999</v>
      </c>
      <c r="Y292" s="70">
        <v>0.43816660000000002</v>
      </c>
    </row>
    <row r="293" spans="1:25">
      <c r="A293" t="str">
        <f t="shared" si="15"/>
        <v>18-32</v>
      </c>
      <c r="B293">
        <f t="shared" si="13"/>
        <v>18</v>
      </c>
      <c r="C293">
        <f t="shared" si="14"/>
        <v>32</v>
      </c>
      <c r="D293">
        <v>92000</v>
      </c>
      <c r="E293">
        <v>146000</v>
      </c>
      <c r="F293" s="69">
        <v>12.806509999999999</v>
      </c>
      <c r="G293" s="69">
        <v>11.89339</v>
      </c>
      <c r="H293" s="69">
        <v>11.63843</v>
      </c>
      <c r="I293" s="69">
        <v>11.58676</v>
      </c>
      <c r="J293" s="69">
        <v>41.865690000000001</v>
      </c>
      <c r="K293" s="69">
        <v>43.53293</v>
      </c>
      <c r="L293" s="69">
        <v>43.803539999999998</v>
      </c>
      <c r="M293" s="69">
        <v>43.758769999999998</v>
      </c>
      <c r="N293" s="69">
        <v>17.922830000000001</v>
      </c>
      <c r="O293" s="69">
        <v>16.437090000000001</v>
      </c>
      <c r="P293" s="69">
        <v>15.8704</v>
      </c>
      <c r="Q293" s="69">
        <v>15.40531</v>
      </c>
      <c r="R293" s="69">
        <v>11.11035</v>
      </c>
      <c r="S293" s="69">
        <v>9.893694</v>
      </c>
      <c r="T293" s="69">
        <v>9.4159290000000002</v>
      </c>
      <c r="U293" s="69">
        <v>9.0163100000000007</v>
      </c>
      <c r="V293" s="70">
        <v>0.48771189999999998</v>
      </c>
      <c r="W293" s="70">
        <v>0.42434889999999997</v>
      </c>
      <c r="X293" s="70">
        <v>0.39334249999999998</v>
      </c>
      <c r="Y293" s="70">
        <v>0.37668360000000001</v>
      </c>
    </row>
    <row r="294" spans="1:25">
      <c r="A294" t="str">
        <f t="shared" si="15"/>
        <v>18-33</v>
      </c>
      <c r="B294">
        <f t="shared" si="13"/>
        <v>18</v>
      </c>
      <c r="C294">
        <f t="shared" si="14"/>
        <v>33</v>
      </c>
      <c r="D294">
        <v>92000</v>
      </c>
      <c r="E294">
        <v>150000</v>
      </c>
      <c r="F294" s="69">
        <v>14.349819999999999</v>
      </c>
      <c r="G294" s="69">
        <v>13.036580000000001</v>
      </c>
      <c r="H294" s="69">
        <v>12.661949999999999</v>
      </c>
      <c r="I294" s="69">
        <v>12.53595</v>
      </c>
      <c r="J294" s="69">
        <v>41.489069999999998</v>
      </c>
      <c r="K294" s="69">
        <v>43.464370000000002</v>
      </c>
      <c r="L294" s="69">
        <v>43.799340000000001</v>
      </c>
      <c r="M294" s="69">
        <v>43.8063</v>
      </c>
      <c r="N294" s="69">
        <v>18.735250000000001</v>
      </c>
      <c r="O294" s="69">
        <v>17.15823</v>
      </c>
      <c r="P294" s="69">
        <v>16.559449999999998</v>
      </c>
      <c r="Q294" s="69">
        <v>16.06682</v>
      </c>
      <c r="R294" s="69">
        <v>11.45421</v>
      </c>
      <c r="S294" s="69">
        <v>10.19214</v>
      </c>
      <c r="T294" s="69">
        <v>9.7007560000000002</v>
      </c>
      <c r="U294" s="69">
        <v>9.2892349999999997</v>
      </c>
      <c r="V294" s="70">
        <v>0.50999859999999997</v>
      </c>
      <c r="W294" s="70">
        <v>0.44294719999999999</v>
      </c>
      <c r="X294" s="70">
        <v>0.4106168</v>
      </c>
      <c r="Y294" s="70">
        <v>0.3931673</v>
      </c>
    </row>
    <row r="295" spans="1:25">
      <c r="A295" t="str">
        <f t="shared" si="15"/>
        <v>18-34</v>
      </c>
      <c r="B295">
        <f t="shared" si="13"/>
        <v>18</v>
      </c>
      <c r="C295">
        <f t="shared" si="14"/>
        <v>34</v>
      </c>
      <c r="D295">
        <v>92000</v>
      </c>
      <c r="E295">
        <v>154000</v>
      </c>
      <c r="F295" s="69">
        <v>14.29557</v>
      </c>
      <c r="G295" s="69">
        <v>12.72504</v>
      </c>
      <c r="H295" s="69">
        <v>12.2761</v>
      </c>
      <c r="I295" s="69">
        <v>12.09465</v>
      </c>
      <c r="J295" s="69">
        <v>42.17389</v>
      </c>
      <c r="K295" s="69">
        <v>44.367080000000001</v>
      </c>
      <c r="L295" s="69">
        <v>44.749989999999997</v>
      </c>
      <c r="M295" s="69">
        <v>44.798079999999999</v>
      </c>
      <c r="N295" s="69">
        <v>18.771989999999999</v>
      </c>
      <c r="O295" s="69">
        <v>17.19792</v>
      </c>
      <c r="P295" s="69">
        <v>16.602049999999998</v>
      </c>
      <c r="Q295" s="69">
        <v>16.11205</v>
      </c>
      <c r="R295" s="69">
        <v>11.44003</v>
      </c>
      <c r="S295" s="69">
        <v>10.179029999999999</v>
      </c>
      <c r="T295" s="69">
        <v>9.6903710000000007</v>
      </c>
      <c r="U295" s="69">
        <v>9.2810769999999998</v>
      </c>
      <c r="V295" s="70">
        <v>0.51131749999999998</v>
      </c>
      <c r="W295" s="70">
        <v>0.44373000000000001</v>
      </c>
      <c r="X295" s="70">
        <v>0.41120230000000002</v>
      </c>
      <c r="Y295" s="70">
        <v>0.39358799999999999</v>
      </c>
    </row>
    <row r="296" spans="1:25">
      <c r="A296" t="str">
        <f t="shared" si="15"/>
        <v>18-35</v>
      </c>
      <c r="B296">
        <f t="shared" si="13"/>
        <v>18</v>
      </c>
      <c r="C296">
        <f t="shared" si="14"/>
        <v>35</v>
      </c>
      <c r="D296">
        <v>92000</v>
      </c>
      <c r="E296">
        <v>158000</v>
      </c>
      <c r="F296" s="69">
        <v>13.7453</v>
      </c>
      <c r="G296" s="69">
        <v>12.12668</v>
      </c>
      <c r="H296" s="69">
        <v>11.698259999999999</v>
      </c>
      <c r="I296" s="69">
        <v>11.52876</v>
      </c>
      <c r="J296" s="69">
        <v>43.743130000000001</v>
      </c>
      <c r="K296" s="69">
        <v>46.016620000000003</v>
      </c>
      <c r="L296" s="69">
        <v>46.37106</v>
      </c>
      <c r="M296" s="69">
        <v>46.396320000000003</v>
      </c>
      <c r="N296" s="69">
        <v>18.55545</v>
      </c>
      <c r="O296" s="69">
        <v>17.00366</v>
      </c>
      <c r="P296" s="69">
        <v>16.41761</v>
      </c>
      <c r="Q296" s="69">
        <v>15.93629</v>
      </c>
      <c r="R296" s="69">
        <v>11.29388</v>
      </c>
      <c r="S296" s="69">
        <v>10.04548</v>
      </c>
      <c r="T296" s="69">
        <v>9.5635929999999991</v>
      </c>
      <c r="U296" s="69">
        <v>9.160399</v>
      </c>
      <c r="V296" s="70">
        <v>0.54485879999999998</v>
      </c>
      <c r="W296" s="70">
        <v>0.47290919999999997</v>
      </c>
      <c r="X296" s="70">
        <v>0.43853360000000002</v>
      </c>
      <c r="Y296" s="70">
        <v>0.41991889999999998</v>
      </c>
    </row>
    <row r="297" spans="1:25">
      <c r="A297" t="str">
        <f t="shared" si="15"/>
        <v>18-36</v>
      </c>
      <c r="B297">
        <f t="shared" si="13"/>
        <v>18</v>
      </c>
      <c r="C297">
        <f t="shared" si="14"/>
        <v>36</v>
      </c>
      <c r="D297">
        <v>92000</v>
      </c>
      <c r="E297">
        <v>162000</v>
      </c>
      <c r="F297" s="69">
        <v>12.194710000000001</v>
      </c>
      <c r="G297" s="69">
        <v>10.677199999999999</v>
      </c>
      <c r="H297" s="69">
        <v>10.26267</v>
      </c>
      <c r="I297" s="69">
        <v>10.095269999999999</v>
      </c>
      <c r="J297" s="69">
        <v>46.761679999999998</v>
      </c>
      <c r="K297" s="69">
        <v>49.04683</v>
      </c>
      <c r="L297" s="69">
        <v>49.392769999999999</v>
      </c>
      <c r="M297" s="69">
        <v>49.404389999999999</v>
      </c>
      <c r="N297" s="69">
        <v>16.976199999999999</v>
      </c>
      <c r="O297" s="69">
        <v>15.58079</v>
      </c>
      <c r="P297" s="69">
        <v>15.05498</v>
      </c>
      <c r="Q297" s="69">
        <v>14.622400000000001</v>
      </c>
      <c r="R297" s="69">
        <v>10.734579999999999</v>
      </c>
      <c r="S297" s="69">
        <v>9.5456000000000003</v>
      </c>
      <c r="T297" s="69">
        <v>9.0872980000000005</v>
      </c>
      <c r="U297" s="69">
        <v>8.7026059999999994</v>
      </c>
      <c r="V297" s="70">
        <v>0.56806199999999996</v>
      </c>
      <c r="W297" s="70">
        <v>0.49253340000000001</v>
      </c>
      <c r="X297" s="70">
        <v>0.4563313</v>
      </c>
      <c r="Y297" s="70">
        <v>0.43613439999999998</v>
      </c>
    </row>
    <row r="298" spans="1:25">
      <c r="A298" t="str">
        <f t="shared" si="15"/>
        <v>18-37</v>
      </c>
      <c r="B298">
        <f t="shared" si="13"/>
        <v>18</v>
      </c>
      <c r="C298">
        <f t="shared" si="14"/>
        <v>37</v>
      </c>
      <c r="D298">
        <v>92000</v>
      </c>
      <c r="E298">
        <v>166000</v>
      </c>
      <c r="F298" s="69">
        <v>14.69364</v>
      </c>
      <c r="G298" s="69">
        <v>12.770519999999999</v>
      </c>
      <c r="H298" s="69">
        <v>12.47481</v>
      </c>
      <c r="I298" s="69">
        <v>12.3476</v>
      </c>
      <c r="J298" s="69">
        <v>44.800440000000002</v>
      </c>
      <c r="K298" s="69">
        <v>47.264270000000003</v>
      </c>
      <c r="L298" s="69">
        <v>47.49559</v>
      </c>
      <c r="M298" s="69">
        <v>47.473739999999999</v>
      </c>
      <c r="N298" s="69">
        <v>18.614599999999999</v>
      </c>
      <c r="O298" s="69">
        <v>17.044840000000001</v>
      </c>
      <c r="P298" s="69">
        <v>16.451260000000001</v>
      </c>
      <c r="Q298" s="69">
        <v>15.96163</v>
      </c>
      <c r="R298" s="69">
        <v>11.27951</v>
      </c>
      <c r="S298" s="69">
        <v>10.016719999999999</v>
      </c>
      <c r="T298" s="69">
        <v>9.5322209999999998</v>
      </c>
      <c r="U298" s="69">
        <v>9.125299</v>
      </c>
      <c r="V298" s="70">
        <v>0.55884409999999995</v>
      </c>
      <c r="W298" s="70">
        <v>0.48498170000000002</v>
      </c>
      <c r="X298" s="70">
        <v>0.4494938</v>
      </c>
      <c r="Y298" s="70">
        <v>0.42961100000000002</v>
      </c>
    </row>
    <row r="299" spans="1:25">
      <c r="A299" t="str">
        <f t="shared" si="15"/>
        <v>18-38</v>
      </c>
      <c r="B299">
        <f t="shared" si="13"/>
        <v>18</v>
      </c>
      <c r="C299">
        <f t="shared" si="14"/>
        <v>38</v>
      </c>
      <c r="D299">
        <v>92000</v>
      </c>
      <c r="E299">
        <v>170000</v>
      </c>
      <c r="F299" s="69">
        <v>14.99211</v>
      </c>
      <c r="G299" s="69">
        <v>13.003539999999999</v>
      </c>
      <c r="H299" s="69">
        <v>12.63893</v>
      </c>
      <c r="I299" s="69">
        <v>12.48048</v>
      </c>
      <c r="J299" s="69">
        <v>44.527709999999999</v>
      </c>
      <c r="K299" s="69">
        <v>47.000929999999997</v>
      </c>
      <c r="L299" s="69">
        <v>47.292430000000003</v>
      </c>
      <c r="M299" s="69">
        <v>47.294460000000001</v>
      </c>
      <c r="N299" s="69">
        <v>18.974740000000001</v>
      </c>
      <c r="O299" s="69">
        <v>17.363330000000001</v>
      </c>
      <c r="P299" s="69">
        <v>16.754770000000001</v>
      </c>
      <c r="Q299" s="69">
        <v>16.253869999999999</v>
      </c>
      <c r="R299" s="69">
        <v>11.341340000000001</v>
      </c>
      <c r="S299" s="69">
        <v>10.0641</v>
      </c>
      <c r="T299" s="69">
        <v>9.5766100000000005</v>
      </c>
      <c r="U299" s="69">
        <v>9.1679960000000005</v>
      </c>
      <c r="V299" s="70">
        <v>0.51999989999999996</v>
      </c>
      <c r="W299" s="70">
        <v>0.45148080000000002</v>
      </c>
      <c r="X299" s="70">
        <v>0.41859629999999998</v>
      </c>
      <c r="Y299" s="70">
        <v>0.40028649999999999</v>
      </c>
    </row>
    <row r="300" spans="1:25">
      <c r="A300" t="str">
        <f t="shared" si="15"/>
        <v>18-39</v>
      </c>
      <c r="B300">
        <f t="shared" si="13"/>
        <v>18</v>
      </c>
      <c r="C300">
        <f t="shared" si="14"/>
        <v>39</v>
      </c>
      <c r="D300">
        <v>92000</v>
      </c>
      <c r="E300">
        <v>174000</v>
      </c>
      <c r="F300" s="69">
        <v>13.956580000000001</v>
      </c>
      <c r="G300" s="69">
        <v>11.999129999999999</v>
      </c>
      <c r="H300" s="69">
        <v>11.57131</v>
      </c>
      <c r="I300" s="69">
        <v>11.395960000000001</v>
      </c>
      <c r="J300" s="69">
        <v>45.391170000000002</v>
      </c>
      <c r="K300" s="69">
        <v>47.905540000000002</v>
      </c>
      <c r="L300" s="69">
        <v>48.236310000000003</v>
      </c>
      <c r="M300" s="69">
        <v>48.231319999999997</v>
      </c>
      <c r="N300" s="69">
        <v>19.03697</v>
      </c>
      <c r="O300" s="69">
        <v>17.407820000000001</v>
      </c>
      <c r="P300" s="69">
        <v>16.804649999999999</v>
      </c>
      <c r="Q300" s="69">
        <v>16.313580000000002</v>
      </c>
      <c r="R300" s="69">
        <v>11.22852</v>
      </c>
      <c r="S300" s="69">
        <v>9.9584930000000007</v>
      </c>
      <c r="T300" s="69">
        <v>9.4839160000000007</v>
      </c>
      <c r="U300" s="69">
        <v>9.0905039999999993</v>
      </c>
      <c r="V300" s="70">
        <v>0.48850280000000001</v>
      </c>
      <c r="W300" s="70">
        <v>0.42320429999999998</v>
      </c>
      <c r="X300" s="70">
        <v>0.39302209999999999</v>
      </c>
      <c r="Y300" s="70">
        <v>0.37717600000000001</v>
      </c>
    </row>
    <row r="301" spans="1:25">
      <c r="A301" t="str">
        <f t="shared" si="15"/>
        <v>18-40</v>
      </c>
      <c r="B301">
        <f t="shared" si="13"/>
        <v>18</v>
      </c>
      <c r="C301">
        <f t="shared" si="14"/>
        <v>40</v>
      </c>
      <c r="D301">
        <v>92000</v>
      </c>
      <c r="E301">
        <v>178000</v>
      </c>
      <c r="F301" s="69">
        <v>15.234640000000001</v>
      </c>
      <c r="G301" s="69">
        <v>13.04805</v>
      </c>
      <c r="H301" s="69">
        <v>12.47129</v>
      </c>
      <c r="I301" s="69">
        <v>12.268219999999999</v>
      </c>
      <c r="J301" s="69">
        <v>45.021720000000002</v>
      </c>
      <c r="K301" s="69">
        <v>47.587009999999999</v>
      </c>
      <c r="L301" s="69">
        <v>47.971499999999999</v>
      </c>
      <c r="M301" s="69">
        <v>47.955100000000002</v>
      </c>
      <c r="N301" s="69">
        <v>19.25929</v>
      </c>
      <c r="O301" s="69">
        <v>17.610859999999999</v>
      </c>
      <c r="P301" s="69">
        <v>17.003399999999999</v>
      </c>
      <c r="Q301" s="69">
        <v>16.513439999999999</v>
      </c>
      <c r="R301" s="69">
        <v>11.36889</v>
      </c>
      <c r="S301" s="69">
        <v>10.073589999999999</v>
      </c>
      <c r="T301" s="69">
        <v>9.5944000000000003</v>
      </c>
      <c r="U301" s="69">
        <v>9.2008620000000008</v>
      </c>
      <c r="V301" s="70">
        <v>0.4836762</v>
      </c>
      <c r="W301" s="70">
        <v>0.4187111</v>
      </c>
      <c r="X301" s="70">
        <v>0.38974920000000002</v>
      </c>
      <c r="Y301" s="70">
        <v>0.37554340000000003</v>
      </c>
    </row>
    <row r="302" spans="1:25">
      <c r="A302" t="str">
        <f t="shared" si="15"/>
        <v>18-41</v>
      </c>
      <c r="B302">
        <f t="shared" si="13"/>
        <v>18</v>
      </c>
      <c r="C302">
        <f t="shared" si="14"/>
        <v>41</v>
      </c>
      <c r="D302">
        <v>92000</v>
      </c>
      <c r="E302">
        <v>182000</v>
      </c>
      <c r="F302" s="69">
        <v>11.75681</v>
      </c>
      <c r="G302" s="69">
        <v>9.8869389999999999</v>
      </c>
      <c r="H302" s="69">
        <v>9.3674490000000006</v>
      </c>
      <c r="I302" s="69">
        <v>9.1948039999999995</v>
      </c>
      <c r="J302" s="69">
        <v>50.31823</v>
      </c>
      <c r="K302" s="69">
        <v>52.835599999999999</v>
      </c>
      <c r="L302" s="69">
        <v>53.175660000000001</v>
      </c>
      <c r="M302" s="69">
        <v>53.088149999999999</v>
      </c>
      <c r="N302" s="69">
        <v>18.974049999999998</v>
      </c>
      <c r="O302" s="69">
        <v>17.349360000000001</v>
      </c>
      <c r="P302" s="69">
        <v>16.761140000000001</v>
      </c>
      <c r="Q302" s="69">
        <v>16.295310000000001</v>
      </c>
      <c r="R302" s="69">
        <v>11.06972</v>
      </c>
      <c r="S302" s="69">
        <v>9.7985399999999991</v>
      </c>
      <c r="T302" s="69">
        <v>9.3374059999999997</v>
      </c>
      <c r="U302" s="69">
        <v>8.9650359999999996</v>
      </c>
      <c r="V302" s="70">
        <v>0.61649189999999998</v>
      </c>
      <c r="W302" s="70">
        <v>0.53212470000000001</v>
      </c>
      <c r="X302" s="70">
        <v>0.49668879999999999</v>
      </c>
      <c r="Y302" s="70">
        <v>0.4803366</v>
      </c>
    </row>
    <row r="303" spans="1:25">
      <c r="A303" t="str">
        <f t="shared" si="15"/>
        <v>18-42</v>
      </c>
      <c r="B303">
        <f t="shared" si="13"/>
        <v>18</v>
      </c>
      <c r="C303">
        <f t="shared" si="14"/>
        <v>42</v>
      </c>
      <c r="D303">
        <v>92000</v>
      </c>
      <c r="E303">
        <v>186000</v>
      </c>
      <c r="F303" s="69">
        <v>20.175049999999999</v>
      </c>
      <c r="G303" s="69">
        <v>17.553239999999999</v>
      </c>
      <c r="H303" s="69">
        <v>16.80294</v>
      </c>
      <c r="I303" s="69">
        <v>16.59244</v>
      </c>
      <c r="J303" s="69">
        <v>44.814050000000002</v>
      </c>
      <c r="K303" s="69">
        <v>47.265740000000001</v>
      </c>
      <c r="L303" s="69">
        <v>47.634140000000002</v>
      </c>
      <c r="M303" s="69">
        <v>47.580849999999998</v>
      </c>
      <c r="N303" s="69">
        <v>20.480139999999999</v>
      </c>
      <c r="O303" s="69">
        <v>18.675519999999999</v>
      </c>
      <c r="P303" s="69">
        <v>18.011089999999999</v>
      </c>
      <c r="Q303" s="69">
        <v>17.473549999999999</v>
      </c>
      <c r="R303" s="69">
        <v>12.220319999999999</v>
      </c>
      <c r="S303" s="69">
        <v>10.80823</v>
      </c>
      <c r="T303" s="69">
        <v>10.29058</v>
      </c>
      <c r="U303" s="69">
        <v>9.8659909999999993</v>
      </c>
      <c r="V303" s="70">
        <v>0.69185730000000001</v>
      </c>
      <c r="W303" s="70">
        <v>0.59928389999999998</v>
      </c>
      <c r="X303" s="70">
        <v>0.55867250000000002</v>
      </c>
      <c r="Y303" s="70">
        <v>0.53739349999999997</v>
      </c>
    </row>
    <row r="304" spans="1:25">
      <c r="A304" t="str">
        <f t="shared" si="15"/>
        <v>18-43</v>
      </c>
      <c r="B304">
        <f t="shared" si="13"/>
        <v>18</v>
      </c>
      <c r="C304">
        <f t="shared" si="14"/>
        <v>43</v>
      </c>
      <c r="D304">
        <v>92000</v>
      </c>
      <c r="E304">
        <v>190000</v>
      </c>
      <c r="F304" s="69">
        <v>11.789899999999999</v>
      </c>
      <c r="G304" s="69">
        <v>10.244870000000001</v>
      </c>
      <c r="H304" s="69">
        <v>9.8412659999999992</v>
      </c>
      <c r="I304" s="69">
        <v>9.7208780000000008</v>
      </c>
      <c r="J304" s="69">
        <v>50.481639999999999</v>
      </c>
      <c r="K304" s="69">
        <v>52.715310000000002</v>
      </c>
      <c r="L304" s="69">
        <v>52.983719999999998</v>
      </c>
      <c r="M304" s="69">
        <v>52.874780000000001</v>
      </c>
      <c r="N304" s="69">
        <v>18.60023</v>
      </c>
      <c r="O304" s="69">
        <v>17.025639999999999</v>
      </c>
      <c r="P304" s="69">
        <v>16.456469999999999</v>
      </c>
      <c r="Q304" s="69">
        <v>16.000499999999999</v>
      </c>
      <c r="R304" s="69">
        <v>10.938129999999999</v>
      </c>
      <c r="S304" s="69">
        <v>9.6854610000000001</v>
      </c>
      <c r="T304" s="69">
        <v>9.2391240000000003</v>
      </c>
      <c r="U304" s="69">
        <v>8.8741219999999998</v>
      </c>
      <c r="V304" s="70">
        <v>0.54037230000000003</v>
      </c>
      <c r="W304" s="70">
        <v>0.47165410000000002</v>
      </c>
      <c r="X304" s="70">
        <v>0.4422643</v>
      </c>
      <c r="Y304" s="70">
        <v>0.42825439999999998</v>
      </c>
    </row>
    <row r="305" spans="1:25">
      <c r="A305" t="str">
        <f t="shared" si="15"/>
        <v>18-44</v>
      </c>
      <c r="B305">
        <f t="shared" si="13"/>
        <v>18</v>
      </c>
      <c r="C305">
        <f t="shared" si="14"/>
        <v>44</v>
      </c>
      <c r="D305">
        <v>92000</v>
      </c>
      <c r="E305">
        <v>194000</v>
      </c>
      <c r="F305" s="69">
        <v>8.8686220000000002</v>
      </c>
      <c r="G305" s="69">
        <v>7.4912869999999998</v>
      </c>
      <c r="H305" s="69">
        <v>7.1019480000000001</v>
      </c>
      <c r="I305" s="69">
        <v>6.9867600000000003</v>
      </c>
      <c r="J305" s="69">
        <v>54.910589999999999</v>
      </c>
      <c r="K305" s="69">
        <v>57.221960000000003</v>
      </c>
      <c r="L305" s="69">
        <v>57.485190000000003</v>
      </c>
      <c r="M305" s="69">
        <v>57.326549999999997</v>
      </c>
      <c r="N305" s="69">
        <v>17.661989999999999</v>
      </c>
      <c r="O305" s="69">
        <v>16.17719</v>
      </c>
      <c r="P305" s="69">
        <v>15.658010000000001</v>
      </c>
      <c r="Q305" s="69">
        <v>15.253439999999999</v>
      </c>
      <c r="R305" s="69">
        <v>10.53241</v>
      </c>
      <c r="S305" s="69">
        <v>9.3145179999999996</v>
      </c>
      <c r="T305" s="69">
        <v>8.8934409999999993</v>
      </c>
      <c r="U305" s="69">
        <v>8.5573110000000003</v>
      </c>
      <c r="V305" s="70">
        <v>0.59869709999999998</v>
      </c>
      <c r="W305" s="70">
        <v>0.51861100000000004</v>
      </c>
      <c r="X305" s="70">
        <v>0.48774299999999998</v>
      </c>
      <c r="Y305" s="70">
        <v>0.4756727</v>
      </c>
    </row>
    <row r="306" spans="1:25">
      <c r="A306" t="str">
        <f t="shared" si="15"/>
        <v>18-45</v>
      </c>
      <c r="B306">
        <f t="shared" si="13"/>
        <v>18</v>
      </c>
      <c r="C306">
        <f t="shared" si="14"/>
        <v>45</v>
      </c>
      <c r="D306">
        <v>92000</v>
      </c>
      <c r="E306">
        <v>198000</v>
      </c>
      <c r="F306" s="69">
        <v>9.4130120000000002</v>
      </c>
      <c r="G306" s="69">
        <v>8.1052890000000009</v>
      </c>
      <c r="H306" s="69">
        <v>7.7604819999999997</v>
      </c>
      <c r="I306" s="69">
        <v>7.6733969999999996</v>
      </c>
      <c r="J306" s="69">
        <v>54.194710000000001</v>
      </c>
      <c r="K306" s="69">
        <v>56.347499999999997</v>
      </c>
      <c r="L306" s="69">
        <v>56.569859999999998</v>
      </c>
      <c r="M306" s="69">
        <v>56.409260000000003</v>
      </c>
      <c r="N306" s="69">
        <v>18.023849999999999</v>
      </c>
      <c r="O306" s="69">
        <v>16.509270000000001</v>
      </c>
      <c r="P306" s="69">
        <v>15.980689999999999</v>
      </c>
      <c r="Q306" s="69">
        <v>15.559889999999999</v>
      </c>
      <c r="R306" s="69">
        <v>10.73339</v>
      </c>
      <c r="S306" s="69">
        <v>9.4996729999999996</v>
      </c>
      <c r="T306" s="69">
        <v>9.0768799999999992</v>
      </c>
      <c r="U306" s="69">
        <v>8.7332190000000001</v>
      </c>
      <c r="V306" s="70">
        <v>0.58842899999999998</v>
      </c>
      <c r="W306" s="70">
        <v>0.51370320000000003</v>
      </c>
      <c r="X306" s="70">
        <v>0.48435460000000002</v>
      </c>
      <c r="Y306" s="70">
        <v>0.4716513</v>
      </c>
    </row>
    <row r="307" spans="1:25">
      <c r="A307" t="str">
        <f t="shared" si="15"/>
        <v>18-46</v>
      </c>
      <c r="B307">
        <f t="shared" si="13"/>
        <v>18</v>
      </c>
      <c r="C307">
        <f t="shared" si="14"/>
        <v>46</v>
      </c>
      <c r="D307">
        <v>92000</v>
      </c>
      <c r="E307">
        <v>202000</v>
      </c>
      <c r="F307" s="69">
        <v>13.321529999999999</v>
      </c>
      <c r="G307" s="69">
        <v>11.62898</v>
      </c>
      <c r="H307" s="69">
        <v>11.19069</v>
      </c>
      <c r="I307" s="69">
        <v>11.08733</v>
      </c>
      <c r="J307" s="69">
        <v>50.434379999999997</v>
      </c>
      <c r="K307" s="69">
        <v>52.650539999999999</v>
      </c>
      <c r="L307" s="69">
        <v>52.915439999999997</v>
      </c>
      <c r="M307" s="69">
        <v>52.794469999999997</v>
      </c>
      <c r="N307" s="69">
        <v>18.854189999999999</v>
      </c>
      <c r="O307" s="69">
        <v>17.24175</v>
      </c>
      <c r="P307" s="69">
        <v>16.679639999999999</v>
      </c>
      <c r="Q307" s="69">
        <v>16.227180000000001</v>
      </c>
      <c r="R307" s="69">
        <v>11.35431</v>
      </c>
      <c r="S307" s="69">
        <v>10.04472</v>
      </c>
      <c r="T307" s="69">
        <v>9.595796</v>
      </c>
      <c r="U307" s="69">
        <v>9.2281680000000001</v>
      </c>
      <c r="V307" s="70">
        <v>0.57772179999999995</v>
      </c>
      <c r="W307" s="70">
        <v>0.5040869</v>
      </c>
      <c r="X307" s="70">
        <v>0.47521970000000002</v>
      </c>
      <c r="Y307" s="70">
        <v>0.46195130000000001</v>
      </c>
    </row>
    <row r="308" spans="1:25">
      <c r="A308" t="str">
        <f t="shared" si="15"/>
        <v>18-47</v>
      </c>
      <c r="B308">
        <f t="shared" si="13"/>
        <v>18</v>
      </c>
      <c r="C308">
        <f t="shared" si="14"/>
        <v>47</v>
      </c>
      <c r="D308">
        <v>92000</v>
      </c>
      <c r="E308">
        <v>206000</v>
      </c>
      <c r="F308" s="69">
        <v>12.71519</v>
      </c>
      <c r="G308" s="69">
        <v>11.121270000000001</v>
      </c>
      <c r="H308" s="69">
        <v>10.71935</v>
      </c>
      <c r="I308" s="69">
        <v>10.628780000000001</v>
      </c>
      <c r="J308" s="69">
        <v>50.840670000000003</v>
      </c>
      <c r="K308" s="69">
        <v>53.023150000000001</v>
      </c>
      <c r="L308" s="69">
        <v>53.263959999999997</v>
      </c>
      <c r="M308" s="69">
        <v>53.128509999999999</v>
      </c>
      <c r="N308" s="69">
        <v>19.224039999999999</v>
      </c>
      <c r="O308" s="69">
        <v>17.57423</v>
      </c>
      <c r="P308" s="69">
        <v>17.010010000000001</v>
      </c>
      <c r="Q308" s="69">
        <v>16.553540000000002</v>
      </c>
      <c r="R308" s="69">
        <v>11.466570000000001</v>
      </c>
      <c r="S308" s="69">
        <v>10.14415</v>
      </c>
      <c r="T308" s="69">
        <v>9.6990639999999999</v>
      </c>
      <c r="U308" s="69">
        <v>9.3334030000000006</v>
      </c>
      <c r="V308" s="70">
        <v>0.59183719999999995</v>
      </c>
      <c r="W308" s="70">
        <v>0.51587229999999995</v>
      </c>
      <c r="X308" s="70">
        <v>0.48753010000000002</v>
      </c>
      <c r="Y308" s="70">
        <v>0.47494120000000001</v>
      </c>
    </row>
    <row r="309" spans="1:25">
      <c r="A309" t="str">
        <f t="shared" si="15"/>
        <v>18-48</v>
      </c>
      <c r="B309">
        <f t="shared" si="13"/>
        <v>18</v>
      </c>
      <c r="C309">
        <f t="shared" si="14"/>
        <v>48</v>
      </c>
      <c r="D309">
        <v>92000</v>
      </c>
      <c r="E309">
        <v>210000</v>
      </c>
      <c r="F309" s="69">
        <v>16.284479999999999</v>
      </c>
      <c r="G309" s="69">
        <v>14.24372</v>
      </c>
      <c r="H309" s="69">
        <v>13.720359999999999</v>
      </c>
      <c r="I309" s="69">
        <v>13.6195</v>
      </c>
      <c r="J309" s="69">
        <v>48.504570000000001</v>
      </c>
      <c r="K309" s="69">
        <v>50.825600000000001</v>
      </c>
      <c r="L309" s="69">
        <v>51.113010000000003</v>
      </c>
      <c r="M309" s="69">
        <v>50.989660000000001</v>
      </c>
      <c r="N309" s="69">
        <v>20.69444</v>
      </c>
      <c r="O309" s="69">
        <v>18.896139999999999</v>
      </c>
      <c r="P309" s="69">
        <v>18.275310000000001</v>
      </c>
      <c r="Q309" s="69">
        <v>17.771599999999999</v>
      </c>
      <c r="R309" s="69">
        <v>12.26882</v>
      </c>
      <c r="S309" s="69">
        <v>10.847580000000001</v>
      </c>
      <c r="T309" s="69">
        <v>10.3668</v>
      </c>
      <c r="U309" s="69">
        <v>9.9707919999999994</v>
      </c>
      <c r="V309" s="70">
        <v>0.67826019999999998</v>
      </c>
      <c r="W309" s="70">
        <v>0.59016559999999996</v>
      </c>
      <c r="X309" s="70">
        <v>0.55702810000000003</v>
      </c>
      <c r="Y309" s="70">
        <v>0.54151830000000001</v>
      </c>
    </row>
    <row r="310" spans="1:25">
      <c r="A310" t="str">
        <f t="shared" si="15"/>
        <v>18-49</v>
      </c>
      <c r="B310">
        <f t="shared" si="13"/>
        <v>18</v>
      </c>
      <c r="C310">
        <f t="shared" si="14"/>
        <v>49</v>
      </c>
      <c r="D310">
        <v>92000</v>
      </c>
      <c r="E310">
        <v>214000</v>
      </c>
      <c r="F310" s="69">
        <v>9.5446939999999998</v>
      </c>
      <c r="G310" s="69">
        <v>8.2943879999999996</v>
      </c>
      <c r="H310" s="69">
        <v>7.9981109999999997</v>
      </c>
      <c r="I310" s="69">
        <v>7.9480269999999997</v>
      </c>
      <c r="J310" s="69">
        <v>54.06467</v>
      </c>
      <c r="K310" s="69">
        <v>56.147289999999998</v>
      </c>
      <c r="L310" s="69">
        <v>56.30829</v>
      </c>
      <c r="M310" s="69">
        <v>56.101010000000002</v>
      </c>
      <c r="N310" s="69">
        <v>18.62527</v>
      </c>
      <c r="O310" s="69">
        <v>17.055230000000002</v>
      </c>
      <c r="P310" s="69">
        <v>16.527729999999998</v>
      </c>
      <c r="Q310" s="69">
        <v>16.100010000000001</v>
      </c>
      <c r="R310" s="69">
        <v>11.18732</v>
      </c>
      <c r="S310" s="69">
        <v>9.9062520000000003</v>
      </c>
      <c r="T310" s="69">
        <v>9.4833529999999993</v>
      </c>
      <c r="U310" s="69">
        <v>9.1350230000000003</v>
      </c>
      <c r="V310" s="70">
        <v>0.62125660000000005</v>
      </c>
      <c r="W310" s="70">
        <v>0.54029300000000002</v>
      </c>
      <c r="X310" s="70">
        <v>0.51285860000000005</v>
      </c>
      <c r="Y310" s="70">
        <v>0.50167859999999997</v>
      </c>
    </row>
    <row r="311" spans="1:25">
      <c r="A311" t="str">
        <f t="shared" si="15"/>
        <v>18-50</v>
      </c>
      <c r="B311">
        <f t="shared" si="13"/>
        <v>18</v>
      </c>
      <c r="C311">
        <f t="shared" si="14"/>
        <v>50</v>
      </c>
      <c r="D311">
        <v>92000</v>
      </c>
      <c r="E311">
        <v>218000</v>
      </c>
      <c r="F311" s="69">
        <v>11.303000000000001</v>
      </c>
      <c r="G311" s="69">
        <v>9.9126359999999991</v>
      </c>
      <c r="H311" s="69">
        <v>9.617483</v>
      </c>
      <c r="I311" s="69">
        <v>9.5907830000000001</v>
      </c>
      <c r="J311" s="69">
        <v>48.343559999999997</v>
      </c>
      <c r="K311" s="69">
        <v>50.531599999999997</v>
      </c>
      <c r="L311" s="69">
        <v>50.733890000000002</v>
      </c>
      <c r="M311" s="69">
        <v>50.564929999999997</v>
      </c>
      <c r="N311" s="69">
        <v>20.452960000000001</v>
      </c>
      <c r="O311" s="69">
        <v>18.72372</v>
      </c>
      <c r="P311" s="69">
        <v>18.148019999999999</v>
      </c>
      <c r="Q311" s="69">
        <v>17.677969999999998</v>
      </c>
      <c r="R311" s="69">
        <v>11.815799999999999</v>
      </c>
      <c r="S311" s="69">
        <v>10.4773</v>
      </c>
      <c r="T311" s="69">
        <v>10.04041</v>
      </c>
      <c r="U311" s="69">
        <v>9.6794580000000003</v>
      </c>
      <c r="V311" s="70">
        <v>0.43414950000000002</v>
      </c>
      <c r="W311" s="70">
        <v>0.37604510000000002</v>
      </c>
      <c r="X311" s="70">
        <v>0.3603055</v>
      </c>
      <c r="Y311" s="70">
        <v>0.35652</v>
      </c>
    </row>
    <row r="312" spans="1:25">
      <c r="A312" t="str">
        <f t="shared" si="15"/>
        <v>18-51</v>
      </c>
      <c r="B312">
        <f t="shared" si="13"/>
        <v>18</v>
      </c>
      <c r="C312">
        <f t="shared" si="14"/>
        <v>51</v>
      </c>
      <c r="D312">
        <v>92000</v>
      </c>
      <c r="E312">
        <v>222000</v>
      </c>
      <c r="F312" s="69">
        <v>12.873519999999999</v>
      </c>
      <c r="G312" s="69">
        <v>11.40424</v>
      </c>
      <c r="H312" s="69">
        <v>11.12332</v>
      </c>
      <c r="I312" s="69">
        <v>11.12725</v>
      </c>
      <c r="J312" s="69">
        <v>45.918849999999999</v>
      </c>
      <c r="K312" s="69">
        <v>48.06082</v>
      </c>
      <c r="L312" s="69">
        <v>48.235709999999997</v>
      </c>
      <c r="M312" s="69">
        <v>48.051439999999999</v>
      </c>
      <c r="N312" s="69">
        <v>21.497260000000001</v>
      </c>
      <c r="O312" s="69">
        <v>19.669750000000001</v>
      </c>
      <c r="P312" s="69">
        <v>19.063230000000001</v>
      </c>
      <c r="Q312" s="69">
        <v>18.56906</v>
      </c>
      <c r="R312" s="69">
        <v>12.302770000000001</v>
      </c>
      <c r="S312" s="69">
        <v>10.919359999999999</v>
      </c>
      <c r="T312" s="69">
        <v>10.46921</v>
      </c>
      <c r="U312" s="69">
        <v>10.09754</v>
      </c>
      <c r="V312" s="70">
        <v>0.38426890000000002</v>
      </c>
      <c r="W312" s="70">
        <v>0.33143610000000001</v>
      </c>
      <c r="X312" s="70">
        <v>0.31939129999999999</v>
      </c>
      <c r="Y312" s="70">
        <v>0.31794640000000002</v>
      </c>
    </row>
    <row r="313" spans="1:25">
      <c r="A313" t="str">
        <f t="shared" si="15"/>
        <v>19-28</v>
      </c>
      <c r="B313">
        <f t="shared" si="13"/>
        <v>19</v>
      </c>
      <c r="C313">
        <f t="shared" si="14"/>
        <v>28</v>
      </c>
      <c r="D313">
        <v>96000</v>
      </c>
      <c r="E313">
        <v>130000</v>
      </c>
      <c r="F313" s="69">
        <v>13.38508</v>
      </c>
      <c r="G313" s="69">
        <v>11.42117</v>
      </c>
      <c r="H313" s="69">
        <v>10.757849999999999</v>
      </c>
      <c r="I313" s="69">
        <v>10.329660000000001</v>
      </c>
      <c r="J313" s="69">
        <v>42.002139999999997</v>
      </c>
      <c r="K313" s="69">
        <v>44.61007</v>
      </c>
      <c r="L313" s="69">
        <v>45.160499999999999</v>
      </c>
      <c r="M313" s="69">
        <v>45.43956</v>
      </c>
      <c r="N313" s="69">
        <v>14.628769999999999</v>
      </c>
      <c r="O313" s="69">
        <v>13.453189999999999</v>
      </c>
      <c r="P313" s="69">
        <v>12.975440000000001</v>
      </c>
      <c r="Q313" s="69">
        <v>12.577120000000001</v>
      </c>
      <c r="R313" s="69">
        <v>10.51674</v>
      </c>
      <c r="S313" s="69">
        <v>9.3368889999999993</v>
      </c>
      <c r="T313" s="69">
        <v>8.8331669999999995</v>
      </c>
      <c r="U313" s="69">
        <v>8.4014179999999996</v>
      </c>
      <c r="V313" s="70">
        <v>0.58671030000000002</v>
      </c>
      <c r="W313" s="70">
        <v>0.50207630000000003</v>
      </c>
      <c r="X313" s="70">
        <v>0.4547969</v>
      </c>
      <c r="Y313" s="70">
        <v>0.42443560000000002</v>
      </c>
    </row>
    <row r="314" spans="1:25">
      <c r="A314" t="str">
        <f t="shared" si="15"/>
        <v>19-29</v>
      </c>
      <c r="B314">
        <f t="shared" si="13"/>
        <v>19</v>
      </c>
      <c r="C314">
        <f t="shared" si="14"/>
        <v>29</v>
      </c>
      <c r="D314">
        <v>96000</v>
      </c>
      <c r="E314">
        <v>134000</v>
      </c>
      <c r="F314" s="69">
        <v>18.105149999999998</v>
      </c>
      <c r="G314" s="69">
        <v>15.79166</v>
      </c>
      <c r="H314" s="69">
        <v>15.022640000000001</v>
      </c>
      <c r="I314" s="69">
        <v>14.61783</v>
      </c>
      <c r="J314" s="69">
        <v>40.18374</v>
      </c>
      <c r="K314" s="69">
        <v>42.667659999999998</v>
      </c>
      <c r="L314" s="69">
        <v>43.182510000000001</v>
      </c>
      <c r="M314" s="69">
        <v>43.373710000000003</v>
      </c>
      <c r="N314" s="69">
        <v>17.761690000000002</v>
      </c>
      <c r="O314" s="69">
        <v>16.28023</v>
      </c>
      <c r="P314" s="69">
        <v>15.69716</v>
      </c>
      <c r="Q314" s="69">
        <v>15.218059999999999</v>
      </c>
      <c r="R314" s="69">
        <v>11.461040000000001</v>
      </c>
      <c r="S314" s="69">
        <v>10.20119</v>
      </c>
      <c r="T314" s="69">
        <v>9.687201</v>
      </c>
      <c r="U314" s="69">
        <v>9.2557089999999995</v>
      </c>
      <c r="V314" s="70">
        <v>0.6551342</v>
      </c>
      <c r="W314" s="70">
        <v>0.56786400000000004</v>
      </c>
      <c r="X314" s="70">
        <v>0.52264049999999995</v>
      </c>
      <c r="Y314" s="70">
        <v>0.4955117</v>
      </c>
    </row>
    <row r="315" spans="1:25">
      <c r="A315" t="str">
        <f t="shared" si="15"/>
        <v>19-30</v>
      </c>
      <c r="B315">
        <f t="shared" si="13"/>
        <v>19</v>
      </c>
      <c r="C315">
        <f t="shared" si="14"/>
        <v>30</v>
      </c>
      <c r="D315">
        <v>96000</v>
      </c>
      <c r="E315">
        <v>138000</v>
      </c>
      <c r="F315" s="69">
        <v>15.77061</v>
      </c>
      <c r="G315" s="69">
        <v>13.83704</v>
      </c>
      <c r="H315" s="69">
        <v>13.212149999999999</v>
      </c>
      <c r="I315" s="69">
        <v>12.900259999999999</v>
      </c>
      <c r="J315" s="69">
        <v>40.904769999999999</v>
      </c>
      <c r="K315" s="69">
        <v>43.223129999999998</v>
      </c>
      <c r="L315" s="69">
        <v>43.676380000000002</v>
      </c>
      <c r="M315" s="69">
        <v>43.810209999999998</v>
      </c>
      <c r="N315" s="69">
        <v>18.200579999999999</v>
      </c>
      <c r="O315" s="69">
        <v>16.679549999999999</v>
      </c>
      <c r="P315" s="69">
        <v>16.09319</v>
      </c>
      <c r="Q315" s="69">
        <v>15.61201</v>
      </c>
      <c r="R315" s="69">
        <v>11.35619</v>
      </c>
      <c r="S315" s="69">
        <v>10.110709999999999</v>
      </c>
      <c r="T315" s="69">
        <v>9.6147930000000006</v>
      </c>
      <c r="U315" s="69">
        <v>9.1997660000000003</v>
      </c>
      <c r="V315" s="70">
        <v>0.64143079999999997</v>
      </c>
      <c r="W315" s="70">
        <v>0.55733849999999996</v>
      </c>
      <c r="X315" s="70">
        <v>0.51526959999999999</v>
      </c>
      <c r="Y315" s="70">
        <v>0.49090489999999998</v>
      </c>
    </row>
    <row r="316" spans="1:25">
      <c r="A316" t="str">
        <f t="shared" si="15"/>
        <v>19-31</v>
      </c>
      <c r="B316">
        <f t="shared" si="13"/>
        <v>19</v>
      </c>
      <c r="C316">
        <f t="shared" si="14"/>
        <v>31</v>
      </c>
      <c r="D316">
        <v>96000</v>
      </c>
      <c r="E316">
        <v>142000</v>
      </c>
      <c r="F316" s="69">
        <v>17.06916</v>
      </c>
      <c r="G316" s="69">
        <v>15.371840000000001</v>
      </c>
      <c r="H316" s="69">
        <v>14.82466</v>
      </c>
      <c r="I316" s="69">
        <v>14.60535</v>
      </c>
      <c r="J316" s="69">
        <v>39.998370000000001</v>
      </c>
      <c r="K316" s="69">
        <v>41.911009999999997</v>
      </c>
      <c r="L316" s="69">
        <v>42.246690000000001</v>
      </c>
      <c r="M316" s="69">
        <v>42.275700000000001</v>
      </c>
      <c r="N316" s="69">
        <v>18.936920000000001</v>
      </c>
      <c r="O316" s="69">
        <v>17.330839999999998</v>
      </c>
      <c r="P316" s="69">
        <v>16.71969</v>
      </c>
      <c r="Q316" s="69">
        <v>16.220829999999999</v>
      </c>
      <c r="R316" s="69">
        <v>11.72678</v>
      </c>
      <c r="S316" s="69">
        <v>10.43333</v>
      </c>
      <c r="T316" s="69">
        <v>9.9268219999999996</v>
      </c>
      <c r="U316" s="69">
        <v>9.5058070000000008</v>
      </c>
      <c r="V316" s="70">
        <v>0.58218219999999998</v>
      </c>
      <c r="W316" s="70">
        <v>0.50556840000000003</v>
      </c>
      <c r="X316" s="70">
        <v>0.46841749999999999</v>
      </c>
      <c r="Y316" s="70">
        <v>0.44800299999999998</v>
      </c>
    </row>
    <row r="317" spans="1:25">
      <c r="A317" t="str">
        <f t="shared" si="15"/>
        <v>19-32</v>
      </c>
      <c r="B317">
        <f t="shared" si="13"/>
        <v>19</v>
      </c>
      <c r="C317">
        <f t="shared" si="14"/>
        <v>32</v>
      </c>
      <c r="D317">
        <v>96000</v>
      </c>
      <c r="E317">
        <v>146000</v>
      </c>
      <c r="F317" s="69">
        <v>14.234439999999999</v>
      </c>
      <c r="G317" s="69">
        <v>12.95885</v>
      </c>
      <c r="H317" s="69">
        <v>12.577920000000001</v>
      </c>
      <c r="I317" s="69">
        <v>12.44397</v>
      </c>
      <c r="J317" s="69">
        <v>41.514890000000001</v>
      </c>
      <c r="K317" s="69">
        <v>43.38503</v>
      </c>
      <c r="L317" s="69">
        <v>43.695619999999998</v>
      </c>
      <c r="M317" s="69">
        <v>43.690640000000002</v>
      </c>
      <c r="N317" s="69">
        <v>18.641400000000001</v>
      </c>
      <c r="O317" s="69">
        <v>17.081230000000001</v>
      </c>
      <c r="P317" s="69">
        <v>16.487819999999999</v>
      </c>
      <c r="Q317" s="69">
        <v>16.00281</v>
      </c>
      <c r="R317" s="69">
        <v>11.41058</v>
      </c>
      <c r="S317" s="69">
        <v>10.16018</v>
      </c>
      <c r="T317" s="69">
        <v>9.6723499999999998</v>
      </c>
      <c r="U317" s="69">
        <v>9.2663150000000005</v>
      </c>
      <c r="V317" s="70">
        <v>0.53069370000000005</v>
      </c>
      <c r="W317" s="70">
        <v>0.46207870000000001</v>
      </c>
      <c r="X317" s="70">
        <v>0.42885259999999997</v>
      </c>
      <c r="Y317" s="70">
        <v>0.41091529999999998</v>
      </c>
    </row>
    <row r="318" spans="1:25">
      <c r="A318" t="str">
        <f t="shared" si="15"/>
        <v>19-33</v>
      </c>
      <c r="B318">
        <f t="shared" si="13"/>
        <v>19</v>
      </c>
      <c r="C318">
        <f t="shared" si="14"/>
        <v>33</v>
      </c>
      <c r="D318">
        <v>96000</v>
      </c>
      <c r="E318">
        <v>150000</v>
      </c>
      <c r="F318" s="69">
        <v>15.45726</v>
      </c>
      <c r="G318" s="69">
        <v>14.06376</v>
      </c>
      <c r="H318" s="69">
        <v>13.65657</v>
      </c>
      <c r="I318" s="69">
        <v>13.5235</v>
      </c>
      <c r="J318" s="69">
        <v>41.521900000000002</v>
      </c>
      <c r="K318" s="69">
        <v>43.464440000000003</v>
      </c>
      <c r="L318" s="69">
        <v>43.779960000000003</v>
      </c>
      <c r="M318" s="69">
        <v>43.768279999999997</v>
      </c>
      <c r="N318" s="69">
        <v>18.62162</v>
      </c>
      <c r="O318" s="69">
        <v>17.056740000000001</v>
      </c>
      <c r="P318" s="69">
        <v>16.466100000000001</v>
      </c>
      <c r="Q318" s="69">
        <v>15.982659999999999</v>
      </c>
      <c r="R318" s="69">
        <v>11.525460000000001</v>
      </c>
      <c r="S318" s="69">
        <v>10.258570000000001</v>
      </c>
      <c r="T318" s="69">
        <v>9.7693370000000002</v>
      </c>
      <c r="U318" s="69">
        <v>9.3616960000000002</v>
      </c>
      <c r="V318" s="70">
        <v>0.55176879999999995</v>
      </c>
      <c r="W318" s="70">
        <v>0.47974060000000002</v>
      </c>
      <c r="X318" s="70">
        <v>0.44546799999999998</v>
      </c>
      <c r="Y318" s="70">
        <v>0.42708889999999999</v>
      </c>
    </row>
    <row r="319" spans="1:25">
      <c r="A319" t="str">
        <f t="shared" si="15"/>
        <v>19-34</v>
      </c>
      <c r="B319">
        <f t="shared" si="13"/>
        <v>19</v>
      </c>
      <c r="C319">
        <f t="shared" si="14"/>
        <v>34</v>
      </c>
      <c r="D319">
        <v>96000</v>
      </c>
      <c r="E319">
        <v>154000</v>
      </c>
      <c r="F319" s="69">
        <v>13.385160000000001</v>
      </c>
      <c r="G319" s="69">
        <v>12.001580000000001</v>
      </c>
      <c r="H319" s="69">
        <v>11.613950000000001</v>
      </c>
      <c r="I319" s="69">
        <v>11.46552</v>
      </c>
      <c r="J319" s="69">
        <v>43.869399999999999</v>
      </c>
      <c r="K319" s="69">
        <v>45.980429999999998</v>
      </c>
      <c r="L319" s="69">
        <v>46.314590000000003</v>
      </c>
      <c r="M319" s="69">
        <v>46.321370000000002</v>
      </c>
      <c r="N319" s="69">
        <v>17.812080000000002</v>
      </c>
      <c r="O319" s="69">
        <v>16.343440000000001</v>
      </c>
      <c r="P319" s="69">
        <v>15.78844</v>
      </c>
      <c r="Q319" s="69">
        <v>15.33493</v>
      </c>
      <c r="R319" s="69">
        <v>11.13508</v>
      </c>
      <c r="S319" s="69">
        <v>9.9148189999999996</v>
      </c>
      <c r="T319" s="69">
        <v>9.4435210000000005</v>
      </c>
      <c r="U319" s="69">
        <v>9.0508009999999999</v>
      </c>
      <c r="V319" s="70">
        <v>0.55375160000000001</v>
      </c>
      <c r="W319" s="70">
        <v>0.48141509999999998</v>
      </c>
      <c r="X319" s="70">
        <v>0.44696029999999998</v>
      </c>
      <c r="Y319" s="70">
        <v>0.42841119999999999</v>
      </c>
    </row>
    <row r="320" spans="1:25">
      <c r="A320" t="str">
        <f t="shared" si="15"/>
        <v>19-35</v>
      </c>
      <c r="B320">
        <f t="shared" si="13"/>
        <v>19</v>
      </c>
      <c r="C320">
        <f t="shared" si="14"/>
        <v>35</v>
      </c>
      <c r="D320">
        <v>96000</v>
      </c>
      <c r="E320">
        <v>158000</v>
      </c>
      <c r="F320" s="69">
        <v>18.706379999999999</v>
      </c>
      <c r="G320" s="69">
        <v>16.606030000000001</v>
      </c>
      <c r="H320" s="69">
        <v>16.015160000000002</v>
      </c>
      <c r="I320" s="69">
        <v>15.79885</v>
      </c>
      <c r="J320" s="69">
        <v>42.48048</v>
      </c>
      <c r="K320" s="69">
        <v>44.739890000000003</v>
      </c>
      <c r="L320" s="69">
        <v>45.102969999999999</v>
      </c>
      <c r="M320" s="69">
        <v>45.131340000000002</v>
      </c>
      <c r="N320" s="69">
        <v>18.728739999999998</v>
      </c>
      <c r="O320" s="69">
        <v>17.156099999999999</v>
      </c>
      <c r="P320" s="69">
        <v>16.549150000000001</v>
      </c>
      <c r="Q320" s="69">
        <v>16.050660000000001</v>
      </c>
      <c r="R320" s="69">
        <v>11.83619</v>
      </c>
      <c r="S320" s="69">
        <v>10.523709999999999</v>
      </c>
      <c r="T320" s="69">
        <v>10.00886</v>
      </c>
      <c r="U320" s="69">
        <v>9.578633</v>
      </c>
      <c r="V320" s="70">
        <v>0.6926312</v>
      </c>
      <c r="W320" s="70">
        <v>0.60175380000000001</v>
      </c>
      <c r="X320" s="70">
        <v>0.55758669999999999</v>
      </c>
      <c r="Y320" s="70">
        <v>0.53192379999999995</v>
      </c>
    </row>
    <row r="321" spans="1:25">
      <c r="A321" t="str">
        <f t="shared" si="15"/>
        <v>19-36</v>
      </c>
      <c r="B321">
        <f t="shared" si="13"/>
        <v>19</v>
      </c>
      <c r="C321">
        <f t="shared" si="14"/>
        <v>36</v>
      </c>
      <c r="D321">
        <v>96000</v>
      </c>
      <c r="E321">
        <v>162000</v>
      </c>
      <c r="F321" s="69">
        <v>17.384399999999999</v>
      </c>
      <c r="G321" s="69">
        <v>15.31664</v>
      </c>
      <c r="H321" s="69">
        <v>14.73836</v>
      </c>
      <c r="I321" s="69">
        <v>14.52718</v>
      </c>
      <c r="J321" s="69">
        <v>43.237340000000003</v>
      </c>
      <c r="K321" s="69">
        <v>45.58352</v>
      </c>
      <c r="L321" s="69">
        <v>45.96763</v>
      </c>
      <c r="M321" s="69">
        <v>45.999319999999997</v>
      </c>
      <c r="N321" s="69">
        <v>18.75658</v>
      </c>
      <c r="O321" s="69">
        <v>17.167670000000001</v>
      </c>
      <c r="P321" s="69">
        <v>16.561299999999999</v>
      </c>
      <c r="Q321" s="69">
        <v>16.06251</v>
      </c>
      <c r="R321" s="69">
        <v>11.67534</v>
      </c>
      <c r="S321" s="69">
        <v>10.37402</v>
      </c>
      <c r="T321" s="69">
        <v>9.8698130000000006</v>
      </c>
      <c r="U321" s="69">
        <v>9.4481409999999997</v>
      </c>
      <c r="V321" s="70">
        <v>0.63025120000000001</v>
      </c>
      <c r="W321" s="70">
        <v>0.5463403</v>
      </c>
      <c r="X321" s="70">
        <v>0.50596779999999997</v>
      </c>
      <c r="Y321" s="70">
        <v>0.48292429999999997</v>
      </c>
    </row>
    <row r="322" spans="1:25">
      <c r="A322" t="str">
        <f t="shared" si="15"/>
        <v>19-37</v>
      </c>
      <c r="B322">
        <f t="shared" si="13"/>
        <v>19</v>
      </c>
      <c r="C322">
        <f t="shared" si="14"/>
        <v>37</v>
      </c>
      <c r="D322">
        <v>96000</v>
      </c>
      <c r="E322">
        <v>166000</v>
      </c>
      <c r="F322" s="69">
        <v>14.25417</v>
      </c>
      <c r="G322" s="69">
        <v>12.455920000000001</v>
      </c>
      <c r="H322" s="69">
        <v>12.08498</v>
      </c>
      <c r="I322" s="69">
        <v>11.942690000000001</v>
      </c>
      <c r="J322" s="69">
        <v>45.493729999999999</v>
      </c>
      <c r="K322" s="69">
        <v>47.888910000000003</v>
      </c>
      <c r="L322" s="69">
        <v>48.159280000000003</v>
      </c>
      <c r="M322" s="69">
        <v>48.134880000000003</v>
      </c>
      <c r="N322" s="69">
        <v>17.960139999999999</v>
      </c>
      <c r="O322" s="69">
        <v>16.453289999999999</v>
      </c>
      <c r="P322" s="69">
        <v>15.876899999999999</v>
      </c>
      <c r="Q322" s="69">
        <v>15.40326</v>
      </c>
      <c r="R322" s="69">
        <v>11.11182</v>
      </c>
      <c r="S322" s="69">
        <v>9.8712549999999997</v>
      </c>
      <c r="T322" s="69">
        <v>9.3905600000000007</v>
      </c>
      <c r="U322" s="69">
        <v>8.9887189999999997</v>
      </c>
      <c r="V322" s="70">
        <v>0.55948059999999999</v>
      </c>
      <c r="W322" s="70">
        <v>0.4849002</v>
      </c>
      <c r="X322" s="70">
        <v>0.44871359999999999</v>
      </c>
      <c r="Y322" s="70">
        <v>0.42820140000000001</v>
      </c>
    </row>
    <row r="323" spans="1:25">
      <c r="A323" t="str">
        <f t="shared" si="15"/>
        <v>19-38</v>
      </c>
      <c r="B323">
        <f t="shared" ref="B323:B386" si="16">(D323-24000)/4000+1</f>
        <v>19</v>
      </c>
      <c r="C323">
        <f t="shared" ref="C323:C386" si="17">(E323-22000)/4000+1</f>
        <v>38</v>
      </c>
      <c r="D323">
        <v>96000</v>
      </c>
      <c r="E323">
        <v>170000</v>
      </c>
      <c r="F323" s="69">
        <v>21.931249999999999</v>
      </c>
      <c r="G323" s="69">
        <v>19.236419999999999</v>
      </c>
      <c r="H323" s="69">
        <v>18.562270000000002</v>
      </c>
      <c r="I323" s="69">
        <v>18.33755</v>
      </c>
      <c r="J323" s="69">
        <v>40.610680000000002</v>
      </c>
      <c r="K323" s="69">
        <v>43.076999999999998</v>
      </c>
      <c r="L323" s="69">
        <v>43.42266</v>
      </c>
      <c r="M323" s="69">
        <v>43.443260000000002</v>
      </c>
      <c r="N323" s="69">
        <v>19.857510000000001</v>
      </c>
      <c r="O323" s="69">
        <v>18.144600000000001</v>
      </c>
      <c r="P323" s="69">
        <v>17.483229999999999</v>
      </c>
      <c r="Q323" s="69">
        <v>16.936820000000001</v>
      </c>
      <c r="R323" s="69">
        <v>12.26253</v>
      </c>
      <c r="S323" s="69">
        <v>10.87616</v>
      </c>
      <c r="T323" s="69">
        <v>10.33778</v>
      </c>
      <c r="U323" s="69">
        <v>9.8872800000000005</v>
      </c>
      <c r="V323" s="70">
        <v>0.74707659999999998</v>
      </c>
      <c r="W323" s="70">
        <v>0.64821090000000003</v>
      </c>
      <c r="X323" s="70">
        <v>0.60018179999999999</v>
      </c>
      <c r="Y323" s="70">
        <v>0.57120349999999998</v>
      </c>
    </row>
    <row r="324" spans="1:25">
      <c r="A324" t="str">
        <f t="shared" ref="A324:A387" si="18">B324&amp;"-"&amp;C324</f>
        <v>19-39</v>
      </c>
      <c r="B324">
        <f t="shared" si="16"/>
        <v>19</v>
      </c>
      <c r="C324">
        <f t="shared" si="17"/>
        <v>39</v>
      </c>
      <c r="D324">
        <v>96000</v>
      </c>
      <c r="E324">
        <v>174000</v>
      </c>
      <c r="F324" s="69">
        <v>18.296559999999999</v>
      </c>
      <c r="G324" s="69">
        <v>15.912660000000001</v>
      </c>
      <c r="H324" s="69">
        <v>15.35355</v>
      </c>
      <c r="I324" s="69">
        <v>15.15936</v>
      </c>
      <c r="J324" s="69">
        <v>43.160269999999997</v>
      </c>
      <c r="K324" s="69">
        <v>45.655110000000001</v>
      </c>
      <c r="L324" s="69">
        <v>45.987200000000001</v>
      </c>
      <c r="M324" s="69">
        <v>45.978490000000001</v>
      </c>
      <c r="N324" s="69">
        <v>20.67754</v>
      </c>
      <c r="O324" s="69">
        <v>18.872540000000001</v>
      </c>
      <c r="P324" s="69">
        <v>18.190169999999998</v>
      </c>
      <c r="Q324" s="69">
        <v>17.633179999999999</v>
      </c>
      <c r="R324" s="69">
        <v>12.15156</v>
      </c>
      <c r="S324" s="69">
        <v>10.775119999999999</v>
      </c>
      <c r="T324" s="69">
        <v>10.25398</v>
      </c>
      <c r="U324" s="69">
        <v>9.8216719999999995</v>
      </c>
      <c r="V324" s="70">
        <v>0.61953100000000005</v>
      </c>
      <c r="W324" s="70">
        <v>0.53779880000000002</v>
      </c>
      <c r="X324" s="70">
        <v>0.49936120000000001</v>
      </c>
      <c r="Y324" s="70">
        <v>0.47789690000000001</v>
      </c>
    </row>
    <row r="325" spans="1:25">
      <c r="A325" t="str">
        <f t="shared" si="18"/>
        <v>19-40</v>
      </c>
      <c r="B325">
        <f t="shared" si="16"/>
        <v>19</v>
      </c>
      <c r="C325">
        <f t="shared" si="17"/>
        <v>40</v>
      </c>
      <c r="D325">
        <v>96000</v>
      </c>
      <c r="E325">
        <v>178000</v>
      </c>
      <c r="F325" s="69">
        <v>15.15897</v>
      </c>
      <c r="G325" s="69">
        <v>13.06054</v>
      </c>
      <c r="H325" s="69">
        <v>12.54203</v>
      </c>
      <c r="I325" s="69">
        <v>12.357049999999999</v>
      </c>
      <c r="J325" s="69">
        <v>45.5139</v>
      </c>
      <c r="K325" s="69">
        <v>48.027560000000001</v>
      </c>
      <c r="L325" s="69">
        <v>48.3812</v>
      </c>
      <c r="M325" s="69">
        <v>48.351019999999998</v>
      </c>
      <c r="N325" s="69">
        <v>19.226230000000001</v>
      </c>
      <c r="O325" s="69">
        <v>17.569379999999999</v>
      </c>
      <c r="P325" s="69">
        <v>16.95514</v>
      </c>
      <c r="Q325" s="69">
        <v>16.456659999999999</v>
      </c>
      <c r="R325" s="69">
        <v>11.42371</v>
      </c>
      <c r="S325" s="69">
        <v>10.127840000000001</v>
      </c>
      <c r="T325" s="69">
        <v>9.6457479999999993</v>
      </c>
      <c r="U325" s="69">
        <v>9.2484699999999993</v>
      </c>
      <c r="V325" s="70">
        <v>0.51265300000000003</v>
      </c>
      <c r="W325" s="70">
        <v>0.44373820000000003</v>
      </c>
      <c r="X325" s="70">
        <v>0.41249560000000002</v>
      </c>
      <c r="Y325" s="70">
        <v>0.3963277</v>
      </c>
    </row>
    <row r="326" spans="1:25">
      <c r="A326" t="str">
        <f t="shared" si="18"/>
        <v>19-41</v>
      </c>
      <c r="B326">
        <f t="shared" si="16"/>
        <v>19</v>
      </c>
      <c r="C326">
        <f t="shared" si="17"/>
        <v>41</v>
      </c>
      <c r="D326">
        <v>96000</v>
      </c>
      <c r="E326">
        <v>182000</v>
      </c>
      <c r="F326" s="69">
        <v>12.381679999999999</v>
      </c>
      <c r="G326" s="69">
        <v>10.463480000000001</v>
      </c>
      <c r="H326" s="69">
        <v>9.9507300000000001</v>
      </c>
      <c r="I326" s="69">
        <v>9.7758529999999997</v>
      </c>
      <c r="J326" s="69">
        <v>50.546010000000003</v>
      </c>
      <c r="K326" s="69">
        <v>53.057740000000003</v>
      </c>
      <c r="L326" s="69">
        <v>53.388779999999997</v>
      </c>
      <c r="M326" s="69">
        <v>53.294899999999998</v>
      </c>
      <c r="N326" s="69">
        <v>18.185220000000001</v>
      </c>
      <c r="O326" s="69">
        <v>16.643730000000001</v>
      </c>
      <c r="P326" s="69">
        <v>16.07808</v>
      </c>
      <c r="Q326" s="69">
        <v>15.6271</v>
      </c>
      <c r="R326" s="69">
        <v>10.95506</v>
      </c>
      <c r="S326" s="69">
        <v>9.7052809999999994</v>
      </c>
      <c r="T326" s="69">
        <v>9.2461409999999997</v>
      </c>
      <c r="U326" s="69">
        <v>8.8734300000000008</v>
      </c>
      <c r="V326" s="70">
        <v>0.61832359999999997</v>
      </c>
      <c r="W326" s="70">
        <v>0.53406209999999998</v>
      </c>
      <c r="X326" s="70">
        <v>0.4975522</v>
      </c>
      <c r="Y326" s="70">
        <v>0.47967510000000002</v>
      </c>
    </row>
    <row r="327" spans="1:25">
      <c r="A327" t="str">
        <f t="shared" si="18"/>
        <v>19-42</v>
      </c>
      <c r="B327">
        <f t="shared" si="16"/>
        <v>19</v>
      </c>
      <c r="C327">
        <f t="shared" si="17"/>
        <v>42</v>
      </c>
      <c r="D327">
        <v>96000</v>
      </c>
      <c r="E327">
        <v>186000</v>
      </c>
      <c r="F327" s="69">
        <v>10.41323</v>
      </c>
      <c r="G327" s="69">
        <v>8.753501</v>
      </c>
      <c r="H327" s="69">
        <v>8.3037480000000006</v>
      </c>
      <c r="I327" s="69">
        <v>8.1651710000000008</v>
      </c>
      <c r="J327" s="69">
        <v>52.370609999999999</v>
      </c>
      <c r="K327" s="69">
        <v>54.809150000000002</v>
      </c>
      <c r="L327" s="69">
        <v>55.108350000000002</v>
      </c>
      <c r="M327" s="69">
        <v>54.974910000000001</v>
      </c>
      <c r="N327" s="69">
        <v>17.280719999999999</v>
      </c>
      <c r="O327" s="69">
        <v>15.821109999999999</v>
      </c>
      <c r="P327" s="69">
        <v>15.290179999999999</v>
      </c>
      <c r="Q327" s="69">
        <v>14.8695</v>
      </c>
      <c r="R327" s="69">
        <v>10.533189999999999</v>
      </c>
      <c r="S327" s="69">
        <v>9.3246649999999995</v>
      </c>
      <c r="T327" s="69">
        <v>8.8844999999999992</v>
      </c>
      <c r="U327" s="69">
        <v>8.5290429999999997</v>
      </c>
      <c r="V327" s="70">
        <v>0.57105260000000002</v>
      </c>
      <c r="W327" s="70">
        <v>0.49251119999999998</v>
      </c>
      <c r="X327" s="70">
        <v>0.45972829999999998</v>
      </c>
      <c r="Y327" s="70">
        <v>0.44475569999999998</v>
      </c>
    </row>
    <row r="328" spans="1:25">
      <c r="A328" t="str">
        <f t="shared" si="18"/>
        <v>19-43</v>
      </c>
      <c r="B328">
        <f t="shared" si="16"/>
        <v>19</v>
      </c>
      <c r="C328">
        <f t="shared" si="17"/>
        <v>43</v>
      </c>
      <c r="D328">
        <v>96000</v>
      </c>
      <c r="E328">
        <v>190000</v>
      </c>
      <c r="F328" s="69">
        <v>17.563669999999998</v>
      </c>
      <c r="G328" s="69">
        <v>15.24372</v>
      </c>
      <c r="H328" s="69">
        <v>14.60224</v>
      </c>
      <c r="I328" s="69">
        <v>14.42957</v>
      </c>
      <c r="J328" s="69">
        <v>46.831090000000003</v>
      </c>
      <c r="K328" s="69">
        <v>49.230989999999998</v>
      </c>
      <c r="L328" s="69">
        <v>49.557569999999998</v>
      </c>
      <c r="M328" s="69">
        <v>49.467440000000003</v>
      </c>
      <c r="N328" s="69">
        <v>19.19125</v>
      </c>
      <c r="O328" s="69">
        <v>17.527480000000001</v>
      </c>
      <c r="P328" s="69">
        <v>16.914449999999999</v>
      </c>
      <c r="Q328" s="69">
        <v>16.420739999999999</v>
      </c>
      <c r="R328" s="69">
        <v>11.650460000000001</v>
      </c>
      <c r="S328" s="69">
        <v>10.30729</v>
      </c>
      <c r="T328" s="69">
        <v>9.8159869999999998</v>
      </c>
      <c r="U328" s="69">
        <v>9.4143969999999992</v>
      </c>
      <c r="V328" s="70">
        <v>0.59738000000000002</v>
      </c>
      <c r="W328" s="70">
        <v>0.51751970000000003</v>
      </c>
      <c r="X328" s="70">
        <v>0.48311530000000003</v>
      </c>
      <c r="Y328" s="70">
        <v>0.46601189999999998</v>
      </c>
    </row>
    <row r="329" spans="1:25">
      <c r="A329" t="str">
        <f t="shared" si="18"/>
        <v>19-44</v>
      </c>
      <c r="B329">
        <f t="shared" si="16"/>
        <v>19</v>
      </c>
      <c r="C329">
        <f t="shared" si="17"/>
        <v>44</v>
      </c>
      <c r="D329">
        <v>96000</v>
      </c>
      <c r="E329">
        <v>194000</v>
      </c>
      <c r="F329" s="69">
        <v>13.73493</v>
      </c>
      <c r="G329" s="69">
        <v>11.700760000000001</v>
      </c>
      <c r="H329" s="69">
        <v>11.124790000000001</v>
      </c>
      <c r="I329" s="69">
        <v>10.970649999999999</v>
      </c>
      <c r="J329" s="69">
        <v>50.213799999999999</v>
      </c>
      <c r="K329" s="69">
        <v>52.679650000000002</v>
      </c>
      <c r="L329" s="69">
        <v>52.998359999999998</v>
      </c>
      <c r="M329" s="69">
        <v>52.863709999999998</v>
      </c>
      <c r="N329" s="69">
        <v>19.252590000000001</v>
      </c>
      <c r="O329" s="69">
        <v>17.58905</v>
      </c>
      <c r="P329" s="69">
        <v>16.99044</v>
      </c>
      <c r="Q329" s="69">
        <v>16.516089999999998</v>
      </c>
      <c r="R329" s="69">
        <v>11.35901</v>
      </c>
      <c r="S329" s="69">
        <v>10.042210000000001</v>
      </c>
      <c r="T329" s="69">
        <v>9.5731210000000004</v>
      </c>
      <c r="U329" s="69">
        <v>9.1955179999999999</v>
      </c>
      <c r="V329" s="70">
        <v>0.6037998</v>
      </c>
      <c r="W329" s="70">
        <v>0.52125779999999999</v>
      </c>
      <c r="X329" s="70">
        <v>0.4884636</v>
      </c>
      <c r="Y329" s="70">
        <v>0.4745588</v>
      </c>
    </row>
    <row r="330" spans="1:25">
      <c r="A330" t="str">
        <f t="shared" si="18"/>
        <v>19-45</v>
      </c>
      <c r="B330">
        <f t="shared" si="16"/>
        <v>19</v>
      </c>
      <c r="C330">
        <f t="shared" si="17"/>
        <v>45</v>
      </c>
      <c r="D330">
        <v>96000</v>
      </c>
      <c r="E330">
        <v>198000</v>
      </c>
      <c r="F330" s="69">
        <v>13.61068</v>
      </c>
      <c r="G330" s="69">
        <v>11.81861</v>
      </c>
      <c r="H330" s="69">
        <v>11.34454</v>
      </c>
      <c r="I330" s="69">
        <v>11.23499</v>
      </c>
      <c r="J330" s="69">
        <v>50.17136</v>
      </c>
      <c r="K330" s="69">
        <v>52.436660000000003</v>
      </c>
      <c r="L330" s="69">
        <v>52.706789999999998</v>
      </c>
      <c r="M330" s="69">
        <v>52.568629999999999</v>
      </c>
      <c r="N330" s="69">
        <v>19.163270000000001</v>
      </c>
      <c r="O330" s="69">
        <v>17.516010000000001</v>
      </c>
      <c r="P330" s="69">
        <v>16.93308</v>
      </c>
      <c r="Q330" s="69">
        <v>16.464600000000001</v>
      </c>
      <c r="R330" s="69">
        <v>11.40775</v>
      </c>
      <c r="S330" s="69">
        <v>10.093959999999999</v>
      </c>
      <c r="T330" s="69">
        <v>9.6355579999999996</v>
      </c>
      <c r="U330" s="69">
        <v>9.2617519999999995</v>
      </c>
      <c r="V330" s="70">
        <v>0.57752789999999998</v>
      </c>
      <c r="W330" s="70">
        <v>0.50225189999999997</v>
      </c>
      <c r="X330" s="70">
        <v>0.47244799999999998</v>
      </c>
      <c r="Y330" s="70">
        <v>0.45915020000000001</v>
      </c>
    </row>
    <row r="331" spans="1:25">
      <c r="A331" t="str">
        <f t="shared" si="18"/>
        <v>19-46</v>
      </c>
      <c r="B331">
        <f t="shared" si="16"/>
        <v>19</v>
      </c>
      <c r="C331">
        <f t="shared" si="17"/>
        <v>46</v>
      </c>
      <c r="D331">
        <v>96000</v>
      </c>
      <c r="E331">
        <v>202000</v>
      </c>
      <c r="F331" s="69">
        <v>12.690009999999999</v>
      </c>
      <c r="G331" s="69">
        <v>11.04555</v>
      </c>
      <c r="H331" s="69">
        <v>10.61421</v>
      </c>
      <c r="I331" s="69">
        <v>10.511760000000001</v>
      </c>
      <c r="J331" s="69">
        <v>50.688290000000002</v>
      </c>
      <c r="K331" s="69">
        <v>52.925989999999999</v>
      </c>
      <c r="L331" s="69">
        <v>53.192050000000002</v>
      </c>
      <c r="M331" s="69">
        <v>53.060699999999997</v>
      </c>
      <c r="N331" s="69">
        <v>19.2623</v>
      </c>
      <c r="O331" s="69">
        <v>17.61345</v>
      </c>
      <c r="P331" s="69">
        <v>17.037890000000001</v>
      </c>
      <c r="Q331" s="69">
        <v>16.575209999999998</v>
      </c>
      <c r="R331" s="69">
        <v>11.426500000000001</v>
      </c>
      <c r="S331" s="69">
        <v>10.11232</v>
      </c>
      <c r="T331" s="69">
        <v>9.6611630000000002</v>
      </c>
      <c r="U331" s="69">
        <v>9.2930030000000006</v>
      </c>
      <c r="V331" s="70">
        <v>0.56502909999999995</v>
      </c>
      <c r="W331" s="70">
        <v>0.49272199999999999</v>
      </c>
      <c r="X331" s="70">
        <v>0.46442099999999997</v>
      </c>
      <c r="Y331" s="70">
        <v>0.45166489999999998</v>
      </c>
    </row>
    <row r="332" spans="1:25">
      <c r="A332" t="str">
        <f t="shared" si="18"/>
        <v>19-47</v>
      </c>
      <c r="B332">
        <f t="shared" si="16"/>
        <v>19</v>
      </c>
      <c r="C332">
        <f t="shared" si="17"/>
        <v>47</v>
      </c>
      <c r="D332">
        <v>96000</v>
      </c>
      <c r="E332">
        <v>206000</v>
      </c>
      <c r="F332" s="69">
        <v>15.71536</v>
      </c>
      <c r="G332" s="69">
        <v>13.78558</v>
      </c>
      <c r="H332" s="69">
        <v>13.291679999999999</v>
      </c>
      <c r="I332" s="69">
        <v>13.18773</v>
      </c>
      <c r="J332" s="69">
        <v>49.044119999999999</v>
      </c>
      <c r="K332" s="69">
        <v>51.306350000000002</v>
      </c>
      <c r="L332" s="69">
        <v>51.579929999999997</v>
      </c>
      <c r="M332" s="69">
        <v>51.459290000000003</v>
      </c>
      <c r="N332" s="69">
        <v>19.806789999999999</v>
      </c>
      <c r="O332" s="69">
        <v>18.102239999999998</v>
      </c>
      <c r="P332" s="69">
        <v>17.505420000000001</v>
      </c>
      <c r="Q332" s="69">
        <v>17.021660000000001</v>
      </c>
      <c r="R332" s="69">
        <v>11.937620000000001</v>
      </c>
      <c r="S332" s="69">
        <v>10.563090000000001</v>
      </c>
      <c r="T332" s="69">
        <v>10.08994</v>
      </c>
      <c r="U332" s="69">
        <v>9.701098</v>
      </c>
      <c r="V332" s="70">
        <v>0.62572799999999995</v>
      </c>
      <c r="W332" s="70">
        <v>0.54558839999999997</v>
      </c>
      <c r="X332" s="70">
        <v>0.51378639999999998</v>
      </c>
      <c r="Y332" s="70">
        <v>0.498201</v>
      </c>
    </row>
    <row r="333" spans="1:25">
      <c r="A333" t="str">
        <f t="shared" si="18"/>
        <v>19-48</v>
      </c>
      <c r="B333">
        <f t="shared" si="16"/>
        <v>19</v>
      </c>
      <c r="C333">
        <f t="shared" si="17"/>
        <v>48</v>
      </c>
      <c r="D333">
        <v>96000</v>
      </c>
      <c r="E333">
        <v>210000</v>
      </c>
      <c r="F333" s="69">
        <v>15.080500000000001</v>
      </c>
      <c r="G333" s="69">
        <v>13.188219999999999</v>
      </c>
      <c r="H333" s="69">
        <v>12.70532</v>
      </c>
      <c r="I333" s="69">
        <v>12.60913</v>
      </c>
      <c r="J333" s="69">
        <v>48.628140000000002</v>
      </c>
      <c r="K333" s="69">
        <v>50.941200000000002</v>
      </c>
      <c r="L333" s="69">
        <v>51.225589999999997</v>
      </c>
      <c r="M333" s="69">
        <v>51.101649999999999</v>
      </c>
      <c r="N333" s="69">
        <v>20.168030000000002</v>
      </c>
      <c r="O333" s="69">
        <v>18.448650000000001</v>
      </c>
      <c r="P333" s="69">
        <v>17.850629999999999</v>
      </c>
      <c r="Q333" s="69">
        <v>17.371500000000001</v>
      </c>
      <c r="R333" s="69">
        <v>12.03065</v>
      </c>
      <c r="S333" s="69">
        <v>10.64401</v>
      </c>
      <c r="T333" s="69">
        <v>10.17482</v>
      </c>
      <c r="U333" s="69">
        <v>9.7915329999999994</v>
      </c>
      <c r="V333" s="70">
        <v>0.58940289999999995</v>
      </c>
      <c r="W333" s="70">
        <v>0.51558780000000004</v>
      </c>
      <c r="X333" s="70">
        <v>0.48770530000000001</v>
      </c>
      <c r="Y333" s="70">
        <v>0.47535939999999999</v>
      </c>
    </row>
    <row r="334" spans="1:25">
      <c r="A334" t="str">
        <f t="shared" si="18"/>
        <v>19-49</v>
      </c>
      <c r="B334">
        <f t="shared" si="16"/>
        <v>19</v>
      </c>
      <c r="C334">
        <f t="shared" si="17"/>
        <v>49</v>
      </c>
      <c r="D334">
        <v>96000</v>
      </c>
      <c r="E334">
        <v>214000</v>
      </c>
      <c r="F334" s="69">
        <v>12.36478</v>
      </c>
      <c r="G334" s="69">
        <v>10.859209999999999</v>
      </c>
      <c r="H334" s="69">
        <v>10.50919</v>
      </c>
      <c r="I334" s="69">
        <v>10.45439</v>
      </c>
      <c r="J334" s="69">
        <v>50.227910000000001</v>
      </c>
      <c r="K334" s="69">
        <v>52.397269999999999</v>
      </c>
      <c r="L334" s="69">
        <v>52.607660000000003</v>
      </c>
      <c r="M334" s="69">
        <v>52.442999999999998</v>
      </c>
      <c r="N334" s="69">
        <v>19.846730000000001</v>
      </c>
      <c r="O334" s="69">
        <v>18.164069999999999</v>
      </c>
      <c r="P334" s="69">
        <v>17.591709999999999</v>
      </c>
      <c r="Q334" s="69">
        <v>17.129249999999999</v>
      </c>
      <c r="R334" s="69">
        <v>11.77948</v>
      </c>
      <c r="S334" s="69">
        <v>10.43074</v>
      </c>
      <c r="T334" s="69">
        <v>9.9829810000000005</v>
      </c>
      <c r="U334" s="69">
        <v>9.6153890000000004</v>
      </c>
      <c r="V334" s="70">
        <v>0.56400349999999999</v>
      </c>
      <c r="W334" s="70">
        <v>0.4924113</v>
      </c>
      <c r="X334" s="70">
        <v>0.4680551</v>
      </c>
      <c r="Y334" s="70">
        <v>0.4583894</v>
      </c>
    </row>
    <row r="335" spans="1:25">
      <c r="A335" t="str">
        <f t="shared" si="18"/>
        <v>19-50</v>
      </c>
      <c r="B335">
        <f t="shared" si="16"/>
        <v>19</v>
      </c>
      <c r="C335">
        <f t="shared" si="17"/>
        <v>50</v>
      </c>
      <c r="D335">
        <v>96000</v>
      </c>
      <c r="E335">
        <v>218000</v>
      </c>
      <c r="F335" s="69">
        <v>11.939310000000001</v>
      </c>
      <c r="G335" s="69">
        <v>10.512119999999999</v>
      </c>
      <c r="H335" s="69">
        <v>10.20566</v>
      </c>
      <c r="I335" s="69">
        <v>10.17146</v>
      </c>
      <c r="J335" s="69">
        <v>48.006369999999997</v>
      </c>
      <c r="K335" s="69">
        <v>50.179960000000001</v>
      </c>
      <c r="L335" s="69">
        <v>50.38646</v>
      </c>
      <c r="M335" s="69">
        <v>50.226950000000002</v>
      </c>
      <c r="N335" s="69">
        <v>20.77486</v>
      </c>
      <c r="O335" s="69">
        <v>19.021190000000001</v>
      </c>
      <c r="P335" s="69">
        <v>18.430350000000001</v>
      </c>
      <c r="Q335" s="69">
        <v>17.94753</v>
      </c>
      <c r="R335" s="69">
        <v>12.02305</v>
      </c>
      <c r="S335" s="69">
        <v>10.66348</v>
      </c>
      <c r="T335" s="69">
        <v>10.21552</v>
      </c>
      <c r="U335" s="69">
        <v>9.8458279999999991</v>
      </c>
      <c r="V335" s="70">
        <v>0.44419500000000001</v>
      </c>
      <c r="W335" s="70">
        <v>0.38552900000000001</v>
      </c>
      <c r="X335" s="70">
        <v>0.36909439999999999</v>
      </c>
      <c r="Y335" s="70">
        <v>0.36465550000000002</v>
      </c>
    </row>
    <row r="336" spans="1:25">
      <c r="A336" t="str">
        <f t="shared" si="18"/>
        <v>19-51</v>
      </c>
      <c r="B336">
        <f t="shared" si="16"/>
        <v>19</v>
      </c>
      <c r="C336">
        <f t="shared" si="17"/>
        <v>51</v>
      </c>
      <c r="D336">
        <v>96000</v>
      </c>
      <c r="E336">
        <v>222000</v>
      </c>
      <c r="F336" s="69">
        <v>12.9465</v>
      </c>
      <c r="G336" s="69">
        <v>11.48232</v>
      </c>
      <c r="H336" s="69">
        <v>11.19617</v>
      </c>
      <c r="I336" s="69">
        <v>11.18932</v>
      </c>
      <c r="J336" s="69">
        <v>46.463850000000001</v>
      </c>
      <c r="K336" s="69">
        <v>48.58</v>
      </c>
      <c r="L336" s="69">
        <v>48.748170000000002</v>
      </c>
      <c r="M336" s="69">
        <v>48.565370000000001</v>
      </c>
      <c r="N336" s="69">
        <v>21.117709999999999</v>
      </c>
      <c r="O336" s="69">
        <v>19.332000000000001</v>
      </c>
      <c r="P336" s="69">
        <v>18.737290000000002</v>
      </c>
      <c r="Q336" s="69">
        <v>18.251010000000001</v>
      </c>
      <c r="R336" s="69">
        <v>12.28144</v>
      </c>
      <c r="S336" s="69">
        <v>10.90474</v>
      </c>
      <c r="T336" s="69">
        <v>10.45417</v>
      </c>
      <c r="U336" s="69">
        <v>10.081469999999999</v>
      </c>
      <c r="V336" s="70">
        <v>0.41047289999999997</v>
      </c>
      <c r="W336" s="70">
        <v>0.3541205</v>
      </c>
      <c r="X336" s="70">
        <v>0.34078649999999999</v>
      </c>
      <c r="Y336" s="70">
        <v>0.33847529999999998</v>
      </c>
    </row>
    <row r="337" spans="1:25">
      <c r="A337" t="str">
        <f t="shared" si="18"/>
        <v>20-23</v>
      </c>
      <c r="B337">
        <f t="shared" si="16"/>
        <v>20</v>
      </c>
      <c r="C337">
        <f t="shared" si="17"/>
        <v>23</v>
      </c>
      <c r="D337">
        <v>100000</v>
      </c>
      <c r="E337">
        <v>110000</v>
      </c>
      <c r="F337" s="69">
        <v>12.781610000000001</v>
      </c>
      <c r="G337" s="69">
        <v>11.01206</v>
      </c>
      <c r="H337" s="69">
        <v>10.4329</v>
      </c>
      <c r="I337" s="69">
        <v>10.075900000000001</v>
      </c>
      <c r="J337" s="69">
        <v>42.993899999999996</v>
      </c>
      <c r="K337" s="69">
        <v>45.436419999999998</v>
      </c>
      <c r="L337" s="69">
        <v>45.928130000000003</v>
      </c>
      <c r="M337" s="69">
        <v>46.16498</v>
      </c>
      <c r="N337" s="69">
        <v>18.050519999999999</v>
      </c>
      <c r="O337" s="69">
        <v>16.506920000000001</v>
      </c>
      <c r="P337" s="69">
        <v>15.916969999999999</v>
      </c>
      <c r="Q337" s="69">
        <v>15.43361</v>
      </c>
      <c r="R337" s="69">
        <v>10.526059999999999</v>
      </c>
      <c r="S337" s="69">
        <v>9.3413520000000005</v>
      </c>
      <c r="T337" s="69">
        <v>8.8690079999999991</v>
      </c>
      <c r="U337" s="69">
        <v>8.4756009999999993</v>
      </c>
      <c r="V337" s="70">
        <v>0.52660499999999999</v>
      </c>
      <c r="W337" s="70">
        <v>0.44750849999999998</v>
      </c>
      <c r="X337" s="70">
        <v>0.4048059</v>
      </c>
      <c r="Y337" s="70">
        <v>0.37888539999999998</v>
      </c>
    </row>
    <row r="338" spans="1:25">
      <c r="A338" t="str">
        <f t="shared" si="18"/>
        <v>20-24</v>
      </c>
      <c r="B338">
        <f t="shared" si="16"/>
        <v>20</v>
      </c>
      <c r="C338">
        <f t="shared" si="17"/>
        <v>24</v>
      </c>
      <c r="D338">
        <v>100000</v>
      </c>
      <c r="E338">
        <v>114000</v>
      </c>
      <c r="F338" s="69">
        <v>14.597709999999999</v>
      </c>
      <c r="G338" s="69">
        <v>12.52997</v>
      </c>
      <c r="H338" s="69">
        <v>11.86168</v>
      </c>
      <c r="I338" s="69">
        <v>11.453099999999999</v>
      </c>
      <c r="J338" s="69">
        <v>41.668889999999998</v>
      </c>
      <c r="K338" s="69">
        <v>44.219619999999999</v>
      </c>
      <c r="L338" s="69">
        <v>44.736400000000003</v>
      </c>
      <c r="M338" s="69">
        <v>44.990189999999998</v>
      </c>
      <c r="N338" s="69">
        <v>18.30641</v>
      </c>
      <c r="O338" s="69">
        <v>16.742349999999998</v>
      </c>
      <c r="P338" s="69">
        <v>16.137619999999998</v>
      </c>
      <c r="Q338" s="69">
        <v>15.641159999999999</v>
      </c>
      <c r="R338" s="69">
        <v>10.83005</v>
      </c>
      <c r="S338" s="69">
        <v>9.6119380000000003</v>
      </c>
      <c r="T338" s="69">
        <v>9.1216720000000002</v>
      </c>
      <c r="U338" s="69">
        <v>8.7125819999999994</v>
      </c>
      <c r="V338" s="70">
        <v>0.53750819999999999</v>
      </c>
      <c r="W338" s="70">
        <v>0.45681709999999998</v>
      </c>
      <c r="X338" s="70">
        <v>0.41338970000000003</v>
      </c>
      <c r="Y338" s="70">
        <v>0.38757779999999997</v>
      </c>
    </row>
    <row r="339" spans="1:25">
      <c r="A339" t="str">
        <f t="shared" si="18"/>
        <v>20-25</v>
      </c>
      <c r="B339">
        <f t="shared" si="16"/>
        <v>20</v>
      </c>
      <c r="C339">
        <f t="shared" si="17"/>
        <v>25</v>
      </c>
      <c r="D339">
        <v>100000</v>
      </c>
      <c r="E339">
        <v>118000</v>
      </c>
      <c r="F339" s="69">
        <v>13.944789999999999</v>
      </c>
      <c r="G339" s="69">
        <v>11.94595</v>
      </c>
      <c r="H339" s="69">
        <v>11.30505</v>
      </c>
      <c r="I339" s="69">
        <v>10.91442</v>
      </c>
      <c r="J339" s="69">
        <v>41.324010000000001</v>
      </c>
      <c r="K339" s="69">
        <v>43.883220000000001</v>
      </c>
      <c r="L339" s="69">
        <v>44.397109999999998</v>
      </c>
      <c r="M339" s="69">
        <v>44.638210000000001</v>
      </c>
      <c r="N339" s="69">
        <v>18.86393</v>
      </c>
      <c r="O339" s="69">
        <v>17.29467</v>
      </c>
      <c r="P339" s="69">
        <v>16.686779999999999</v>
      </c>
      <c r="Q339" s="69">
        <v>16.191500000000001</v>
      </c>
      <c r="R339" s="69">
        <v>10.959709999999999</v>
      </c>
      <c r="S339" s="69">
        <v>9.7441469999999999</v>
      </c>
      <c r="T339" s="69">
        <v>9.2472089999999998</v>
      </c>
      <c r="U339" s="69">
        <v>8.8329229999999992</v>
      </c>
      <c r="V339" s="70">
        <v>0.51988259999999997</v>
      </c>
      <c r="W339" s="70">
        <v>0.44683040000000002</v>
      </c>
      <c r="X339" s="70">
        <v>0.4074586</v>
      </c>
      <c r="Y339" s="70">
        <v>0.3849129</v>
      </c>
    </row>
    <row r="340" spans="1:25">
      <c r="A340" t="str">
        <f t="shared" si="18"/>
        <v>20-26</v>
      </c>
      <c r="B340">
        <f t="shared" si="16"/>
        <v>20</v>
      </c>
      <c r="C340">
        <f t="shared" si="17"/>
        <v>26</v>
      </c>
      <c r="D340">
        <v>100000</v>
      </c>
      <c r="E340">
        <v>122000</v>
      </c>
      <c r="F340" s="69">
        <v>17.869620000000001</v>
      </c>
      <c r="G340" s="69">
        <v>15.387280000000001</v>
      </c>
      <c r="H340" s="69">
        <v>14.577579999999999</v>
      </c>
      <c r="I340" s="69">
        <v>14.09385</v>
      </c>
      <c r="J340" s="69">
        <v>41.407429999999998</v>
      </c>
      <c r="K340" s="69">
        <v>44.017119999999998</v>
      </c>
      <c r="L340" s="69">
        <v>44.540669999999999</v>
      </c>
      <c r="M340" s="69">
        <v>44.796199999999999</v>
      </c>
      <c r="N340" s="69">
        <v>18.75245</v>
      </c>
      <c r="O340" s="69">
        <v>17.1876</v>
      </c>
      <c r="P340" s="69">
        <v>16.570250000000001</v>
      </c>
      <c r="Q340" s="69">
        <v>16.0655</v>
      </c>
      <c r="R340" s="69">
        <v>11.488149999999999</v>
      </c>
      <c r="S340" s="69">
        <v>10.205830000000001</v>
      </c>
      <c r="T340" s="69">
        <v>9.6717460000000006</v>
      </c>
      <c r="U340" s="69">
        <v>9.2239319999999996</v>
      </c>
      <c r="V340" s="70">
        <v>0.75838950000000005</v>
      </c>
      <c r="W340" s="70">
        <v>0.65514329999999998</v>
      </c>
      <c r="X340" s="70">
        <v>0.59971870000000005</v>
      </c>
      <c r="Y340" s="70">
        <v>0.56570489999999996</v>
      </c>
    </row>
    <row r="341" spans="1:25">
      <c r="A341" t="str">
        <f t="shared" si="18"/>
        <v>20-27</v>
      </c>
      <c r="B341">
        <f t="shared" si="16"/>
        <v>20</v>
      </c>
      <c r="C341">
        <f t="shared" si="17"/>
        <v>27</v>
      </c>
      <c r="D341">
        <v>100000</v>
      </c>
      <c r="E341">
        <v>126000</v>
      </c>
      <c r="F341" s="69">
        <v>10.503130000000001</v>
      </c>
      <c r="G341" s="69">
        <v>8.8633410000000001</v>
      </c>
      <c r="H341" s="69">
        <v>8.3266670000000005</v>
      </c>
      <c r="I341" s="69">
        <v>8.009036</v>
      </c>
      <c r="J341" s="69">
        <v>46.019240000000003</v>
      </c>
      <c r="K341" s="69">
        <v>48.551259999999999</v>
      </c>
      <c r="L341" s="69">
        <v>49.030549999999998</v>
      </c>
      <c r="M341" s="69">
        <v>49.216000000000001</v>
      </c>
      <c r="N341" s="69">
        <v>15.76376</v>
      </c>
      <c r="O341" s="69">
        <v>14.50525</v>
      </c>
      <c r="P341" s="69">
        <v>14.009829999999999</v>
      </c>
      <c r="Q341" s="69">
        <v>13.60941</v>
      </c>
      <c r="R341" s="69">
        <v>10.19591</v>
      </c>
      <c r="S341" s="69">
        <v>9.0756250000000005</v>
      </c>
      <c r="T341" s="69">
        <v>8.6092340000000007</v>
      </c>
      <c r="U341" s="69">
        <v>8.2205929999999992</v>
      </c>
      <c r="V341" s="70">
        <v>0.59114160000000004</v>
      </c>
      <c r="W341" s="70">
        <v>0.50995579999999996</v>
      </c>
      <c r="X341" s="70">
        <v>0.46680270000000001</v>
      </c>
      <c r="Y341" s="70">
        <v>0.44179079999999998</v>
      </c>
    </row>
    <row r="342" spans="1:25">
      <c r="A342" t="str">
        <f t="shared" si="18"/>
        <v>20-28</v>
      </c>
      <c r="B342">
        <f t="shared" si="16"/>
        <v>20</v>
      </c>
      <c r="C342">
        <f t="shared" si="17"/>
        <v>28</v>
      </c>
      <c r="D342">
        <v>100000</v>
      </c>
      <c r="E342">
        <v>130000</v>
      </c>
      <c r="F342" s="69">
        <v>13.5512</v>
      </c>
      <c r="G342" s="69">
        <v>11.64462</v>
      </c>
      <c r="H342" s="69">
        <v>11.02003</v>
      </c>
      <c r="I342" s="69">
        <v>10.65685</v>
      </c>
      <c r="J342" s="69">
        <v>43.888129999999997</v>
      </c>
      <c r="K342" s="69">
        <v>46.363520000000001</v>
      </c>
      <c r="L342" s="69">
        <v>46.848770000000002</v>
      </c>
      <c r="M342" s="69">
        <v>47.032600000000002</v>
      </c>
      <c r="N342" s="69">
        <v>16.235220000000002</v>
      </c>
      <c r="O342" s="69">
        <v>14.92362</v>
      </c>
      <c r="P342" s="69">
        <v>14.4078</v>
      </c>
      <c r="Q342" s="69">
        <v>13.98673</v>
      </c>
      <c r="R342" s="69">
        <v>10.653309999999999</v>
      </c>
      <c r="S342" s="69">
        <v>9.4831540000000007</v>
      </c>
      <c r="T342" s="69">
        <v>9.0018860000000007</v>
      </c>
      <c r="U342" s="69">
        <v>8.5984010000000008</v>
      </c>
      <c r="V342" s="70">
        <v>0.61913200000000002</v>
      </c>
      <c r="W342" s="70">
        <v>0.5353734</v>
      </c>
      <c r="X342" s="70">
        <v>0.4909925</v>
      </c>
      <c r="Y342" s="70">
        <v>0.46427249999999998</v>
      </c>
    </row>
    <row r="343" spans="1:25">
      <c r="A343" t="str">
        <f t="shared" si="18"/>
        <v>20-29</v>
      </c>
      <c r="B343">
        <f t="shared" si="16"/>
        <v>20</v>
      </c>
      <c r="C343">
        <f t="shared" si="17"/>
        <v>29</v>
      </c>
      <c r="D343">
        <v>100000</v>
      </c>
      <c r="E343">
        <v>134000</v>
      </c>
      <c r="F343" s="69">
        <v>16.792090000000002</v>
      </c>
      <c r="G343" s="69">
        <v>14.57821</v>
      </c>
      <c r="H343" s="69">
        <v>13.849360000000001</v>
      </c>
      <c r="I343" s="69">
        <v>13.49142</v>
      </c>
      <c r="J343" s="69">
        <v>41.163350000000001</v>
      </c>
      <c r="K343" s="69">
        <v>43.675960000000003</v>
      </c>
      <c r="L343" s="69">
        <v>44.182740000000003</v>
      </c>
      <c r="M343" s="69">
        <v>44.335749999999997</v>
      </c>
      <c r="N343" s="69">
        <v>18.068169999999999</v>
      </c>
      <c r="O343" s="69">
        <v>16.558890000000002</v>
      </c>
      <c r="P343" s="69">
        <v>15.971629999999999</v>
      </c>
      <c r="Q343" s="69">
        <v>15.492889999999999</v>
      </c>
      <c r="R343" s="69">
        <v>11.415620000000001</v>
      </c>
      <c r="S343" s="69">
        <v>10.162179999999999</v>
      </c>
      <c r="T343" s="69">
        <v>9.6576280000000008</v>
      </c>
      <c r="U343" s="69">
        <v>9.2376280000000008</v>
      </c>
      <c r="V343" s="70">
        <v>0.63925739999999998</v>
      </c>
      <c r="W343" s="70">
        <v>0.55441620000000003</v>
      </c>
      <c r="X343" s="70">
        <v>0.51171259999999996</v>
      </c>
      <c r="Y343" s="70">
        <v>0.48722019999999999</v>
      </c>
    </row>
    <row r="344" spans="1:25">
      <c r="A344" t="str">
        <f t="shared" si="18"/>
        <v>20-30</v>
      </c>
      <c r="B344">
        <f t="shared" si="16"/>
        <v>20</v>
      </c>
      <c r="C344">
        <f t="shared" si="17"/>
        <v>30</v>
      </c>
      <c r="D344">
        <v>100000</v>
      </c>
      <c r="E344">
        <v>138000</v>
      </c>
      <c r="F344" s="69">
        <v>13.10862</v>
      </c>
      <c r="G344" s="69">
        <v>11.453150000000001</v>
      </c>
      <c r="H344" s="69">
        <v>10.932270000000001</v>
      </c>
      <c r="I344" s="69">
        <v>10.67426</v>
      </c>
      <c r="J344" s="69">
        <v>42.536470000000001</v>
      </c>
      <c r="K344" s="69">
        <v>44.851950000000002</v>
      </c>
      <c r="L344" s="69">
        <v>45.28593</v>
      </c>
      <c r="M344" s="69">
        <v>45.394649999999999</v>
      </c>
      <c r="N344" s="69">
        <v>18.16215</v>
      </c>
      <c r="O344" s="69">
        <v>16.646740000000001</v>
      </c>
      <c r="P344" s="69">
        <v>16.062249999999999</v>
      </c>
      <c r="Q344" s="69">
        <v>15.58348</v>
      </c>
      <c r="R344" s="69">
        <v>11.14331</v>
      </c>
      <c r="S344" s="69">
        <v>9.9263700000000004</v>
      </c>
      <c r="T344" s="69">
        <v>9.4422040000000003</v>
      </c>
      <c r="U344" s="69">
        <v>9.0381780000000003</v>
      </c>
      <c r="V344" s="70">
        <v>0.55485059999999997</v>
      </c>
      <c r="W344" s="70">
        <v>0.48254809999999998</v>
      </c>
      <c r="X344" s="70">
        <v>0.446384</v>
      </c>
      <c r="Y344" s="70">
        <v>0.42606529999999998</v>
      </c>
    </row>
    <row r="345" spans="1:25">
      <c r="A345" t="str">
        <f t="shared" si="18"/>
        <v>20-31</v>
      </c>
      <c r="B345">
        <f t="shared" si="16"/>
        <v>20</v>
      </c>
      <c r="C345">
        <f t="shared" si="17"/>
        <v>31</v>
      </c>
      <c r="D345">
        <v>100000</v>
      </c>
      <c r="E345">
        <v>142000</v>
      </c>
      <c r="F345" s="69">
        <v>15.24136</v>
      </c>
      <c r="G345" s="69">
        <v>13.583</v>
      </c>
      <c r="H345" s="69">
        <v>13.062950000000001</v>
      </c>
      <c r="I345" s="69">
        <v>12.843059999999999</v>
      </c>
      <c r="J345" s="69">
        <v>41.200110000000002</v>
      </c>
      <c r="K345" s="69">
        <v>43.258020000000002</v>
      </c>
      <c r="L345" s="69">
        <v>43.620170000000002</v>
      </c>
      <c r="M345" s="69">
        <v>43.665999999999997</v>
      </c>
      <c r="N345" s="69">
        <v>18.56983</v>
      </c>
      <c r="O345" s="69">
        <v>16.992650000000001</v>
      </c>
      <c r="P345" s="69">
        <v>16.392790000000002</v>
      </c>
      <c r="Q345" s="69">
        <v>15.90138</v>
      </c>
      <c r="R345" s="69">
        <v>11.47974</v>
      </c>
      <c r="S345" s="69">
        <v>10.22113</v>
      </c>
      <c r="T345" s="69">
        <v>9.7297659999999997</v>
      </c>
      <c r="U345" s="69">
        <v>9.3204919999999998</v>
      </c>
      <c r="V345" s="70">
        <v>0.57050239999999997</v>
      </c>
      <c r="W345" s="70">
        <v>0.496367</v>
      </c>
      <c r="X345" s="70">
        <v>0.46030539999999998</v>
      </c>
      <c r="Y345" s="70">
        <v>0.44041950000000002</v>
      </c>
    </row>
    <row r="346" spans="1:25">
      <c r="A346" t="str">
        <f t="shared" si="18"/>
        <v>20-32</v>
      </c>
      <c r="B346">
        <f t="shared" si="16"/>
        <v>20</v>
      </c>
      <c r="C346">
        <f t="shared" si="17"/>
        <v>32</v>
      </c>
      <c r="D346">
        <v>100000</v>
      </c>
      <c r="E346">
        <v>146000</v>
      </c>
      <c r="F346" s="69">
        <v>13.966279999999999</v>
      </c>
      <c r="G346" s="69">
        <v>12.546379999999999</v>
      </c>
      <c r="H346" s="69">
        <v>12.11961</v>
      </c>
      <c r="I346" s="69">
        <v>11.951840000000001</v>
      </c>
      <c r="J346" s="69">
        <v>42.14273</v>
      </c>
      <c r="K346" s="69">
        <v>44.15475</v>
      </c>
      <c r="L346" s="69">
        <v>44.491869999999999</v>
      </c>
      <c r="M346" s="69">
        <v>44.510640000000002</v>
      </c>
      <c r="N346" s="69">
        <v>18.350570000000001</v>
      </c>
      <c r="O346" s="69">
        <v>16.81213</v>
      </c>
      <c r="P346" s="69">
        <v>16.228580000000001</v>
      </c>
      <c r="Q346" s="69">
        <v>15.75123</v>
      </c>
      <c r="R346" s="69">
        <v>11.326549999999999</v>
      </c>
      <c r="S346" s="69">
        <v>10.088660000000001</v>
      </c>
      <c r="T346" s="69">
        <v>9.6076289999999993</v>
      </c>
      <c r="U346" s="69">
        <v>9.2072610000000008</v>
      </c>
      <c r="V346" s="70">
        <v>0.54256709999999997</v>
      </c>
      <c r="W346" s="70">
        <v>0.47259640000000003</v>
      </c>
      <c r="X346" s="70">
        <v>0.4388899</v>
      </c>
      <c r="Y346" s="70">
        <v>0.42059809999999997</v>
      </c>
    </row>
    <row r="347" spans="1:25">
      <c r="A347" t="str">
        <f t="shared" si="18"/>
        <v>20-33</v>
      </c>
      <c r="B347">
        <f t="shared" si="16"/>
        <v>20</v>
      </c>
      <c r="C347">
        <f t="shared" si="17"/>
        <v>33</v>
      </c>
      <c r="D347">
        <v>100000</v>
      </c>
      <c r="E347">
        <v>150000</v>
      </c>
      <c r="F347" s="69">
        <v>15.436870000000001</v>
      </c>
      <c r="G347" s="69">
        <v>13.956300000000001</v>
      </c>
      <c r="H347" s="69">
        <v>13.524620000000001</v>
      </c>
      <c r="I347" s="69">
        <v>13.37444</v>
      </c>
      <c r="J347" s="69">
        <v>41.5488</v>
      </c>
      <c r="K347" s="69">
        <v>43.533070000000002</v>
      </c>
      <c r="L347" s="69">
        <v>43.859020000000001</v>
      </c>
      <c r="M347" s="69">
        <v>43.859070000000003</v>
      </c>
      <c r="N347" s="69">
        <v>17.04297</v>
      </c>
      <c r="O347" s="69">
        <v>15.628769999999999</v>
      </c>
      <c r="P347" s="69">
        <v>15.09451</v>
      </c>
      <c r="Q347" s="69">
        <v>14.658939999999999</v>
      </c>
      <c r="R347" s="69">
        <v>11.08968</v>
      </c>
      <c r="S347" s="69">
        <v>9.8790879999999994</v>
      </c>
      <c r="T347" s="69">
        <v>9.411562</v>
      </c>
      <c r="U347" s="69">
        <v>9.0231549999999991</v>
      </c>
      <c r="V347" s="70">
        <v>0.58747609999999995</v>
      </c>
      <c r="W347" s="70">
        <v>0.51131760000000004</v>
      </c>
      <c r="X347" s="70">
        <v>0.47511379999999998</v>
      </c>
      <c r="Y347" s="70">
        <v>0.45522750000000001</v>
      </c>
    </row>
    <row r="348" spans="1:25">
      <c r="A348" t="str">
        <f t="shared" si="18"/>
        <v>20-34</v>
      </c>
      <c r="B348">
        <f t="shared" si="16"/>
        <v>20</v>
      </c>
      <c r="C348">
        <f t="shared" si="17"/>
        <v>34</v>
      </c>
      <c r="D348">
        <v>100000</v>
      </c>
      <c r="E348">
        <v>154000</v>
      </c>
      <c r="F348" s="69">
        <v>12.1121</v>
      </c>
      <c r="G348" s="69">
        <v>10.912789999999999</v>
      </c>
      <c r="H348" s="69">
        <v>10.58093</v>
      </c>
      <c r="I348" s="69">
        <v>10.45839</v>
      </c>
      <c r="J348" s="69">
        <v>45.24738</v>
      </c>
      <c r="K348" s="69">
        <v>47.26146</v>
      </c>
      <c r="L348" s="69">
        <v>47.563549999999999</v>
      </c>
      <c r="M348" s="69">
        <v>47.543680000000002</v>
      </c>
      <c r="N348" s="69">
        <v>15.96504</v>
      </c>
      <c r="O348" s="69">
        <v>14.66391</v>
      </c>
      <c r="P348" s="69">
        <v>14.17276</v>
      </c>
      <c r="Q348" s="69">
        <v>13.77272</v>
      </c>
      <c r="R348" s="69">
        <v>10.61168</v>
      </c>
      <c r="S348" s="69">
        <v>9.45852</v>
      </c>
      <c r="T348" s="69">
        <v>9.0143050000000002</v>
      </c>
      <c r="U348" s="69">
        <v>8.6452749999999998</v>
      </c>
      <c r="V348" s="70">
        <v>0.53325529999999999</v>
      </c>
      <c r="W348" s="70">
        <v>0.4635706</v>
      </c>
      <c r="X348" s="70">
        <v>0.43039559999999999</v>
      </c>
      <c r="Y348" s="70">
        <v>0.41251850000000001</v>
      </c>
    </row>
    <row r="349" spans="1:25">
      <c r="A349" t="str">
        <f t="shared" si="18"/>
        <v>20-35</v>
      </c>
      <c r="B349">
        <f t="shared" si="16"/>
        <v>20</v>
      </c>
      <c r="C349">
        <f t="shared" si="17"/>
        <v>35</v>
      </c>
      <c r="D349">
        <v>100000</v>
      </c>
      <c r="E349">
        <v>158000</v>
      </c>
      <c r="F349" s="69">
        <v>14.940110000000001</v>
      </c>
      <c r="G349" s="69">
        <v>13.316940000000001</v>
      </c>
      <c r="H349" s="69">
        <v>12.86556</v>
      </c>
      <c r="I349" s="69">
        <v>12.701930000000001</v>
      </c>
      <c r="J349" s="69">
        <v>45.141060000000003</v>
      </c>
      <c r="K349" s="69">
        <v>47.281399999999998</v>
      </c>
      <c r="L349" s="69">
        <v>47.595619999999997</v>
      </c>
      <c r="M349" s="69">
        <v>47.586329999999997</v>
      </c>
      <c r="N349" s="69">
        <v>17.555800000000001</v>
      </c>
      <c r="O349" s="69">
        <v>16.104949999999999</v>
      </c>
      <c r="P349" s="69">
        <v>15.553940000000001</v>
      </c>
      <c r="Q349" s="69">
        <v>15.105359999999999</v>
      </c>
      <c r="R349" s="69">
        <v>11.248279999999999</v>
      </c>
      <c r="S349" s="69">
        <v>10.01244</v>
      </c>
      <c r="T349" s="69">
        <v>9.5355179999999997</v>
      </c>
      <c r="U349" s="69">
        <v>9.1399880000000007</v>
      </c>
      <c r="V349" s="70">
        <v>0.64904810000000002</v>
      </c>
      <c r="W349" s="70">
        <v>0.56459800000000004</v>
      </c>
      <c r="X349" s="70">
        <v>0.52455969999999996</v>
      </c>
      <c r="Y349" s="70">
        <v>0.5021312</v>
      </c>
    </row>
    <row r="350" spans="1:25">
      <c r="A350" t="str">
        <f t="shared" si="18"/>
        <v>20-36</v>
      </c>
      <c r="B350">
        <f t="shared" si="16"/>
        <v>20</v>
      </c>
      <c r="C350">
        <f t="shared" si="17"/>
        <v>36</v>
      </c>
      <c r="D350">
        <v>100000</v>
      </c>
      <c r="E350">
        <v>162000</v>
      </c>
      <c r="F350" s="69">
        <v>15.60275</v>
      </c>
      <c r="G350" s="69">
        <v>13.806340000000001</v>
      </c>
      <c r="H350" s="69">
        <v>13.302390000000001</v>
      </c>
      <c r="I350" s="69">
        <v>13.12116</v>
      </c>
      <c r="J350" s="69">
        <v>43.715330000000002</v>
      </c>
      <c r="K350" s="69">
        <v>45.9893</v>
      </c>
      <c r="L350" s="69">
        <v>46.360149999999997</v>
      </c>
      <c r="M350" s="69">
        <v>46.381160000000001</v>
      </c>
      <c r="N350" s="69">
        <v>18.175319999999999</v>
      </c>
      <c r="O350" s="69">
        <v>16.65174</v>
      </c>
      <c r="P350" s="69">
        <v>16.07488</v>
      </c>
      <c r="Q350" s="69">
        <v>15.60284</v>
      </c>
      <c r="R350" s="69">
        <v>11.394360000000001</v>
      </c>
      <c r="S350" s="69">
        <v>10.13306</v>
      </c>
      <c r="T350" s="69">
        <v>9.6485800000000008</v>
      </c>
      <c r="U350" s="69">
        <v>9.2454169999999998</v>
      </c>
      <c r="V350" s="70">
        <v>0.56852979999999997</v>
      </c>
      <c r="W350" s="70">
        <v>0.49349419999999999</v>
      </c>
      <c r="X350" s="70">
        <v>0.45773970000000003</v>
      </c>
      <c r="Y350" s="70">
        <v>0.43797750000000002</v>
      </c>
    </row>
    <row r="351" spans="1:25">
      <c r="A351" t="str">
        <f t="shared" si="18"/>
        <v>20-37</v>
      </c>
      <c r="B351">
        <f t="shared" si="16"/>
        <v>20</v>
      </c>
      <c r="C351">
        <f t="shared" si="17"/>
        <v>37</v>
      </c>
      <c r="D351">
        <v>100000</v>
      </c>
      <c r="E351">
        <v>166000</v>
      </c>
      <c r="F351" s="69">
        <v>13.25151</v>
      </c>
      <c r="G351" s="69">
        <v>11.65558</v>
      </c>
      <c r="H351" s="69">
        <v>11.275639999999999</v>
      </c>
      <c r="I351" s="69">
        <v>11.13195</v>
      </c>
      <c r="J351" s="69">
        <v>44.906669999999998</v>
      </c>
      <c r="K351" s="69">
        <v>47.209139999999998</v>
      </c>
      <c r="L351" s="69">
        <v>47.514960000000002</v>
      </c>
      <c r="M351" s="69">
        <v>47.50264</v>
      </c>
      <c r="N351" s="69">
        <v>18.527159999999999</v>
      </c>
      <c r="O351" s="69">
        <v>16.960570000000001</v>
      </c>
      <c r="P351" s="69">
        <v>16.365639999999999</v>
      </c>
      <c r="Q351" s="69">
        <v>15.878489999999999</v>
      </c>
      <c r="R351" s="69">
        <v>11.199730000000001</v>
      </c>
      <c r="S351" s="69">
        <v>9.9537990000000001</v>
      </c>
      <c r="T351" s="69">
        <v>9.475422</v>
      </c>
      <c r="U351" s="69">
        <v>9.0773279999999996</v>
      </c>
      <c r="V351" s="70">
        <v>0.50493600000000005</v>
      </c>
      <c r="W351" s="70">
        <v>0.43797510000000001</v>
      </c>
      <c r="X351" s="70">
        <v>0.405642</v>
      </c>
      <c r="Y351" s="70">
        <v>0.38790920000000001</v>
      </c>
    </row>
    <row r="352" spans="1:25">
      <c r="A352" t="str">
        <f t="shared" si="18"/>
        <v>20-38</v>
      </c>
      <c r="B352">
        <f t="shared" si="16"/>
        <v>20</v>
      </c>
      <c r="C352">
        <f t="shared" si="17"/>
        <v>38</v>
      </c>
      <c r="D352">
        <v>100000</v>
      </c>
      <c r="E352">
        <v>170000</v>
      </c>
      <c r="F352" s="69">
        <v>16.063859999999998</v>
      </c>
      <c r="G352" s="69">
        <v>14.0961</v>
      </c>
      <c r="H352" s="69">
        <v>13.6265</v>
      </c>
      <c r="I352" s="69">
        <v>13.460599999999999</v>
      </c>
      <c r="J352" s="69">
        <v>43.950130000000001</v>
      </c>
      <c r="K352" s="69">
        <v>46.300890000000003</v>
      </c>
      <c r="L352" s="69">
        <v>46.623910000000002</v>
      </c>
      <c r="M352" s="69">
        <v>46.616039999999998</v>
      </c>
      <c r="N352" s="69">
        <v>18.91536</v>
      </c>
      <c r="O352" s="69">
        <v>17.30218</v>
      </c>
      <c r="P352" s="69">
        <v>16.687249999999999</v>
      </c>
      <c r="Q352" s="69">
        <v>16.1829</v>
      </c>
      <c r="R352" s="69">
        <v>11.52317</v>
      </c>
      <c r="S352" s="69">
        <v>10.232699999999999</v>
      </c>
      <c r="T352" s="69">
        <v>9.7374299999999998</v>
      </c>
      <c r="U352" s="69">
        <v>9.325132</v>
      </c>
      <c r="V352" s="70">
        <v>0.5311922</v>
      </c>
      <c r="W352" s="70">
        <v>0.46081909999999998</v>
      </c>
      <c r="X352" s="70">
        <v>0.42716710000000002</v>
      </c>
      <c r="Y352" s="70">
        <v>0.4084584</v>
      </c>
    </row>
    <row r="353" spans="1:25">
      <c r="A353" t="str">
        <f t="shared" si="18"/>
        <v>20-39</v>
      </c>
      <c r="B353">
        <f t="shared" si="16"/>
        <v>20</v>
      </c>
      <c r="C353">
        <f t="shared" si="17"/>
        <v>39</v>
      </c>
      <c r="D353">
        <v>100000</v>
      </c>
      <c r="E353">
        <v>174000</v>
      </c>
      <c r="F353" s="69">
        <v>15.562950000000001</v>
      </c>
      <c r="G353" s="69">
        <v>13.57931</v>
      </c>
      <c r="H353" s="69">
        <v>13.13743</v>
      </c>
      <c r="I353" s="69">
        <v>12.982799999999999</v>
      </c>
      <c r="J353" s="69">
        <v>44.911320000000003</v>
      </c>
      <c r="K353" s="69">
        <v>47.308779999999999</v>
      </c>
      <c r="L353" s="69">
        <v>47.613869999999999</v>
      </c>
      <c r="M353" s="69">
        <v>47.580190000000002</v>
      </c>
      <c r="N353" s="69">
        <v>18.843219999999999</v>
      </c>
      <c r="O353" s="69">
        <v>17.234290000000001</v>
      </c>
      <c r="P353" s="69">
        <v>16.624510000000001</v>
      </c>
      <c r="Q353" s="69">
        <v>16.125959999999999</v>
      </c>
      <c r="R353" s="69">
        <v>11.417619999999999</v>
      </c>
      <c r="S353" s="69">
        <v>10.13552</v>
      </c>
      <c r="T353" s="69">
        <v>9.6474170000000008</v>
      </c>
      <c r="U353" s="69">
        <v>9.2424009999999992</v>
      </c>
      <c r="V353" s="70">
        <v>0.52313240000000005</v>
      </c>
      <c r="W353" s="70">
        <v>0.45369189999999998</v>
      </c>
      <c r="X353" s="70">
        <v>0.4210236</v>
      </c>
      <c r="Y353" s="70">
        <v>0.4031904</v>
      </c>
    </row>
    <row r="354" spans="1:25">
      <c r="A354" t="str">
        <f t="shared" si="18"/>
        <v>20-40</v>
      </c>
      <c r="B354">
        <f t="shared" si="16"/>
        <v>20</v>
      </c>
      <c r="C354">
        <f t="shared" si="17"/>
        <v>40</v>
      </c>
      <c r="D354">
        <v>100000</v>
      </c>
      <c r="E354">
        <v>178000</v>
      </c>
      <c r="F354" s="69">
        <v>15.12889</v>
      </c>
      <c r="G354" s="69">
        <v>13.139379999999999</v>
      </c>
      <c r="H354" s="69">
        <v>12.663970000000001</v>
      </c>
      <c r="I354" s="69">
        <v>12.502879999999999</v>
      </c>
      <c r="J354" s="69">
        <v>47.161960000000001</v>
      </c>
      <c r="K354" s="69">
        <v>49.576799999999999</v>
      </c>
      <c r="L354" s="69">
        <v>49.886839999999999</v>
      </c>
      <c r="M354" s="69">
        <v>49.82291</v>
      </c>
      <c r="N354" s="69">
        <v>18.53491</v>
      </c>
      <c r="O354" s="69">
        <v>16.951160000000002</v>
      </c>
      <c r="P354" s="69">
        <v>16.35088</v>
      </c>
      <c r="Q354" s="69">
        <v>15.859069999999999</v>
      </c>
      <c r="R354" s="69">
        <v>11.31268</v>
      </c>
      <c r="S354" s="69">
        <v>10.03777</v>
      </c>
      <c r="T354" s="69">
        <v>9.5525660000000006</v>
      </c>
      <c r="U354" s="69">
        <v>9.1496440000000003</v>
      </c>
      <c r="V354" s="70">
        <v>0.58759819999999996</v>
      </c>
      <c r="W354" s="70">
        <v>0.50860970000000005</v>
      </c>
      <c r="X354" s="70">
        <v>0.47157349999999998</v>
      </c>
      <c r="Y354" s="70">
        <v>0.45083610000000002</v>
      </c>
    </row>
    <row r="355" spans="1:25">
      <c r="A355" t="str">
        <f t="shared" si="18"/>
        <v>20-41</v>
      </c>
      <c r="B355">
        <f t="shared" si="16"/>
        <v>20</v>
      </c>
      <c r="C355">
        <f t="shared" si="17"/>
        <v>41</v>
      </c>
      <c r="D355">
        <v>100000</v>
      </c>
      <c r="E355">
        <v>182000</v>
      </c>
      <c r="F355" s="69">
        <v>17.187840000000001</v>
      </c>
      <c r="G355" s="69">
        <v>14.82132</v>
      </c>
      <c r="H355" s="69">
        <v>14.189830000000001</v>
      </c>
      <c r="I355" s="69">
        <v>13.99776</v>
      </c>
      <c r="J355" s="69">
        <v>46.37838</v>
      </c>
      <c r="K355" s="69">
        <v>48.91592</v>
      </c>
      <c r="L355" s="69">
        <v>49.276490000000003</v>
      </c>
      <c r="M355" s="69">
        <v>49.206249999999997</v>
      </c>
      <c r="N355" s="69">
        <v>19.35708</v>
      </c>
      <c r="O355" s="69">
        <v>17.676690000000001</v>
      </c>
      <c r="P355" s="69">
        <v>17.046250000000001</v>
      </c>
      <c r="Q355" s="69">
        <v>16.536200000000001</v>
      </c>
      <c r="R355" s="69">
        <v>11.69333</v>
      </c>
      <c r="S355" s="69">
        <v>10.36063</v>
      </c>
      <c r="T355" s="69">
        <v>9.859864</v>
      </c>
      <c r="U355" s="69">
        <v>9.4489959999999993</v>
      </c>
      <c r="V355" s="70">
        <v>0.62707020000000002</v>
      </c>
      <c r="W355" s="70">
        <v>0.54148600000000002</v>
      </c>
      <c r="X355" s="70">
        <v>0.50277959999999999</v>
      </c>
      <c r="Y355" s="70">
        <v>0.48213739999999999</v>
      </c>
    </row>
    <row r="356" spans="1:25">
      <c r="A356" t="str">
        <f t="shared" si="18"/>
        <v>20-42</v>
      </c>
      <c r="B356">
        <f t="shared" si="16"/>
        <v>20</v>
      </c>
      <c r="C356">
        <f t="shared" si="17"/>
        <v>42</v>
      </c>
      <c r="D356">
        <v>100000</v>
      </c>
      <c r="E356">
        <v>186000</v>
      </c>
      <c r="F356" s="69">
        <v>18.092559999999999</v>
      </c>
      <c r="G356" s="69">
        <v>15.284380000000001</v>
      </c>
      <c r="H356" s="69">
        <v>14.44641</v>
      </c>
      <c r="I356" s="69">
        <v>14.208600000000001</v>
      </c>
      <c r="J356" s="69">
        <v>46.31765</v>
      </c>
      <c r="K356" s="69">
        <v>49.020719999999997</v>
      </c>
      <c r="L356" s="69">
        <v>49.429749999999999</v>
      </c>
      <c r="M356" s="69">
        <v>49.33569</v>
      </c>
      <c r="N356" s="69">
        <v>19.878070000000001</v>
      </c>
      <c r="O356" s="69">
        <v>18.126460000000002</v>
      </c>
      <c r="P356" s="69">
        <v>17.478339999999999</v>
      </c>
      <c r="Q356" s="69">
        <v>16.964269999999999</v>
      </c>
      <c r="R356" s="69">
        <v>11.90048</v>
      </c>
      <c r="S356" s="69">
        <v>10.522399999999999</v>
      </c>
      <c r="T356" s="69">
        <v>10.01097</v>
      </c>
      <c r="U356" s="69">
        <v>9.5996260000000007</v>
      </c>
      <c r="V356" s="70">
        <v>0.65311319999999995</v>
      </c>
      <c r="W356" s="70">
        <v>0.55940029999999996</v>
      </c>
      <c r="X356" s="70">
        <v>0.5203816</v>
      </c>
      <c r="Y356" s="70">
        <v>0.50247750000000002</v>
      </c>
    </row>
    <row r="357" spans="1:25">
      <c r="A357" t="str">
        <f t="shared" si="18"/>
        <v>20-43</v>
      </c>
      <c r="B357">
        <f t="shared" si="16"/>
        <v>20</v>
      </c>
      <c r="C357">
        <f t="shared" si="17"/>
        <v>43</v>
      </c>
      <c r="D357">
        <v>100000</v>
      </c>
      <c r="E357">
        <v>190000</v>
      </c>
      <c r="F357" s="69">
        <v>21.341999999999999</v>
      </c>
      <c r="G357" s="69">
        <v>18.26755</v>
      </c>
      <c r="H357" s="69">
        <v>17.329840000000001</v>
      </c>
      <c r="I357" s="69">
        <v>17.07978</v>
      </c>
      <c r="J357" s="69">
        <v>43.508270000000003</v>
      </c>
      <c r="K357" s="69">
        <v>46.148859999999999</v>
      </c>
      <c r="L357" s="69">
        <v>46.556469999999997</v>
      </c>
      <c r="M357" s="69">
        <v>46.471420000000002</v>
      </c>
      <c r="N357" s="69">
        <v>20.119330000000001</v>
      </c>
      <c r="O357" s="69">
        <v>18.331250000000001</v>
      </c>
      <c r="P357" s="69">
        <v>17.65738</v>
      </c>
      <c r="Q357" s="69">
        <v>17.119070000000001</v>
      </c>
      <c r="R357" s="69">
        <v>12.19876</v>
      </c>
      <c r="S357" s="69">
        <v>10.779170000000001</v>
      </c>
      <c r="T357" s="69">
        <v>10.244160000000001</v>
      </c>
      <c r="U357" s="69">
        <v>9.8116529999999997</v>
      </c>
      <c r="V357" s="70">
        <v>0.70102350000000002</v>
      </c>
      <c r="W357" s="70">
        <v>0.60113170000000005</v>
      </c>
      <c r="X357" s="70">
        <v>0.55879310000000004</v>
      </c>
      <c r="Y357" s="70">
        <v>0.53842900000000005</v>
      </c>
    </row>
    <row r="358" spans="1:25">
      <c r="A358" t="str">
        <f t="shared" si="18"/>
        <v>20-44</v>
      </c>
      <c r="B358">
        <f t="shared" si="16"/>
        <v>20</v>
      </c>
      <c r="C358">
        <f t="shared" si="17"/>
        <v>44</v>
      </c>
      <c r="D358">
        <v>100000</v>
      </c>
      <c r="E358">
        <v>194000</v>
      </c>
      <c r="F358" s="69">
        <v>16.651890000000002</v>
      </c>
      <c r="G358" s="69">
        <v>14.1981</v>
      </c>
      <c r="H358" s="69">
        <v>13.4856</v>
      </c>
      <c r="I358" s="69">
        <v>13.303520000000001</v>
      </c>
      <c r="J358" s="69">
        <v>48.374760000000002</v>
      </c>
      <c r="K358" s="69">
        <v>50.965980000000002</v>
      </c>
      <c r="L358" s="69">
        <v>51.325650000000003</v>
      </c>
      <c r="M358" s="69">
        <v>51.189520000000002</v>
      </c>
      <c r="N358" s="69">
        <v>19.382480000000001</v>
      </c>
      <c r="O358" s="69">
        <v>17.68327</v>
      </c>
      <c r="P358" s="69">
        <v>17.03961</v>
      </c>
      <c r="Q358" s="69">
        <v>16.51904</v>
      </c>
      <c r="R358" s="69">
        <v>11.629009999999999</v>
      </c>
      <c r="S358" s="69">
        <v>10.28219</v>
      </c>
      <c r="T358" s="69">
        <v>9.7754709999999996</v>
      </c>
      <c r="U358" s="69">
        <v>9.361675</v>
      </c>
      <c r="V358" s="70">
        <v>0.62288790000000005</v>
      </c>
      <c r="W358" s="70">
        <v>0.53556720000000002</v>
      </c>
      <c r="X358" s="70">
        <v>0.49911060000000002</v>
      </c>
      <c r="Y358" s="70">
        <v>0.48180250000000002</v>
      </c>
    </row>
    <row r="359" spans="1:25">
      <c r="A359" t="str">
        <f t="shared" si="18"/>
        <v>20-45</v>
      </c>
      <c r="B359">
        <f t="shared" si="16"/>
        <v>20</v>
      </c>
      <c r="C359">
        <f t="shared" si="17"/>
        <v>45</v>
      </c>
      <c r="D359">
        <v>100000</v>
      </c>
      <c r="E359">
        <v>198000</v>
      </c>
      <c r="F359" s="69">
        <v>16.592580000000002</v>
      </c>
      <c r="G359" s="69">
        <v>14.35496</v>
      </c>
      <c r="H359" s="69">
        <v>13.735530000000001</v>
      </c>
      <c r="I359" s="69">
        <v>13.598100000000001</v>
      </c>
      <c r="J359" s="69">
        <v>48.649839999999998</v>
      </c>
      <c r="K359" s="69">
        <v>51.051690000000001</v>
      </c>
      <c r="L359" s="69">
        <v>51.353479999999998</v>
      </c>
      <c r="M359" s="69">
        <v>51.200479999999999</v>
      </c>
      <c r="N359" s="69">
        <v>19.715140000000002</v>
      </c>
      <c r="O359" s="69">
        <v>18.005369999999999</v>
      </c>
      <c r="P359" s="69">
        <v>17.378869999999999</v>
      </c>
      <c r="Q359" s="69">
        <v>16.87293</v>
      </c>
      <c r="R359" s="69">
        <v>12.02867</v>
      </c>
      <c r="S359" s="69">
        <v>10.64269</v>
      </c>
      <c r="T359" s="69">
        <v>10.14071</v>
      </c>
      <c r="U359" s="69">
        <v>9.7306310000000007</v>
      </c>
      <c r="V359" s="70">
        <v>0.61926009999999998</v>
      </c>
      <c r="W359" s="70">
        <v>0.5361996</v>
      </c>
      <c r="X359" s="70">
        <v>0.50243110000000002</v>
      </c>
      <c r="Y359" s="70">
        <v>0.48657299999999998</v>
      </c>
    </row>
    <row r="360" spans="1:25">
      <c r="A360" t="str">
        <f t="shared" si="18"/>
        <v>20-46</v>
      </c>
      <c r="B360">
        <f t="shared" si="16"/>
        <v>20</v>
      </c>
      <c r="C360">
        <f t="shared" si="17"/>
        <v>46</v>
      </c>
      <c r="D360">
        <v>100000</v>
      </c>
      <c r="E360">
        <v>202000</v>
      </c>
      <c r="F360" s="69">
        <v>13.72954</v>
      </c>
      <c r="G360" s="69">
        <v>11.946580000000001</v>
      </c>
      <c r="H360" s="69">
        <v>11.47916</v>
      </c>
      <c r="I360" s="69">
        <v>11.37687</v>
      </c>
      <c r="J360" s="69">
        <v>49.747839999999997</v>
      </c>
      <c r="K360" s="69">
        <v>52.032310000000003</v>
      </c>
      <c r="L360" s="69">
        <v>52.303780000000003</v>
      </c>
      <c r="M360" s="69">
        <v>52.15401</v>
      </c>
      <c r="N360" s="69">
        <v>19.668959999999998</v>
      </c>
      <c r="O360" s="69">
        <v>17.981200000000001</v>
      </c>
      <c r="P360" s="69">
        <v>17.381620000000002</v>
      </c>
      <c r="Q360" s="69">
        <v>16.898520000000001</v>
      </c>
      <c r="R360" s="69">
        <v>11.675549999999999</v>
      </c>
      <c r="S360" s="69">
        <v>10.338380000000001</v>
      </c>
      <c r="T360" s="69">
        <v>9.8721080000000008</v>
      </c>
      <c r="U360" s="69">
        <v>9.4913690000000006</v>
      </c>
      <c r="V360" s="70">
        <v>0.55408670000000004</v>
      </c>
      <c r="W360" s="70">
        <v>0.48306389999999999</v>
      </c>
      <c r="X360" s="70">
        <v>0.45509309999999997</v>
      </c>
      <c r="Y360" s="70">
        <v>0.44257390000000002</v>
      </c>
    </row>
    <row r="361" spans="1:25">
      <c r="A361" t="str">
        <f t="shared" si="18"/>
        <v>20-47</v>
      </c>
      <c r="B361">
        <f t="shared" si="16"/>
        <v>20</v>
      </c>
      <c r="C361">
        <f t="shared" si="17"/>
        <v>47</v>
      </c>
      <c r="D361">
        <v>100000</v>
      </c>
      <c r="E361">
        <v>206000</v>
      </c>
      <c r="F361" s="69">
        <v>9.3141669999999994</v>
      </c>
      <c r="G361" s="69">
        <v>8.0906640000000003</v>
      </c>
      <c r="H361" s="69">
        <v>7.7842539999999998</v>
      </c>
      <c r="I361" s="69">
        <v>7.7126760000000001</v>
      </c>
      <c r="J361" s="69">
        <v>53.462519999999998</v>
      </c>
      <c r="K361" s="69">
        <v>55.576099999999997</v>
      </c>
      <c r="L361" s="69">
        <v>55.772480000000002</v>
      </c>
      <c r="M361" s="69">
        <v>55.588030000000003</v>
      </c>
      <c r="N361" s="69">
        <v>17.570360000000001</v>
      </c>
      <c r="O361" s="69">
        <v>16.104859999999999</v>
      </c>
      <c r="P361" s="69">
        <v>15.598940000000001</v>
      </c>
      <c r="Q361" s="69">
        <v>15.191240000000001</v>
      </c>
      <c r="R361" s="69">
        <v>10.8253</v>
      </c>
      <c r="S361" s="69">
        <v>9.5933139999999995</v>
      </c>
      <c r="T361" s="69">
        <v>9.1746800000000004</v>
      </c>
      <c r="U361" s="69">
        <v>8.8322859999999999</v>
      </c>
      <c r="V361" s="70">
        <v>0.51541309999999996</v>
      </c>
      <c r="W361" s="70">
        <v>0.45010519999999998</v>
      </c>
      <c r="X361" s="70">
        <v>0.42558849999999998</v>
      </c>
      <c r="Y361" s="70">
        <v>0.4150644</v>
      </c>
    </row>
    <row r="362" spans="1:25">
      <c r="A362" t="str">
        <f t="shared" si="18"/>
        <v>20-48</v>
      </c>
      <c r="B362">
        <f t="shared" si="16"/>
        <v>20</v>
      </c>
      <c r="C362">
        <f t="shared" si="17"/>
        <v>48</v>
      </c>
      <c r="D362">
        <v>100000</v>
      </c>
      <c r="E362">
        <v>210000</v>
      </c>
      <c r="F362" s="69">
        <v>12.373849999999999</v>
      </c>
      <c r="G362" s="69">
        <v>10.777430000000001</v>
      </c>
      <c r="H362" s="69">
        <v>10.370699999999999</v>
      </c>
      <c r="I362" s="69">
        <v>10.285030000000001</v>
      </c>
      <c r="J362" s="69">
        <v>50.994570000000003</v>
      </c>
      <c r="K362" s="69">
        <v>53.244</v>
      </c>
      <c r="L362" s="69">
        <v>53.486400000000003</v>
      </c>
      <c r="M362" s="69">
        <v>53.325780000000002</v>
      </c>
      <c r="N362" s="69">
        <v>19.505980000000001</v>
      </c>
      <c r="O362" s="69">
        <v>17.853660000000001</v>
      </c>
      <c r="P362" s="69">
        <v>17.286269999999998</v>
      </c>
      <c r="Q362" s="69">
        <v>16.831050000000001</v>
      </c>
      <c r="R362" s="69">
        <v>11.690060000000001</v>
      </c>
      <c r="S362" s="69">
        <v>10.348179999999999</v>
      </c>
      <c r="T362" s="69">
        <v>9.8981309999999993</v>
      </c>
      <c r="U362" s="69">
        <v>9.5314840000000007</v>
      </c>
      <c r="V362" s="70">
        <v>0.57218780000000002</v>
      </c>
      <c r="W362" s="70">
        <v>0.50023470000000003</v>
      </c>
      <c r="X362" s="70">
        <v>0.47386529999999999</v>
      </c>
      <c r="Y362" s="70">
        <v>0.46274399999999999</v>
      </c>
    </row>
    <row r="363" spans="1:25">
      <c r="A363" t="str">
        <f t="shared" si="18"/>
        <v>20-49</v>
      </c>
      <c r="B363">
        <f t="shared" si="16"/>
        <v>20</v>
      </c>
      <c r="C363">
        <f t="shared" si="17"/>
        <v>49</v>
      </c>
      <c r="D363">
        <v>100000</v>
      </c>
      <c r="E363">
        <v>214000</v>
      </c>
      <c r="F363" s="69">
        <v>10.07199</v>
      </c>
      <c r="G363" s="69">
        <v>8.8235119999999991</v>
      </c>
      <c r="H363" s="69">
        <v>8.5298970000000001</v>
      </c>
      <c r="I363" s="69">
        <v>8.4758089999999999</v>
      </c>
      <c r="J363" s="69">
        <v>52.56617</v>
      </c>
      <c r="K363" s="69">
        <v>54.639290000000003</v>
      </c>
      <c r="L363" s="69">
        <v>54.800530000000002</v>
      </c>
      <c r="M363" s="69">
        <v>54.600610000000003</v>
      </c>
      <c r="N363" s="69">
        <v>19.32133</v>
      </c>
      <c r="O363" s="69">
        <v>17.70271</v>
      </c>
      <c r="P363" s="69">
        <v>17.151509999999998</v>
      </c>
      <c r="Q363" s="69">
        <v>16.70534</v>
      </c>
      <c r="R363" s="69">
        <v>11.50431</v>
      </c>
      <c r="S363" s="69">
        <v>10.19448</v>
      </c>
      <c r="T363" s="69">
        <v>9.7598640000000003</v>
      </c>
      <c r="U363" s="69">
        <v>9.4030079999999998</v>
      </c>
      <c r="V363" s="70">
        <v>0.5678375</v>
      </c>
      <c r="W363" s="70">
        <v>0.49650670000000002</v>
      </c>
      <c r="X363" s="70">
        <v>0.47221059999999998</v>
      </c>
      <c r="Y363" s="70">
        <v>0.46239249999999998</v>
      </c>
    </row>
    <row r="364" spans="1:25">
      <c r="A364" t="str">
        <f t="shared" si="18"/>
        <v>20-50</v>
      </c>
      <c r="B364">
        <f t="shared" si="16"/>
        <v>20</v>
      </c>
      <c r="C364">
        <f t="shared" si="17"/>
        <v>50</v>
      </c>
      <c r="D364">
        <v>100000</v>
      </c>
      <c r="E364">
        <v>218000</v>
      </c>
      <c r="F364" s="69">
        <v>12.76512</v>
      </c>
      <c r="G364" s="69">
        <v>11.266260000000001</v>
      </c>
      <c r="H364" s="69">
        <v>10.9396</v>
      </c>
      <c r="I364" s="69">
        <v>10.89841</v>
      </c>
      <c r="J364" s="69">
        <v>47.513219999999997</v>
      </c>
      <c r="K364" s="69">
        <v>49.681150000000002</v>
      </c>
      <c r="L364" s="69">
        <v>49.87632</v>
      </c>
      <c r="M364" s="69">
        <v>49.703879999999998</v>
      </c>
      <c r="N364" s="69">
        <v>21.137329999999999</v>
      </c>
      <c r="O364" s="69">
        <v>19.361190000000001</v>
      </c>
      <c r="P364" s="69">
        <v>18.757829999999998</v>
      </c>
      <c r="Q364" s="69">
        <v>18.262810000000002</v>
      </c>
      <c r="R364" s="69">
        <v>12.269600000000001</v>
      </c>
      <c r="S364" s="69">
        <v>10.88884</v>
      </c>
      <c r="T364" s="69">
        <v>10.43085</v>
      </c>
      <c r="U364" s="69">
        <v>10.0528</v>
      </c>
      <c r="V364" s="70">
        <v>0.44263089999999999</v>
      </c>
      <c r="W364" s="70">
        <v>0.38463370000000002</v>
      </c>
      <c r="X364" s="70">
        <v>0.36814439999999998</v>
      </c>
      <c r="Y364" s="70">
        <v>0.36337160000000002</v>
      </c>
    </row>
    <row r="365" spans="1:25">
      <c r="A365" t="str">
        <f t="shared" si="18"/>
        <v>20-51</v>
      </c>
      <c r="B365">
        <f t="shared" si="16"/>
        <v>20</v>
      </c>
      <c r="C365">
        <f t="shared" si="17"/>
        <v>51</v>
      </c>
      <c r="D365">
        <v>100000</v>
      </c>
      <c r="E365">
        <v>222000</v>
      </c>
      <c r="F365" s="69">
        <v>12.89024</v>
      </c>
      <c r="G365" s="69">
        <v>11.39608</v>
      </c>
      <c r="H365" s="69">
        <v>11.09503</v>
      </c>
      <c r="I365" s="69">
        <v>11.080539999999999</v>
      </c>
      <c r="J365" s="69">
        <v>46.34216</v>
      </c>
      <c r="K365" s="69">
        <v>48.472450000000002</v>
      </c>
      <c r="L365" s="69">
        <v>48.617899999999999</v>
      </c>
      <c r="M365" s="69">
        <v>48.405149999999999</v>
      </c>
      <c r="N365" s="69">
        <v>21.598649999999999</v>
      </c>
      <c r="O365" s="69">
        <v>19.77045</v>
      </c>
      <c r="P365" s="69">
        <v>19.16093</v>
      </c>
      <c r="Q365" s="69">
        <v>18.663630000000001</v>
      </c>
      <c r="R365" s="69">
        <v>12.471080000000001</v>
      </c>
      <c r="S365" s="69">
        <v>11.076140000000001</v>
      </c>
      <c r="T365" s="69">
        <v>10.61961</v>
      </c>
      <c r="U365" s="69">
        <v>10.24427</v>
      </c>
      <c r="V365" s="70">
        <v>0.39205380000000001</v>
      </c>
      <c r="W365" s="70">
        <v>0.33769510000000003</v>
      </c>
      <c r="X365" s="70">
        <v>0.32513969999999998</v>
      </c>
      <c r="Y365" s="70">
        <v>0.3231907</v>
      </c>
    </row>
    <row r="366" spans="1:25">
      <c r="A366" t="str">
        <f t="shared" si="18"/>
        <v>21-23</v>
      </c>
      <c r="B366">
        <f t="shared" si="16"/>
        <v>21</v>
      </c>
      <c r="C366">
        <f t="shared" si="17"/>
        <v>23</v>
      </c>
      <c r="D366">
        <v>104000</v>
      </c>
      <c r="E366">
        <v>110000</v>
      </c>
      <c r="F366" s="69">
        <v>11.52434</v>
      </c>
      <c r="G366" s="69">
        <v>9.9345560000000006</v>
      </c>
      <c r="H366" s="69">
        <v>9.4220179999999996</v>
      </c>
      <c r="I366" s="69">
        <v>9.1083739999999995</v>
      </c>
      <c r="J366" s="69">
        <v>45.022620000000003</v>
      </c>
      <c r="K366" s="69">
        <v>47.357500000000002</v>
      </c>
      <c r="L366" s="69">
        <v>47.798400000000001</v>
      </c>
      <c r="M366" s="69">
        <v>47.989609999999999</v>
      </c>
      <c r="N366" s="69">
        <v>17.358460000000001</v>
      </c>
      <c r="O366" s="69">
        <v>15.882490000000001</v>
      </c>
      <c r="P366" s="69">
        <v>15.32321</v>
      </c>
      <c r="Q366" s="69">
        <v>14.86759</v>
      </c>
      <c r="R366" s="69">
        <v>10.27033</v>
      </c>
      <c r="S366" s="69">
        <v>9.1208349999999996</v>
      </c>
      <c r="T366" s="69">
        <v>8.6679720000000007</v>
      </c>
      <c r="U366" s="69">
        <v>8.2928239999999995</v>
      </c>
      <c r="V366" s="70">
        <v>0.58825179999999999</v>
      </c>
      <c r="W366" s="70">
        <v>0.50267879999999998</v>
      </c>
      <c r="X366" s="70">
        <v>0.45780399999999999</v>
      </c>
      <c r="Y366" s="70">
        <v>0.43055939999999998</v>
      </c>
    </row>
    <row r="367" spans="1:25">
      <c r="A367" t="str">
        <f t="shared" si="18"/>
        <v>21-24</v>
      </c>
      <c r="B367">
        <f t="shared" si="16"/>
        <v>21</v>
      </c>
      <c r="C367">
        <f t="shared" si="17"/>
        <v>24</v>
      </c>
      <c r="D367">
        <v>104000</v>
      </c>
      <c r="E367">
        <v>114000</v>
      </c>
      <c r="F367" s="69">
        <v>11.004350000000001</v>
      </c>
      <c r="G367" s="69">
        <v>9.4928469999999994</v>
      </c>
      <c r="H367" s="69">
        <v>9.0019439999999999</v>
      </c>
      <c r="I367" s="69">
        <v>8.7035800000000005</v>
      </c>
      <c r="J367" s="69">
        <v>44.306950000000001</v>
      </c>
      <c r="K367" s="69">
        <v>46.656329999999997</v>
      </c>
      <c r="L367" s="69">
        <v>47.108260000000001</v>
      </c>
      <c r="M367" s="69">
        <v>47.293080000000003</v>
      </c>
      <c r="N367" s="69">
        <v>16.718640000000001</v>
      </c>
      <c r="O367" s="69">
        <v>15.304270000000001</v>
      </c>
      <c r="P367" s="69">
        <v>14.761279999999999</v>
      </c>
      <c r="Q367" s="69">
        <v>14.3177</v>
      </c>
      <c r="R367" s="69">
        <v>10.182869999999999</v>
      </c>
      <c r="S367" s="69">
        <v>9.0509249999999994</v>
      </c>
      <c r="T367" s="69">
        <v>8.6014379999999999</v>
      </c>
      <c r="U367" s="69">
        <v>8.2280999999999995</v>
      </c>
      <c r="V367" s="70">
        <v>0.53866119999999995</v>
      </c>
      <c r="W367" s="70">
        <v>0.46064250000000001</v>
      </c>
      <c r="X367" s="70">
        <v>0.41927730000000002</v>
      </c>
      <c r="Y367" s="70">
        <v>0.39454840000000002</v>
      </c>
    </row>
    <row r="368" spans="1:25">
      <c r="A368" t="str">
        <f t="shared" si="18"/>
        <v>21-25</v>
      </c>
      <c r="B368">
        <f t="shared" si="16"/>
        <v>21</v>
      </c>
      <c r="C368">
        <f t="shared" si="17"/>
        <v>25</v>
      </c>
      <c r="D368">
        <v>104000</v>
      </c>
      <c r="E368">
        <v>118000</v>
      </c>
      <c r="F368" s="69">
        <v>12.992760000000001</v>
      </c>
      <c r="G368" s="69">
        <v>11.26065</v>
      </c>
      <c r="H368" s="69">
        <v>10.70284</v>
      </c>
      <c r="I368" s="69">
        <v>10.38144</v>
      </c>
      <c r="J368" s="69">
        <v>42.881230000000002</v>
      </c>
      <c r="K368" s="69">
        <v>45.244840000000003</v>
      </c>
      <c r="L368" s="69">
        <v>45.698540000000001</v>
      </c>
      <c r="M368" s="69">
        <v>45.869639999999997</v>
      </c>
      <c r="N368" s="69">
        <v>17.616510000000002</v>
      </c>
      <c r="O368" s="69">
        <v>16.154330000000002</v>
      </c>
      <c r="P368" s="69">
        <v>15.59221</v>
      </c>
      <c r="Q368" s="69">
        <v>15.13392</v>
      </c>
      <c r="R368" s="69">
        <v>10.58114</v>
      </c>
      <c r="S368" s="69">
        <v>9.4194080000000007</v>
      </c>
      <c r="T368" s="69">
        <v>8.9544599999999992</v>
      </c>
      <c r="U368" s="69">
        <v>8.5675190000000008</v>
      </c>
      <c r="V368" s="70">
        <v>0.54908670000000004</v>
      </c>
      <c r="W368" s="70">
        <v>0.47355019999999998</v>
      </c>
      <c r="X368" s="70">
        <v>0.43372680000000002</v>
      </c>
      <c r="Y368" s="70">
        <v>0.41039029999999999</v>
      </c>
    </row>
    <row r="369" spans="1:25">
      <c r="A369" t="str">
        <f t="shared" si="18"/>
        <v>21-26</v>
      </c>
      <c r="B369">
        <f t="shared" si="16"/>
        <v>21</v>
      </c>
      <c r="C369">
        <f t="shared" si="17"/>
        <v>26</v>
      </c>
      <c r="D369">
        <v>104000</v>
      </c>
      <c r="E369">
        <v>122000</v>
      </c>
      <c r="F369" s="69">
        <v>13.21651</v>
      </c>
      <c r="G369" s="69">
        <v>11.416790000000001</v>
      </c>
      <c r="H369" s="69">
        <v>10.83907</v>
      </c>
      <c r="I369" s="69">
        <v>10.50733</v>
      </c>
      <c r="J369" s="69">
        <v>42.0764</v>
      </c>
      <c r="K369" s="69">
        <v>44.510339999999999</v>
      </c>
      <c r="L369" s="69">
        <v>44.978679999999997</v>
      </c>
      <c r="M369" s="69">
        <v>45.154400000000003</v>
      </c>
      <c r="N369" s="69">
        <v>18.456779999999998</v>
      </c>
      <c r="O369" s="69">
        <v>16.93093</v>
      </c>
      <c r="P369" s="69">
        <v>16.33616</v>
      </c>
      <c r="Q369" s="69">
        <v>15.85275</v>
      </c>
      <c r="R369" s="69">
        <v>10.88388</v>
      </c>
      <c r="S369" s="69">
        <v>9.6997999999999998</v>
      </c>
      <c r="T369" s="69">
        <v>9.2185190000000006</v>
      </c>
      <c r="U369" s="69">
        <v>8.8188589999999998</v>
      </c>
      <c r="V369" s="70">
        <v>0.54514039999999997</v>
      </c>
      <c r="W369" s="70">
        <v>0.47295130000000002</v>
      </c>
      <c r="X369" s="70">
        <v>0.43488270000000001</v>
      </c>
      <c r="Y369" s="70">
        <v>0.41309079999999998</v>
      </c>
    </row>
    <row r="370" spans="1:25">
      <c r="A370" t="str">
        <f t="shared" si="18"/>
        <v>21-27</v>
      </c>
      <c r="B370">
        <f t="shared" si="16"/>
        <v>21</v>
      </c>
      <c r="C370">
        <f t="shared" si="17"/>
        <v>27</v>
      </c>
      <c r="D370">
        <v>104000</v>
      </c>
      <c r="E370">
        <v>126000</v>
      </c>
      <c r="F370" s="69">
        <v>15.79791</v>
      </c>
      <c r="G370" s="69">
        <v>13.59765</v>
      </c>
      <c r="H370" s="69">
        <v>12.875080000000001</v>
      </c>
      <c r="I370" s="69">
        <v>12.50971</v>
      </c>
      <c r="J370" s="69">
        <v>41.274990000000003</v>
      </c>
      <c r="K370" s="69">
        <v>43.78689</v>
      </c>
      <c r="L370" s="69">
        <v>44.278689999999997</v>
      </c>
      <c r="M370" s="69">
        <v>44.433120000000002</v>
      </c>
      <c r="N370" s="69">
        <v>17.28858</v>
      </c>
      <c r="O370" s="69">
        <v>15.8858</v>
      </c>
      <c r="P370" s="69">
        <v>15.341659999999999</v>
      </c>
      <c r="Q370" s="69">
        <v>14.904809999999999</v>
      </c>
      <c r="R370" s="69">
        <v>10.86084</v>
      </c>
      <c r="S370" s="69">
        <v>9.6789500000000004</v>
      </c>
      <c r="T370" s="69">
        <v>9.2000740000000008</v>
      </c>
      <c r="U370" s="69">
        <v>8.8053460000000001</v>
      </c>
      <c r="V370" s="70">
        <v>0.7577623</v>
      </c>
      <c r="W370" s="70">
        <v>0.65856930000000002</v>
      </c>
      <c r="X370" s="70">
        <v>0.60882349999999996</v>
      </c>
      <c r="Y370" s="70">
        <v>0.58045899999999995</v>
      </c>
    </row>
    <row r="371" spans="1:25">
      <c r="A371" t="str">
        <f t="shared" si="18"/>
        <v>21-28</v>
      </c>
      <c r="B371">
        <f t="shared" si="16"/>
        <v>21</v>
      </c>
      <c r="C371">
        <f t="shared" si="17"/>
        <v>28</v>
      </c>
      <c r="D371">
        <v>104000</v>
      </c>
      <c r="E371">
        <v>130000</v>
      </c>
      <c r="F371" s="69">
        <v>13.458299999999999</v>
      </c>
      <c r="G371" s="69">
        <v>11.558770000000001</v>
      </c>
      <c r="H371" s="69">
        <v>10.94247</v>
      </c>
      <c r="I371" s="69">
        <v>10.623659999999999</v>
      </c>
      <c r="J371" s="69">
        <v>43.469889999999999</v>
      </c>
      <c r="K371" s="69">
        <v>45.890599999999999</v>
      </c>
      <c r="L371" s="69">
        <v>46.342770000000002</v>
      </c>
      <c r="M371" s="69">
        <v>46.467750000000002</v>
      </c>
      <c r="N371" s="69">
        <v>14.891030000000001</v>
      </c>
      <c r="O371" s="69">
        <v>13.72161</v>
      </c>
      <c r="P371" s="69">
        <v>13.27139</v>
      </c>
      <c r="Q371" s="69">
        <v>12.911479999999999</v>
      </c>
      <c r="R371" s="69">
        <v>10.3172</v>
      </c>
      <c r="S371" s="69">
        <v>9.1983779999999999</v>
      </c>
      <c r="T371" s="69">
        <v>8.747833</v>
      </c>
      <c r="U371" s="69">
        <v>8.3760390000000005</v>
      </c>
      <c r="V371" s="70">
        <v>0.55831180000000002</v>
      </c>
      <c r="W371" s="70">
        <v>0.48418840000000002</v>
      </c>
      <c r="X371" s="70">
        <v>0.44714700000000002</v>
      </c>
      <c r="Y371" s="70">
        <v>0.42711670000000002</v>
      </c>
    </row>
    <row r="372" spans="1:25">
      <c r="A372" t="str">
        <f t="shared" si="18"/>
        <v>21-29</v>
      </c>
      <c r="B372">
        <f t="shared" si="16"/>
        <v>21</v>
      </c>
      <c r="C372">
        <f t="shared" si="17"/>
        <v>29</v>
      </c>
      <c r="D372">
        <v>104000</v>
      </c>
      <c r="E372">
        <v>134000</v>
      </c>
      <c r="F372" s="69">
        <v>12.386620000000001</v>
      </c>
      <c r="G372" s="69">
        <v>10.687709999999999</v>
      </c>
      <c r="H372" s="69">
        <v>10.148720000000001</v>
      </c>
      <c r="I372" s="69">
        <v>9.8866510000000005</v>
      </c>
      <c r="J372" s="69">
        <v>43.358069999999998</v>
      </c>
      <c r="K372" s="69">
        <v>45.79016</v>
      </c>
      <c r="L372" s="69">
        <v>46.242620000000002</v>
      </c>
      <c r="M372" s="69">
        <v>46.35239</v>
      </c>
      <c r="N372" s="69">
        <v>13.8718</v>
      </c>
      <c r="O372" s="69">
        <v>12.778409999999999</v>
      </c>
      <c r="P372" s="69">
        <v>12.35689</v>
      </c>
      <c r="Q372" s="69">
        <v>12.01674</v>
      </c>
      <c r="R372" s="69">
        <v>10.05003</v>
      </c>
      <c r="S372" s="69">
        <v>8.9671079999999996</v>
      </c>
      <c r="T372" s="69">
        <v>8.5334079999999997</v>
      </c>
      <c r="U372" s="69">
        <v>8.1734880000000008</v>
      </c>
      <c r="V372" s="70">
        <v>0.47365180000000001</v>
      </c>
      <c r="W372" s="70">
        <v>0.4106475</v>
      </c>
      <c r="X372" s="70">
        <v>0.379075</v>
      </c>
      <c r="Y372" s="70">
        <v>0.36210219999999999</v>
      </c>
    </row>
    <row r="373" spans="1:25">
      <c r="A373" t="str">
        <f t="shared" si="18"/>
        <v>21-30</v>
      </c>
      <c r="B373">
        <f t="shared" si="16"/>
        <v>21</v>
      </c>
      <c r="C373">
        <f t="shared" si="17"/>
        <v>30</v>
      </c>
      <c r="D373">
        <v>104000</v>
      </c>
      <c r="E373">
        <v>138000</v>
      </c>
      <c r="F373" s="69">
        <v>14.692729999999999</v>
      </c>
      <c r="G373" s="69">
        <v>12.884729999999999</v>
      </c>
      <c r="H373" s="69">
        <v>12.32484</v>
      </c>
      <c r="I373" s="69">
        <v>12.063890000000001</v>
      </c>
      <c r="J373" s="69">
        <v>42.02393</v>
      </c>
      <c r="K373" s="69">
        <v>44.330060000000003</v>
      </c>
      <c r="L373" s="69">
        <v>44.750219999999999</v>
      </c>
      <c r="M373" s="69">
        <v>44.845329999999997</v>
      </c>
      <c r="N373" s="69">
        <v>17.699809999999999</v>
      </c>
      <c r="O373" s="69">
        <v>16.22578</v>
      </c>
      <c r="P373" s="69">
        <v>15.65868</v>
      </c>
      <c r="Q373" s="69">
        <v>15.19699</v>
      </c>
      <c r="R373" s="69">
        <v>11.167479999999999</v>
      </c>
      <c r="S373" s="69">
        <v>9.9495559999999994</v>
      </c>
      <c r="T373" s="69">
        <v>9.4679520000000004</v>
      </c>
      <c r="U373" s="69">
        <v>9.0679890000000007</v>
      </c>
      <c r="V373" s="70">
        <v>0.5747563</v>
      </c>
      <c r="W373" s="70">
        <v>0.50045189999999995</v>
      </c>
      <c r="X373" s="70">
        <v>0.46352870000000002</v>
      </c>
      <c r="Y373" s="70">
        <v>0.44270680000000001</v>
      </c>
    </row>
    <row r="374" spans="1:25">
      <c r="A374" t="str">
        <f t="shared" si="18"/>
        <v>21-31</v>
      </c>
      <c r="B374">
        <f t="shared" si="16"/>
        <v>21</v>
      </c>
      <c r="C374">
        <f t="shared" si="17"/>
        <v>31</v>
      </c>
      <c r="D374">
        <v>104000</v>
      </c>
      <c r="E374">
        <v>142000</v>
      </c>
      <c r="F374" s="69">
        <v>14.839399999999999</v>
      </c>
      <c r="G374" s="69">
        <v>13.188000000000001</v>
      </c>
      <c r="H374" s="69">
        <v>12.684519999999999</v>
      </c>
      <c r="I374" s="69">
        <v>12.470409999999999</v>
      </c>
      <c r="J374" s="69">
        <v>40.588090000000001</v>
      </c>
      <c r="K374" s="69">
        <v>42.714849999999998</v>
      </c>
      <c r="L374" s="69">
        <v>43.087789999999998</v>
      </c>
      <c r="M374" s="69">
        <v>43.145510000000002</v>
      </c>
      <c r="N374" s="69">
        <v>18.9572</v>
      </c>
      <c r="O374" s="69">
        <v>17.343879999999999</v>
      </c>
      <c r="P374" s="69">
        <v>16.731280000000002</v>
      </c>
      <c r="Q374" s="69">
        <v>16.230899999999998</v>
      </c>
      <c r="R374" s="69">
        <v>11.509180000000001</v>
      </c>
      <c r="S374" s="69">
        <v>10.248089999999999</v>
      </c>
      <c r="T374" s="69">
        <v>9.7573329999999991</v>
      </c>
      <c r="U374" s="69">
        <v>9.3497219999999999</v>
      </c>
      <c r="V374" s="70">
        <v>0.50632109999999997</v>
      </c>
      <c r="W374" s="70">
        <v>0.44074089999999999</v>
      </c>
      <c r="X374" s="70">
        <v>0.40864099999999998</v>
      </c>
      <c r="Y374" s="70">
        <v>0.39124710000000001</v>
      </c>
    </row>
    <row r="375" spans="1:25">
      <c r="A375" t="str">
        <f t="shared" si="18"/>
        <v>21-32</v>
      </c>
      <c r="B375">
        <f t="shared" si="16"/>
        <v>21</v>
      </c>
      <c r="C375">
        <f t="shared" si="17"/>
        <v>32</v>
      </c>
      <c r="D375">
        <v>104000</v>
      </c>
      <c r="E375">
        <v>146000</v>
      </c>
      <c r="F375" s="69">
        <v>15.655799999999999</v>
      </c>
      <c r="G375" s="69">
        <v>13.95824</v>
      </c>
      <c r="H375" s="69">
        <v>13.443429999999999</v>
      </c>
      <c r="I375" s="69">
        <v>13.24099</v>
      </c>
      <c r="J375" s="69">
        <v>41.228650000000002</v>
      </c>
      <c r="K375" s="69">
        <v>43.330449999999999</v>
      </c>
      <c r="L375" s="69">
        <v>43.693129999999996</v>
      </c>
      <c r="M375" s="69">
        <v>43.729860000000002</v>
      </c>
      <c r="N375" s="69">
        <v>18.807580000000002</v>
      </c>
      <c r="O375" s="69">
        <v>17.212389999999999</v>
      </c>
      <c r="P375" s="69">
        <v>16.608540000000001</v>
      </c>
      <c r="Q375" s="69">
        <v>16.11741</v>
      </c>
      <c r="R375" s="69">
        <v>11.60155</v>
      </c>
      <c r="S375" s="69">
        <v>10.329459999999999</v>
      </c>
      <c r="T375" s="69">
        <v>9.8370099999999994</v>
      </c>
      <c r="U375" s="69">
        <v>9.4296089999999992</v>
      </c>
      <c r="V375" s="70">
        <v>0.56201230000000002</v>
      </c>
      <c r="W375" s="70">
        <v>0.48928389999999999</v>
      </c>
      <c r="X375" s="70">
        <v>0.45461230000000002</v>
      </c>
      <c r="Y375" s="70">
        <v>0.43593779999999999</v>
      </c>
    </row>
    <row r="376" spans="1:25">
      <c r="A376" t="str">
        <f t="shared" si="18"/>
        <v>21-33</v>
      </c>
      <c r="B376">
        <f t="shared" si="16"/>
        <v>21</v>
      </c>
      <c r="C376">
        <f t="shared" si="17"/>
        <v>33</v>
      </c>
      <c r="D376">
        <v>104000</v>
      </c>
      <c r="E376">
        <v>150000</v>
      </c>
      <c r="F376" s="69">
        <v>14.90193</v>
      </c>
      <c r="G376" s="69">
        <v>13.38766</v>
      </c>
      <c r="H376" s="69">
        <v>12.94102</v>
      </c>
      <c r="I376" s="69">
        <v>12.77666</v>
      </c>
      <c r="J376" s="69">
        <v>42.580669999999998</v>
      </c>
      <c r="K376" s="69">
        <v>44.587319999999998</v>
      </c>
      <c r="L376" s="69">
        <v>44.909910000000004</v>
      </c>
      <c r="M376" s="69">
        <v>44.91001</v>
      </c>
      <c r="N376" s="69">
        <v>18.480450000000001</v>
      </c>
      <c r="O376" s="69">
        <v>16.921530000000001</v>
      </c>
      <c r="P376" s="69">
        <v>16.330400000000001</v>
      </c>
      <c r="Q376" s="69">
        <v>15.848369999999999</v>
      </c>
      <c r="R376" s="69">
        <v>11.487130000000001</v>
      </c>
      <c r="S376" s="69">
        <v>10.23321</v>
      </c>
      <c r="T376" s="69">
        <v>9.7489749999999997</v>
      </c>
      <c r="U376" s="69">
        <v>9.3476250000000007</v>
      </c>
      <c r="V376" s="70">
        <v>0.58432110000000004</v>
      </c>
      <c r="W376" s="70">
        <v>0.50938050000000001</v>
      </c>
      <c r="X376" s="70">
        <v>0.4737248</v>
      </c>
      <c r="Y376" s="70">
        <v>0.45409909999999998</v>
      </c>
    </row>
    <row r="377" spans="1:25">
      <c r="A377" t="str">
        <f t="shared" si="18"/>
        <v>21-34</v>
      </c>
      <c r="B377">
        <f t="shared" si="16"/>
        <v>21</v>
      </c>
      <c r="C377">
        <f t="shared" si="17"/>
        <v>34</v>
      </c>
      <c r="D377">
        <v>104000</v>
      </c>
      <c r="E377">
        <v>154000</v>
      </c>
      <c r="F377" s="69">
        <v>13.77514</v>
      </c>
      <c r="G377" s="69">
        <v>12.37006</v>
      </c>
      <c r="H377" s="69">
        <v>11.96524</v>
      </c>
      <c r="I377" s="69">
        <v>11.81488</v>
      </c>
      <c r="J377" s="69">
        <v>43.80444</v>
      </c>
      <c r="K377" s="69">
        <v>45.837609999999998</v>
      </c>
      <c r="L377" s="69">
        <v>46.15504</v>
      </c>
      <c r="M377" s="69">
        <v>46.148310000000002</v>
      </c>
      <c r="N377" s="69">
        <v>18.276240000000001</v>
      </c>
      <c r="O377" s="69">
        <v>16.741720000000001</v>
      </c>
      <c r="P377" s="69">
        <v>16.16122</v>
      </c>
      <c r="Q377" s="69">
        <v>15.68854</v>
      </c>
      <c r="R377" s="69">
        <v>11.34393</v>
      </c>
      <c r="S377" s="69">
        <v>10.10561</v>
      </c>
      <c r="T377" s="69">
        <v>9.6298600000000008</v>
      </c>
      <c r="U377" s="69">
        <v>9.2359639999999992</v>
      </c>
      <c r="V377" s="70">
        <v>0.5759417</v>
      </c>
      <c r="W377" s="70">
        <v>0.50174260000000004</v>
      </c>
      <c r="X377" s="70">
        <v>0.46659329999999999</v>
      </c>
      <c r="Y377" s="70">
        <v>0.44736989999999999</v>
      </c>
    </row>
    <row r="378" spans="1:25">
      <c r="A378" t="str">
        <f t="shared" si="18"/>
        <v>21-35</v>
      </c>
      <c r="B378">
        <f t="shared" si="16"/>
        <v>21</v>
      </c>
      <c r="C378">
        <f t="shared" si="17"/>
        <v>35</v>
      </c>
      <c r="D378">
        <v>104000</v>
      </c>
      <c r="E378">
        <v>158000</v>
      </c>
      <c r="F378" s="69">
        <v>14.29236</v>
      </c>
      <c r="G378" s="69">
        <v>12.778919999999999</v>
      </c>
      <c r="H378" s="69">
        <v>12.35788</v>
      </c>
      <c r="I378" s="69">
        <v>12.20631</v>
      </c>
      <c r="J378" s="69">
        <v>44.792740000000002</v>
      </c>
      <c r="K378" s="69">
        <v>46.879800000000003</v>
      </c>
      <c r="L378" s="69">
        <v>47.183459999999997</v>
      </c>
      <c r="M378" s="69">
        <v>47.162750000000003</v>
      </c>
      <c r="N378" s="69">
        <v>18.12115</v>
      </c>
      <c r="O378" s="69">
        <v>16.611519999999999</v>
      </c>
      <c r="P378" s="69">
        <v>16.040289999999999</v>
      </c>
      <c r="Q378" s="69">
        <v>15.57668</v>
      </c>
      <c r="R378" s="69">
        <v>11.3599</v>
      </c>
      <c r="S378" s="69">
        <v>10.114660000000001</v>
      </c>
      <c r="T378" s="69">
        <v>9.6375109999999999</v>
      </c>
      <c r="U378" s="69">
        <v>9.2435109999999998</v>
      </c>
      <c r="V378" s="70">
        <v>0.62070780000000003</v>
      </c>
      <c r="W378" s="70">
        <v>0.54091840000000002</v>
      </c>
      <c r="X378" s="70">
        <v>0.50346089999999999</v>
      </c>
      <c r="Y378" s="70">
        <v>0.48301870000000002</v>
      </c>
    </row>
    <row r="379" spans="1:25">
      <c r="A379" t="str">
        <f t="shared" si="18"/>
        <v>21-36</v>
      </c>
      <c r="B379">
        <f t="shared" si="16"/>
        <v>21</v>
      </c>
      <c r="C379">
        <f t="shared" si="17"/>
        <v>36</v>
      </c>
      <c r="D379">
        <v>104000</v>
      </c>
      <c r="E379">
        <v>162000</v>
      </c>
      <c r="F379" s="69">
        <v>12.33756</v>
      </c>
      <c r="G379" s="69">
        <v>10.92268</v>
      </c>
      <c r="H379" s="69">
        <v>10.53205</v>
      </c>
      <c r="I379" s="69">
        <v>10.38894</v>
      </c>
      <c r="J379" s="69">
        <v>45.80592</v>
      </c>
      <c r="K379" s="69">
        <v>47.989089999999997</v>
      </c>
      <c r="L379" s="69">
        <v>48.320970000000003</v>
      </c>
      <c r="M379" s="69">
        <v>48.307850000000002</v>
      </c>
      <c r="N379" s="69">
        <v>16.042339999999999</v>
      </c>
      <c r="O379" s="69">
        <v>14.738989999999999</v>
      </c>
      <c r="P379" s="69">
        <v>14.24821</v>
      </c>
      <c r="Q379" s="69">
        <v>13.84975</v>
      </c>
      <c r="R379" s="69">
        <v>10.614710000000001</v>
      </c>
      <c r="S379" s="69">
        <v>9.4535710000000002</v>
      </c>
      <c r="T379" s="69">
        <v>9.0091110000000008</v>
      </c>
      <c r="U379" s="69">
        <v>8.6413709999999995</v>
      </c>
      <c r="V379" s="70">
        <v>0.50133749999999999</v>
      </c>
      <c r="W379" s="70">
        <v>0.43552740000000001</v>
      </c>
      <c r="X379" s="70">
        <v>0.40464060000000002</v>
      </c>
      <c r="Y379" s="70">
        <v>0.38843319999999998</v>
      </c>
    </row>
    <row r="380" spans="1:25">
      <c r="A380" t="str">
        <f t="shared" si="18"/>
        <v>21-37</v>
      </c>
      <c r="B380">
        <f t="shared" si="16"/>
        <v>21</v>
      </c>
      <c r="C380">
        <f t="shared" si="17"/>
        <v>37</v>
      </c>
      <c r="D380">
        <v>104000</v>
      </c>
      <c r="E380">
        <v>166000</v>
      </c>
      <c r="F380" s="69">
        <v>14.16146</v>
      </c>
      <c r="G380" s="69">
        <v>12.49512</v>
      </c>
      <c r="H380" s="69">
        <v>12.058859999999999</v>
      </c>
      <c r="I380" s="69">
        <v>11.9018</v>
      </c>
      <c r="J380" s="69">
        <v>45.398240000000001</v>
      </c>
      <c r="K380" s="69">
        <v>47.653080000000003</v>
      </c>
      <c r="L380" s="69">
        <v>47.96884</v>
      </c>
      <c r="M380" s="69">
        <v>47.950609999999998</v>
      </c>
      <c r="N380" s="69">
        <v>18.295259999999999</v>
      </c>
      <c r="O380" s="69">
        <v>16.753399999999999</v>
      </c>
      <c r="P380" s="69">
        <v>16.172080000000001</v>
      </c>
      <c r="Q380" s="69">
        <v>15.69866</v>
      </c>
      <c r="R380" s="69">
        <v>11.321009999999999</v>
      </c>
      <c r="S380" s="69">
        <v>10.06573</v>
      </c>
      <c r="T380" s="69">
        <v>9.5883509999999994</v>
      </c>
      <c r="U380" s="69">
        <v>9.1931170000000009</v>
      </c>
      <c r="V380" s="70">
        <v>0.56780189999999997</v>
      </c>
      <c r="W380" s="70">
        <v>0.49256719999999998</v>
      </c>
      <c r="X380" s="70">
        <v>0.45711540000000001</v>
      </c>
      <c r="Y380" s="70">
        <v>0.43775049999999999</v>
      </c>
    </row>
    <row r="381" spans="1:25">
      <c r="A381" t="str">
        <f t="shared" si="18"/>
        <v>21-38</v>
      </c>
      <c r="B381">
        <f t="shared" si="16"/>
        <v>21</v>
      </c>
      <c r="C381">
        <f t="shared" si="17"/>
        <v>38</v>
      </c>
      <c r="D381">
        <v>104000</v>
      </c>
      <c r="E381">
        <v>170000</v>
      </c>
      <c r="F381" s="69">
        <v>14.90077</v>
      </c>
      <c r="G381" s="69">
        <v>13.115729999999999</v>
      </c>
      <c r="H381" s="69">
        <v>12.652480000000001</v>
      </c>
      <c r="I381" s="69">
        <v>12.486800000000001</v>
      </c>
      <c r="J381" s="69">
        <v>44.607379999999999</v>
      </c>
      <c r="K381" s="69">
        <v>46.891159999999999</v>
      </c>
      <c r="L381" s="69">
        <v>47.225740000000002</v>
      </c>
      <c r="M381" s="69">
        <v>47.210500000000003</v>
      </c>
      <c r="N381" s="69">
        <v>18.720829999999999</v>
      </c>
      <c r="O381" s="69">
        <v>17.130400000000002</v>
      </c>
      <c r="P381" s="69">
        <v>16.525759999999998</v>
      </c>
      <c r="Q381" s="69">
        <v>16.032399999999999</v>
      </c>
      <c r="R381" s="69">
        <v>11.402670000000001</v>
      </c>
      <c r="S381" s="69">
        <v>10.133649999999999</v>
      </c>
      <c r="T381" s="69">
        <v>9.6484579999999998</v>
      </c>
      <c r="U381" s="69">
        <v>9.2464890000000004</v>
      </c>
      <c r="V381" s="70">
        <v>0.51545229999999997</v>
      </c>
      <c r="W381" s="70">
        <v>0.44681280000000001</v>
      </c>
      <c r="X381" s="70">
        <v>0.4141126</v>
      </c>
      <c r="Y381" s="70">
        <v>0.3963681</v>
      </c>
    </row>
    <row r="382" spans="1:25">
      <c r="A382" t="str">
        <f t="shared" si="18"/>
        <v>21-39</v>
      </c>
      <c r="B382">
        <f t="shared" si="16"/>
        <v>21</v>
      </c>
      <c r="C382">
        <f t="shared" si="17"/>
        <v>39</v>
      </c>
      <c r="D382">
        <v>104000</v>
      </c>
      <c r="E382">
        <v>174000</v>
      </c>
      <c r="F382" s="69">
        <v>15.714270000000001</v>
      </c>
      <c r="G382" s="69">
        <v>13.786350000000001</v>
      </c>
      <c r="H382" s="69">
        <v>13.3226</v>
      </c>
      <c r="I382" s="69">
        <v>13.162990000000001</v>
      </c>
      <c r="J382" s="69">
        <v>44.436030000000002</v>
      </c>
      <c r="K382" s="69">
        <v>46.76052</v>
      </c>
      <c r="L382" s="69">
        <v>47.071800000000003</v>
      </c>
      <c r="M382" s="69">
        <v>47.03716</v>
      </c>
      <c r="N382" s="69">
        <v>18.912790000000001</v>
      </c>
      <c r="O382" s="69">
        <v>17.29992</v>
      </c>
      <c r="P382" s="69">
        <v>16.682500000000001</v>
      </c>
      <c r="Q382" s="69">
        <v>16.17972</v>
      </c>
      <c r="R382" s="69">
        <v>11.41093</v>
      </c>
      <c r="S382" s="69">
        <v>10.140129999999999</v>
      </c>
      <c r="T382" s="69">
        <v>9.6526840000000007</v>
      </c>
      <c r="U382" s="69">
        <v>9.2498699999999996</v>
      </c>
      <c r="V382" s="70">
        <v>0.48734290000000002</v>
      </c>
      <c r="W382" s="70">
        <v>0.42273090000000002</v>
      </c>
      <c r="X382" s="70">
        <v>0.39203650000000001</v>
      </c>
      <c r="Y382" s="70">
        <v>0.37570100000000001</v>
      </c>
    </row>
    <row r="383" spans="1:25">
      <c r="A383" t="str">
        <f t="shared" si="18"/>
        <v>21-40</v>
      </c>
      <c r="B383">
        <f t="shared" si="16"/>
        <v>21</v>
      </c>
      <c r="C383">
        <f t="shared" si="17"/>
        <v>40</v>
      </c>
      <c r="D383">
        <v>104000</v>
      </c>
      <c r="E383">
        <v>178000</v>
      </c>
      <c r="F383" s="69">
        <v>15.188079999999999</v>
      </c>
      <c r="G383" s="69">
        <v>13.25258</v>
      </c>
      <c r="H383" s="69">
        <v>12.78407</v>
      </c>
      <c r="I383" s="69">
        <v>12.628640000000001</v>
      </c>
      <c r="J383" s="69">
        <v>45.471919999999997</v>
      </c>
      <c r="K383" s="69">
        <v>47.869340000000001</v>
      </c>
      <c r="L383" s="69">
        <v>48.190579999999997</v>
      </c>
      <c r="M383" s="69">
        <v>48.134160000000001</v>
      </c>
      <c r="N383" s="69">
        <v>19.032019999999999</v>
      </c>
      <c r="O383" s="69">
        <v>17.397880000000001</v>
      </c>
      <c r="P383" s="69">
        <v>16.781130000000001</v>
      </c>
      <c r="Q383" s="69">
        <v>16.27928</v>
      </c>
      <c r="R383" s="69">
        <v>11.43703</v>
      </c>
      <c r="S383" s="69">
        <v>10.1547</v>
      </c>
      <c r="T383" s="69">
        <v>9.6691979999999997</v>
      </c>
      <c r="U383" s="69">
        <v>9.2689160000000008</v>
      </c>
      <c r="V383" s="70">
        <v>0.49833369999999999</v>
      </c>
      <c r="W383" s="70">
        <v>0.43125289999999999</v>
      </c>
      <c r="X383" s="70">
        <v>0.40020099999999997</v>
      </c>
      <c r="Y383" s="70">
        <v>0.38381110000000002</v>
      </c>
    </row>
    <row r="384" spans="1:25">
      <c r="A384" t="str">
        <f t="shared" si="18"/>
        <v>21-41</v>
      </c>
      <c r="B384">
        <f t="shared" si="16"/>
        <v>21</v>
      </c>
      <c r="C384">
        <f t="shared" si="17"/>
        <v>41</v>
      </c>
      <c r="D384">
        <v>104000</v>
      </c>
      <c r="E384">
        <v>182000</v>
      </c>
      <c r="F384" s="69">
        <v>12.39842</v>
      </c>
      <c r="G384" s="69">
        <v>10.699719999999999</v>
      </c>
      <c r="H384" s="69">
        <v>10.28092</v>
      </c>
      <c r="I384" s="69">
        <v>10.13899</v>
      </c>
      <c r="J384" s="69">
        <v>49.580300000000001</v>
      </c>
      <c r="K384" s="69">
        <v>52.010950000000001</v>
      </c>
      <c r="L384" s="69">
        <v>52.313929999999999</v>
      </c>
      <c r="M384" s="69">
        <v>52.205849999999998</v>
      </c>
      <c r="N384" s="69">
        <v>17.35389</v>
      </c>
      <c r="O384" s="69">
        <v>15.874790000000001</v>
      </c>
      <c r="P384" s="69">
        <v>15.32324</v>
      </c>
      <c r="Q384" s="69">
        <v>14.878489999999999</v>
      </c>
      <c r="R384" s="69">
        <v>10.809430000000001</v>
      </c>
      <c r="S384" s="69">
        <v>9.591939</v>
      </c>
      <c r="T384" s="69">
        <v>9.1367729999999998</v>
      </c>
      <c r="U384" s="69">
        <v>8.7643389999999997</v>
      </c>
      <c r="V384" s="70">
        <v>0.53991299999999998</v>
      </c>
      <c r="W384" s="70">
        <v>0.4660319</v>
      </c>
      <c r="X384" s="70">
        <v>0.43256869999999997</v>
      </c>
      <c r="Y384" s="70">
        <v>0.41511569999999998</v>
      </c>
    </row>
    <row r="385" spans="1:25">
      <c r="A385" t="str">
        <f t="shared" si="18"/>
        <v>21-42</v>
      </c>
      <c r="B385">
        <f t="shared" si="16"/>
        <v>21</v>
      </c>
      <c r="C385">
        <f t="shared" si="17"/>
        <v>42</v>
      </c>
      <c r="D385">
        <v>104000</v>
      </c>
      <c r="E385">
        <v>186000</v>
      </c>
      <c r="F385" s="69">
        <v>15.650829999999999</v>
      </c>
      <c r="G385" s="69">
        <v>13.239850000000001</v>
      </c>
      <c r="H385" s="69">
        <v>12.54064</v>
      </c>
      <c r="I385" s="69">
        <v>12.331110000000001</v>
      </c>
      <c r="J385" s="69">
        <v>48.54177</v>
      </c>
      <c r="K385" s="69">
        <v>51.24089</v>
      </c>
      <c r="L385" s="69">
        <v>51.628459999999997</v>
      </c>
      <c r="M385" s="69">
        <v>51.503520000000002</v>
      </c>
      <c r="N385" s="69">
        <v>18.709250000000001</v>
      </c>
      <c r="O385" s="69">
        <v>17.078980000000001</v>
      </c>
      <c r="P385" s="69">
        <v>16.47278</v>
      </c>
      <c r="Q385" s="69">
        <v>15.99419</v>
      </c>
      <c r="R385" s="69">
        <v>11.42407</v>
      </c>
      <c r="S385" s="69">
        <v>10.10995</v>
      </c>
      <c r="T385" s="69">
        <v>9.6186720000000001</v>
      </c>
      <c r="U385" s="69">
        <v>9.2252960000000002</v>
      </c>
      <c r="V385" s="70">
        <v>0.62624159999999995</v>
      </c>
      <c r="W385" s="70">
        <v>0.53567540000000002</v>
      </c>
      <c r="X385" s="70">
        <v>0.49687340000000002</v>
      </c>
      <c r="Y385" s="70">
        <v>0.47852420000000001</v>
      </c>
    </row>
    <row r="386" spans="1:25">
      <c r="A386" t="str">
        <f t="shared" si="18"/>
        <v>21-43</v>
      </c>
      <c r="B386">
        <f t="shared" si="16"/>
        <v>21</v>
      </c>
      <c r="C386">
        <f t="shared" si="17"/>
        <v>43</v>
      </c>
      <c r="D386">
        <v>104000</v>
      </c>
      <c r="E386">
        <v>190000</v>
      </c>
      <c r="F386" s="69">
        <v>26.247879999999999</v>
      </c>
      <c r="G386" s="69">
        <v>22.011099999999999</v>
      </c>
      <c r="H386" s="69">
        <v>20.581140000000001</v>
      </c>
      <c r="I386" s="69">
        <v>20.208259999999999</v>
      </c>
      <c r="J386" s="69">
        <v>39.364989999999999</v>
      </c>
      <c r="K386" s="69">
        <v>42.322310000000002</v>
      </c>
      <c r="L386" s="69">
        <v>42.836089999999999</v>
      </c>
      <c r="M386" s="69">
        <v>42.73977</v>
      </c>
      <c r="N386" s="69">
        <v>22.609940000000002</v>
      </c>
      <c r="O386" s="69">
        <v>20.52843</v>
      </c>
      <c r="P386" s="69">
        <v>19.73481</v>
      </c>
      <c r="Q386" s="69">
        <v>19.116769999999999</v>
      </c>
      <c r="R386" s="69">
        <v>13.371790000000001</v>
      </c>
      <c r="S386" s="69">
        <v>11.787699999999999</v>
      </c>
      <c r="T386" s="69">
        <v>11.182880000000001</v>
      </c>
      <c r="U386" s="69">
        <v>10.70844</v>
      </c>
      <c r="V386" s="70">
        <v>0.94096400000000002</v>
      </c>
      <c r="W386" s="70">
        <v>0.79706589999999999</v>
      </c>
      <c r="X386" s="70">
        <v>0.74006970000000005</v>
      </c>
      <c r="Y386" s="70">
        <v>0.71642740000000005</v>
      </c>
    </row>
    <row r="387" spans="1:25">
      <c r="A387" t="str">
        <f t="shared" si="18"/>
        <v>21-44</v>
      </c>
      <c r="B387">
        <f t="shared" ref="B387:B450" si="19">(D387-24000)/4000+1</f>
        <v>21</v>
      </c>
      <c r="C387">
        <f t="shared" ref="C387:C450" si="20">(E387-22000)/4000+1</f>
        <v>44</v>
      </c>
      <c r="D387">
        <v>104000</v>
      </c>
      <c r="E387">
        <v>194000</v>
      </c>
      <c r="F387" s="69">
        <v>30.119969999999999</v>
      </c>
      <c r="G387" s="69">
        <v>26.062989999999999</v>
      </c>
      <c r="H387" s="69">
        <v>24.758379999999999</v>
      </c>
      <c r="I387" s="69">
        <v>24.461860000000001</v>
      </c>
      <c r="J387" s="69">
        <v>40.341439999999999</v>
      </c>
      <c r="K387" s="69">
        <v>43.150060000000003</v>
      </c>
      <c r="L387" s="69">
        <v>43.580660000000002</v>
      </c>
      <c r="M387" s="69">
        <v>43.454189999999997</v>
      </c>
      <c r="N387" s="69">
        <v>22.373529999999999</v>
      </c>
      <c r="O387" s="69">
        <v>20.331700000000001</v>
      </c>
      <c r="P387" s="69">
        <v>19.506229999999999</v>
      </c>
      <c r="Q387" s="69">
        <v>18.832280000000001</v>
      </c>
      <c r="R387" s="69">
        <v>14.104990000000001</v>
      </c>
      <c r="S387" s="69">
        <v>12.454560000000001</v>
      </c>
      <c r="T387" s="69">
        <v>11.793799999999999</v>
      </c>
      <c r="U387" s="69">
        <v>11.25262</v>
      </c>
      <c r="V387" s="70">
        <v>0.98368750000000005</v>
      </c>
      <c r="W387" s="70">
        <v>0.84343559999999995</v>
      </c>
      <c r="X387" s="70">
        <v>0.78139700000000001</v>
      </c>
      <c r="Y387" s="70">
        <v>0.74837489999999995</v>
      </c>
    </row>
    <row r="388" spans="1:25">
      <c r="A388" t="str">
        <f t="shared" ref="A388:A451" si="21">B388&amp;"-"&amp;C388</f>
        <v>21-45</v>
      </c>
      <c r="B388">
        <f t="shared" si="19"/>
        <v>21</v>
      </c>
      <c r="C388">
        <f t="shared" si="20"/>
        <v>45</v>
      </c>
      <c r="D388">
        <v>104000</v>
      </c>
      <c r="E388">
        <v>198000</v>
      </c>
      <c r="F388" s="69">
        <v>27.98216</v>
      </c>
      <c r="G388" s="69">
        <v>24.7761</v>
      </c>
      <c r="H388" s="69">
        <v>23.873899999999999</v>
      </c>
      <c r="I388" s="69">
        <v>23.761479999999999</v>
      </c>
      <c r="J388" s="69">
        <v>35.73583</v>
      </c>
      <c r="K388" s="69">
        <v>38.1282</v>
      </c>
      <c r="L388" s="69">
        <v>38.451520000000002</v>
      </c>
      <c r="M388" s="69">
        <v>38.290619999999997</v>
      </c>
      <c r="N388" s="69">
        <v>23.851510000000001</v>
      </c>
      <c r="O388" s="69">
        <v>21.693660000000001</v>
      </c>
      <c r="P388" s="69">
        <v>20.862020000000001</v>
      </c>
      <c r="Q388" s="69">
        <v>20.17923</v>
      </c>
      <c r="R388" s="69">
        <v>14.617929999999999</v>
      </c>
      <c r="S388" s="69">
        <v>12.929349999999999</v>
      </c>
      <c r="T388" s="69">
        <v>12.287940000000001</v>
      </c>
      <c r="U388" s="69">
        <v>11.7598</v>
      </c>
      <c r="V388" s="70">
        <v>0.89996240000000005</v>
      </c>
      <c r="W388" s="70">
        <v>0.78061349999999996</v>
      </c>
      <c r="X388" s="70">
        <v>0.7299409</v>
      </c>
      <c r="Y388" s="70">
        <v>0.70361149999999995</v>
      </c>
    </row>
    <row r="389" spans="1:25">
      <c r="A389" t="str">
        <f t="shared" si="21"/>
        <v>21-46</v>
      </c>
      <c r="B389">
        <f t="shared" si="19"/>
        <v>21</v>
      </c>
      <c r="C389">
        <f t="shared" si="20"/>
        <v>46</v>
      </c>
      <c r="D389">
        <v>104000</v>
      </c>
      <c r="E389">
        <v>202000</v>
      </c>
      <c r="F389" s="69">
        <v>15.89495</v>
      </c>
      <c r="G389" s="69">
        <v>13.8969</v>
      </c>
      <c r="H389" s="69">
        <v>13.411250000000001</v>
      </c>
      <c r="I389" s="69">
        <v>13.347619999999999</v>
      </c>
      <c r="J389" s="69">
        <v>47.663640000000001</v>
      </c>
      <c r="K389" s="69">
        <v>49.999809999999997</v>
      </c>
      <c r="L389" s="69">
        <v>50.240020000000001</v>
      </c>
      <c r="M389" s="69">
        <v>50.032890000000002</v>
      </c>
      <c r="N389" s="69">
        <v>20.189260000000001</v>
      </c>
      <c r="O389" s="69">
        <v>18.444590000000002</v>
      </c>
      <c r="P389" s="69">
        <v>17.813459999999999</v>
      </c>
      <c r="Q389" s="69">
        <v>17.30039</v>
      </c>
      <c r="R389" s="69">
        <v>12.12973</v>
      </c>
      <c r="S389" s="69">
        <v>10.74549</v>
      </c>
      <c r="T389" s="69">
        <v>10.251300000000001</v>
      </c>
      <c r="U389" s="69">
        <v>9.8463589999999996</v>
      </c>
      <c r="V389" s="70">
        <v>0.59270639999999997</v>
      </c>
      <c r="W389" s="70">
        <v>0.51551060000000004</v>
      </c>
      <c r="X389" s="70">
        <v>0.48542920000000001</v>
      </c>
      <c r="Y389" s="70">
        <v>0.47177780000000002</v>
      </c>
    </row>
    <row r="390" spans="1:25">
      <c r="A390" t="str">
        <f t="shared" si="21"/>
        <v>21-47</v>
      </c>
      <c r="B390">
        <f t="shared" si="19"/>
        <v>21</v>
      </c>
      <c r="C390">
        <f t="shared" si="20"/>
        <v>47</v>
      </c>
      <c r="D390">
        <v>104000</v>
      </c>
      <c r="E390">
        <v>206000</v>
      </c>
      <c r="F390" s="69">
        <v>11.79542</v>
      </c>
      <c r="G390" s="69">
        <v>10.31108</v>
      </c>
      <c r="H390" s="69">
        <v>9.9534260000000003</v>
      </c>
      <c r="I390" s="69">
        <v>9.8827619999999996</v>
      </c>
      <c r="J390" s="69">
        <v>51.671149999999997</v>
      </c>
      <c r="K390" s="69">
        <v>53.852159999999998</v>
      </c>
      <c r="L390" s="69">
        <v>54.046550000000003</v>
      </c>
      <c r="M390" s="69">
        <v>53.844830000000002</v>
      </c>
      <c r="N390" s="69">
        <v>18.544329999999999</v>
      </c>
      <c r="O390" s="69">
        <v>16.987780000000001</v>
      </c>
      <c r="P390" s="69">
        <v>16.442720000000001</v>
      </c>
      <c r="Q390" s="69">
        <v>16.000050000000002</v>
      </c>
      <c r="R390" s="69">
        <v>11.38552</v>
      </c>
      <c r="S390" s="69">
        <v>10.096880000000001</v>
      </c>
      <c r="T390" s="69">
        <v>9.6521609999999995</v>
      </c>
      <c r="U390" s="69">
        <v>9.2872260000000004</v>
      </c>
      <c r="V390" s="70">
        <v>0.5280918</v>
      </c>
      <c r="W390" s="70">
        <v>0.46036450000000001</v>
      </c>
      <c r="X390" s="70">
        <v>0.43497330000000001</v>
      </c>
      <c r="Y390" s="70">
        <v>0.42395939999999999</v>
      </c>
    </row>
    <row r="391" spans="1:25">
      <c r="A391" t="str">
        <f t="shared" si="21"/>
        <v>21-48</v>
      </c>
      <c r="B391">
        <f t="shared" si="19"/>
        <v>21</v>
      </c>
      <c r="C391">
        <f t="shared" si="20"/>
        <v>48</v>
      </c>
      <c r="D391">
        <v>104000</v>
      </c>
      <c r="E391">
        <v>210000</v>
      </c>
      <c r="F391" s="69">
        <v>10.224259999999999</v>
      </c>
      <c r="G391" s="69">
        <v>8.8612149999999996</v>
      </c>
      <c r="H391" s="69">
        <v>8.5156740000000006</v>
      </c>
      <c r="I391" s="69">
        <v>8.4390789999999996</v>
      </c>
      <c r="J391" s="69">
        <v>53.300089999999997</v>
      </c>
      <c r="K391" s="69">
        <v>55.503810000000001</v>
      </c>
      <c r="L391" s="69">
        <v>55.701680000000003</v>
      </c>
      <c r="M391" s="69">
        <v>55.504199999999997</v>
      </c>
      <c r="N391" s="69">
        <v>19.10211</v>
      </c>
      <c r="O391" s="69">
        <v>17.49747</v>
      </c>
      <c r="P391" s="69">
        <v>16.943490000000001</v>
      </c>
      <c r="Q391" s="69">
        <v>16.49661</v>
      </c>
      <c r="R391" s="69">
        <v>11.46204</v>
      </c>
      <c r="S391" s="69">
        <v>10.156560000000001</v>
      </c>
      <c r="T391" s="69">
        <v>9.7157850000000003</v>
      </c>
      <c r="U391" s="69">
        <v>9.3557129999999997</v>
      </c>
      <c r="V391" s="70">
        <v>0.58863549999999998</v>
      </c>
      <c r="W391" s="70">
        <v>0.51397910000000002</v>
      </c>
      <c r="X391" s="70">
        <v>0.48673509999999998</v>
      </c>
      <c r="Y391" s="70">
        <v>0.4753406</v>
      </c>
    </row>
    <row r="392" spans="1:25">
      <c r="A392" t="str">
        <f t="shared" si="21"/>
        <v>21-49</v>
      </c>
      <c r="B392">
        <f t="shared" si="19"/>
        <v>21</v>
      </c>
      <c r="C392">
        <f t="shared" si="20"/>
        <v>49</v>
      </c>
      <c r="D392">
        <v>104000</v>
      </c>
      <c r="E392">
        <v>214000</v>
      </c>
      <c r="F392" s="69">
        <v>11.040800000000001</v>
      </c>
      <c r="G392" s="69">
        <v>9.6724340000000009</v>
      </c>
      <c r="H392" s="69">
        <v>9.3505000000000003</v>
      </c>
      <c r="I392" s="69">
        <v>9.2899259999999995</v>
      </c>
      <c r="J392" s="69">
        <v>50.869779999999999</v>
      </c>
      <c r="K392" s="69">
        <v>53.020560000000003</v>
      </c>
      <c r="L392" s="69">
        <v>53.207259999999998</v>
      </c>
      <c r="M392" s="69">
        <v>53.019080000000002</v>
      </c>
      <c r="N392" s="69">
        <v>19.954619999999998</v>
      </c>
      <c r="O392" s="69">
        <v>18.29082</v>
      </c>
      <c r="P392" s="69">
        <v>17.720569999999999</v>
      </c>
      <c r="Q392" s="69">
        <v>17.25712</v>
      </c>
      <c r="R392" s="69">
        <v>11.80743</v>
      </c>
      <c r="S392" s="69">
        <v>10.474030000000001</v>
      </c>
      <c r="T392" s="69">
        <v>10.029070000000001</v>
      </c>
      <c r="U392" s="69">
        <v>9.6636839999999999</v>
      </c>
      <c r="V392" s="70">
        <v>0.53090179999999998</v>
      </c>
      <c r="W392" s="70">
        <v>0.46443469999999998</v>
      </c>
      <c r="X392" s="70">
        <v>0.44225449999999999</v>
      </c>
      <c r="Y392" s="70">
        <v>0.43392589999999998</v>
      </c>
    </row>
    <row r="393" spans="1:25">
      <c r="A393" t="str">
        <f t="shared" si="21"/>
        <v>21-50</v>
      </c>
      <c r="B393">
        <f t="shared" si="19"/>
        <v>21</v>
      </c>
      <c r="C393">
        <f t="shared" si="20"/>
        <v>50</v>
      </c>
      <c r="D393">
        <v>104000</v>
      </c>
      <c r="E393">
        <v>218000</v>
      </c>
      <c r="F393" s="69">
        <v>13.06776</v>
      </c>
      <c r="G393" s="69">
        <v>11.52613</v>
      </c>
      <c r="H393" s="69">
        <v>11.18408</v>
      </c>
      <c r="I393" s="69">
        <v>11.13317</v>
      </c>
      <c r="J393" s="69">
        <v>47.237189999999998</v>
      </c>
      <c r="K393" s="69">
        <v>49.432899999999997</v>
      </c>
      <c r="L393" s="69">
        <v>49.630629999999996</v>
      </c>
      <c r="M393" s="69">
        <v>49.456060000000001</v>
      </c>
      <c r="N393" s="69">
        <v>21.346889999999998</v>
      </c>
      <c r="O393" s="69">
        <v>19.562639999999998</v>
      </c>
      <c r="P393" s="69">
        <v>18.958600000000001</v>
      </c>
      <c r="Q393" s="69">
        <v>18.463200000000001</v>
      </c>
      <c r="R393" s="69">
        <v>12.413209999999999</v>
      </c>
      <c r="S393" s="69">
        <v>11.024649999999999</v>
      </c>
      <c r="T393" s="69">
        <v>10.56488</v>
      </c>
      <c r="U393" s="69">
        <v>10.18637</v>
      </c>
      <c r="V393" s="70">
        <v>0.43729469999999998</v>
      </c>
      <c r="W393" s="70">
        <v>0.3799495</v>
      </c>
      <c r="X393" s="70">
        <v>0.36381439999999998</v>
      </c>
      <c r="Y393" s="70">
        <v>0.35915829999999999</v>
      </c>
    </row>
    <row r="394" spans="1:25">
      <c r="A394" t="str">
        <f t="shared" si="21"/>
        <v>22-24</v>
      </c>
      <c r="B394">
        <f t="shared" si="19"/>
        <v>22</v>
      </c>
      <c r="C394">
        <f t="shared" si="20"/>
        <v>24</v>
      </c>
      <c r="D394">
        <v>108000</v>
      </c>
      <c r="E394">
        <v>114000</v>
      </c>
      <c r="F394" s="69">
        <v>10.67535</v>
      </c>
      <c r="G394" s="69">
        <v>9.2349650000000008</v>
      </c>
      <c r="H394" s="69">
        <v>8.7644110000000008</v>
      </c>
      <c r="I394" s="69">
        <v>8.4754839999999998</v>
      </c>
      <c r="J394" s="69">
        <v>42.554220000000001</v>
      </c>
      <c r="K394" s="69">
        <v>44.865569999999998</v>
      </c>
      <c r="L394" s="69">
        <v>45.312530000000002</v>
      </c>
      <c r="M394" s="69">
        <v>45.487160000000003</v>
      </c>
      <c r="N394" s="69">
        <v>17.175930000000001</v>
      </c>
      <c r="O394" s="69">
        <v>15.705260000000001</v>
      </c>
      <c r="P394" s="69">
        <v>15.141640000000001</v>
      </c>
      <c r="Q394" s="69">
        <v>14.679259999999999</v>
      </c>
      <c r="R394" s="69">
        <v>10.43863</v>
      </c>
      <c r="S394" s="69">
        <v>9.2704920000000008</v>
      </c>
      <c r="T394" s="69">
        <v>8.8087129999999991</v>
      </c>
      <c r="U394" s="69">
        <v>8.4244400000000006</v>
      </c>
      <c r="V394" s="70">
        <v>0.59548900000000005</v>
      </c>
      <c r="W394" s="70">
        <v>0.51017270000000003</v>
      </c>
      <c r="X394" s="70">
        <v>0.46520549999999999</v>
      </c>
      <c r="Y394" s="70">
        <v>0.43753249999999999</v>
      </c>
    </row>
    <row r="395" spans="1:25">
      <c r="A395" t="str">
        <f t="shared" si="21"/>
        <v>22-25</v>
      </c>
      <c r="B395">
        <f t="shared" si="19"/>
        <v>22</v>
      </c>
      <c r="C395">
        <f t="shared" si="20"/>
        <v>25</v>
      </c>
      <c r="D395">
        <v>108000</v>
      </c>
      <c r="E395">
        <v>118000</v>
      </c>
      <c r="F395" s="69">
        <v>14.923870000000001</v>
      </c>
      <c r="G395" s="69">
        <v>13.04757</v>
      </c>
      <c r="H395" s="69">
        <v>12.43571</v>
      </c>
      <c r="I395" s="69">
        <v>12.10158</v>
      </c>
      <c r="J395" s="69">
        <v>41.641620000000003</v>
      </c>
      <c r="K395" s="69">
        <v>43.924509999999998</v>
      </c>
      <c r="L395" s="69">
        <v>44.36365</v>
      </c>
      <c r="M395" s="69">
        <v>44.50826</v>
      </c>
      <c r="N395" s="69">
        <v>18.250920000000001</v>
      </c>
      <c r="O395" s="69">
        <v>16.713090000000001</v>
      </c>
      <c r="P395" s="69">
        <v>16.121880000000001</v>
      </c>
      <c r="Q395" s="69">
        <v>15.63993</v>
      </c>
      <c r="R395" s="69">
        <v>10.890040000000001</v>
      </c>
      <c r="S395" s="69">
        <v>9.6909130000000001</v>
      </c>
      <c r="T395" s="69">
        <v>9.2149099999999997</v>
      </c>
      <c r="U395" s="69">
        <v>8.8199380000000005</v>
      </c>
      <c r="V395" s="70">
        <v>0.5785555</v>
      </c>
      <c r="W395" s="70">
        <v>0.49942979999999998</v>
      </c>
      <c r="X395" s="70">
        <v>0.45806079999999999</v>
      </c>
      <c r="Y395" s="70">
        <v>0.43351070000000003</v>
      </c>
    </row>
    <row r="396" spans="1:25">
      <c r="A396" t="str">
        <f t="shared" si="21"/>
        <v>22-26</v>
      </c>
      <c r="B396">
        <f t="shared" si="19"/>
        <v>22</v>
      </c>
      <c r="C396">
        <f t="shared" si="20"/>
        <v>26</v>
      </c>
      <c r="D396">
        <v>108000</v>
      </c>
      <c r="E396">
        <v>122000</v>
      </c>
      <c r="F396" s="69">
        <v>18.759899999999998</v>
      </c>
      <c r="G396" s="69">
        <v>16.46453</v>
      </c>
      <c r="H396" s="69">
        <v>15.71191</v>
      </c>
      <c r="I396" s="69">
        <v>15.33958</v>
      </c>
      <c r="J396" s="69">
        <v>38.270350000000001</v>
      </c>
      <c r="K396" s="69">
        <v>40.619100000000003</v>
      </c>
      <c r="L396" s="69">
        <v>41.086970000000001</v>
      </c>
      <c r="M396" s="69">
        <v>41.237729999999999</v>
      </c>
      <c r="N396" s="69">
        <v>18.84863</v>
      </c>
      <c r="O396" s="69">
        <v>17.28453</v>
      </c>
      <c r="P396" s="69">
        <v>16.671309999999998</v>
      </c>
      <c r="Q396" s="69">
        <v>16.17266</v>
      </c>
      <c r="R396" s="69">
        <v>11.66225</v>
      </c>
      <c r="S396" s="69">
        <v>10.39786</v>
      </c>
      <c r="T396" s="69">
        <v>9.8865459999999992</v>
      </c>
      <c r="U396" s="69">
        <v>9.4627110000000005</v>
      </c>
      <c r="V396" s="70">
        <v>0.73489870000000002</v>
      </c>
      <c r="W396" s="70">
        <v>0.64156000000000002</v>
      </c>
      <c r="X396" s="70">
        <v>0.59321990000000002</v>
      </c>
      <c r="Y396" s="70">
        <v>0.56430639999999999</v>
      </c>
    </row>
    <row r="397" spans="1:25">
      <c r="A397" t="str">
        <f t="shared" si="21"/>
        <v>22-27</v>
      </c>
      <c r="B397">
        <f t="shared" si="19"/>
        <v>22</v>
      </c>
      <c r="C397">
        <f t="shared" si="20"/>
        <v>27</v>
      </c>
      <c r="D397">
        <v>108000</v>
      </c>
      <c r="E397">
        <v>126000</v>
      </c>
      <c r="F397" s="69">
        <v>18.873999999999999</v>
      </c>
      <c r="G397" s="69">
        <v>16.365210000000001</v>
      </c>
      <c r="H397" s="69">
        <v>15.516540000000001</v>
      </c>
      <c r="I397" s="69">
        <v>15.136100000000001</v>
      </c>
      <c r="J397" s="69">
        <v>39.0413</v>
      </c>
      <c r="K397" s="69">
        <v>41.452359999999999</v>
      </c>
      <c r="L397" s="69">
        <v>41.926690000000001</v>
      </c>
      <c r="M397" s="69">
        <v>42.036059999999999</v>
      </c>
      <c r="N397" s="69">
        <v>17.306229999999999</v>
      </c>
      <c r="O397" s="69">
        <v>15.91343</v>
      </c>
      <c r="P397" s="69">
        <v>15.367279999999999</v>
      </c>
      <c r="Q397" s="69">
        <v>14.931620000000001</v>
      </c>
      <c r="R397" s="69">
        <v>11.0968</v>
      </c>
      <c r="S397" s="69">
        <v>9.9051489999999998</v>
      </c>
      <c r="T397" s="69">
        <v>9.421144</v>
      </c>
      <c r="U397" s="69">
        <v>9.0250690000000002</v>
      </c>
      <c r="V397" s="70">
        <v>0.83619080000000001</v>
      </c>
      <c r="W397" s="70">
        <v>0.73087440000000004</v>
      </c>
      <c r="X397" s="70">
        <v>0.67882390000000004</v>
      </c>
      <c r="Y397" s="70">
        <v>0.64944329999999995</v>
      </c>
    </row>
    <row r="398" spans="1:25">
      <c r="A398" t="str">
        <f t="shared" si="21"/>
        <v>22-28</v>
      </c>
      <c r="B398">
        <f t="shared" si="19"/>
        <v>22</v>
      </c>
      <c r="C398">
        <f t="shared" si="20"/>
        <v>28</v>
      </c>
      <c r="D398">
        <v>108000</v>
      </c>
      <c r="E398">
        <v>130000</v>
      </c>
      <c r="F398" s="69">
        <v>16.763570000000001</v>
      </c>
      <c r="G398" s="69">
        <v>15.08587</v>
      </c>
      <c r="H398" s="69">
        <v>14.51125</v>
      </c>
      <c r="I398" s="69">
        <v>14.278280000000001</v>
      </c>
      <c r="J398" s="69">
        <v>41.675609999999999</v>
      </c>
      <c r="K398" s="69">
        <v>43.699199999999998</v>
      </c>
      <c r="L398" s="69">
        <v>44.056989999999999</v>
      </c>
      <c r="M398" s="69">
        <v>44.087179999999996</v>
      </c>
      <c r="N398" s="69">
        <v>18.328029999999998</v>
      </c>
      <c r="O398" s="69">
        <v>16.81532</v>
      </c>
      <c r="P398" s="69">
        <v>16.230779999999999</v>
      </c>
      <c r="Q398" s="69">
        <v>15.76183</v>
      </c>
      <c r="R398" s="69">
        <v>11.377840000000001</v>
      </c>
      <c r="S398" s="69">
        <v>10.144019999999999</v>
      </c>
      <c r="T398" s="69">
        <v>9.6526540000000001</v>
      </c>
      <c r="U398" s="69">
        <v>9.2503930000000008</v>
      </c>
      <c r="V398" s="70">
        <v>0.72595149999999997</v>
      </c>
      <c r="W398" s="70">
        <v>0.63551679999999999</v>
      </c>
      <c r="X398" s="70">
        <v>0.59077069999999998</v>
      </c>
      <c r="Y398" s="70">
        <v>0.56546220000000003</v>
      </c>
    </row>
    <row r="399" spans="1:25">
      <c r="A399" t="str">
        <f t="shared" si="21"/>
        <v>22-29</v>
      </c>
      <c r="B399">
        <f t="shared" si="19"/>
        <v>22</v>
      </c>
      <c r="C399">
        <f t="shared" si="20"/>
        <v>29</v>
      </c>
      <c r="D399">
        <v>108000</v>
      </c>
      <c r="E399">
        <v>134000</v>
      </c>
      <c r="F399" s="69">
        <v>15.405390000000001</v>
      </c>
      <c r="G399" s="69">
        <v>13.722910000000001</v>
      </c>
      <c r="H399" s="69">
        <v>13.184950000000001</v>
      </c>
      <c r="I399" s="69">
        <v>12.962120000000001</v>
      </c>
      <c r="J399" s="69">
        <v>41.559080000000002</v>
      </c>
      <c r="K399" s="69">
        <v>43.776420000000002</v>
      </c>
      <c r="L399" s="69">
        <v>44.18177</v>
      </c>
      <c r="M399" s="69">
        <v>44.251660000000001</v>
      </c>
      <c r="N399" s="69">
        <v>18.112480000000001</v>
      </c>
      <c r="O399" s="69">
        <v>16.602969999999999</v>
      </c>
      <c r="P399" s="69">
        <v>16.01829</v>
      </c>
      <c r="Q399" s="69">
        <v>15.54358</v>
      </c>
      <c r="R399" s="69">
        <v>11.257149999999999</v>
      </c>
      <c r="S399" s="69">
        <v>10.036709999999999</v>
      </c>
      <c r="T399" s="69">
        <v>9.5511599999999994</v>
      </c>
      <c r="U399" s="69">
        <v>9.1497279999999996</v>
      </c>
      <c r="V399" s="70">
        <v>0.60898699999999995</v>
      </c>
      <c r="W399" s="70">
        <v>0.53193179999999995</v>
      </c>
      <c r="X399" s="70">
        <v>0.49360009999999999</v>
      </c>
      <c r="Y399" s="70">
        <v>0.47212730000000003</v>
      </c>
    </row>
    <row r="400" spans="1:25">
      <c r="A400" t="str">
        <f t="shared" si="21"/>
        <v>22-30</v>
      </c>
      <c r="B400">
        <f t="shared" si="19"/>
        <v>22</v>
      </c>
      <c r="C400">
        <f t="shared" si="20"/>
        <v>30</v>
      </c>
      <c r="D400">
        <v>108000</v>
      </c>
      <c r="E400">
        <v>138000</v>
      </c>
      <c r="F400" s="69">
        <v>14.22114</v>
      </c>
      <c r="G400" s="69">
        <v>12.62228</v>
      </c>
      <c r="H400" s="69">
        <v>12.12509</v>
      </c>
      <c r="I400" s="69">
        <v>11.908289999999999</v>
      </c>
      <c r="J400" s="69">
        <v>42.53837</v>
      </c>
      <c r="K400" s="69">
        <v>44.70758</v>
      </c>
      <c r="L400" s="69">
        <v>45.080979999999997</v>
      </c>
      <c r="M400" s="69">
        <v>45.133569999999999</v>
      </c>
      <c r="N400" s="69">
        <v>18.247599999999998</v>
      </c>
      <c r="O400" s="69">
        <v>16.71771</v>
      </c>
      <c r="P400" s="69">
        <v>16.131689999999999</v>
      </c>
      <c r="Q400" s="69">
        <v>15.655620000000001</v>
      </c>
      <c r="R400" s="69">
        <v>11.26141</v>
      </c>
      <c r="S400" s="69">
        <v>10.03425</v>
      </c>
      <c r="T400" s="69">
        <v>9.5521469999999997</v>
      </c>
      <c r="U400" s="69">
        <v>9.1534429999999993</v>
      </c>
      <c r="V400" s="70">
        <v>0.61014630000000003</v>
      </c>
      <c r="W400" s="70">
        <v>0.53286330000000004</v>
      </c>
      <c r="X400" s="70">
        <v>0.49488729999999997</v>
      </c>
      <c r="Y400" s="70">
        <v>0.47362080000000001</v>
      </c>
    </row>
    <row r="401" spans="1:25">
      <c r="A401" t="str">
        <f t="shared" si="21"/>
        <v>22-31</v>
      </c>
      <c r="B401">
        <f t="shared" si="19"/>
        <v>22</v>
      </c>
      <c r="C401">
        <f t="shared" si="20"/>
        <v>31</v>
      </c>
      <c r="D401">
        <v>108000</v>
      </c>
      <c r="E401">
        <v>142000</v>
      </c>
      <c r="F401" s="69">
        <v>13.84887</v>
      </c>
      <c r="G401" s="69">
        <v>12.368819999999999</v>
      </c>
      <c r="H401" s="69">
        <v>11.919879999999999</v>
      </c>
      <c r="I401" s="69">
        <v>11.73141</v>
      </c>
      <c r="J401" s="69">
        <v>41.972790000000003</v>
      </c>
      <c r="K401" s="69">
        <v>44.038269999999997</v>
      </c>
      <c r="L401" s="69">
        <v>44.381770000000003</v>
      </c>
      <c r="M401" s="69">
        <v>44.41283</v>
      </c>
      <c r="N401" s="69">
        <v>18.519069999999999</v>
      </c>
      <c r="O401" s="69">
        <v>16.9542</v>
      </c>
      <c r="P401" s="69">
        <v>16.3614</v>
      </c>
      <c r="Q401" s="69">
        <v>15.88029</v>
      </c>
      <c r="R401" s="69">
        <v>11.32836</v>
      </c>
      <c r="S401" s="69">
        <v>10.08991</v>
      </c>
      <c r="T401" s="69">
        <v>9.6095330000000008</v>
      </c>
      <c r="U401" s="69">
        <v>9.2128049999999995</v>
      </c>
      <c r="V401" s="70">
        <v>0.54610060000000005</v>
      </c>
      <c r="W401" s="70">
        <v>0.4763211</v>
      </c>
      <c r="X401" s="70">
        <v>0.44249620000000001</v>
      </c>
      <c r="Y401" s="70">
        <v>0.42408309999999999</v>
      </c>
    </row>
    <row r="402" spans="1:25">
      <c r="A402" t="str">
        <f t="shared" si="21"/>
        <v>22-32</v>
      </c>
      <c r="B402">
        <f t="shared" si="19"/>
        <v>22</v>
      </c>
      <c r="C402">
        <f t="shared" si="20"/>
        <v>32</v>
      </c>
      <c r="D402">
        <v>108000</v>
      </c>
      <c r="E402">
        <v>146000</v>
      </c>
      <c r="F402" s="69">
        <v>22.0169</v>
      </c>
      <c r="G402" s="69">
        <v>19.722349999999999</v>
      </c>
      <c r="H402" s="69">
        <v>19.015450000000001</v>
      </c>
      <c r="I402" s="69">
        <v>18.77535</v>
      </c>
      <c r="J402" s="69">
        <v>38.240540000000003</v>
      </c>
      <c r="K402" s="69">
        <v>40.364100000000001</v>
      </c>
      <c r="L402" s="69">
        <v>40.745019999999997</v>
      </c>
      <c r="M402" s="69">
        <v>40.792879999999997</v>
      </c>
      <c r="N402" s="69">
        <v>19.65906</v>
      </c>
      <c r="O402" s="69">
        <v>17.969799999999999</v>
      </c>
      <c r="P402" s="69">
        <v>17.331410000000002</v>
      </c>
      <c r="Q402" s="69">
        <v>16.815349999999999</v>
      </c>
      <c r="R402" s="69">
        <v>12.49432</v>
      </c>
      <c r="S402" s="69">
        <v>11.114699999999999</v>
      </c>
      <c r="T402" s="69">
        <v>10.58338</v>
      </c>
      <c r="U402" s="69">
        <v>10.14667</v>
      </c>
      <c r="V402" s="70">
        <v>0.73531139999999995</v>
      </c>
      <c r="W402" s="70">
        <v>0.64144219999999996</v>
      </c>
      <c r="X402" s="70">
        <v>0.59773989999999999</v>
      </c>
      <c r="Y402" s="70">
        <v>0.57360710000000004</v>
      </c>
    </row>
    <row r="403" spans="1:25">
      <c r="A403" t="str">
        <f t="shared" si="21"/>
        <v>22-33</v>
      </c>
      <c r="B403">
        <f t="shared" si="19"/>
        <v>22</v>
      </c>
      <c r="C403">
        <f t="shared" si="20"/>
        <v>33</v>
      </c>
      <c r="D403">
        <v>108000</v>
      </c>
      <c r="E403">
        <v>150000</v>
      </c>
      <c r="F403" s="69">
        <v>16.454070000000002</v>
      </c>
      <c r="G403" s="69">
        <v>14.786849999999999</v>
      </c>
      <c r="H403" s="69">
        <v>14.28898</v>
      </c>
      <c r="I403" s="69">
        <v>14.11425</v>
      </c>
      <c r="J403" s="69">
        <v>40.737290000000002</v>
      </c>
      <c r="K403" s="69">
        <v>42.774470000000001</v>
      </c>
      <c r="L403" s="69">
        <v>43.117829999999998</v>
      </c>
      <c r="M403" s="69">
        <v>43.129339999999999</v>
      </c>
      <c r="N403" s="69">
        <v>18.743939999999998</v>
      </c>
      <c r="O403" s="69">
        <v>17.16366</v>
      </c>
      <c r="P403" s="69">
        <v>16.564060000000001</v>
      </c>
      <c r="Q403" s="69">
        <v>16.076650000000001</v>
      </c>
      <c r="R403" s="69">
        <v>11.644970000000001</v>
      </c>
      <c r="S403" s="69">
        <v>10.37468</v>
      </c>
      <c r="T403" s="69">
        <v>9.8846910000000001</v>
      </c>
      <c r="U403" s="69">
        <v>9.48</v>
      </c>
      <c r="V403" s="70">
        <v>0.61308209999999996</v>
      </c>
      <c r="W403" s="70">
        <v>0.53602059999999996</v>
      </c>
      <c r="X403" s="70">
        <v>0.4994169</v>
      </c>
      <c r="Y403" s="70">
        <v>0.47932140000000001</v>
      </c>
    </row>
    <row r="404" spans="1:25">
      <c r="A404" t="str">
        <f t="shared" si="21"/>
        <v>22-34</v>
      </c>
      <c r="B404">
        <f t="shared" si="19"/>
        <v>22</v>
      </c>
      <c r="C404">
        <f t="shared" si="20"/>
        <v>34</v>
      </c>
      <c r="D404">
        <v>108000</v>
      </c>
      <c r="E404">
        <v>154000</v>
      </c>
      <c r="F404" s="69">
        <v>14.407590000000001</v>
      </c>
      <c r="G404" s="69">
        <v>12.951930000000001</v>
      </c>
      <c r="H404" s="69">
        <v>12.52604</v>
      </c>
      <c r="I404" s="69">
        <v>12.37368</v>
      </c>
      <c r="J404" s="69">
        <v>43.072809999999997</v>
      </c>
      <c r="K404" s="69">
        <v>45.103700000000003</v>
      </c>
      <c r="L404" s="69">
        <v>45.427619999999997</v>
      </c>
      <c r="M404" s="69">
        <v>45.419409999999999</v>
      </c>
      <c r="N404" s="69">
        <v>18.42999</v>
      </c>
      <c r="O404" s="69">
        <v>16.881039999999999</v>
      </c>
      <c r="P404" s="69">
        <v>16.296559999999999</v>
      </c>
      <c r="Q404" s="69">
        <v>15.821809999999999</v>
      </c>
      <c r="R404" s="69">
        <v>11.454929999999999</v>
      </c>
      <c r="S404" s="69">
        <v>10.204610000000001</v>
      </c>
      <c r="T404" s="69">
        <v>9.7255160000000007</v>
      </c>
      <c r="U404" s="69">
        <v>9.3299959999999995</v>
      </c>
      <c r="V404" s="70">
        <v>0.57812010000000003</v>
      </c>
      <c r="W404" s="70">
        <v>0.5043839</v>
      </c>
      <c r="X404" s="70">
        <v>0.46966170000000002</v>
      </c>
      <c r="Y404" s="70">
        <v>0.45082709999999998</v>
      </c>
    </row>
    <row r="405" spans="1:25">
      <c r="A405" t="str">
        <f t="shared" si="21"/>
        <v>22-35</v>
      </c>
      <c r="B405">
        <f t="shared" si="19"/>
        <v>22</v>
      </c>
      <c r="C405">
        <f t="shared" si="20"/>
        <v>35</v>
      </c>
      <c r="D405">
        <v>108000</v>
      </c>
      <c r="E405">
        <v>158000</v>
      </c>
      <c r="F405" s="69">
        <v>13.69537</v>
      </c>
      <c r="G405" s="69">
        <v>12.282590000000001</v>
      </c>
      <c r="H405" s="69">
        <v>11.8866</v>
      </c>
      <c r="I405" s="69">
        <v>11.74489</v>
      </c>
      <c r="J405" s="69">
        <v>44.546619999999997</v>
      </c>
      <c r="K405" s="69">
        <v>46.579540000000001</v>
      </c>
      <c r="L405" s="69">
        <v>46.875190000000003</v>
      </c>
      <c r="M405" s="69">
        <v>46.847839999999998</v>
      </c>
      <c r="N405" s="69">
        <v>18.209980000000002</v>
      </c>
      <c r="O405" s="69">
        <v>16.688400000000001</v>
      </c>
      <c r="P405" s="69">
        <v>16.112189999999998</v>
      </c>
      <c r="Q405" s="69">
        <v>15.64439</v>
      </c>
      <c r="R405" s="69">
        <v>11.359540000000001</v>
      </c>
      <c r="S405" s="69">
        <v>10.117279999999999</v>
      </c>
      <c r="T405" s="69">
        <v>9.6412680000000002</v>
      </c>
      <c r="U405" s="69">
        <v>9.2485490000000006</v>
      </c>
      <c r="V405" s="70">
        <v>0.58439260000000004</v>
      </c>
      <c r="W405" s="70">
        <v>0.50976940000000004</v>
      </c>
      <c r="X405" s="70">
        <v>0.47459190000000001</v>
      </c>
      <c r="Y405" s="70">
        <v>0.45553329999999997</v>
      </c>
    </row>
    <row r="406" spans="1:25">
      <c r="A406" t="str">
        <f t="shared" si="21"/>
        <v>22-36</v>
      </c>
      <c r="B406">
        <f t="shared" si="19"/>
        <v>22</v>
      </c>
      <c r="C406">
        <f t="shared" si="20"/>
        <v>36</v>
      </c>
      <c r="D406">
        <v>108000</v>
      </c>
      <c r="E406">
        <v>162000</v>
      </c>
      <c r="F406" s="69">
        <v>13.183249999999999</v>
      </c>
      <c r="G406" s="69">
        <v>11.74372</v>
      </c>
      <c r="H406" s="69">
        <v>11.343360000000001</v>
      </c>
      <c r="I406" s="69">
        <v>11.199020000000001</v>
      </c>
      <c r="J406" s="69">
        <v>45.648290000000003</v>
      </c>
      <c r="K406" s="69">
        <v>47.745440000000002</v>
      </c>
      <c r="L406" s="69">
        <v>48.061900000000001</v>
      </c>
      <c r="M406" s="69">
        <v>48.039470000000001</v>
      </c>
      <c r="N406" s="69">
        <v>17.44022</v>
      </c>
      <c r="O406" s="69">
        <v>15.9871</v>
      </c>
      <c r="P406" s="69">
        <v>15.43421</v>
      </c>
      <c r="Q406" s="69">
        <v>14.983510000000001</v>
      </c>
      <c r="R406" s="69">
        <v>11.09592</v>
      </c>
      <c r="S406" s="69">
        <v>9.8773400000000002</v>
      </c>
      <c r="T406" s="69">
        <v>9.408334</v>
      </c>
      <c r="U406" s="69">
        <v>9.0200750000000003</v>
      </c>
      <c r="V406" s="70">
        <v>0.56325670000000005</v>
      </c>
      <c r="W406" s="70">
        <v>0.48947170000000001</v>
      </c>
      <c r="X406" s="70">
        <v>0.4543372</v>
      </c>
      <c r="Y406" s="70">
        <v>0.4349691</v>
      </c>
    </row>
    <row r="407" spans="1:25">
      <c r="A407" t="str">
        <f t="shared" si="21"/>
        <v>22-37</v>
      </c>
      <c r="B407">
        <f t="shared" si="19"/>
        <v>22</v>
      </c>
      <c r="C407">
        <f t="shared" si="20"/>
        <v>37</v>
      </c>
      <c r="D407">
        <v>108000</v>
      </c>
      <c r="E407">
        <v>166000</v>
      </c>
      <c r="F407" s="69">
        <v>17.664390000000001</v>
      </c>
      <c r="G407" s="69">
        <v>15.63212</v>
      </c>
      <c r="H407" s="69">
        <v>15.0626</v>
      </c>
      <c r="I407" s="69">
        <v>14.869</v>
      </c>
      <c r="J407" s="69">
        <v>43.435429999999997</v>
      </c>
      <c r="K407" s="69">
        <v>45.66677</v>
      </c>
      <c r="L407" s="69">
        <v>46.014919999999996</v>
      </c>
      <c r="M407" s="69">
        <v>46.01173</v>
      </c>
      <c r="N407" s="69">
        <v>18.598310000000001</v>
      </c>
      <c r="O407" s="69">
        <v>17.010639999999999</v>
      </c>
      <c r="P407" s="69">
        <v>16.3916</v>
      </c>
      <c r="Q407" s="69">
        <v>15.882770000000001</v>
      </c>
      <c r="R407" s="69">
        <v>11.76896</v>
      </c>
      <c r="S407" s="69">
        <v>10.46191</v>
      </c>
      <c r="T407" s="69">
        <v>9.9482300000000006</v>
      </c>
      <c r="U407" s="69">
        <v>9.5204109999999993</v>
      </c>
      <c r="V407" s="70">
        <v>0.61338559999999998</v>
      </c>
      <c r="W407" s="70">
        <v>0.53129999999999999</v>
      </c>
      <c r="X407" s="70">
        <v>0.49108230000000003</v>
      </c>
      <c r="Y407" s="70">
        <v>0.46758939999999999</v>
      </c>
    </row>
    <row r="408" spans="1:25">
      <c r="A408" t="str">
        <f t="shared" si="21"/>
        <v>22-38</v>
      </c>
      <c r="B408">
        <f t="shared" si="19"/>
        <v>22</v>
      </c>
      <c r="C408">
        <f t="shared" si="20"/>
        <v>38</v>
      </c>
      <c r="D408">
        <v>108000</v>
      </c>
      <c r="E408">
        <v>170000</v>
      </c>
      <c r="F408" s="69">
        <v>13.81217</v>
      </c>
      <c r="G408" s="69">
        <v>12.1798</v>
      </c>
      <c r="H408" s="69">
        <v>11.73001</v>
      </c>
      <c r="I408" s="69">
        <v>11.56561</v>
      </c>
      <c r="J408" s="69">
        <v>46.744529999999997</v>
      </c>
      <c r="K408" s="69">
        <v>48.931220000000003</v>
      </c>
      <c r="L408" s="69">
        <v>49.250039999999998</v>
      </c>
      <c r="M408" s="69">
        <v>49.216119999999997</v>
      </c>
      <c r="N408" s="69">
        <v>18.031020000000002</v>
      </c>
      <c r="O408" s="69">
        <v>16.508189999999999</v>
      </c>
      <c r="P408" s="69">
        <v>15.9214</v>
      </c>
      <c r="Q408" s="69">
        <v>15.439819999999999</v>
      </c>
      <c r="R408" s="69">
        <v>11.238020000000001</v>
      </c>
      <c r="S408" s="69">
        <v>9.9933219999999992</v>
      </c>
      <c r="T408" s="69">
        <v>9.5102159999999998</v>
      </c>
      <c r="U408" s="69">
        <v>9.1081769999999995</v>
      </c>
      <c r="V408" s="70">
        <v>0.57876649999999996</v>
      </c>
      <c r="W408" s="70">
        <v>0.50123980000000001</v>
      </c>
      <c r="X408" s="70">
        <v>0.4638119</v>
      </c>
      <c r="Y408" s="70">
        <v>0.44241540000000001</v>
      </c>
    </row>
    <row r="409" spans="1:25">
      <c r="A409" t="str">
        <f t="shared" si="21"/>
        <v>22-39</v>
      </c>
      <c r="B409">
        <f t="shared" si="19"/>
        <v>22</v>
      </c>
      <c r="C409">
        <f t="shared" si="20"/>
        <v>39</v>
      </c>
      <c r="D409">
        <v>108000</v>
      </c>
      <c r="E409">
        <v>174000</v>
      </c>
      <c r="F409" s="69">
        <v>15.32405</v>
      </c>
      <c r="G409" s="69">
        <v>13.46665</v>
      </c>
      <c r="H409" s="69">
        <v>12.983879999999999</v>
      </c>
      <c r="I409" s="69">
        <v>12.81503</v>
      </c>
      <c r="J409" s="69">
        <v>45.498040000000003</v>
      </c>
      <c r="K409" s="69">
        <v>47.776980000000002</v>
      </c>
      <c r="L409" s="69">
        <v>48.093589999999999</v>
      </c>
      <c r="M409" s="69">
        <v>48.054850000000002</v>
      </c>
      <c r="N409" s="69">
        <v>18.624980000000001</v>
      </c>
      <c r="O409" s="69">
        <v>17.033999999999999</v>
      </c>
      <c r="P409" s="69">
        <v>16.421600000000002</v>
      </c>
      <c r="Q409" s="69">
        <v>15.919689999999999</v>
      </c>
      <c r="R409" s="69">
        <v>11.453720000000001</v>
      </c>
      <c r="S409" s="69">
        <v>10.176819999999999</v>
      </c>
      <c r="T409" s="69">
        <v>9.6834209999999992</v>
      </c>
      <c r="U409" s="69">
        <v>9.2737060000000007</v>
      </c>
      <c r="V409" s="70">
        <v>0.53982050000000004</v>
      </c>
      <c r="W409" s="70">
        <v>0.46721109999999999</v>
      </c>
      <c r="X409" s="70">
        <v>0.43254100000000001</v>
      </c>
      <c r="Y409" s="70">
        <v>0.41333510000000001</v>
      </c>
    </row>
    <row r="410" spans="1:25">
      <c r="A410" t="str">
        <f t="shared" si="21"/>
        <v>22-40</v>
      </c>
      <c r="B410">
        <f t="shared" si="19"/>
        <v>22</v>
      </c>
      <c r="C410">
        <f t="shared" si="20"/>
        <v>40</v>
      </c>
      <c r="D410">
        <v>108000</v>
      </c>
      <c r="E410">
        <v>178000</v>
      </c>
      <c r="F410" s="69">
        <v>14.56331</v>
      </c>
      <c r="G410" s="69">
        <v>12.765319999999999</v>
      </c>
      <c r="H410" s="69">
        <v>12.319879999999999</v>
      </c>
      <c r="I410" s="69">
        <v>12.16883</v>
      </c>
      <c r="J410" s="69">
        <v>45.981650000000002</v>
      </c>
      <c r="K410" s="69">
        <v>48.306930000000001</v>
      </c>
      <c r="L410" s="69">
        <v>48.617739999999998</v>
      </c>
      <c r="M410" s="69">
        <v>48.558549999999997</v>
      </c>
      <c r="N410" s="69">
        <v>18.847570000000001</v>
      </c>
      <c r="O410" s="69">
        <v>17.226330000000001</v>
      </c>
      <c r="P410" s="69">
        <v>16.608640000000001</v>
      </c>
      <c r="Q410" s="69">
        <v>16.102959999999999</v>
      </c>
      <c r="R410" s="69">
        <v>11.4267</v>
      </c>
      <c r="S410" s="69">
        <v>10.14772</v>
      </c>
      <c r="T410" s="69">
        <v>9.6593699999999991</v>
      </c>
      <c r="U410" s="69">
        <v>9.2548030000000008</v>
      </c>
      <c r="V410" s="70">
        <v>0.50506030000000002</v>
      </c>
      <c r="W410" s="70">
        <v>0.43675609999999998</v>
      </c>
      <c r="X410" s="70">
        <v>0.40472560000000002</v>
      </c>
      <c r="Y410" s="70">
        <v>0.38727739999999999</v>
      </c>
    </row>
    <row r="411" spans="1:25">
      <c r="A411" t="str">
        <f t="shared" si="21"/>
        <v>22-41</v>
      </c>
      <c r="B411">
        <f t="shared" si="19"/>
        <v>22</v>
      </c>
      <c r="C411">
        <f t="shared" si="20"/>
        <v>41</v>
      </c>
      <c r="D411">
        <v>108000</v>
      </c>
      <c r="E411">
        <v>182000</v>
      </c>
      <c r="F411" s="69">
        <v>13.915649999999999</v>
      </c>
      <c r="G411" s="69">
        <v>12.114319999999999</v>
      </c>
      <c r="H411" s="69">
        <v>11.65672</v>
      </c>
      <c r="I411" s="69">
        <v>11.505570000000001</v>
      </c>
      <c r="J411" s="69">
        <v>48.194569999999999</v>
      </c>
      <c r="K411" s="69">
        <v>50.60257</v>
      </c>
      <c r="L411" s="69">
        <v>50.918089999999999</v>
      </c>
      <c r="M411" s="69">
        <v>50.826050000000002</v>
      </c>
      <c r="N411" s="69">
        <v>18.477910000000001</v>
      </c>
      <c r="O411" s="69">
        <v>16.889530000000001</v>
      </c>
      <c r="P411" s="69">
        <v>16.28809</v>
      </c>
      <c r="Q411" s="69">
        <v>15.799300000000001</v>
      </c>
      <c r="R411" s="69">
        <v>11.285920000000001</v>
      </c>
      <c r="S411" s="69">
        <v>10.015370000000001</v>
      </c>
      <c r="T411" s="69">
        <v>9.5340489999999996</v>
      </c>
      <c r="U411" s="69">
        <v>9.1382820000000002</v>
      </c>
      <c r="V411" s="70">
        <v>0.55912949999999995</v>
      </c>
      <c r="W411" s="70">
        <v>0.48271140000000001</v>
      </c>
      <c r="X411" s="70">
        <v>0.4474457</v>
      </c>
      <c r="Y411" s="70">
        <v>0.42837500000000001</v>
      </c>
    </row>
    <row r="412" spans="1:25">
      <c r="A412" t="str">
        <f t="shared" si="21"/>
        <v>22-42</v>
      </c>
      <c r="B412">
        <f t="shared" si="19"/>
        <v>22</v>
      </c>
      <c r="C412">
        <f t="shared" si="20"/>
        <v>42</v>
      </c>
      <c r="D412">
        <v>108000</v>
      </c>
      <c r="E412">
        <v>186000</v>
      </c>
      <c r="F412" s="69">
        <v>17.771180000000001</v>
      </c>
      <c r="G412" s="69">
        <v>15.19918</v>
      </c>
      <c r="H412" s="69">
        <v>14.45509</v>
      </c>
      <c r="I412" s="69">
        <v>14.233700000000001</v>
      </c>
      <c r="J412" s="69">
        <v>46.194940000000003</v>
      </c>
      <c r="K412" s="69">
        <v>48.890059999999998</v>
      </c>
      <c r="L412" s="69">
        <v>49.295780000000001</v>
      </c>
      <c r="M412" s="69">
        <v>49.199269999999999</v>
      </c>
      <c r="N412" s="69">
        <v>19.611930000000001</v>
      </c>
      <c r="O412" s="69">
        <v>17.891179999999999</v>
      </c>
      <c r="P412" s="69">
        <v>17.247319999999998</v>
      </c>
      <c r="Q412" s="69">
        <v>16.735959999999999</v>
      </c>
      <c r="R412" s="69">
        <v>11.918430000000001</v>
      </c>
      <c r="S412" s="69">
        <v>10.549720000000001</v>
      </c>
      <c r="T412" s="69">
        <v>10.03566</v>
      </c>
      <c r="U412" s="69">
        <v>9.6226260000000003</v>
      </c>
      <c r="V412" s="70">
        <v>0.62662019999999996</v>
      </c>
      <c r="W412" s="70">
        <v>0.53617409999999999</v>
      </c>
      <c r="X412" s="70">
        <v>0.4972644</v>
      </c>
      <c r="Y412" s="70">
        <v>0.4785643</v>
      </c>
    </row>
    <row r="413" spans="1:25">
      <c r="A413" t="str">
        <f t="shared" si="21"/>
        <v>22-43</v>
      </c>
      <c r="B413">
        <f t="shared" si="19"/>
        <v>22</v>
      </c>
      <c r="C413">
        <f t="shared" si="20"/>
        <v>43</v>
      </c>
      <c r="D413">
        <v>108000</v>
      </c>
      <c r="E413">
        <v>190000</v>
      </c>
      <c r="F413" s="69">
        <v>26.318899999999999</v>
      </c>
      <c r="G413" s="69">
        <v>22.381250000000001</v>
      </c>
      <c r="H413" s="69">
        <v>21.104009999999999</v>
      </c>
      <c r="I413" s="69">
        <v>20.797260000000001</v>
      </c>
      <c r="J413" s="69">
        <v>39.033340000000003</v>
      </c>
      <c r="K413" s="69">
        <v>41.972149999999999</v>
      </c>
      <c r="L413" s="69">
        <v>42.490009999999998</v>
      </c>
      <c r="M413" s="69">
        <v>42.401040000000002</v>
      </c>
      <c r="N413" s="69">
        <v>21.578140000000001</v>
      </c>
      <c r="O413" s="69">
        <v>19.630019999999998</v>
      </c>
      <c r="P413" s="69">
        <v>18.882709999999999</v>
      </c>
      <c r="Q413" s="69">
        <v>18.287240000000001</v>
      </c>
      <c r="R413" s="69">
        <v>13.289199999999999</v>
      </c>
      <c r="S413" s="69">
        <v>11.737450000000001</v>
      </c>
      <c r="T413" s="69">
        <v>11.142200000000001</v>
      </c>
      <c r="U413" s="69">
        <v>10.66554</v>
      </c>
      <c r="V413" s="70">
        <v>0.92204280000000005</v>
      </c>
      <c r="W413" s="70">
        <v>0.78567670000000001</v>
      </c>
      <c r="X413" s="70">
        <v>0.72924100000000003</v>
      </c>
      <c r="Y413" s="70">
        <v>0.70272690000000004</v>
      </c>
    </row>
    <row r="414" spans="1:25">
      <c r="A414" t="str">
        <f t="shared" si="21"/>
        <v>22-44</v>
      </c>
      <c r="B414">
        <f t="shared" si="19"/>
        <v>22</v>
      </c>
      <c r="C414">
        <f t="shared" si="20"/>
        <v>44</v>
      </c>
      <c r="D414">
        <v>108000</v>
      </c>
      <c r="E414">
        <v>194000</v>
      </c>
      <c r="F414" s="69">
        <v>24.07301</v>
      </c>
      <c r="G414" s="69">
        <v>20.483409999999999</v>
      </c>
      <c r="H414" s="69">
        <v>19.370419999999999</v>
      </c>
      <c r="I414" s="69">
        <v>19.10941</v>
      </c>
      <c r="J414" s="69">
        <v>41.76484</v>
      </c>
      <c r="K414" s="69">
        <v>44.68139</v>
      </c>
      <c r="L414" s="69">
        <v>45.157600000000002</v>
      </c>
      <c r="M414" s="69">
        <v>45.036610000000003</v>
      </c>
      <c r="N414" s="69">
        <v>21.123010000000001</v>
      </c>
      <c r="O414" s="69">
        <v>19.224170000000001</v>
      </c>
      <c r="P414" s="69">
        <v>18.460999999999999</v>
      </c>
      <c r="Q414" s="69">
        <v>17.840489999999999</v>
      </c>
      <c r="R414" s="69">
        <v>12.82089</v>
      </c>
      <c r="S414" s="69">
        <v>11.33239</v>
      </c>
      <c r="T414" s="69">
        <v>10.737299999999999</v>
      </c>
      <c r="U414" s="69">
        <v>10.251530000000001</v>
      </c>
      <c r="V414" s="70">
        <v>0.78322539999999996</v>
      </c>
      <c r="W414" s="70">
        <v>0.67092280000000004</v>
      </c>
      <c r="X414" s="70">
        <v>0.62236780000000003</v>
      </c>
      <c r="Y414" s="70">
        <v>0.59768750000000004</v>
      </c>
    </row>
    <row r="415" spans="1:25">
      <c r="A415" t="str">
        <f t="shared" si="21"/>
        <v>22-45</v>
      </c>
      <c r="B415">
        <f t="shared" si="19"/>
        <v>22</v>
      </c>
      <c r="C415">
        <f t="shared" si="20"/>
        <v>45</v>
      </c>
      <c r="D415">
        <v>108000</v>
      </c>
      <c r="E415">
        <v>198000</v>
      </c>
      <c r="F415" s="69">
        <v>27.335370000000001</v>
      </c>
      <c r="G415" s="69">
        <v>24.021799999999999</v>
      </c>
      <c r="H415" s="69">
        <v>23.050550000000001</v>
      </c>
      <c r="I415" s="69">
        <v>22.911670000000001</v>
      </c>
      <c r="J415" s="69">
        <v>35.528930000000003</v>
      </c>
      <c r="K415" s="69">
        <v>38.060049999999997</v>
      </c>
      <c r="L415" s="69">
        <v>38.43647</v>
      </c>
      <c r="M415" s="69">
        <v>38.275379999999998</v>
      </c>
      <c r="N415" s="69">
        <v>23.934190000000001</v>
      </c>
      <c r="O415" s="69">
        <v>21.77253</v>
      </c>
      <c r="P415" s="69">
        <v>20.922249999999998</v>
      </c>
      <c r="Q415" s="69">
        <v>20.22261</v>
      </c>
      <c r="R415" s="69">
        <v>14.530469999999999</v>
      </c>
      <c r="S415" s="69">
        <v>12.857250000000001</v>
      </c>
      <c r="T415" s="69">
        <v>12.20776</v>
      </c>
      <c r="U415" s="69">
        <v>11.672940000000001</v>
      </c>
      <c r="V415" s="70">
        <v>0.81835259999999999</v>
      </c>
      <c r="W415" s="70">
        <v>0.70933869999999999</v>
      </c>
      <c r="X415" s="70">
        <v>0.66345719999999997</v>
      </c>
      <c r="Y415" s="70">
        <v>0.6402272</v>
      </c>
    </row>
    <row r="416" spans="1:25">
      <c r="A416" t="str">
        <f t="shared" si="21"/>
        <v>22-46</v>
      </c>
      <c r="B416">
        <f t="shared" si="19"/>
        <v>22</v>
      </c>
      <c r="C416">
        <f t="shared" si="20"/>
        <v>46</v>
      </c>
      <c r="D416">
        <v>108000</v>
      </c>
      <c r="E416">
        <v>202000</v>
      </c>
      <c r="F416" s="69">
        <v>27.30753</v>
      </c>
      <c r="G416" s="69">
        <v>24.39772</v>
      </c>
      <c r="H416" s="69">
        <v>23.64188</v>
      </c>
      <c r="I416" s="69">
        <v>23.620619999999999</v>
      </c>
      <c r="J416" s="69">
        <v>35.729410000000001</v>
      </c>
      <c r="K416" s="69">
        <v>38.032150000000001</v>
      </c>
      <c r="L416" s="69">
        <v>38.307609999999997</v>
      </c>
      <c r="M416" s="69">
        <v>38.095210000000002</v>
      </c>
      <c r="N416" s="69">
        <v>25.417909999999999</v>
      </c>
      <c r="O416" s="69">
        <v>23.155169999999998</v>
      </c>
      <c r="P416" s="69">
        <v>22.33634</v>
      </c>
      <c r="Q416" s="69">
        <v>21.666399999999999</v>
      </c>
      <c r="R416" s="69">
        <v>15.44656</v>
      </c>
      <c r="S416" s="69">
        <v>13.68141</v>
      </c>
      <c r="T416" s="69">
        <v>13.05218</v>
      </c>
      <c r="U416" s="69">
        <v>12.537699999999999</v>
      </c>
      <c r="V416" s="70">
        <v>0.91154590000000002</v>
      </c>
      <c r="W416" s="70">
        <v>0.79642829999999998</v>
      </c>
      <c r="X416" s="70">
        <v>0.75146080000000004</v>
      </c>
      <c r="Y416" s="70">
        <v>0.73058940000000006</v>
      </c>
    </row>
    <row r="417" spans="1:25">
      <c r="A417" t="str">
        <f t="shared" si="21"/>
        <v>22-47</v>
      </c>
      <c r="B417">
        <f t="shared" si="19"/>
        <v>22</v>
      </c>
      <c r="C417">
        <f t="shared" si="20"/>
        <v>47</v>
      </c>
      <c r="D417">
        <v>108000</v>
      </c>
      <c r="E417">
        <v>206000</v>
      </c>
      <c r="F417" s="69">
        <v>23.915379999999999</v>
      </c>
      <c r="G417" s="69">
        <v>21.434979999999999</v>
      </c>
      <c r="H417" s="69">
        <v>20.853850000000001</v>
      </c>
      <c r="I417" s="69">
        <v>20.864609999999999</v>
      </c>
      <c r="J417" s="69">
        <v>35.804180000000002</v>
      </c>
      <c r="K417" s="69">
        <v>38.033029999999997</v>
      </c>
      <c r="L417" s="69">
        <v>38.304079999999999</v>
      </c>
      <c r="M417" s="69">
        <v>38.125590000000003</v>
      </c>
      <c r="N417" s="69">
        <v>23.384589999999999</v>
      </c>
      <c r="O417" s="69">
        <v>21.362919999999999</v>
      </c>
      <c r="P417" s="69">
        <v>20.652200000000001</v>
      </c>
      <c r="Q417" s="69">
        <v>20.071719999999999</v>
      </c>
      <c r="R417" s="69">
        <v>14.53102</v>
      </c>
      <c r="S417" s="69">
        <v>12.89489</v>
      </c>
      <c r="T417" s="69">
        <v>12.32835</v>
      </c>
      <c r="U417" s="69">
        <v>11.864979999999999</v>
      </c>
      <c r="V417" s="70">
        <v>0.73457839999999996</v>
      </c>
      <c r="W417" s="70">
        <v>0.64376250000000002</v>
      </c>
      <c r="X417" s="70">
        <v>0.61096419999999996</v>
      </c>
      <c r="Y417" s="70">
        <v>0.59731999999999996</v>
      </c>
    </row>
    <row r="418" spans="1:25">
      <c r="A418" t="str">
        <f t="shared" si="21"/>
        <v>22-48</v>
      </c>
      <c r="B418">
        <f t="shared" si="19"/>
        <v>22</v>
      </c>
      <c r="C418">
        <f t="shared" si="20"/>
        <v>48</v>
      </c>
      <c r="D418">
        <v>108000</v>
      </c>
      <c r="E418">
        <v>210000</v>
      </c>
      <c r="F418" s="69">
        <v>14.892480000000001</v>
      </c>
      <c r="G418" s="69">
        <v>13.03769</v>
      </c>
      <c r="H418" s="69">
        <v>12.585000000000001</v>
      </c>
      <c r="I418" s="69">
        <v>12.525219999999999</v>
      </c>
      <c r="J418" s="69">
        <v>46.102330000000002</v>
      </c>
      <c r="K418" s="69">
        <v>48.442990000000002</v>
      </c>
      <c r="L418" s="69">
        <v>48.70478</v>
      </c>
      <c r="M418" s="69">
        <v>48.517870000000002</v>
      </c>
      <c r="N418" s="69">
        <v>21.190300000000001</v>
      </c>
      <c r="O418" s="69">
        <v>19.37724</v>
      </c>
      <c r="P418" s="69">
        <v>18.73574</v>
      </c>
      <c r="Q418" s="69">
        <v>18.209820000000001</v>
      </c>
      <c r="R418" s="69">
        <v>12.68919</v>
      </c>
      <c r="S418" s="69">
        <v>11.251060000000001</v>
      </c>
      <c r="T418" s="69">
        <v>10.751709999999999</v>
      </c>
      <c r="U418" s="69">
        <v>10.34154</v>
      </c>
      <c r="V418" s="70">
        <v>0.61977230000000005</v>
      </c>
      <c r="W418" s="70">
        <v>0.54037429999999997</v>
      </c>
      <c r="X418" s="70">
        <v>0.51132359999999999</v>
      </c>
      <c r="Y418" s="70">
        <v>0.49881199999999998</v>
      </c>
    </row>
    <row r="419" spans="1:25">
      <c r="A419" t="str">
        <f t="shared" si="21"/>
        <v>22-49</v>
      </c>
      <c r="B419">
        <f t="shared" si="19"/>
        <v>22</v>
      </c>
      <c r="C419">
        <f t="shared" si="20"/>
        <v>49</v>
      </c>
      <c r="D419">
        <v>108000</v>
      </c>
      <c r="E419">
        <v>214000</v>
      </c>
      <c r="F419" s="69">
        <v>14.269740000000001</v>
      </c>
      <c r="G419" s="69">
        <v>12.566850000000001</v>
      </c>
      <c r="H419" s="69">
        <v>12.161020000000001</v>
      </c>
      <c r="I419" s="69">
        <v>12.095750000000001</v>
      </c>
      <c r="J419" s="69">
        <v>47.581659999999999</v>
      </c>
      <c r="K419" s="69">
        <v>49.824440000000003</v>
      </c>
      <c r="L419" s="69">
        <v>50.055880000000002</v>
      </c>
      <c r="M419" s="69">
        <v>49.88955</v>
      </c>
      <c r="N419" s="69">
        <v>21.03002</v>
      </c>
      <c r="O419" s="69">
        <v>19.269600000000001</v>
      </c>
      <c r="P419" s="69">
        <v>18.656649999999999</v>
      </c>
      <c r="Q419" s="69">
        <v>18.14828</v>
      </c>
      <c r="R419" s="69">
        <v>12.41761</v>
      </c>
      <c r="S419" s="69">
        <v>11.02755</v>
      </c>
      <c r="T419" s="69">
        <v>10.55376</v>
      </c>
      <c r="U419" s="69">
        <v>10.161149999999999</v>
      </c>
      <c r="V419" s="70">
        <v>0.50102690000000005</v>
      </c>
      <c r="W419" s="70">
        <v>0.4365579</v>
      </c>
      <c r="X419" s="70">
        <v>0.41543639999999998</v>
      </c>
      <c r="Y419" s="70">
        <v>0.40756690000000001</v>
      </c>
    </row>
    <row r="420" spans="1:25">
      <c r="A420" t="str">
        <f t="shared" si="21"/>
        <v>22-50</v>
      </c>
      <c r="B420">
        <f t="shared" si="19"/>
        <v>22</v>
      </c>
      <c r="C420">
        <f t="shared" si="20"/>
        <v>50</v>
      </c>
      <c r="D420">
        <v>108000</v>
      </c>
      <c r="E420">
        <v>218000</v>
      </c>
      <c r="F420" s="69">
        <v>13.777240000000001</v>
      </c>
      <c r="G420" s="69">
        <v>12.137969999999999</v>
      </c>
      <c r="H420" s="69">
        <v>11.75915</v>
      </c>
      <c r="I420" s="69">
        <v>11.697990000000001</v>
      </c>
      <c r="J420" s="69">
        <v>46.372019999999999</v>
      </c>
      <c r="K420" s="69">
        <v>48.601779999999998</v>
      </c>
      <c r="L420" s="69">
        <v>48.820610000000002</v>
      </c>
      <c r="M420" s="69">
        <v>48.650190000000002</v>
      </c>
      <c r="N420" s="69">
        <v>21.653030000000001</v>
      </c>
      <c r="O420" s="69">
        <v>19.883620000000001</v>
      </c>
      <c r="P420" s="69">
        <v>19.27694</v>
      </c>
      <c r="Q420" s="69">
        <v>18.772839999999999</v>
      </c>
      <c r="R420" s="69">
        <v>12.590719999999999</v>
      </c>
      <c r="S420" s="69">
        <v>11.202669999999999</v>
      </c>
      <c r="T420" s="69">
        <v>10.73789</v>
      </c>
      <c r="U420" s="69">
        <v>10.353579999999999</v>
      </c>
      <c r="V420" s="70">
        <v>0.42934820000000001</v>
      </c>
      <c r="W420" s="70">
        <v>0.37331900000000001</v>
      </c>
      <c r="X420" s="70">
        <v>0.35774430000000002</v>
      </c>
      <c r="Y420" s="70">
        <v>0.3536011</v>
      </c>
    </row>
    <row r="421" spans="1:25">
      <c r="A421" t="str">
        <f t="shared" si="21"/>
        <v>23-24</v>
      </c>
      <c r="B421">
        <f t="shared" si="19"/>
        <v>23</v>
      </c>
      <c r="C421">
        <f t="shared" si="20"/>
        <v>24</v>
      </c>
      <c r="D421">
        <v>112000</v>
      </c>
      <c r="E421">
        <v>114000</v>
      </c>
      <c r="F421" s="69">
        <v>10.09595</v>
      </c>
      <c r="G421" s="69">
        <v>8.7467710000000007</v>
      </c>
      <c r="H421" s="69">
        <v>8.3078620000000001</v>
      </c>
      <c r="I421" s="69">
        <v>8.0360410000000009</v>
      </c>
      <c r="J421" s="69">
        <v>45.782730000000001</v>
      </c>
      <c r="K421" s="69">
        <v>47.987499999999997</v>
      </c>
      <c r="L421" s="69">
        <v>48.383609999999997</v>
      </c>
      <c r="M421" s="69">
        <v>48.522799999999997</v>
      </c>
      <c r="N421" s="69">
        <v>17.118459999999999</v>
      </c>
      <c r="O421" s="69">
        <v>15.653650000000001</v>
      </c>
      <c r="P421" s="69">
        <v>15.09215</v>
      </c>
      <c r="Q421" s="69">
        <v>14.63151</v>
      </c>
      <c r="R421" s="69">
        <v>10.15696</v>
      </c>
      <c r="S421" s="69">
        <v>9.0232119999999991</v>
      </c>
      <c r="T421" s="69">
        <v>8.5759030000000003</v>
      </c>
      <c r="U421" s="69">
        <v>8.2042540000000006</v>
      </c>
      <c r="V421" s="70">
        <v>0.58330930000000003</v>
      </c>
      <c r="W421" s="70">
        <v>0.50096850000000004</v>
      </c>
      <c r="X421" s="70">
        <v>0.4576846</v>
      </c>
      <c r="Y421" s="70">
        <v>0.43102499999999999</v>
      </c>
    </row>
    <row r="422" spans="1:25">
      <c r="A422" t="str">
        <f t="shared" si="21"/>
        <v>23-25</v>
      </c>
      <c r="B422">
        <f t="shared" si="19"/>
        <v>23</v>
      </c>
      <c r="C422">
        <f t="shared" si="20"/>
        <v>25</v>
      </c>
      <c r="D422">
        <v>112000</v>
      </c>
      <c r="E422">
        <v>118000</v>
      </c>
      <c r="F422" s="69">
        <v>11.496980000000001</v>
      </c>
      <c r="G422" s="69">
        <v>10.008139999999999</v>
      </c>
      <c r="H422" s="69">
        <v>9.5261259999999996</v>
      </c>
      <c r="I422" s="69">
        <v>9.25258</v>
      </c>
      <c r="J422" s="69">
        <v>43.931550000000001</v>
      </c>
      <c r="K422" s="69">
        <v>46.147280000000002</v>
      </c>
      <c r="L422" s="69">
        <v>46.547870000000003</v>
      </c>
      <c r="M422" s="69">
        <v>46.659309999999998</v>
      </c>
      <c r="N422" s="69">
        <v>15.45199</v>
      </c>
      <c r="O422" s="69">
        <v>14.17531</v>
      </c>
      <c r="P422" s="69">
        <v>13.68225</v>
      </c>
      <c r="Q422" s="69">
        <v>13.28065</v>
      </c>
      <c r="R422" s="69">
        <v>9.9442970000000006</v>
      </c>
      <c r="S422" s="69">
        <v>8.8599460000000008</v>
      </c>
      <c r="T422" s="69">
        <v>8.4280080000000002</v>
      </c>
      <c r="U422" s="69">
        <v>8.0697209999999995</v>
      </c>
      <c r="V422" s="70">
        <v>0.49860840000000001</v>
      </c>
      <c r="W422" s="70">
        <v>0.42892980000000003</v>
      </c>
      <c r="X422" s="70">
        <v>0.3919899</v>
      </c>
      <c r="Y422" s="70">
        <v>0.37000889999999997</v>
      </c>
    </row>
    <row r="423" spans="1:25">
      <c r="A423" t="str">
        <f t="shared" si="21"/>
        <v>23-26</v>
      </c>
      <c r="B423">
        <f t="shared" si="19"/>
        <v>23</v>
      </c>
      <c r="C423">
        <f t="shared" si="20"/>
        <v>26</v>
      </c>
      <c r="D423">
        <v>112000</v>
      </c>
      <c r="E423">
        <v>122000</v>
      </c>
      <c r="F423" s="69">
        <v>19.324290000000001</v>
      </c>
      <c r="G423" s="69">
        <v>16.954519999999999</v>
      </c>
      <c r="H423" s="69">
        <v>16.178570000000001</v>
      </c>
      <c r="I423" s="69">
        <v>15.816050000000001</v>
      </c>
      <c r="J423" s="69">
        <v>39.949770000000001</v>
      </c>
      <c r="K423" s="69">
        <v>42.274369999999998</v>
      </c>
      <c r="L423" s="69">
        <v>42.725749999999998</v>
      </c>
      <c r="M423" s="69">
        <v>42.84798</v>
      </c>
      <c r="N423" s="69">
        <v>17.1143</v>
      </c>
      <c r="O423" s="69">
        <v>15.713749999999999</v>
      </c>
      <c r="P423" s="69">
        <v>15.15626</v>
      </c>
      <c r="Q423" s="69">
        <v>14.701079999999999</v>
      </c>
      <c r="R423" s="69">
        <v>11.17032</v>
      </c>
      <c r="S423" s="69">
        <v>9.9731269999999999</v>
      </c>
      <c r="T423" s="69">
        <v>9.4832999999999998</v>
      </c>
      <c r="U423" s="69">
        <v>9.0761610000000008</v>
      </c>
      <c r="V423" s="70">
        <v>0.67418699999999998</v>
      </c>
      <c r="W423" s="70">
        <v>0.58818859999999995</v>
      </c>
      <c r="X423" s="70">
        <v>0.54297899999999999</v>
      </c>
      <c r="Y423" s="70">
        <v>0.51571199999999995</v>
      </c>
    </row>
    <row r="424" spans="1:25">
      <c r="A424" t="str">
        <f t="shared" si="21"/>
        <v>23-27</v>
      </c>
      <c r="B424">
        <f t="shared" si="19"/>
        <v>23</v>
      </c>
      <c r="C424">
        <f t="shared" si="20"/>
        <v>27</v>
      </c>
      <c r="D424">
        <v>112000</v>
      </c>
      <c r="E424">
        <v>126000</v>
      </c>
      <c r="F424" s="69">
        <v>28.793610000000001</v>
      </c>
      <c r="G424" s="69">
        <v>25.327850000000002</v>
      </c>
      <c r="H424" s="69">
        <v>24.141069999999999</v>
      </c>
      <c r="I424" s="69">
        <v>23.717130000000001</v>
      </c>
      <c r="J424" s="69">
        <v>30.956949999999999</v>
      </c>
      <c r="K424" s="69">
        <v>33.348379999999999</v>
      </c>
      <c r="L424" s="69">
        <v>33.865020000000001</v>
      </c>
      <c r="M424" s="69">
        <v>34.005130000000001</v>
      </c>
      <c r="N424" s="69">
        <v>19.989159999999998</v>
      </c>
      <c r="O424" s="69">
        <v>18.329059999999998</v>
      </c>
      <c r="P424" s="69">
        <v>17.649519999999999</v>
      </c>
      <c r="Q424" s="69">
        <v>17.096959999999999</v>
      </c>
      <c r="R424" s="69">
        <v>12.74006</v>
      </c>
      <c r="S424" s="69">
        <v>11.38818</v>
      </c>
      <c r="T424" s="69">
        <v>10.8215</v>
      </c>
      <c r="U424" s="69">
        <v>10.353619999999999</v>
      </c>
      <c r="V424" s="70">
        <v>1.1717550000000001</v>
      </c>
      <c r="W424" s="70">
        <v>1.0321899999999999</v>
      </c>
      <c r="X424" s="70">
        <v>0.96168520000000002</v>
      </c>
      <c r="Y424" s="70">
        <v>0.91869940000000005</v>
      </c>
    </row>
    <row r="425" spans="1:25">
      <c r="A425" t="str">
        <f t="shared" si="21"/>
        <v>23-28</v>
      </c>
      <c r="B425">
        <f t="shared" si="19"/>
        <v>23</v>
      </c>
      <c r="C425">
        <f t="shared" si="20"/>
        <v>28</v>
      </c>
      <c r="D425">
        <v>112000</v>
      </c>
      <c r="E425">
        <v>130000</v>
      </c>
      <c r="F425" s="69">
        <v>16.87885</v>
      </c>
      <c r="G425" s="69">
        <v>15.00116</v>
      </c>
      <c r="H425" s="69">
        <v>14.39437</v>
      </c>
      <c r="I425" s="69">
        <v>14.16422</v>
      </c>
      <c r="J425" s="69">
        <v>41.213349999999998</v>
      </c>
      <c r="K425" s="69">
        <v>43.391170000000002</v>
      </c>
      <c r="L425" s="69">
        <v>43.777079999999998</v>
      </c>
      <c r="M425" s="69">
        <v>43.813479999999998</v>
      </c>
      <c r="N425" s="69">
        <v>15.9679</v>
      </c>
      <c r="O425" s="69">
        <v>14.69111</v>
      </c>
      <c r="P425" s="69">
        <v>14.185969999999999</v>
      </c>
      <c r="Q425" s="69">
        <v>13.778650000000001</v>
      </c>
      <c r="R425" s="69">
        <v>10.844720000000001</v>
      </c>
      <c r="S425" s="69">
        <v>9.6942400000000006</v>
      </c>
      <c r="T425" s="69">
        <v>9.2260399999999994</v>
      </c>
      <c r="U425" s="69">
        <v>8.8403700000000001</v>
      </c>
      <c r="V425" s="70">
        <v>0.6198034</v>
      </c>
      <c r="W425" s="70">
        <v>0.54400059999999995</v>
      </c>
      <c r="X425" s="70">
        <v>0.50636360000000002</v>
      </c>
      <c r="Y425" s="70">
        <v>0.48557220000000001</v>
      </c>
    </row>
    <row r="426" spans="1:25">
      <c r="A426" t="str">
        <f t="shared" si="21"/>
        <v>23-29</v>
      </c>
      <c r="B426">
        <f t="shared" si="19"/>
        <v>23</v>
      </c>
      <c r="C426">
        <f t="shared" si="20"/>
        <v>29</v>
      </c>
      <c r="D426">
        <v>112000</v>
      </c>
      <c r="E426">
        <v>134000</v>
      </c>
      <c r="F426" s="69">
        <v>14.877929999999999</v>
      </c>
      <c r="G426" s="69">
        <v>13.24489</v>
      </c>
      <c r="H426" s="69">
        <v>12.74037</v>
      </c>
      <c r="I426" s="69">
        <v>12.541270000000001</v>
      </c>
      <c r="J426" s="69">
        <v>40.84552</v>
      </c>
      <c r="K426" s="69">
        <v>43.093800000000002</v>
      </c>
      <c r="L426" s="69">
        <v>43.499160000000003</v>
      </c>
      <c r="M426" s="69">
        <v>43.56127</v>
      </c>
      <c r="N426" s="69">
        <v>17.686209999999999</v>
      </c>
      <c r="O426" s="69">
        <v>16.225580000000001</v>
      </c>
      <c r="P426" s="69">
        <v>15.657500000000001</v>
      </c>
      <c r="Q426" s="69">
        <v>15.19552</v>
      </c>
      <c r="R426" s="69">
        <v>11.070449999999999</v>
      </c>
      <c r="S426" s="69">
        <v>9.8822770000000002</v>
      </c>
      <c r="T426" s="69">
        <v>9.4081499999999991</v>
      </c>
      <c r="U426" s="69">
        <v>9.0160110000000007</v>
      </c>
      <c r="V426" s="70">
        <v>0.51986690000000002</v>
      </c>
      <c r="W426" s="70">
        <v>0.45487280000000002</v>
      </c>
      <c r="X426" s="70">
        <v>0.4226647</v>
      </c>
      <c r="Y426" s="70">
        <v>0.40517779999999998</v>
      </c>
    </row>
    <row r="427" spans="1:25">
      <c r="A427" t="str">
        <f t="shared" si="21"/>
        <v>23-30</v>
      </c>
      <c r="B427">
        <f t="shared" si="19"/>
        <v>23</v>
      </c>
      <c r="C427">
        <f t="shared" si="20"/>
        <v>30</v>
      </c>
      <c r="D427">
        <v>112000</v>
      </c>
      <c r="E427">
        <v>138000</v>
      </c>
      <c r="F427" s="69">
        <v>13.96711</v>
      </c>
      <c r="G427" s="69">
        <v>12.422370000000001</v>
      </c>
      <c r="H427" s="69">
        <v>11.948589999999999</v>
      </c>
      <c r="I427" s="69">
        <v>11.750870000000001</v>
      </c>
      <c r="J427" s="69">
        <v>42.293559999999999</v>
      </c>
      <c r="K427" s="69">
        <v>44.481479999999998</v>
      </c>
      <c r="L427" s="69">
        <v>44.854550000000003</v>
      </c>
      <c r="M427" s="69">
        <v>44.898539999999997</v>
      </c>
      <c r="N427" s="69">
        <v>18.053699999999999</v>
      </c>
      <c r="O427" s="69">
        <v>16.53088</v>
      </c>
      <c r="P427" s="69">
        <v>15.94624</v>
      </c>
      <c r="Q427" s="69">
        <v>15.472720000000001</v>
      </c>
      <c r="R427" s="69">
        <v>11.169309999999999</v>
      </c>
      <c r="S427" s="69">
        <v>9.957948</v>
      </c>
      <c r="T427" s="69">
        <v>9.4823109999999993</v>
      </c>
      <c r="U427" s="69">
        <v>9.0905179999999994</v>
      </c>
      <c r="V427" s="70">
        <v>0.59214529999999999</v>
      </c>
      <c r="W427" s="70">
        <v>0.51739069999999998</v>
      </c>
      <c r="X427" s="70">
        <v>0.4809447</v>
      </c>
      <c r="Y427" s="70">
        <v>0.46070640000000002</v>
      </c>
    </row>
    <row r="428" spans="1:25">
      <c r="A428" t="str">
        <f t="shared" si="21"/>
        <v>23-31</v>
      </c>
      <c r="B428">
        <f t="shared" si="19"/>
        <v>23</v>
      </c>
      <c r="C428">
        <f t="shared" si="20"/>
        <v>31</v>
      </c>
      <c r="D428">
        <v>112000</v>
      </c>
      <c r="E428">
        <v>142000</v>
      </c>
      <c r="F428" s="69">
        <v>20.824919999999999</v>
      </c>
      <c r="G428" s="69">
        <v>18.645849999999999</v>
      </c>
      <c r="H428" s="69">
        <v>17.98462</v>
      </c>
      <c r="I428" s="69">
        <v>17.755050000000001</v>
      </c>
      <c r="J428" s="69">
        <v>38.889360000000003</v>
      </c>
      <c r="K428" s="69">
        <v>41.046309999999998</v>
      </c>
      <c r="L428" s="69">
        <v>41.42024</v>
      </c>
      <c r="M428" s="69">
        <v>41.463650000000001</v>
      </c>
      <c r="N428" s="69">
        <v>19.48912</v>
      </c>
      <c r="O428" s="69">
        <v>17.81467</v>
      </c>
      <c r="P428" s="69">
        <v>17.180730000000001</v>
      </c>
      <c r="Q428" s="69">
        <v>16.667339999999999</v>
      </c>
      <c r="R428" s="69">
        <v>12.14817</v>
      </c>
      <c r="S428" s="69">
        <v>10.81382</v>
      </c>
      <c r="T428" s="69">
        <v>10.29837</v>
      </c>
      <c r="U428" s="69">
        <v>9.8745410000000007</v>
      </c>
      <c r="V428" s="70">
        <v>0.89408410000000005</v>
      </c>
      <c r="W428" s="70">
        <v>0.78192099999999998</v>
      </c>
      <c r="X428" s="70">
        <v>0.73009389999999996</v>
      </c>
      <c r="Y428" s="70">
        <v>0.70012300000000005</v>
      </c>
    </row>
    <row r="429" spans="1:25">
      <c r="A429" t="str">
        <f t="shared" si="21"/>
        <v>23-32</v>
      </c>
      <c r="B429">
        <f t="shared" si="19"/>
        <v>23</v>
      </c>
      <c r="C429">
        <f t="shared" si="20"/>
        <v>32</v>
      </c>
      <c r="D429">
        <v>112000</v>
      </c>
      <c r="E429">
        <v>146000</v>
      </c>
      <c r="F429" s="69">
        <v>13.835290000000001</v>
      </c>
      <c r="G429" s="69">
        <v>12.29044</v>
      </c>
      <c r="H429" s="69">
        <v>11.82518</v>
      </c>
      <c r="I429" s="69">
        <v>11.65042</v>
      </c>
      <c r="J429" s="69">
        <v>43.189250000000001</v>
      </c>
      <c r="K429" s="69">
        <v>45.312159999999999</v>
      </c>
      <c r="L429" s="69">
        <v>45.653149999999997</v>
      </c>
      <c r="M429" s="69">
        <v>45.656570000000002</v>
      </c>
      <c r="N429" s="69">
        <v>18.170580000000001</v>
      </c>
      <c r="O429" s="69">
        <v>16.643750000000001</v>
      </c>
      <c r="P429" s="69">
        <v>16.067740000000001</v>
      </c>
      <c r="Q429" s="69">
        <v>15.604620000000001</v>
      </c>
      <c r="R429" s="69">
        <v>11.32227</v>
      </c>
      <c r="S429" s="69">
        <v>10.08549</v>
      </c>
      <c r="T429" s="69">
        <v>9.6093340000000005</v>
      </c>
      <c r="U429" s="69">
        <v>9.2196110000000004</v>
      </c>
      <c r="V429" s="70">
        <v>0.58680790000000005</v>
      </c>
      <c r="W429" s="70">
        <v>0.51184430000000003</v>
      </c>
      <c r="X429" s="70">
        <v>0.47674889999999998</v>
      </c>
      <c r="Y429" s="70">
        <v>0.4583082</v>
      </c>
    </row>
    <row r="430" spans="1:25">
      <c r="A430" t="str">
        <f t="shared" si="21"/>
        <v>23-33</v>
      </c>
      <c r="B430">
        <f t="shared" si="19"/>
        <v>23</v>
      </c>
      <c r="C430">
        <f t="shared" si="20"/>
        <v>33</v>
      </c>
      <c r="D430">
        <v>112000</v>
      </c>
      <c r="E430">
        <v>150000</v>
      </c>
      <c r="F430" s="69">
        <v>15.23922</v>
      </c>
      <c r="G430" s="69">
        <v>13.61225</v>
      </c>
      <c r="H430" s="69">
        <v>13.127000000000001</v>
      </c>
      <c r="I430" s="69">
        <v>12.9529</v>
      </c>
      <c r="J430" s="69">
        <v>42.855870000000003</v>
      </c>
      <c r="K430" s="69">
        <v>44.930100000000003</v>
      </c>
      <c r="L430" s="69">
        <v>45.259819999999998</v>
      </c>
      <c r="M430" s="69">
        <v>45.251249999999999</v>
      </c>
      <c r="N430" s="69">
        <v>18.55791</v>
      </c>
      <c r="O430" s="69">
        <v>16.992619999999999</v>
      </c>
      <c r="P430" s="69">
        <v>16.401959999999999</v>
      </c>
      <c r="Q430" s="69">
        <v>15.924810000000001</v>
      </c>
      <c r="R430" s="69">
        <v>11.60112</v>
      </c>
      <c r="S430" s="69">
        <v>10.33461</v>
      </c>
      <c r="T430" s="69">
        <v>9.8485720000000008</v>
      </c>
      <c r="U430" s="69">
        <v>9.4493399999999994</v>
      </c>
      <c r="V430" s="70">
        <v>0.62018209999999996</v>
      </c>
      <c r="W430" s="70">
        <v>0.54209569999999996</v>
      </c>
      <c r="X430" s="70">
        <v>0.50549290000000002</v>
      </c>
      <c r="Y430" s="70">
        <v>0.48578769999999999</v>
      </c>
    </row>
    <row r="431" spans="1:25">
      <c r="A431" t="str">
        <f t="shared" si="21"/>
        <v>23-34</v>
      </c>
      <c r="B431">
        <f t="shared" si="19"/>
        <v>23</v>
      </c>
      <c r="C431">
        <f t="shared" si="20"/>
        <v>34</v>
      </c>
      <c r="D431">
        <v>112000</v>
      </c>
      <c r="E431">
        <v>154000</v>
      </c>
      <c r="F431" s="69">
        <v>17.497779999999999</v>
      </c>
      <c r="G431" s="69">
        <v>15.651680000000001</v>
      </c>
      <c r="H431" s="69">
        <v>15.100899999999999</v>
      </c>
      <c r="I431" s="69">
        <v>14.91722</v>
      </c>
      <c r="J431" s="69">
        <v>37.299190000000003</v>
      </c>
      <c r="K431" s="69">
        <v>39.418219999999998</v>
      </c>
      <c r="L431" s="69">
        <v>39.796849999999999</v>
      </c>
      <c r="M431" s="69">
        <v>39.826569999999997</v>
      </c>
      <c r="N431" s="69">
        <v>20.097829999999998</v>
      </c>
      <c r="O431" s="69">
        <v>18.368549999999999</v>
      </c>
      <c r="P431" s="69">
        <v>17.717479999999998</v>
      </c>
      <c r="Q431" s="69">
        <v>17.190180000000002</v>
      </c>
      <c r="R431" s="69">
        <v>12.67642</v>
      </c>
      <c r="S431" s="69">
        <v>11.281029999999999</v>
      </c>
      <c r="T431" s="69">
        <v>10.74873</v>
      </c>
      <c r="U431" s="69">
        <v>10.311529999999999</v>
      </c>
      <c r="V431" s="70">
        <v>0.75363820000000004</v>
      </c>
      <c r="W431" s="70">
        <v>0.65859049999999997</v>
      </c>
      <c r="X431" s="70">
        <v>0.61479150000000005</v>
      </c>
      <c r="Y431" s="70">
        <v>0.59049450000000003</v>
      </c>
    </row>
    <row r="432" spans="1:25">
      <c r="A432" t="str">
        <f t="shared" si="21"/>
        <v>23-35</v>
      </c>
      <c r="B432">
        <f t="shared" si="19"/>
        <v>23</v>
      </c>
      <c r="C432">
        <f t="shared" si="20"/>
        <v>35</v>
      </c>
      <c r="D432">
        <v>112000</v>
      </c>
      <c r="E432">
        <v>158000</v>
      </c>
      <c r="F432" s="69">
        <v>15.12299</v>
      </c>
      <c r="G432" s="69">
        <v>13.512650000000001</v>
      </c>
      <c r="H432" s="69">
        <v>13.044510000000001</v>
      </c>
      <c r="I432" s="69">
        <v>12.88387</v>
      </c>
      <c r="J432" s="69">
        <v>43.219110000000001</v>
      </c>
      <c r="K432" s="69">
        <v>45.288310000000003</v>
      </c>
      <c r="L432" s="69">
        <v>45.606909999999999</v>
      </c>
      <c r="M432" s="69">
        <v>45.585030000000003</v>
      </c>
      <c r="N432" s="69">
        <v>18.407309999999999</v>
      </c>
      <c r="O432" s="69">
        <v>16.856110000000001</v>
      </c>
      <c r="P432" s="69">
        <v>16.267900000000001</v>
      </c>
      <c r="Q432" s="69">
        <v>15.79214</v>
      </c>
      <c r="R432" s="69">
        <v>11.652010000000001</v>
      </c>
      <c r="S432" s="69">
        <v>10.376989999999999</v>
      </c>
      <c r="T432" s="69">
        <v>9.8881490000000003</v>
      </c>
      <c r="U432" s="69">
        <v>9.4865169999999992</v>
      </c>
      <c r="V432" s="70">
        <v>0.61048199999999997</v>
      </c>
      <c r="W432" s="70">
        <v>0.53269049999999996</v>
      </c>
      <c r="X432" s="70">
        <v>0.49629380000000001</v>
      </c>
      <c r="Y432" s="70">
        <v>0.47673349999999998</v>
      </c>
    </row>
    <row r="433" spans="1:25">
      <c r="A433" t="str">
        <f t="shared" si="21"/>
        <v>23-36</v>
      </c>
      <c r="B433">
        <f t="shared" si="19"/>
        <v>23</v>
      </c>
      <c r="C433">
        <f t="shared" si="20"/>
        <v>36</v>
      </c>
      <c r="D433">
        <v>112000</v>
      </c>
      <c r="E433">
        <v>162000</v>
      </c>
      <c r="F433" s="69">
        <v>16.025680000000001</v>
      </c>
      <c r="G433" s="69">
        <v>14.272640000000001</v>
      </c>
      <c r="H433" s="69">
        <v>13.761990000000001</v>
      </c>
      <c r="I433" s="69">
        <v>13.583920000000001</v>
      </c>
      <c r="J433" s="69">
        <v>43.762479999999996</v>
      </c>
      <c r="K433" s="69">
        <v>45.884050000000002</v>
      </c>
      <c r="L433" s="69">
        <v>46.228999999999999</v>
      </c>
      <c r="M433" s="69">
        <v>46.220979999999997</v>
      </c>
      <c r="N433" s="69">
        <v>18.338290000000001</v>
      </c>
      <c r="O433" s="69">
        <v>16.77722</v>
      </c>
      <c r="P433" s="69">
        <v>16.18008</v>
      </c>
      <c r="Q433" s="69">
        <v>15.69421</v>
      </c>
      <c r="R433" s="69">
        <v>11.654960000000001</v>
      </c>
      <c r="S433" s="69">
        <v>10.36727</v>
      </c>
      <c r="T433" s="69">
        <v>9.8704809999999998</v>
      </c>
      <c r="U433" s="69">
        <v>9.460483</v>
      </c>
      <c r="V433" s="70">
        <v>0.59483140000000001</v>
      </c>
      <c r="W433" s="70">
        <v>0.51630560000000003</v>
      </c>
      <c r="X433" s="70">
        <v>0.47878569999999998</v>
      </c>
      <c r="Y433" s="70">
        <v>0.4578122</v>
      </c>
    </row>
    <row r="434" spans="1:25">
      <c r="A434" t="str">
        <f t="shared" si="21"/>
        <v>23-37</v>
      </c>
      <c r="B434">
        <f t="shared" si="19"/>
        <v>23</v>
      </c>
      <c r="C434">
        <f t="shared" si="20"/>
        <v>37</v>
      </c>
      <c r="D434">
        <v>112000</v>
      </c>
      <c r="E434">
        <v>166000</v>
      </c>
      <c r="F434" s="69">
        <v>15.44242</v>
      </c>
      <c r="G434" s="69">
        <v>13.67286</v>
      </c>
      <c r="H434" s="69">
        <v>13.174799999999999</v>
      </c>
      <c r="I434" s="69">
        <v>12.998620000000001</v>
      </c>
      <c r="J434" s="69">
        <v>44.636830000000003</v>
      </c>
      <c r="K434" s="69">
        <v>46.81738</v>
      </c>
      <c r="L434" s="69">
        <v>47.148099999999999</v>
      </c>
      <c r="M434" s="69">
        <v>47.1265</v>
      </c>
      <c r="N434" s="69">
        <v>18.350339999999999</v>
      </c>
      <c r="O434" s="69">
        <v>16.790320000000001</v>
      </c>
      <c r="P434" s="69">
        <v>16.186299999999999</v>
      </c>
      <c r="Q434" s="69">
        <v>15.692589999999999</v>
      </c>
      <c r="R434" s="69">
        <v>11.573689999999999</v>
      </c>
      <c r="S434" s="69">
        <v>10.29341</v>
      </c>
      <c r="T434" s="69">
        <v>9.7940710000000006</v>
      </c>
      <c r="U434" s="69">
        <v>9.3803450000000002</v>
      </c>
      <c r="V434" s="70">
        <v>0.580067</v>
      </c>
      <c r="W434" s="70">
        <v>0.50251029999999997</v>
      </c>
      <c r="X434" s="70">
        <v>0.46482499999999999</v>
      </c>
      <c r="Y434" s="70">
        <v>0.4432778</v>
      </c>
    </row>
    <row r="435" spans="1:25">
      <c r="A435" t="str">
        <f t="shared" si="21"/>
        <v>23-38</v>
      </c>
      <c r="B435">
        <f t="shared" si="19"/>
        <v>23</v>
      </c>
      <c r="C435">
        <f t="shared" si="20"/>
        <v>38</v>
      </c>
      <c r="D435">
        <v>112000</v>
      </c>
      <c r="E435">
        <v>170000</v>
      </c>
      <c r="F435" s="69">
        <v>14.5206</v>
      </c>
      <c r="G435" s="69">
        <v>12.80401</v>
      </c>
      <c r="H435" s="69">
        <v>12.313750000000001</v>
      </c>
      <c r="I435" s="69">
        <v>12.139390000000001</v>
      </c>
      <c r="J435" s="69">
        <v>46.51641</v>
      </c>
      <c r="K435" s="69">
        <v>48.694740000000003</v>
      </c>
      <c r="L435" s="69">
        <v>49.016449999999999</v>
      </c>
      <c r="M435" s="69">
        <v>48.976230000000001</v>
      </c>
      <c r="N435" s="69">
        <v>18.017869999999998</v>
      </c>
      <c r="O435" s="69">
        <v>16.492509999999999</v>
      </c>
      <c r="P435" s="69">
        <v>15.901960000000001</v>
      </c>
      <c r="Q435" s="69">
        <v>15.41771</v>
      </c>
      <c r="R435" s="69">
        <v>11.39921</v>
      </c>
      <c r="S435" s="69">
        <v>10.135910000000001</v>
      </c>
      <c r="T435" s="69">
        <v>9.6437229999999996</v>
      </c>
      <c r="U435" s="69">
        <v>9.2346380000000003</v>
      </c>
      <c r="V435" s="70">
        <v>0.60035490000000002</v>
      </c>
      <c r="W435" s="70">
        <v>0.51931629999999995</v>
      </c>
      <c r="X435" s="70">
        <v>0.4802034</v>
      </c>
      <c r="Y435" s="70">
        <v>0.45769700000000002</v>
      </c>
    </row>
    <row r="436" spans="1:25">
      <c r="A436" t="str">
        <f t="shared" si="21"/>
        <v>23-39</v>
      </c>
      <c r="B436">
        <f t="shared" si="19"/>
        <v>23</v>
      </c>
      <c r="C436">
        <f t="shared" si="20"/>
        <v>39</v>
      </c>
      <c r="D436">
        <v>112000</v>
      </c>
      <c r="E436">
        <v>174000</v>
      </c>
      <c r="F436" s="69">
        <v>21.132249999999999</v>
      </c>
      <c r="G436" s="69">
        <v>18.518830000000001</v>
      </c>
      <c r="H436" s="69">
        <v>17.748550000000002</v>
      </c>
      <c r="I436" s="69">
        <v>17.50909</v>
      </c>
      <c r="J436" s="69">
        <v>42.653939999999999</v>
      </c>
      <c r="K436" s="69">
        <v>45.020429999999998</v>
      </c>
      <c r="L436" s="69">
        <v>45.39864</v>
      </c>
      <c r="M436" s="69">
        <v>45.380940000000002</v>
      </c>
      <c r="N436" s="69">
        <v>19.597709999999999</v>
      </c>
      <c r="O436" s="69">
        <v>17.893930000000001</v>
      </c>
      <c r="P436" s="69">
        <v>17.219629999999999</v>
      </c>
      <c r="Q436" s="69">
        <v>16.664999999999999</v>
      </c>
      <c r="R436" s="69">
        <v>12.433389999999999</v>
      </c>
      <c r="S436" s="69">
        <v>11.03722</v>
      </c>
      <c r="T436" s="69">
        <v>10.48297</v>
      </c>
      <c r="U436" s="69">
        <v>10.022169999999999</v>
      </c>
      <c r="V436" s="70">
        <v>0.67042959999999996</v>
      </c>
      <c r="W436" s="70">
        <v>0.57830110000000001</v>
      </c>
      <c r="X436" s="70">
        <v>0.5336495</v>
      </c>
      <c r="Y436" s="70">
        <v>0.50750980000000001</v>
      </c>
    </row>
    <row r="437" spans="1:25">
      <c r="A437" t="str">
        <f t="shared" si="21"/>
        <v>23-40</v>
      </c>
      <c r="B437">
        <f t="shared" si="19"/>
        <v>23</v>
      </c>
      <c r="C437">
        <f t="shared" si="20"/>
        <v>40</v>
      </c>
      <c r="D437">
        <v>112000</v>
      </c>
      <c r="E437">
        <v>178000</v>
      </c>
      <c r="F437" s="69">
        <v>14.94275</v>
      </c>
      <c r="G437" s="69">
        <v>12.99559</v>
      </c>
      <c r="H437" s="69">
        <v>12.476380000000001</v>
      </c>
      <c r="I437" s="69">
        <v>12.303179999999999</v>
      </c>
      <c r="J437" s="69">
        <v>46.24971</v>
      </c>
      <c r="K437" s="69">
        <v>48.644300000000001</v>
      </c>
      <c r="L437" s="69">
        <v>48.980020000000003</v>
      </c>
      <c r="M437" s="69">
        <v>48.917059999999999</v>
      </c>
      <c r="N437" s="69">
        <v>18.487919999999999</v>
      </c>
      <c r="O437" s="69">
        <v>16.907129999999999</v>
      </c>
      <c r="P437" s="69">
        <v>16.296289999999999</v>
      </c>
      <c r="Q437" s="69">
        <v>15.79752</v>
      </c>
      <c r="R437" s="69">
        <v>11.471109999999999</v>
      </c>
      <c r="S437" s="69">
        <v>10.189439999999999</v>
      </c>
      <c r="T437" s="69">
        <v>9.6924419999999998</v>
      </c>
      <c r="U437" s="69">
        <v>9.281739</v>
      </c>
      <c r="V437" s="70">
        <v>0.53619989999999995</v>
      </c>
      <c r="W437" s="70">
        <v>0.46243469999999998</v>
      </c>
      <c r="X437" s="70">
        <v>0.42808740000000001</v>
      </c>
      <c r="Y437" s="70">
        <v>0.40940149999999997</v>
      </c>
    </row>
    <row r="438" spans="1:25">
      <c r="A438" t="str">
        <f t="shared" si="21"/>
        <v>23-41</v>
      </c>
      <c r="B438">
        <f t="shared" si="19"/>
        <v>23</v>
      </c>
      <c r="C438">
        <f t="shared" si="20"/>
        <v>41</v>
      </c>
      <c r="D438">
        <v>112000</v>
      </c>
      <c r="E438">
        <v>182000</v>
      </c>
      <c r="F438" s="69">
        <v>13.580159999999999</v>
      </c>
      <c r="G438" s="69">
        <v>11.76188</v>
      </c>
      <c r="H438" s="69">
        <v>11.278370000000001</v>
      </c>
      <c r="I438" s="69">
        <v>11.11478</v>
      </c>
      <c r="J438" s="69">
        <v>47.951599999999999</v>
      </c>
      <c r="K438" s="69">
        <v>50.418979999999998</v>
      </c>
      <c r="L438" s="69">
        <v>50.755549999999999</v>
      </c>
      <c r="M438" s="69">
        <v>50.66722</v>
      </c>
      <c r="N438" s="69">
        <v>18.009270000000001</v>
      </c>
      <c r="O438" s="69">
        <v>16.477319999999999</v>
      </c>
      <c r="P438" s="69">
        <v>15.89551</v>
      </c>
      <c r="Q438" s="69">
        <v>15.424759999999999</v>
      </c>
      <c r="R438" s="69">
        <v>11.208270000000001</v>
      </c>
      <c r="S438" s="69">
        <v>9.9499870000000001</v>
      </c>
      <c r="T438" s="69">
        <v>9.4713940000000001</v>
      </c>
      <c r="U438" s="69">
        <v>9.0790199999999999</v>
      </c>
      <c r="V438" s="70">
        <v>0.52891060000000001</v>
      </c>
      <c r="W438" s="70">
        <v>0.45576800000000001</v>
      </c>
      <c r="X438" s="70">
        <v>0.42242170000000001</v>
      </c>
      <c r="Y438" s="70">
        <v>0.40499679999999999</v>
      </c>
    </row>
    <row r="439" spans="1:25">
      <c r="A439" t="str">
        <f t="shared" si="21"/>
        <v>23-42</v>
      </c>
      <c r="B439">
        <f t="shared" si="19"/>
        <v>23</v>
      </c>
      <c r="C439">
        <f t="shared" si="20"/>
        <v>42</v>
      </c>
      <c r="D439">
        <v>112000</v>
      </c>
      <c r="E439">
        <v>186000</v>
      </c>
      <c r="F439" s="69">
        <v>18.293119999999998</v>
      </c>
      <c r="G439" s="69">
        <v>15.57194</v>
      </c>
      <c r="H439" s="69">
        <v>14.77257</v>
      </c>
      <c r="I439" s="69">
        <v>14.537929999999999</v>
      </c>
      <c r="J439" s="69">
        <v>45.532710000000002</v>
      </c>
      <c r="K439" s="69">
        <v>48.302700000000002</v>
      </c>
      <c r="L439" s="69">
        <v>48.72186</v>
      </c>
      <c r="M439" s="69">
        <v>48.627420000000001</v>
      </c>
      <c r="N439" s="69">
        <v>19.76698</v>
      </c>
      <c r="O439" s="69">
        <v>18.034800000000001</v>
      </c>
      <c r="P439" s="69">
        <v>17.38963</v>
      </c>
      <c r="Q439" s="69">
        <v>16.878440000000001</v>
      </c>
      <c r="R439" s="69">
        <v>12.240209999999999</v>
      </c>
      <c r="S439" s="69">
        <v>10.83747</v>
      </c>
      <c r="T439" s="69">
        <v>10.3132</v>
      </c>
      <c r="U439" s="69">
        <v>9.8935919999999999</v>
      </c>
      <c r="V439" s="70">
        <v>0.70625110000000002</v>
      </c>
      <c r="W439" s="70">
        <v>0.60281910000000005</v>
      </c>
      <c r="X439" s="70">
        <v>0.55981460000000005</v>
      </c>
      <c r="Y439" s="70">
        <v>0.53982830000000004</v>
      </c>
    </row>
    <row r="440" spans="1:25">
      <c r="A440" t="str">
        <f t="shared" si="21"/>
        <v>23-43</v>
      </c>
      <c r="B440">
        <f t="shared" si="19"/>
        <v>23</v>
      </c>
      <c r="C440">
        <f t="shared" si="20"/>
        <v>43</v>
      </c>
      <c r="D440">
        <v>112000</v>
      </c>
      <c r="E440">
        <v>190000</v>
      </c>
      <c r="F440" s="69">
        <v>17.316939999999999</v>
      </c>
      <c r="G440" s="69">
        <v>14.67835</v>
      </c>
      <c r="H440" s="69">
        <v>13.90875</v>
      </c>
      <c r="I440" s="69">
        <v>13.71062</v>
      </c>
      <c r="J440" s="69">
        <v>47.121569999999998</v>
      </c>
      <c r="K440" s="69">
        <v>49.973930000000003</v>
      </c>
      <c r="L440" s="69">
        <v>50.399889999999999</v>
      </c>
      <c r="M440" s="69">
        <v>50.263950000000001</v>
      </c>
      <c r="N440" s="69">
        <v>19.256029999999999</v>
      </c>
      <c r="O440" s="69">
        <v>17.582000000000001</v>
      </c>
      <c r="P440" s="69">
        <v>16.951730000000001</v>
      </c>
      <c r="Q440" s="69">
        <v>16.44727</v>
      </c>
      <c r="R440" s="69">
        <v>11.929209999999999</v>
      </c>
      <c r="S440" s="69">
        <v>10.56542</v>
      </c>
      <c r="T440" s="69">
        <v>10.052049999999999</v>
      </c>
      <c r="U440" s="69">
        <v>9.6376779999999993</v>
      </c>
      <c r="V440" s="70">
        <v>0.61462919999999999</v>
      </c>
      <c r="W440" s="70">
        <v>0.52572019999999997</v>
      </c>
      <c r="X440" s="70">
        <v>0.48860399999999998</v>
      </c>
      <c r="Y440" s="70">
        <v>0.47141620000000001</v>
      </c>
    </row>
    <row r="441" spans="1:25">
      <c r="A441" t="str">
        <f t="shared" si="21"/>
        <v>23-44</v>
      </c>
      <c r="B441">
        <f t="shared" si="19"/>
        <v>23</v>
      </c>
      <c r="C441">
        <f t="shared" si="20"/>
        <v>44</v>
      </c>
      <c r="D441">
        <v>112000</v>
      </c>
      <c r="E441">
        <v>194000</v>
      </c>
      <c r="F441" s="69">
        <v>17.682919999999999</v>
      </c>
      <c r="G441" s="69">
        <v>14.70631</v>
      </c>
      <c r="H441" s="69">
        <v>13.80617</v>
      </c>
      <c r="I441" s="69">
        <v>13.580909999999999</v>
      </c>
      <c r="J441" s="69">
        <v>46.261209999999998</v>
      </c>
      <c r="K441" s="69">
        <v>49.248089999999998</v>
      </c>
      <c r="L441" s="69">
        <v>49.697859999999999</v>
      </c>
      <c r="M441" s="69">
        <v>49.541879999999999</v>
      </c>
      <c r="N441" s="69">
        <v>18.862369999999999</v>
      </c>
      <c r="O441" s="69">
        <v>17.227319999999999</v>
      </c>
      <c r="P441" s="69">
        <v>16.618179999999999</v>
      </c>
      <c r="Q441" s="69">
        <v>16.138909999999999</v>
      </c>
      <c r="R441" s="69">
        <v>11.75357</v>
      </c>
      <c r="S441" s="69">
        <v>10.400690000000001</v>
      </c>
      <c r="T441" s="69">
        <v>9.8948599999999995</v>
      </c>
      <c r="U441" s="69">
        <v>9.4925770000000007</v>
      </c>
      <c r="V441" s="70">
        <v>0.69687869999999996</v>
      </c>
      <c r="W441" s="70">
        <v>0.59417240000000004</v>
      </c>
      <c r="X441" s="70">
        <v>0.55365989999999998</v>
      </c>
      <c r="Y441" s="70">
        <v>0.53656539999999997</v>
      </c>
    </row>
    <row r="442" spans="1:25">
      <c r="A442" t="str">
        <f t="shared" si="21"/>
        <v>23-45</v>
      </c>
      <c r="B442">
        <f t="shared" si="19"/>
        <v>23</v>
      </c>
      <c r="C442">
        <f t="shared" si="20"/>
        <v>45</v>
      </c>
      <c r="D442">
        <v>112000</v>
      </c>
      <c r="E442">
        <v>198000</v>
      </c>
      <c r="F442" s="69">
        <v>17.478770000000001</v>
      </c>
      <c r="G442" s="69">
        <v>14.99958</v>
      </c>
      <c r="H442" s="69">
        <v>14.3363</v>
      </c>
      <c r="I442" s="69">
        <v>14.22199</v>
      </c>
      <c r="J442" s="69">
        <v>47.890129999999999</v>
      </c>
      <c r="K442" s="69">
        <v>50.505629999999996</v>
      </c>
      <c r="L442" s="69">
        <v>50.804229999999997</v>
      </c>
      <c r="M442" s="69">
        <v>50.565779999999997</v>
      </c>
      <c r="N442" s="69">
        <v>19.592739999999999</v>
      </c>
      <c r="O442" s="69">
        <v>17.91132</v>
      </c>
      <c r="P442" s="69">
        <v>17.273289999999999</v>
      </c>
      <c r="Q442" s="69">
        <v>16.756779999999999</v>
      </c>
      <c r="R442" s="69">
        <v>12.112310000000001</v>
      </c>
      <c r="S442" s="69">
        <v>10.74104</v>
      </c>
      <c r="T442" s="69">
        <v>10.225099999999999</v>
      </c>
      <c r="U442" s="69">
        <v>9.8047909999999998</v>
      </c>
      <c r="V442" s="70">
        <v>0.63116150000000004</v>
      </c>
      <c r="W442" s="70">
        <v>0.54542729999999995</v>
      </c>
      <c r="X442" s="70">
        <v>0.51090369999999996</v>
      </c>
      <c r="Y442" s="70">
        <v>0.49495800000000001</v>
      </c>
    </row>
    <row r="443" spans="1:25">
      <c r="A443" t="str">
        <f t="shared" si="21"/>
        <v>23-46</v>
      </c>
      <c r="B443">
        <f t="shared" si="19"/>
        <v>23</v>
      </c>
      <c r="C443">
        <f t="shared" si="20"/>
        <v>46</v>
      </c>
      <c r="D443">
        <v>112000</v>
      </c>
      <c r="E443">
        <v>202000</v>
      </c>
      <c r="F443" s="69">
        <v>12.03012</v>
      </c>
      <c r="G443" s="69">
        <v>10.392250000000001</v>
      </c>
      <c r="H443" s="69">
        <v>10.03782</v>
      </c>
      <c r="I443" s="69">
        <v>10.01796</v>
      </c>
      <c r="J443" s="69">
        <v>50.34422</v>
      </c>
      <c r="K443" s="69">
        <v>52.665089999999999</v>
      </c>
      <c r="L443" s="69">
        <v>52.827199999999998</v>
      </c>
      <c r="M443" s="69">
        <v>52.507309999999997</v>
      </c>
      <c r="N443" s="69">
        <v>19.597460000000002</v>
      </c>
      <c r="O443" s="69">
        <v>17.96311</v>
      </c>
      <c r="P443" s="69">
        <v>17.373670000000001</v>
      </c>
      <c r="Q443" s="69">
        <v>16.89565</v>
      </c>
      <c r="R443" s="69">
        <v>11.833600000000001</v>
      </c>
      <c r="S443" s="69">
        <v>10.51803</v>
      </c>
      <c r="T443" s="69">
        <v>10.049239999999999</v>
      </c>
      <c r="U443" s="69">
        <v>9.6671800000000001</v>
      </c>
      <c r="V443" s="70">
        <v>0.64718229999999999</v>
      </c>
      <c r="W443" s="70">
        <v>0.56424929999999995</v>
      </c>
      <c r="X443" s="70">
        <v>0.5325027</v>
      </c>
      <c r="Y443" s="70">
        <v>0.51851139999999996</v>
      </c>
    </row>
    <row r="444" spans="1:25">
      <c r="A444" t="str">
        <f t="shared" si="21"/>
        <v>23-47</v>
      </c>
      <c r="B444">
        <f t="shared" si="19"/>
        <v>23</v>
      </c>
      <c r="C444">
        <f t="shared" si="20"/>
        <v>47</v>
      </c>
      <c r="D444">
        <v>112000</v>
      </c>
      <c r="E444">
        <v>206000</v>
      </c>
      <c r="F444" s="69">
        <v>21.921469999999999</v>
      </c>
      <c r="G444" s="69">
        <v>19.6828</v>
      </c>
      <c r="H444" s="69">
        <v>19.233930000000001</v>
      </c>
      <c r="I444" s="69">
        <v>19.27018</v>
      </c>
      <c r="J444" s="69">
        <v>43.83466</v>
      </c>
      <c r="K444" s="69">
        <v>46.004010000000001</v>
      </c>
      <c r="L444" s="69">
        <v>46.11994</v>
      </c>
      <c r="M444" s="69">
        <v>45.805619999999998</v>
      </c>
      <c r="N444" s="69">
        <v>21.931789999999999</v>
      </c>
      <c r="O444" s="69">
        <v>20.156079999999999</v>
      </c>
      <c r="P444" s="69">
        <v>19.52872</v>
      </c>
      <c r="Q444" s="69">
        <v>19.018319999999999</v>
      </c>
      <c r="R444" s="69">
        <v>13.44651</v>
      </c>
      <c r="S444" s="69">
        <v>12.02322</v>
      </c>
      <c r="T444" s="69">
        <v>11.527469999999999</v>
      </c>
      <c r="U444" s="69">
        <v>11.123559999999999</v>
      </c>
      <c r="V444" s="70">
        <v>0.88810710000000004</v>
      </c>
      <c r="W444" s="70">
        <v>0.77674969999999999</v>
      </c>
      <c r="X444" s="70">
        <v>0.73430419999999996</v>
      </c>
      <c r="Y444" s="70">
        <v>0.71400730000000001</v>
      </c>
    </row>
    <row r="445" spans="1:25">
      <c r="A445" t="str">
        <f t="shared" si="21"/>
        <v>23-48</v>
      </c>
      <c r="B445">
        <f t="shared" si="19"/>
        <v>23</v>
      </c>
      <c r="C445">
        <f t="shared" si="20"/>
        <v>48</v>
      </c>
      <c r="D445">
        <v>112000</v>
      </c>
      <c r="E445">
        <v>210000</v>
      </c>
      <c r="F445" s="69">
        <v>19.046530000000001</v>
      </c>
      <c r="G445" s="69">
        <v>16.91499</v>
      </c>
      <c r="H445" s="69">
        <v>16.455259999999999</v>
      </c>
      <c r="I445" s="69">
        <v>16.470479999999998</v>
      </c>
      <c r="J445" s="69">
        <v>44.69641</v>
      </c>
      <c r="K445" s="69">
        <v>46.973179999999999</v>
      </c>
      <c r="L445" s="69">
        <v>47.138390000000001</v>
      </c>
      <c r="M445" s="69">
        <v>46.856400000000001</v>
      </c>
      <c r="N445" s="69">
        <v>21.206620000000001</v>
      </c>
      <c r="O445" s="69">
        <v>19.420179999999998</v>
      </c>
      <c r="P445" s="69">
        <v>18.7804</v>
      </c>
      <c r="Q445" s="69">
        <v>18.260300000000001</v>
      </c>
      <c r="R445" s="69">
        <v>13.36619</v>
      </c>
      <c r="S445" s="69">
        <v>11.88739</v>
      </c>
      <c r="T445" s="69">
        <v>11.36612</v>
      </c>
      <c r="U445" s="69">
        <v>10.94177</v>
      </c>
      <c r="V445" s="70">
        <v>0.64999399999999996</v>
      </c>
      <c r="W445" s="70">
        <v>0.56600280000000003</v>
      </c>
      <c r="X445" s="70">
        <v>0.53618449999999995</v>
      </c>
      <c r="Y445" s="70">
        <v>0.52395060000000004</v>
      </c>
    </row>
    <row r="446" spans="1:25">
      <c r="A446" t="str">
        <f t="shared" si="21"/>
        <v>24-24</v>
      </c>
      <c r="B446">
        <f t="shared" si="19"/>
        <v>24</v>
      </c>
      <c r="C446">
        <f t="shared" si="20"/>
        <v>24</v>
      </c>
      <c r="D446">
        <v>116000</v>
      </c>
      <c r="E446">
        <v>114000</v>
      </c>
      <c r="F446" s="69">
        <v>11.2143</v>
      </c>
      <c r="G446" s="69">
        <v>9.7869759999999992</v>
      </c>
      <c r="H446" s="69">
        <v>9.3198209999999992</v>
      </c>
      <c r="I446" s="69">
        <v>9.0336879999999997</v>
      </c>
      <c r="J446" s="69">
        <v>44.116889999999998</v>
      </c>
      <c r="K446" s="69">
        <v>46.269440000000003</v>
      </c>
      <c r="L446" s="69">
        <v>46.660760000000003</v>
      </c>
      <c r="M446" s="69">
        <v>46.797080000000001</v>
      </c>
      <c r="N446" s="69">
        <v>15.785069999999999</v>
      </c>
      <c r="O446" s="69">
        <v>14.45322</v>
      </c>
      <c r="P446" s="69">
        <v>13.935919999999999</v>
      </c>
      <c r="Q446" s="69">
        <v>13.51064</v>
      </c>
      <c r="R446" s="69">
        <v>9.8742509999999992</v>
      </c>
      <c r="S446" s="69">
        <v>8.7772959999999998</v>
      </c>
      <c r="T446" s="69">
        <v>8.3382830000000006</v>
      </c>
      <c r="U446" s="69">
        <v>7.9718150000000003</v>
      </c>
      <c r="V446" s="70">
        <v>0.48987700000000001</v>
      </c>
      <c r="W446" s="70">
        <v>0.4203537</v>
      </c>
      <c r="X446" s="70">
        <v>0.38294509999999998</v>
      </c>
      <c r="Y446" s="70">
        <v>0.35991879999999998</v>
      </c>
    </row>
    <row r="447" spans="1:25">
      <c r="A447" t="str">
        <f t="shared" si="21"/>
        <v>24-25</v>
      </c>
      <c r="B447">
        <f t="shared" si="19"/>
        <v>24</v>
      </c>
      <c r="C447">
        <f t="shared" si="20"/>
        <v>25</v>
      </c>
      <c r="D447">
        <v>116000</v>
      </c>
      <c r="E447">
        <v>118000</v>
      </c>
      <c r="F447" s="69">
        <v>13.988630000000001</v>
      </c>
      <c r="G447" s="69">
        <v>12.29583</v>
      </c>
      <c r="H447" s="69">
        <v>11.745010000000001</v>
      </c>
      <c r="I447" s="69">
        <v>11.449059999999999</v>
      </c>
      <c r="J447" s="69">
        <v>41.69144</v>
      </c>
      <c r="K447" s="69">
        <v>43.831400000000002</v>
      </c>
      <c r="L447" s="69">
        <v>44.22457</v>
      </c>
      <c r="M447" s="69">
        <v>44.325049999999997</v>
      </c>
      <c r="N447" s="69">
        <v>17.666370000000001</v>
      </c>
      <c r="O447" s="69">
        <v>16.157499999999999</v>
      </c>
      <c r="P447" s="69">
        <v>15.573499999999999</v>
      </c>
      <c r="Q447" s="69">
        <v>15.094440000000001</v>
      </c>
      <c r="R447" s="69">
        <v>10.63336</v>
      </c>
      <c r="S447" s="69">
        <v>9.4704130000000006</v>
      </c>
      <c r="T447" s="69">
        <v>9.0086390000000005</v>
      </c>
      <c r="U447" s="69">
        <v>8.6247150000000001</v>
      </c>
      <c r="V447" s="70">
        <v>0.52201600000000004</v>
      </c>
      <c r="W447" s="70">
        <v>0.45044679999999998</v>
      </c>
      <c r="X447" s="70">
        <v>0.41288540000000001</v>
      </c>
      <c r="Y447" s="70">
        <v>0.39058169999999998</v>
      </c>
    </row>
    <row r="448" spans="1:25">
      <c r="A448" t="str">
        <f t="shared" si="21"/>
        <v>24-26</v>
      </c>
      <c r="B448">
        <f t="shared" si="19"/>
        <v>24</v>
      </c>
      <c r="C448">
        <f t="shared" si="20"/>
        <v>26</v>
      </c>
      <c r="D448">
        <v>116000</v>
      </c>
      <c r="E448">
        <v>122000</v>
      </c>
      <c r="F448" s="69">
        <v>22.437609999999999</v>
      </c>
      <c r="G448" s="69">
        <v>19.95673</v>
      </c>
      <c r="H448" s="69">
        <v>19.13261</v>
      </c>
      <c r="I448" s="69">
        <v>18.784700000000001</v>
      </c>
      <c r="J448" s="69">
        <v>36.926169999999999</v>
      </c>
      <c r="K448" s="69">
        <v>39.061819999999997</v>
      </c>
      <c r="L448" s="69">
        <v>39.484610000000004</v>
      </c>
      <c r="M448" s="69">
        <v>39.580509999999997</v>
      </c>
      <c r="N448" s="69">
        <v>19.055759999999999</v>
      </c>
      <c r="O448" s="69">
        <v>17.447289999999999</v>
      </c>
      <c r="P448" s="69">
        <v>16.809660000000001</v>
      </c>
      <c r="Q448" s="69">
        <v>16.288129999999999</v>
      </c>
      <c r="R448" s="69">
        <v>11.86533</v>
      </c>
      <c r="S448" s="69">
        <v>10.587009999999999</v>
      </c>
      <c r="T448" s="69">
        <v>10.0693</v>
      </c>
      <c r="U448" s="69">
        <v>9.6399950000000008</v>
      </c>
      <c r="V448" s="70">
        <v>0.77461440000000004</v>
      </c>
      <c r="W448" s="70">
        <v>0.67804010000000003</v>
      </c>
      <c r="X448" s="70">
        <v>0.62853879999999995</v>
      </c>
      <c r="Y448" s="70">
        <v>0.59864309999999998</v>
      </c>
    </row>
    <row r="449" spans="1:25">
      <c r="A449" t="str">
        <f t="shared" si="21"/>
        <v>24-27</v>
      </c>
      <c r="B449">
        <f t="shared" si="19"/>
        <v>24</v>
      </c>
      <c r="C449">
        <f t="shared" si="20"/>
        <v>27</v>
      </c>
      <c r="D449">
        <v>116000</v>
      </c>
      <c r="E449">
        <v>126000</v>
      </c>
      <c r="F449" s="69">
        <v>27.327660000000002</v>
      </c>
      <c r="G449" s="69">
        <v>24.113409999999998</v>
      </c>
      <c r="H449" s="69">
        <v>23.00806</v>
      </c>
      <c r="I449" s="69">
        <v>22.621639999999999</v>
      </c>
      <c r="J449" s="69">
        <v>32.02957</v>
      </c>
      <c r="K449" s="69">
        <v>34.266419999999997</v>
      </c>
      <c r="L449" s="69">
        <v>34.722099999999998</v>
      </c>
      <c r="M449" s="69">
        <v>34.806609999999999</v>
      </c>
      <c r="N449" s="69">
        <v>19.675999999999998</v>
      </c>
      <c r="O449" s="69">
        <v>18.042960000000001</v>
      </c>
      <c r="P449" s="69">
        <v>17.37763</v>
      </c>
      <c r="Q449" s="69">
        <v>16.83736</v>
      </c>
      <c r="R449" s="69">
        <v>12.517329999999999</v>
      </c>
      <c r="S449" s="69">
        <v>11.19228</v>
      </c>
      <c r="T449" s="69">
        <v>10.64029</v>
      </c>
      <c r="U449" s="69">
        <v>10.18573</v>
      </c>
      <c r="V449" s="70">
        <v>1.063609</v>
      </c>
      <c r="W449" s="70">
        <v>0.93679780000000001</v>
      </c>
      <c r="X449" s="70">
        <v>0.87371399999999999</v>
      </c>
      <c r="Y449" s="70">
        <v>0.83619200000000005</v>
      </c>
    </row>
    <row r="450" spans="1:25">
      <c r="A450" t="str">
        <f t="shared" si="21"/>
        <v>24-28</v>
      </c>
      <c r="B450">
        <f t="shared" si="19"/>
        <v>24</v>
      </c>
      <c r="C450">
        <f t="shared" si="20"/>
        <v>28</v>
      </c>
      <c r="D450">
        <v>116000</v>
      </c>
      <c r="E450">
        <v>130000</v>
      </c>
      <c r="F450" s="69">
        <v>16.69303</v>
      </c>
      <c r="G450" s="69">
        <v>15.00999</v>
      </c>
      <c r="H450" s="69">
        <v>14.45552</v>
      </c>
      <c r="I450" s="69">
        <v>14.265599999999999</v>
      </c>
      <c r="J450" s="69">
        <v>39.401670000000003</v>
      </c>
      <c r="K450" s="69">
        <v>41.373649999999998</v>
      </c>
      <c r="L450" s="69">
        <v>41.716529999999999</v>
      </c>
      <c r="M450" s="69">
        <v>41.711179999999999</v>
      </c>
      <c r="N450" s="69">
        <v>17.616150000000001</v>
      </c>
      <c r="O450" s="69">
        <v>16.18892</v>
      </c>
      <c r="P450" s="69">
        <v>15.6187</v>
      </c>
      <c r="Q450" s="69">
        <v>15.156459999999999</v>
      </c>
      <c r="R450" s="69">
        <v>11.27786</v>
      </c>
      <c r="S450" s="69">
        <v>10.089029999999999</v>
      </c>
      <c r="T450" s="69">
        <v>9.6029520000000002</v>
      </c>
      <c r="U450" s="69">
        <v>9.2022630000000003</v>
      </c>
      <c r="V450" s="70">
        <v>0.64702930000000003</v>
      </c>
      <c r="W450" s="70">
        <v>0.56962469999999998</v>
      </c>
      <c r="X450" s="70">
        <v>0.53128149999999996</v>
      </c>
      <c r="Y450" s="70">
        <v>0.51000449999999997</v>
      </c>
    </row>
    <row r="451" spans="1:25">
      <c r="A451" t="str">
        <f t="shared" si="21"/>
        <v>24-29</v>
      </c>
      <c r="B451">
        <f t="shared" ref="B451:B514" si="22">(D451-24000)/4000+1</f>
        <v>24</v>
      </c>
      <c r="C451">
        <f t="shared" ref="C451:C514" si="23">(E451-22000)/4000+1</f>
        <v>29</v>
      </c>
      <c r="D451">
        <v>116000</v>
      </c>
      <c r="E451">
        <v>134000</v>
      </c>
      <c r="F451" s="69">
        <v>16.410630000000001</v>
      </c>
      <c r="G451" s="69">
        <v>14.762589999999999</v>
      </c>
      <c r="H451" s="69">
        <v>14.246449999999999</v>
      </c>
      <c r="I451" s="69">
        <v>14.06972</v>
      </c>
      <c r="J451" s="69">
        <v>41.00309</v>
      </c>
      <c r="K451" s="69">
        <v>43.106090000000002</v>
      </c>
      <c r="L451" s="69">
        <v>43.470469999999999</v>
      </c>
      <c r="M451" s="69">
        <v>43.487609999999997</v>
      </c>
      <c r="N451" s="69">
        <v>17.147670000000002</v>
      </c>
      <c r="O451" s="69">
        <v>15.75259</v>
      </c>
      <c r="P451" s="69">
        <v>15.20552</v>
      </c>
      <c r="Q451" s="69">
        <v>14.762779999999999</v>
      </c>
      <c r="R451" s="69">
        <v>11.12299</v>
      </c>
      <c r="S451" s="69">
        <v>9.9378419999999998</v>
      </c>
      <c r="T451" s="69">
        <v>9.4622770000000003</v>
      </c>
      <c r="U451" s="69">
        <v>9.0705410000000004</v>
      </c>
      <c r="V451" s="70">
        <v>0.59412430000000005</v>
      </c>
      <c r="W451" s="70">
        <v>0.52158110000000002</v>
      </c>
      <c r="X451" s="70">
        <v>0.48594789999999999</v>
      </c>
      <c r="Y451" s="70">
        <v>0.46629949999999998</v>
      </c>
    </row>
    <row r="452" spans="1:25">
      <c r="A452" t="str">
        <f t="shared" ref="A452:A515" si="24">B452&amp;"-"&amp;C452</f>
        <v>24-30</v>
      </c>
      <c r="B452">
        <f t="shared" si="22"/>
        <v>24</v>
      </c>
      <c r="C452">
        <f t="shared" si="23"/>
        <v>30</v>
      </c>
      <c r="D452">
        <v>116000</v>
      </c>
      <c r="E452">
        <v>138000</v>
      </c>
      <c r="F452" s="69">
        <v>14.821490000000001</v>
      </c>
      <c r="G452" s="69">
        <v>13.327870000000001</v>
      </c>
      <c r="H452" s="69">
        <v>12.86833</v>
      </c>
      <c r="I452" s="69">
        <v>12.69773</v>
      </c>
      <c r="J452" s="69">
        <v>40.936120000000003</v>
      </c>
      <c r="K452" s="69">
        <v>42.997149999999998</v>
      </c>
      <c r="L452" s="69">
        <v>43.343389999999999</v>
      </c>
      <c r="M452" s="69">
        <v>43.36056</v>
      </c>
      <c r="N452" s="69">
        <v>18.732240000000001</v>
      </c>
      <c r="O452" s="69">
        <v>17.146529999999998</v>
      </c>
      <c r="P452" s="69">
        <v>16.536940000000001</v>
      </c>
      <c r="Q452" s="69">
        <v>16.044219999999999</v>
      </c>
      <c r="R452" s="69">
        <v>11.40724</v>
      </c>
      <c r="S452" s="69">
        <v>10.172040000000001</v>
      </c>
      <c r="T452" s="69">
        <v>9.6876840000000009</v>
      </c>
      <c r="U452" s="69">
        <v>9.2903649999999995</v>
      </c>
      <c r="V452" s="70">
        <v>0.54975890000000005</v>
      </c>
      <c r="W452" s="70">
        <v>0.48076350000000001</v>
      </c>
      <c r="X452" s="70">
        <v>0.44736520000000002</v>
      </c>
      <c r="Y452" s="70">
        <v>0.42935250000000003</v>
      </c>
    </row>
    <row r="453" spans="1:25">
      <c r="A453" t="str">
        <f t="shared" si="24"/>
        <v>24-31</v>
      </c>
      <c r="B453">
        <f t="shared" si="22"/>
        <v>24</v>
      </c>
      <c r="C453">
        <f t="shared" si="23"/>
        <v>31</v>
      </c>
      <c r="D453">
        <v>116000</v>
      </c>
      <c r="E453">
        <v>142000</v>
      </c>
      <c r="F453" s="69">
        <v>15.53401</v>
      </c>
      <c r="G453" s="69">
        <v>13.97475</v>
      </c>
      <c r="H453" s="69">
        <v>13.50647</v>
      </c>
      <c r="I453" s="69">
        <v>13.344480000000001</v>
      </c>
      <c r="J453" s="69">
        <v>40.561480000000003</v>
      </c>
      <c r="K453" s="69">
        <v>42.600850000000001</v>
      </c>
      <c r="L453" s="69">
        <v>42.938940000000002</v>
      </c>
      <c r="M453" s="69">
        <v>42.945300000000003</v>
      </c>
      <c r="N453" s="69">
        <v>18.89152</v>
      </c>
      <c r="O453" s="69">
        <v>17.287780000000001</v>
      </c>
      <c r="P453" s="69">
        <v>16.68169</v>
      </c>
      <c r="Q453" s="69">
        <v>16.192540000000001</v>
      </c>
      <c r="R453" s="69">
        <v>11.57992</v>
      </c>
      <c r="S453" s="69">
        <v>10.31804</v>
      </c>
      <c r="T453" s="69">
        <v>9.8317709999999998</v>
      </c>
      <c r="U453" s="69">
        <v>9.433548</v>
      </c>
      <c r="V453" s="70">
        <v>0.54527009999999998</v>
      </c>
      <c r="W453" s="70">
        <v>0.47650910000000002</v>
      </c>
      <c r="X453" s="70">
        <v>0.44390459999999998</v>
      </c>
      <c r="Y453" s="70">
        <v>0.42668349999999999</v>
      </c>
    </row>
    <row r="454" spans="1:25">
      <c r="A454" t="str">
        <f t="shared" si="24"/>
        <v>24-32</v>
      </c>
      <c r="B454">
        <f t="shared" si="22"/>
        <v>24</v>
      </c>
      <c r="C454">
        <f t="shared" si="23"/>
        <v>32</v>
      </c>
      <c r="D454">
        <v>116000</v>
      </c>
      <c r="E454">
        <v>146000</v>
      </c>
      <c r="F454" s="69">
        <v>13.54533</v>
      </c>
      <c r="G454" s="69">
        <v>12.13977</v>
      </c>
      <c r="H454" s="69">
        <v>11.722149999999999</v>
      </c>
      <c r="I454" s="69">
        <v>11.574579999999999</v>
      </c>
      <c r="J454" s="69">
        <v>42.057090000000002</v>
      </c>
      <c r="K454" s="69">
        <v>44.098350000000003</v>
      </c>
      <c r="L454" s="69">
        <v>44.424990000000001</v>
      </c>
      <c r="M454" s="69">
        <v>44.417400000000001</v>
      </c>
      <c r="N454" s="69">
        <v>18.234690000000001</v>
      </c>
      <c r="O454" s="69">
        <v>16.702349999999999</v>
      </c>
      <c r="P454" s="69">
        <v>16.125789999999999</v>
      </c>
      <c r="Q454" s="69">
        <v>15.66234</v>
      </c>
      <c r="R454" s="69">
        <v>11.29823</v>
      </c>
      <c r="S454" s="69">
        <v>10.067080000000001</v>
      </c>
      <c r="T454" s="69">
        <v>9.5949259999999992</v>
      </c>
      <c r="U454" s="69">
        <v>9.2090169999999993</v>
      </c>
      <c r="V454" s="70">
        <v>0.49514010000000003</v>
      </c>
      <c r="W454" s="70">
        <v>0.43237569999999997</v>
      </c>
      <c r="X454" s="70">
        <v>0.40261999999999998</v>
      </c>
      <c r="Y454" s="70">
        <v>0.38732129999999998</v>
      </c>
    </row>
    <row r="455" spans="1:25">
      <c r="A455" t="str">
        <f t="shared" si="24"/>
        <v>24-33</v>
      </c>
      <c r="B455">
        <f t="shared" si="22"/>
        <v>24</v>
      </c>
      <c r="C455">
        <f t="shared" si="23"/>
        <v>33</v>
      </c>
      <c r="D455">
        <v>116000</v>
      </c>
      <c r="E455">
        <v>150000</v>
      </c>
      <c r="F455" s="69">
        <v>16.330539999999999</v>
      </c>
      <c r="G455" s="69">
        <v>14.643420000000001</v>
      </c>
      <c r="H455" s="69">
        <v>14.13982</v>
      </c>
      <c r="I455" s="69">
        <v>13.979760000000001</v>
      </c>
      <c r="J455" s="69">
        <v>41.574199999999998</v>
      </c>
      <c r="K455" s="69">
        <v>43.610239999999997</v>
      </c>
      <c r="L455" s="69">
        <v>43.924639999999997</v>
      </c>
      <c r="M455" s="69">
        <v>43.897970000000001</v>
      </c>
      <c r="N455" s="69">
        <v>19.58062</v>
      </c>
      <c r="O455" s="69">
        <v>17.905919999999998</v>
      </c>
      <c r="P455" s="69">
        <v>17.27946</v>
      </c>
      <c r="Q455" s="69">
        <v>16.776959999999999</v>
      </c>
      <c r="R455" s="69">
        <v>12.022069999999999</v>
      </c>
      <c r="S455" s="69">
        <v>10.704319999999999</v>
      </c>
      <c r="T455" s="69">
        <v>10.203430000000001</v>
      </c>
      <c r="U455" s="69">
        <v>9.7957079999999994</v>
      </c>
      <c r="V455" s="70">
        <v>0.63034129999999999</v>
      </c>
      <c r="W455" s="70">
        <v>0.55099569999999998</v>
      </c>
      <c r="X455" s="70">
        <v>0.51478869999999999</v>
      </c>
      <c r="Y455" s="70">
        <v>0.49604140000000002</v>
      </c>
    </row>
    <row r="456" spans="1:25">
      <c r="A456" t="str">
        <f t="shared" si="24"/>
        <v>24-34</v>
      </c>
      <c r="B456">
        <f t="shared" si="22"/>
        <v>24</v>
      </c>
      <c r="C456">
        <f t="shared" si="23"/>
        <v>34</v>
      </c>
      <c r="D456">
        <v>116000</v>
      </c>
      <c r="E456">
        <v>154000</v>
      </c>
      <c r="F456" s="69">
        <v>14.201650000000001</v>
      </c>
      <c r="G456" s="69">
        <v>12.71696</v>
      </c>
      <c r="H456" s="69">
        <v>12.28471</v>
      </c>
      <c r="I456" s="69">
        <v>12.146520000000001</v>
      </c>
      <c r="J456" s="69">
        <v>40.31935</v>
      </c>
      <c r="K456" s="69">
        <v>42.369709999999998</v>
      </c>
      <c r="L456" s="69">
        <v>42.70449</v>
      </c>
      <c r="M456" s="69">
        <v>42.692340000000002</v>
      </c>
      <c r="N456" s="69">
        <v>18.269829999999999</v>
      </c>
      <c r="O456" s="69">
        <v>16.732710000000001</v>
      </c>
      <c r="P456" s="69">
        <v>16.156559999999999</v>
      </c>
      <c r="Q456" s="69">
        <v>15.693680000000001</v>
      </c>
      <c r="R456" s="69">
        <v>11.81183</v>
      </c>
      <c r="S456" s="69">
        <v>10.52055</v>
      </c>
      <c r="T456" s="69">
        <v>10.02956</v>
      </c>
      <c r="U456" s="69">
        <v>9.6288649999999993</v>
      </c>
      <c r="V456" s="70">
        <v>0.60658069999999997</v>
      </c>
      <c r="W456" s="70">
        <v>0.52999510000000005</v>
      </c>
      <c r="X456" s="70">
        <v>0.49462109999999998</v>
      </c>
      <c r="Y456" s="70">
        <v>0.4759834</v>
      </c>
    </row>
    <row r="457" spans="1:25">
      <c r="A457" t="str">
        <f t="shared" si="24"/>
        <v>24-35</v>
      </c>
      <c r="B457">
        <f t="shared" si="22"/>
        <v>24</v>
      </c>
      <c r="C457">
        <f t="shared" si="23"/>
        <v>35</v>
      </c>
      <c r="D457">
        <v>116000</v>
      </c>
      <c r="E457">
        <v>158000</v>
      </c>
      <c r="F457" s="69">
        <v>12.88758</v>
      </c>
      <c r="G457" s="69">
        <v>11.53234</v>
      </c>
      <c r="H457" s="69">
        <v>11.1424</v>
      </c>
      <c r="I457" s="69">
        <v>11.01083</v>
      </c>
      <c r="J457" s="69">
        <v>43.328420000000001</v>
      </c>
      <c r="K457" s="69">
        <v>45.349899999999998</v>
      </c>
      <c r="L457" s="69">
        <v>45.661090000000002</v>
      </c>
      <c r="M457" s="69">
        <v>45.626240000000003</v>
      </c>
      <c r="N457" s="69">
        <v>17.870419999999999</v>
      </c>
      <c r="O457" s="69">
        <v>16.372029999999999</v>
      </c>
      <c r="P457" s="69">
        <v>15.805</v>
      </c>
      <c r="Q457" s="69">
        <v>15.34778</v>
      </c>
      <c r="R457" s="69">
        <v>11.4954</v>
      </c>
      <c r="S457" s="69">
        <v>10.237310000000001</v>
      </c>
      <c r="T457" s="69">
        <v>9.7561420000000005</v>
      </c>
      <c r="U457" s="69">
        <v>9.3619939999999993</v>
      </c>
      <c r="V457" s="70">
        <v>0.6028095</v>
      </c>
      <c r="W457" s="70">
        <v>0.52619700000000003</v>
      </c>
      <c r="X457" s="70">
        <v>0.4902185</v>
      </c>
      <c r="Y457" s="70">
        <v>0.47087059999999997</v>
      </c>
    </row>
    <row r="458" spans="1:25">
      <c r="A458" t="str">
        <f t="shared" si="24"/>
        <v>24-36</v>
      </c>
      <c r="B458">
        <f t="shared" si="22"/>
        <v>24</v>
      </c>
      <c r="C458">
        <f t="shared" si="23"/>
        <v>36</v>
      </c>
      <c r="D458">
        <v>116000</v>
      </c>
      <c r="E458">
        <v>162000</v>
      </c>
      <c r="F458" s="69">
        <v>19.393910000000002</v>
      </c>
      <c r="G458" s="69">
        <v>17.26482</v>
      </c>
      <c r="H458" s="69">
        <v>16.614529999999998</v>
      </c>
      <c r="I458" s="69">
        <v>16.407530000000001</v>
      </c>
      <c r="J458" s="69">
        <v>42.06503</v>
      </c>
      <c r="K458" s="69">
        <v>44.169539999999998</v>
      </c>
      <c r="L458" s="69">
        <v>44.53201</v>
      </c>
      <c r="M458" s="69">
        <v>44.526009999999999</v>
      </c>
      <c r="N458" s="69">
        <v>18.48489</v>
      </c>
      <c r="O458" s="69">
        <v>16.89845</v>
      </c>
      <c r="P458" s="69">
        <v>16.284680000000002</v>
      </c>
      <c r="Q458" s="69">
        <v>15.785130000000001</v>
      </c>
      <c r="R458" s="69">
        <v>12.11083</v>
      </c>
      <c r="S458" s="69">
        <v>10.767810000000001</v>
      </c>
      <c r="T458" s="69">
        <v>10.243460000000001</v>
      </c>
      <c r="U458" s="69">
        <v>9.8112460000000006</v>
      </c>
      <c r="V458" s="70">
        <v>0.65000910000000001</v>
      </c>
      <c r="W458" s="70">
        <v>0.56328180000000005</v>
      </c>
      <c r="X458" s="70">
        <v>0.52153590000000005</v>
      </c>
      <c r="Y458" s="70">
        <v>0.49754599999999999</v>
      </c>
    </row>
    <row r="459" spans="1:25">
      <c r="A459" t="str">
        <f t="shared" si="24"/>
        <v>24-37</v>
      </c>
      <c r="B459">
        <f t="shared" si="22"/>
        <v>24</v>
      </c>
      <c r="C459">
        <f t="shared" si="23"/>
        <v>37</v>
      </c>
      <c r="D459">
        <v>116000</v>
      </c>
      <c r="E459">
        <v>166000</v>
      </c>
      <c r="F459" s="69">
        <v>15.44957</v>
      </c>
      <c r="G459" s="69">
        <v>13.661479999999999</v>
      </c>
      <c r="H459" s="69">
        <v>13.14466</v>
      </c>
      <c r="I459" s="69">
        <v>12.97039</v>
      </c>
      <c r="J459" s="69">
        <v>44.687309999999997</v>
      </c>
      <c r="K459" s="69">
        <v>46.828040000000001</v>
      </c>
      <c r="L459" s="69">
        <v>47.155729999999998</v>
      </c>
      <c r="M459" s="69">
        <v>47.120939999999997</v>
      </c>
      <c r="N459" s="69">
        <v>18.569379999999999</v>
      </c>
      <c r="O459" s="69">
        <v>16.97786</v>
      </c>
      <c r="P459" s="69">
        <v>16.364529999999998</v>
      </c>
      <c r="Q459" s="69">
        <v>15.865880000000001</v>
      </c>
      <c r="R459" s="69">
        <v>11.741770000000001</v>
      </c>
      <c r="S459" s="69">
        <v>10.4398</v>
      </c>
      <c r="T459" s="69">
        <v>9.9345990000000004</v>
      </c>
      <c r="U459" s="69">
        <v>9.5185300000000002</v>
      </c>
      <c r="V459" s="70">
        <v>0.59954700000000005</v>
      </c>
      <c r="W459" s="70">
        <v>0.51868579999999997</v>
      </c>
      <c r="X459" s="70">
        <v>0.48006310000000002</v>
      </c>
      <c r="Y459" s="70">
        <v>0.45829350000000002</v>
      </c>
    </row>
    <row r="460" spans="1:25">
      <c r="A460" t="str">
        <f t="shared" si="24"/>
        <v>24-38</v>
      </c>
      <c r="B460">
        <f t="shared" si="22"/>
        <v>24</v>
      </c>
      <c r="C460">
        <f t="shared" si="23"/>
        <v>38</v>
      </c>
      <c r="D460">
        <v>116000</v>
      </c>
      <c r="E460">
        <v>170000</v>
      </c>
      <c r="F460" s="69">
        <v>13.759309999999999</v>
      </c>
      <c r="G460" s="69">
        <v>12.112640000000001</v>
      </c>
      <c r="H460" s="69">
        <v>11.631779999999999</v>
      </c>
      <c r="I460" s="69">
        <v>11.46543</v>
      </c>
      <c r="J460" s="69">
        <v>46.99785</v>
      </c>
      <c r="K460" s="69">
        <v>49.148670000000003</v>
      </c>
      <c r="L460" s="69">
        <v>49.465020000000003</v>
      </c>
      <c r="M460" s="69">
        <v>49.410290000000003</v>
      </c>
      <c r="N460" s="69">
        <v>17.892949999999999</v>
      </c>
      <c r="O460" s="69">
        <v>16.379539999999999</v>
      </c>
      <c r="P460" s="69">
        <v>15.795579999999999</v>
      </c>
      <c r="Q460" s="69">
        <v>15.31941</v>
      </c>
      <c r="R460" s="69">
        <v>11.411619999999999</v>
      </c>
      <c r="S460" s="69">
        <v>10.147399999999999</v>
      </c>
      <c r="T460" s="69">
        <v>9.6571040000000004</v>
      </c>
      <c r="U460" s="69">
        <v>9.2520089999999993</v>
      </c>
      <c r="V460" s="70">
        <v>0.60061580000000003</v>
      </c>
      <c r="W460" s="70">
        <v>0.51924590000000004</v>
      </c>
      <c r="X460" s="70">
        <v>0.48045729999999998</v>
      </c>
      <c r="Y460" s="70">
        <v>0.45861180000000001</v>
      </c>
    </row>
    <row r="461" spans="1:25">
      <c r="A461" t="str">
        <f t="shared" si="24"/>
        <v>24-39</v>
      </c>
      <c r="B461">
        <f t="shared" si="22"/>
        <v>24</v>
      </c>
      <c r="C461">
        <f t="shared" si="23"/>
        <v>39</v>
      </c>
      <c r="D461">
        <v>116000</v>
      </c>
      <c r="E461">
        <v>174000</v>
      </c>
      <c r="F461" s="69">
        <v>14.059060000000001</v>
      </c>
      <c r="G461" s="69">
        <v>12.29341</v>
      </c>
      <c r="H461" s="69">
        <v>11.787660000000001</v>
      </c>
      <c r="I461" s="69">
        <v>11.61431</v>
      </c>
      <c r="J461" s="69">
        <v>47.161110000000001</v>
      </c>
      <c r="K461" s="69">
        <v>49.423470000000002</v>
      </c>
      <c r="L461" s="69">
        <v>49.749589999999998</v>
      </c>
      <c r="M461" s="69">
        <v>49.686819999999997</v>
      </c>
      <c r="N461" s="69">
        <v>18.049109999999999</v>
      </c>
      <c r="O461" s="69">
        <v>16.512429999999998</v>
      </c>
      <c r="P461" s="69">
        <v>15.91187</v>
      </c>
      <c r="Q461" s="69">
        <v>15.420450000000001</v>
      </c>
      <c r="R461" s="69">
        <v>11.42839</v>
      </c>
      <c r="S461" s="69">
        <v>10.156330000000001</v>
      </c>
      <c r="T461" s="69">
        <v>9.6570400000000003</v>
      </c>
      <c r="U461" s="69">
        <v>9.2439579999999992</v>
      </c>
      <c r="V461" s="70">
        <v>0.58586000000000005</v>
      </c>
      <c r="W461" s="70">
        <v>0.50556599999999996</v>
      </c>
      <c r="X461" s="70">
        <v>0.46704760000000001</v>
      </c>
      <c r="Y461" s="70">
        <v>0.4452797</v>
      </c>
    </row>
    <row r="462" spans="1:25">
      <c r="A462" t="str">
        <f t="shared" si="24"/>
        <v>24-40</v>
      </c>
      <c r="B462">
        <f t="shared" si="22"/>
        <v>24</v>
      </c>
      <c r="C462">
        <f t="shared" si="23"/>
        <v>40</v>
      </c>
      <c r="D462">
        <v>116000</v>
      </c>
      <c r="E462">
        <v>178000</v>
      </c>
      <c r="F462" s="69">
        <v>16.140889999999999</v>
      </c>
      <c r="G462" s="69">
        <v>14.07626</v>
      </c>
      <c r="H462" s="69">
        <v>13.491300000000001</v>
      </c>
      <c r="I462" s="69">
        <v>13.298579999999999</v>
      </c>
      <c r="J462" s="69">
        <v>46.210419999999999</v>
      </c>
      <c r="K462" s="69">
        <v>48.579900000000002</v>
      </c>
      <c r="L462" s="69">
        <v>48.9313</v>
      </c>
      <c r="M462" s="69">
        <v>48.873240000000003</v>
      </c>
      <c r="N462" s="69">
        <v>18.441230000000001</v>
      </c>
      <c r="O462" s="69">
        <v>16.860939999999999</v>
      </c>
      <c r="P462" s="69">
        <v>16.23339</v>
      </c>
      <c r="Q462" s="69">
        <v>15.71776</v>
      </c>
      <c r="R462" s="69">
        <v>11.677519999999999</v>
      </c>
      <c r="S462" s="69">
        <v>10.37044</v>
      </c>
      <c r="T462" s="69">
        <v>9.8506230000000006</v>
      </c>
      <c r="U462" s="69">
        <v>9.4191760000000002</v>
      </c>
      <c r="V462" s="70">
        <v>0.59544699999999995</v>
      </c>
      <c r="W462" s="70">
        <v>0.51359480000000002</v>
      </c>
      <c r="X462" s="70">
        <v>0.47393859999999999</v>
      </c>
      <c r="Y462" s="70">
        <v>0.4511096</v>
      </c>
    </row>
    <row r="463" spans="1:25">
      <c r="A463" t="str">
        <f t="shared" si="24"/>
        <v>24-41</v>
      </c>
      <c r="B463">
        <f t="shared" si="22"/>
        <v>24</v>
      </c>
      <c r="C463">
        <f t="shared" si="23"/>
        <v>41</v>
      </c>
      <c r="D463">
        <v>116000</v>
      </c>
      <c r="E463">
        <v>182000</v>
      </c>
      <c r="F463" s="69">
        <v>15.20182</v>
      </c>
      <c r="G463" s="69">
        <v>13.00849</v>
      </c>
      <c r="H463" s="69">
        <v>12.372769999999999</v>
      </c>
      <c r="I463" s="69">
        <v>12.166729999999999</v>
      </c>
      <c r="J463" s="69">
        <v>46.596469999999997</v>
      </c>
      <c r="K463" s="69">
        <v>49.203339999999997</v>
      </c>
      <c r="L463" s="69">
        <v>49.598300000000002</v>
      </c>
      <c r="M463" s="69">
        <v>49.52422</v>
      </c>
      <c r="N463" s="69">
        <v>18.792259999999999</v>
      </c>
      <c r="O463" s="69">
        <v>17.169180000000001</v>
      </c>
      <c r="P463" s="69">
        <v>16.539539999999999</v>
      </c>
      <c r="Q463" s="69">
        <v>16.032309999999999</v>
      </c>
      <c r="R463" s="69">
        <v>11.66085</v>
      </c>
      <c r="S463" s="69">
        <v>10.34127</v>
      </c>
      <c r="T463" s="69">
        <v>9.8287379999999995</v>
      </c>
      <c r="U463" s="69">
        <v>9.4118750000000002</v>
      </c>
      <c r="V463" s="70">
        <v>0.55713500000000005</v>
      </c>
      <c r="W463" s="70">
        <v>0.47714679999999998</v>
      </c>
      <c r="X463" s="70">
        <v>0.44204650000000001</v>
      </c>
      <c r="Y463" s="70">
        <v>0.42495179999999999</v>
      </c>
    </row>
    <row r="464" spans="1:25">
      <c r="A464" t="str">
        <f t="shared" si="24"/>
        <v>24-42</v>
      </c>
      <c r="B464">
        <f t="shared" si="22"/>
        <v>24</v>
      </c>
      <c r="C464">
        <f t="shared" si="23"/>
        <v>42</v>
      </c>
      <c r="D464">
        <v>116000</v>
      </c>
      <c r="E464">
        <v>186000</v>
      </c>
      <c r="F464" s="69">
        <v>15.4495</v>
      </c>
      <c r="G464" s="69">
        <v>13.20391</v>
      </c>
      <c r="H464" s="69">
        <v>12.570819999999999</v>
      </c>
      <c r="I464" s="69">
        <v>12.383050000000001</v>
      </c>
      <c r="J464" s="69">
        <v>47.760379999999998</v>
      </c>
      <c r="K464" s="69">
        <v>50.413020000000003</v>
      </c>
      <c r="L464" s="69">
        <v>50.792909999999999</v>
      </c>
      <c r="M464" s="69">
        <v>50.689810000000001</v>
      </c>
      <c r="N464" s="69">
        <v>18.512319999999999</v>
      </c>
      <c r="O464" s="69">
        <v>16.924589999999998</v>
      </c>
      <c r="P464" s="69">
        <v>16.31439</v>
      </c>
      <c r="Q464" s="69">
        <v>15.819649999999999</v>
      </c>
      <c r="R464" s="69">
        <v>11.638769999999999</v>
      </c>
      <c r="S464" s="69">
        <v>10.32488</v>
      </c>
      <c r="T464" s="69">
        <v>9.8206419999999994</v>
      </c>
      <c r="U464" s="69">
        <v>9.4084810000000001</v>
      </c>
      <c r="V464" s="70">
        <v>0.59073039999999999</v>
      </c>
      <c r="W464" s="70">
        <v>0.50683750000000005</v>
      </c>
      <c r="X464" s="70">
        <v>0.47018860000000001</v>
      </c>
      <c r="Y464" s="70">
        <v>0.45173069999999999</v>
      </c>
    </row>
    <row r="465" spans="1:25">
      <c r="A465" t="str">
        <f t="shared" si="24"/>
        <v>24-43</v>
      </c>
      <c r="B465">
        <f t="shared" si="22"/>
        <v>24</v>
      </c>
      <c r="C465">
        <f t="shared" si="23"/>
        <v>43</v>
      </c>
      <c r="D465">
        <v>116000</v>
      </c>
      <c r="E465">
        <v>190000</v>
      </c>
      <c r="F465" s="69">
        <v>17.7926</v>
      </c>
      <c r="G465" s="69">
        <v>15.31461</v>
      </c>
      <c r="H465" s="69">
        <v>14.6149</v>
      </c>
      <c r="I465" s="69">
        <v>14.429169999999999</v>
      </c>
      <c r="J465" s="69">
        <v>47.373860000000001</v>
      </c>
      <c r="K465" s="69">
        <v>50.030070000000002</v>
      </c>
      <c r="L465" s="69">
        <v>50.412030000000001</v>
      </c>
      <c r="M465" s="69">
        <v>50.289900000000003</v>
      </c>
      <c r="N465" s="69">
        <v>19.59187</v>
      </c>
      <c r="O465" s="69">
        <v>17.895389999999999</v>
      </c>
      <c r="P465" s="69">
        <v>17.242149999999999</v>
      </c>
      <c r="Q465" s="69">
        <v>16.70945</v>
      </c>
      <c r="R465" s="69">
        <v>12.37515</v>
      </c>
      <c r="S465" s="69">
        <v>10.97194</v>
      </c>
      <c r="T465" s="69">
        <v>10.43486</v>
      </c>
      <c r="U465" s="69">
        <v>9.9942030000000006</v>
      </c>
      <c r="V465" s="70">
        <v>0.67101880000000003</v>
      </c>
      <c r="W465" s="70">
        <v>0.57721310000000003</v>
      </c>
      <c r="X465" s="70">
        <v>0.53583939999999997</v>
      </c>
      <c r="Y465" s="70">
        <v>0.51400800000000002</v>
      </c>
    </row>
    <row r="466" spans="1:25">
      <c r="A466" t="str">
        <f t="shared" si="24"/>
        <v>24-44</v>
      </c>
      <c r="B466">
        <f t="shared" si="22"/>
        <v>24</v>
      </c>
      <c r="C466">
        <f t="shared" si="23"/>
        <v>44</v>
      </c>
      <c r="D466">
        <v>116000</v>
      </c>
      <c r="E466">
        <v>194000</v>
      </c>
      <c r="F466" s="69">
        <v>12.926629999999999</v>
      </c>
      <c r="G466" s="69">
        <v>10.71795</v>
      </c>
      <c r="H466" s="69">
        <v>10.072900000000001</v>
      </c>
      <c r="I466" s="69">
        <v>9.902177</v>
      </c>
      <c r="J466" s="69">
        <v>50.92839</v>
      </c>
      <c r="K466" s="69">
        <v>53.760719999999999</v>
      </c>
      <c r="L466" s="69">
        <v>54.142220000000002</v>
      </c>
      <c r="M466" s="69">
        <v>53.947130000000001</v>
      </c>
      <c r="N466" s="69">
        <v>18.653040000000001</v>
      </c>
      <c r="O466" s="69">
        <v>17.046890000000001</v>
      </c>
      <c r="P466" s="69">
        <v>16.457229999999999</v>
      </c>
      <c r="Q466" s="69">
        <v>15.993080000000001</v>
      </c>
      <c r="R466" s="69">
        <v>11.53328</v>
      </c>
      <c r="S466" s="69">
        <v>10.21494</v>
      </c>
      <c r="T466" s="69">
        <v>9.7314760000000007</v>
      </c>
      <c r="U466" s="69">
        <v>9.3476309999999998</v>
      </c>
      <c r="V466" s="70">
        <v>0.61903160000000002</v>
      </c>
      <c r="W466" s="70">
        <v>0.52838680000000005</v>
      </c>
      <c r="X466" s="70">
        <v>0.49349999999999999</v>
      </c>
      <c r="Y466" s="70">
        <v>0.47954439999999998</v>
      </c>
    </row>
    <row r="467" spans="1:25">
      <c r="A467" t="str">
        <f t="shared" si="24"/>
        <v>24-45</v>
      </c>
      <c r="B467">
        <f t="shared" si="22"/>
        <v>24</v>
      </c>
      <c r="C467">
        <f t="shared" si="23"/>
        <v>45</v>
      </c>
      <c r="D467">
        <v>116000</v>
      </c>
      <c r="E467">
        <v>198000</v>
      </c>
      <c r="F467" s="69">
        <v>14.90333</v>
      </c>
      <c r="G467" s="69">
        <v>12.74682</v>
      </c>
      <c r="H467" s="69">
        <v>12.17916</v>
      </c>
      <c r="I467" s="69">
        <v>12.068619999999999</v>
      </c>
      <c r="J467" s="69">
        <v>48.443190000000001</v>
      </c>
      <c r="K467" s="69">
        <v>50.976509999999998</v>
      </c>
      <c r="L467" s="69">
        <v>51.267919999999997</v>
      </c>
      <c r="M467" s="69">
        <v>51.059159999999999</v>
      </c>
      <c r="N467" s="69">
        <v>19.798120000000001</v>
      </c>
      <c r="O467" s="69">
        <v>18.10331</v>
      </c>
      <c r="P467" s="69">
        <v>17.477139999999999</v>
      </c>
      <c r="Q467" s="69">
        <v>16.971769999999999</v>
      </c>
      <c r="R467" s="69">
        <v>12.038729999999999</v>
      </c>
      <c r="S467" s="69">
        <v>10.67928</v>
      </c>
      <c r="T467" s="69">
        <v>10.18249</v>
      </c>
      <c r="U467" s="69">
        <v>9.7793960000000002</v>
      </c>
      <c r="V467" s="70">
        <v>0.57051359999999995</v>
      </c>
      <c r="W467" s="70">
        <v>0.49286970000000002</v>
      </c>
      <c r="X467" s="70">
        <v>0.46245619999999998</v>
      </c>
      <c r="Y467" s="70">
        <v>0.44920330000000003</v>
      </c>
    </row>
    <row r="468" spans="1:25">
      <c r="A468" t="str">
        <f t="shared" si="24"/>
        <v>24-46</v>
      </c>
      <c r="B468">
        <f t="shared" si="22"/>
        <v>24</v>
      </c>
      <c r="C468">
        <f t="shared" si="23"/>
        <v>46</v>
      </c>
      <c r="D468">
        <v>116000</v>
      </c>
      <c r="E468">
        <v>202000</v>
      </c>
      <c r="F468" s="69">
        <v>13.73854</v>
      </c>
      <c r="G468" s="69">
        <v>11.89096</v>
      </c>
      <c r="H468" s="69">
        <v>11.451639999999999</v>
      </c>
      <c r="I468" s="69">
        <v>11.38269</v>
      </c>
      <c r="J468" s="69">
        <v>49.993009999999998</v>
      </c>
      <c r="K468" s="69">
        <v>52.34975</v>
      </c>
      <c r="L468" s="69">
        <v>52.56259</v>
      </c>
      <c r="M468" s="69">
        <v>52.318010000000001</v>
      </c>
      <c r="N468" s="69">
        <v>19.088149999999999</v>
      </c>
      <c r="O468" s="69">
        <v>17.478390000000001</v>
      </c>
      <c r="P468" s="69">
        <v>16.895589999999999</v>
      </c>
      <c r="Q468" s="69">
        <v>16.42201</v>
      </c>
      <c r="R468" s="69">
        <v>11.852</v>
      </c>
      <c r="S468" s="69">
        <v>10.523020000000001</v>
      </c>
      <c r="T468" s="69">
        <v>10.047599999999999</v>
      </c>
      <c r="U468" s="69">
        <v>9.6594960000000007</v>
      </c>
      <c r="V468" s="70">
        <v>0.57197620000000005</v>
      </c>
      <c r="W468" s="70">
        <v>0.49692449999999999</v>
      </c>
      <c r="X468" s="70">
        <v>0.46766380000000002</v>
      </c>
      <c r="Y468" s="70">
        <v>0.45443070000000002</v>
      </c>
    </row>
    <row r="469" spans="1:25">
      <c r="A469" t="str">
        <f t="shared" si="24"/>
        <v>24-47</v>
      </c>
      <c r="B469">
        <f t="shared" si="22"/>
        <v>24</v>
      </c>
      <c r="C469">
        <f t="shared" si="23"/>
        <v>47</v>
      </c>
      <c r="D469">
        <v>116000</v>
      </c>
      <c r="E469">
        <v>206000</v>
      </c>
      <c r="F469" s="69">
        <v>14.82755</v>
      </c>
      <c r="G469" s="69">
        <v>13.104469999999999</v>
      </c>
      <c r="H469" s="69">
        <v>12.767580000000001</v>
      </c>
      <c r="I469" s="69">
        <v>12.75206</v>
      </c>
      <c r="J469" s="69">
        <v>48.62</v>
      </c>
      <c r="K469" s="69">
        <v>50.80612</v>
      </c>
      <c r="L469" s="69">
        <v>50.918790000000001</v>
      </c>
      <c r="M469" s="69">
        <v>50.621319999999997</v>
      </c>
      <c r="N469" s="69">
        <v>19.509460000000001</v>
      </c>
      <c r="O469" s="69">
        <v>17.908609999999999</v>
      </c>
      <c r="P469" s="69">
        <v>17.34468</v>
      </c>
      <c r="Q469" s="69">
        <v>16.88317</v>
      </c>
      <c r="R469" s="69">
        <v>12.13655</v>
      </c>
      <c r="S469" s="69">
        <v>10.81664</v>
      </c>
      <c r="T469" s="69">
        <v>10.356159999999999</v>
      </c>
      <c r="U469" s="69">
        <v>9.9792989999999993</v>
      </c>
      <c r="V469" s="70">
        <v>0.54724309999999998</v>
      </c>
      <c r="W469" s="70">
        <v>0.47841549999999999</v>
      </c>
      <c r="X469" s="70">
        <v>0.45304620000000001</v>
      </c>
      <c r="Y469" s="70">
        <v>0.44239489999999998</v>
      </c>
    </row>
    <row r="470" spans="1:25">
      <c r="A470" t="str">
        <f t="shared" si="24"/>
        <v>24-48</v>
      </c>
      <c r="B470">
        <f t="shared" si="22"/>
        <v>24</v>
      </c>
      <c r="C470">
        <f t="shared" si="23"/>
        <v>48</v>
      </c>
      <c r="D470">
        <v>116000</v>
      </c>
      <c r="E470">
        <v>210000</v>
      </c>
      <c r="F470" s="69">
        <v>10.829840000000001</v>
      </c>
      <c r="G470" s="69">
        <v>9.5706109999999995</v>
      </c>
      <c r="H470" s="69">
        <v>9.371893</v>
      </c>
      <c r="I470" s="69">
        <v>9.4024990000000006</v>
      </c>
      <c r="J470" s="69">
        <v>51.715539999999997</v>
      </c>
      <c r="K470" s="69">
        <v>53.793700000000001</v>
      </c>
      <c r="L470" s="69">
        <v>53.816650000000003</v>
      </c>
      <c r="M470" s="69">
        <v>53.456159999999997</v>
      </c>
      <c r="N470" s="69">
        <v>19.226299999999998</v>
      </c>
      <c r="O470" s="69">
        <v>17.654969999999999</v>
      </c>
      <c r="P470" s="69">
        <v>17.1127</v>
      </c>
      <c r="Q470" s="69">
        <v>16.670639999999999</v>
      </c>
      <c r="R470" s="69">
        <v>11.82105</v>
      </c>
      <c r="S470" s="69">
        <v>10.528890000000001</v>
      </c>
      <c r="T470" s="69">
        <v>10.088939999999999</v>
      </c>
      <c r="U470" s="69">
        <v>9.7308459999999997</v>
      </c>
      <c r="V470" s="70">
        <v>0.57599400000000001</v>
      </c>
      <c r="W470" s="70">
        <v>0.50398580000000004</v>
      </c>
      <c r="X470" s="70">
        <v>0.47864610000000002</v>
      </c>
      <c r="Y470" s="70">
        <v>0.4685858</v>
      </c>
    </row>
    <row r="471" spans="1:25">
      <c r="A471" t="str">
        <f t="shared" si="24"/>
        <v>24-49</v>
      </c>
      <c r="B471">
        <f t="shared" si="22"/>
        <v>24</v>
      </c>
      <c r="C471">
        <f t="shared" si="23"/>
        <v>49</v>
      </c>
      <c r="D471">
        <v>116000</v>
      </c>
      <c r="E471">
        <v>214000</v>
      </c>
      <c r="F471" s="69">
        <v>11.803850000000001</v>
      </c>
      <c r="G471" s="69">
        <v>10.48691</v>
      </c>
      <c r="H471" s="69">
        <v>10.239890000000001</v>
      </c>
      <c r="I471" s="69">
        <v>10.23592</v>
      </c>
      <c r="J471" s="69">
        <v>48.00705</v>
      </c>
      <c r="K471" s="69">
        <v>50.162610000000001</v>
      </c>
      <c r="L471" s="69">
        <v>50.277259999999998</v>
      </c>
      <c r="M471" s="69">
        <v>50.020569999999999</v>
      </c>
      <c r="N471" s="69">
        <v>20.798909999999999</v>
      </c>
      <c r="O471" s="69">
        <v>19.135110000000001</v>
      </c>
      <c r="P471" s="69">
        <v>18.569659999999999</v>
      </c>
      <c r="Q471" s="69">
        <v>18.096219999999999</v>
      </c>
      <c r="R471" s="69">
        <v>12.39687</v>
      </c>
      <c r="S471" s="69">
        <v>11.059200000000001</v>
      </c>
      <c r="T471" s="69">
        <v>10.612489999999999</v>
      </c>
      <c r="U471" s="69">
        <v>10.24474</v>
      </c>
      <c r="V471" s="70">
        <v>0.46306019999999998</v>
      </c>
      <c r="W471" s="70">
        <v>0.40862409999999999</v>
      </c>
      <c r="X471" s="70">
        <v>0.39105689999999999</v>
      </c>
      <c r="Y471" s="70">
        <v>0.38518570000000002</v>
      </c>
    </row>
    <row r="472" spans="1:25">
      <c r="A472" t="str">
        <f t="shared" si="24"/>
        <v>25-24</v>
      </c>
      <c r="B472">
        <f t="shared" si="22"/>
        <v>25</v>
      </c>
      <c r="C472">
        <f t="shared" si="23"/>
        <v>24</v>
      </c>
      <c r="D472">
        <v>120000</v>
      </c>
      <c r="E472">
        <v>114000</v>
      </c>
      <c r="F472" s="69">
        <v>13.63923</v>
      </c>
      <c r="G472" s="69">
        <v>11.917210000000001</v>
      </c>
      <c r="H472" s="69">
        <v>11.35188</v>
      </c>
      <c r="I472" s="69">
        <v>10.99704</v>
      </c>
      <c r="J472" s="69">
        <v>41.385800000000003</v>
      </c>
      <c r="K472" s="69">
        <v>43.674219999999998</v>
      </c>
      <c r="L472" s="69">
        <v>44.125149999999998</v>
      </c>
      <c r="M472" s="69">
        <v>44.323979999999999</v>
      </c>
      <c r="N472" s="69">
        <v>18.281479999999998</v>
      </c>
      <c r="O472" s="69">
        <v>16.66591</v>
      </c>
      <c r="P472" s="69">
        <v>16.01003</v>
      </c>
      <c r="Q472" s="69">
        <v>15.457090000000001</v>
      </c>
      <c r="R472" s="69">
        <v>10.62387</v>
      </c>
      <c r="S472" s="69">
        <v>9.4221269999999997</v>
      </c>
      <c r="T472" s="69">
        <v>8.9217739999999992</v>
      </c>
      <c r="U472" s="69">
        <v>8.4952039999999993</v>
      </c>
      <c r="V472" s="70">
        <v>0.47861569999999998</v>
      </c>
      <c r="W472" s="70">
        <v>0.40880450000000002</v>
      </c>
      <c r="X472" s="70">
        <v>0.36929509999999999</v>
      </c>
      <c r="Y472" s="70">
        <v>0.34289039999999998</v>
      </c>
    </row>
    <row r="473" spans="1:25">
      <c r="A473" t="str">
        <f t="shared" si="24"/>
        <v>25-25</v>
      </c>
      <c r="B473">
        <f t="shared" si="22"/>
        <v>25</v>
      </c>
      <c r="C473">
        <f t="shared" si="23"/>
        <v>25</v>
      </c>
      <c r="D473">
        <v>120000</v>
      </c>
      <c r="E473">
        <v>118000</v>
      </c>
      <c r="F473" s="69">
        <v>15.47045</v>
      </c>
      <c r="G473" s="69">
        <v>13.6113</v>
      </c>
      <c r="H473" s="69">
        <v>13.006460000000001</v>
      </c>
      <c r="I473" s="69">
        <v>12.68553</v>
      </c>
      <c r="J473" s="69">
        <v>40.327109999999998</v>
      </c>
      <c r="K473" s="69">
        <v>42.540990000000001</v>
      </c>
      <c r="L473" s="69">
        <v>42.96358</v>
      </c>
      <c r="M473" s="69">
        <v>43.087800000000001</v>
      </c>
      <c r="N473" s="69">
        <v>18.699069999999999</v>
      </c>
      <c r="O473" s="69">
        <v>17.08447</v>
      </c>
      <c r="P473" s="69">
        <v>16.453769999999999</v>
      </c>
      <c r="Q473" s="69">
        <v>15.93704</v>
      </c>
      <c r="R473" s="69">
        <v>10.97856</v>
      </c>
      <c r="S473" s="69">
        <v>9.7691649999999992</v>
      </c>
      <c r="T473" s="69">
        <v>9.2858199999999993</v>
      </c>
      <c r="U473" s="69">
        <v>8.8847459999999998</v>
      </c>
      <c r="V473" s="70">
        <v>0.52024349999999997</v>
      </c>
      <c r="W473" s="70">
        <v>0.44864730000000003</v>
      </c>
      <c r="X473" s="70">
        <v>0.41110200000000002</v>
      </c>
      <c r="Y473" s="70">
        <v>0.38862190000000002</v>
      </c>
    </row>
    <row r="474" spans="1:25">
      <c r="A474" t="str">
        <f t="shared" si="24"/>
        <v>25-26</v>
      </c>
      <c r="B474">
        <f t="shared" si="22"/>
        <v>25</v>
      </c>
      <c r="C474">
        <f t="shared" si="23"/>
        <v>26</v>
      </c>
      <c r="D474">
        <v>120000</v>
      </c>
      <c r="E474">
        <v>122000</v>
      </c>
      <c r="F474" s="69">
        <v>15.389189999999999</v>
      </c>
      <c r="G474" s="69">
        <v>13.571529999999999</v>
      </c>
      <c r="H474" s="69">
        <v>12.97869</v>
      </c>
      <c r="I474" s="69">
        <v>12.69201</v>
      </c>
      <c r="J474" s="69">
        <v>40.578229999999998</v>
      </c>
      <c r="K474" s="69">
        <v>42.703629999999997</v>
      </c>
      <c r="L474" s="69">
        <v>43.093710000000002</v>
      </c>
      <c r="M474" s="69">
        <v>43.161340000000003</v>
      </c>
      <c r="N474" s="69">
        <v>18.57724</v>
      </c>
      <c r="O474" s="69">
        <v>16.997800000000002</v>
      </c>
      <c r="P474" s="69">
        <v>16.377939999999999</v>
      </c>
      <c r="Q474" s="69">
        <v>15.870089999999999</v>
      </c>
      <c r="R474" s="69">
        <v>11.06367</v>
      </c>
      <c r="S474" s="69">
        <v>9.8635520000000003</v>
      </c>
      <c r="T474" s="69">
        <v>9.3827300000000005</v>
      </c>
      <c r="U474" s="69">
        <v>8.9835650000000005</v>
      </c>
      <c r="V474" s="70">
        <v>0.55905400000000005</v>
      </c>
      <c r="W474" s="70">
        <v>0.4850777</v>
      </c>
      <c r="X474" s="70">
        <v>0.44659589999999999</v>
      </c>
      <c r="Y474" s="70">
        <v>0.42373230000000001</v>
      </c>
    </row>
    <row r="475" spans="1:25">
      <c r="A475" t="str">
        <f t="shared" si="24"/>
        <v>25-27</v>
      </c>
      <c r="B475">
        <f t="shared" si="22"/>
        <v>25</v>
      </c>
      <c r="C475">
        <f t="shared" si="23"/>
        <v>27</v>
      </c>
      <c r="D475">
        <v>120000</v>
      </c>
      <c r="E475">
        <v>126000</v>
      </c>
      <c r="F475" s="69">
        <v>26.650559999999999</v>
      </c>
      <c r="G475" s="69">
        <v>23.628050000000002</v>
      </c>
      <c r="H475" s="69">
        <v>22.63184</v>
      </c>
      <c r="I475" s="69">
        <v>22.295739999999999</v>
      </c>
      <c r="J475" s="69">
        <v>34.564140000000002</v>
      </c>
      <c r="K475" s="69">
        <v>36.775060000000003</v>
      </c>
      <c r="L475" s="69">
        <v>37.20458</v>
      </c>
      <c r="M475" s="69">
        <v>37.271979999999999</v>
      </c>
      <c r="N475" s="69">
        <v>20.452349999999999</v>
      </c>
      <c r="O475" s="69">
        <v>18.713460000000001</v>
      </c>
      <c r="P475" s="69">
        <v>18.017029999999998</v>
      </c>
      <c r="Q475" s="69">
        <v>17.449539999999999</v>
      </c>
      <c r="R475" s="69">
        <v>12.833930000000001</v>
      </c>
      <c r="S475" s="69">
        <v>11.45753</v>
      </c>
      <c r="T475" s="69">
        <v>10.89686</v>
      </c>
      <c r="U475" s="69">
        <v>10.43451</v>
      </c>
      <c r="V475" s="70">
        <v>1.014664</v>
      </c>
      <c r="W475" s="70">
        <v>0.89310699999999998</v>
      </c>
      <c r="X475" s="70">
        <v>0.83345100000000005</v>
      </c>
      <c r="Y475" s="70">
        <v>0.79779979999999995</v>
      </c>
    </row>
    <row r="476" spans="1:25">
      <c r="A476" t="str">
        <f t="shared" si="24"/>
        <v>25-28</v>
      </c>
      <c r="B476">
        <f t="shared" si="22"/>
        <v>25</v>
      </c>
      <c r="C476">
        <f t="shared" si="23"/>
        <v>28</v>
      </c>
      <c r="D476">
        <v>120000</v>
      </c>
      <c r="E476">
        <v>130000</v>
      </c>
      <c r="F476" s="69">
        <v>19.332439999999998</v>
      </c>
      <c r="G476" s="69">
        <v>16.890219999999999</v>
      </c>
      <c r="H476" s="69">
        <v>16.04965</v>
      </c>
      <c r="I476" s="69">
        <v>15.7538</v>
      </c>
      <c r="J476" s="69">
        <v>38.843400000000003</v>
      </c>
      <c r="K476" s="69">
        <v>41.090130000000002</v>
      </c>
      <c r="L476" s="69">
        <v>41.496279999999999</v>
      </c>
      <c r="M476" s="69">
        <v>41.500340000000001</v>
      </c>
      <c r="N476" s="69">
        <v>16.37013</v>
      </c>
      <c r="O476" s="69">
        <v>15.0617</v>
      </c>
      <c r="P476" s="69">
        <v>14.5382</v>
      </c>
      <c r="Q476" s="69">
        <v>14.120649999999999</v>
      </c>
      <c r="R476" s="69">
        <v>11.142340000000001</v>
      </c>
      <c r="S476" s="69">
        <v>9.9670319999999997</v>
      </c>
      <c r="T476" s="69">
        <v>9.484985</v>
      </c>
      <c r="U476" s="69">
        <v>9.0926380000000009</v>
      </c>
      <c r="V476" s="70">
        <v>0.67586170000000001</v>
      </c>
      <c r="W476" s="70">
        <v>0.59227260000000004</v>
      </c>
      <c r="X476" s="70">
        <v>0.55222090000000001</v>
      </c>
      <c r="Y476" s="70">
        <v>0.53116149999999995</v>
      </c>
    </row>
    <row r="477" spans="1:25">
      <c r="A477" t="str">
        <f t="shared" si="24"/>
        <v>25-29</v>
      </c>
      <c r="B477">
        <f t="shared" si="22"/>
        <v>25</v>
      </c>
      <c r="C477">
        <f t="shared" si="23"/>
        <v>29</v>
      </c>
      <c r="D477">
        <v>120000</v>
      </c>
      <c r="E477">
        <v>134000</v>
      </c>
      <c r="F477" s="69">
        <v>17.17276</v>
      </c>
      <c r="G477" s="69">
        <v>15.14709</v>
      </c>
      <c r="H477" s="69">
        <v>14.51286</v>
      </c>
      <c r="I477" s="69">
        <v>14.293710000000001</v>
      </c>
      <c r="J477" s="69">
        <v>40.851700000000001</v>
      </c>
      <c r="K477" s="69">
        <v>43.123249999999999</v>
      </c>
      <c r="L477" s="69">
        <v>43.525570000000002</v>
      </c>
      <c r="M477" s="69">
        <v>43.546370000000003</v>
      </c>
      <c r="N477" s="69">
        <v>17.588699999999999</v>
      </c>
      <c r="O477" s="69">
        <v>16.15607</v>
      </c>
      <c r="P477" s="69">
        <v>15.587440000000001</v>
      </c>
      <c r="Q477" s="69">
        <v>15.1274</v>
      </c>
      <c r="R477" s="69">
        <v>11.322800000000001</v>
      </c>
      <c r="S477" s="69">
        <v>10.123670000000001</v>
      </c>
      <c r="T477" s="69">
        <v>9.6388370000000005</v>
      </c>
      <c r="U477" s="69">
        <v>9.2403600000000008</v>
      </c>
      <c r="V477" s="70">
        <v>0.63334970000000002</v>
      </c>
      <c r="W477" s="70">
        <v>0.55695839999999996</v>
      </c>
      <c r="X477" s="70">
        <v>0.51998739999999999</v>
      </c>
      <c r="Y477" s="70">
        <v>0.49983640000000001</v>
      </c>
    </row>
    <row r="478" spans="1:25">
      <c r="A478" t="str">
        <f t="shared" si="24"/>
        <v>25-30</v>
      </c>
      <c r="B478">
        <f t="shared" si="22"/>
        <v>25</v>
      </c>
      <c r="C478">
        <f t="shared" si="23"/>
        <v>30</v>
      </c>
      <c r="D478">
        <v>120000</v>
      </c>
      <c r="E478">
        <v>138000</v>
      </c>
      <c r="F478" s="69">
        <v>13.20124</v>
      </c>
      <c r="G478" s="69">
        <v>11.74728</v>
      </c>
      <c r="H478" s="69">
        <v>11.308339999999999</v>
      </c>
      <c r="I478" s="69">
        <v>11.14456</v>
      </c>
      <c r="J478" s="69">
        <v>42.322780000000002</v>
      </c>
      <c r="K478" s="69">
        <v>44.43047</v>
      </c>
      <c r="L478" s="69">
        <v>44.775669999999998</v>
      </c>
      <c r="M478" s="69">
        <v>44.778480000000002</v>
      </c>
      <c r="N478" s="69">
        <v>18.3279</v>
      </c>
      <c r="O478" s="69">
        <v>16.794889999999999</v>
      </c>
      <c r="P478" s="69">
        <v>16.201969999999999</v>
      </c>
      <c r="Q478" s="69">
        <v>15.72254</v>
      </c>
      <c r="R478" s="69">
        <v>11.198880000000001</v>
      </c>
      <c r="S478" s="69">
        <v>9.9950860000000006</v>
      </c>
      <c r="T478" s="69">
        <v>9.521293</v>
      </c>
      <c r="U478" s="69">
        <v>9.1325409999999998</v>
      </c>
      <c r="V478" s="70">
        <v>0.54227970000000003</v>
      </c>
      <c r="W478" s="70">
        <v>0.47526230000000003</v>
      </c>
      <c r="X478" s="70">
        <v>0.44305329999999998</v>
      </c>
      <c r="Y478" s="70">
        <v>0.42588130000000002</v>
      </c>
    </row>
    <row r="479" spans="1:25">
      <c r="A479" t="str">
        <f t="shared" si="24"/>
        <v>25-31</v>
      </c>
      <c r="B479">
        <f t="shared" si="22"/>
        <v>25</v>
      </c>
      <c r="C479">
        <f t="shared" si="23"/>
        <v>31</v>
      </c>
      <c r="D479">
        <v>120000</v>
      </c>
      <c r="E479">
        <v>142000</v>
      </c>
      <c r="F479" s="69">
        <v>13.97293</v>
      </c>
      <c r="G479" s="69">
        <v>12.51079</v>
      </c>
      <c r="H479" s="69">
        <v>12.07414</v>
      </c>
      <c r="I479" s="69">
        <v>11.918240000000001</v>
      </c>
      <c r="J479" s="69">
        <v>42.080599999999997</v>
      </c>
      <c r="K479" s="69">
        <v>44.122410000000002</v>
      </c>
      <c r="L479" s="69">
        <v>44.44708</v>
      </c>
      <c r="M479" s="69">
        <v>44.443019999999997</v>
      </c>
      <c r="N479" s="69">
        <v>18.18243</v>
      </c>
      <c r="O479" s="69">
        <v>16.657240000000002</v>
      </c>
      <c r="P479" s="69">
        <v>16.077079999999999</v>
      </c>
      <c r="Q479" s="69">
        <v>15.609120000000001</v>
      </c>
      <c r="R479" s="69">
        <v>11.3078</v>
      </c>
      <c r="S479" s="69">
        <v>10.082649999999999</v>
      </c>
      <c r="T479" s="69">
        <v>9.6086030000000004</v>
      </c>
      <c r="U479" s="69">
        <v>9.2204519999999999</v>
      </c>
      <c r="V479" s="70">
        <v>0.52922899999999995</v>
      </c>
      <c r="W479" s="70">
        <v>0.46293909999999999</v>
      </c>
      <c r="X479" s="70">
        <v>0.43148710000000001</v>
      </c>
      <c r="Y479" s="70">
        <v>0.41492370000000001</v>
      </c>
    </row>
    <row r="480" spans="1:25">
      <c r="A480" t="str">
        <f t="shared" si="24"/>
        <v>25-32</v>
      </c>
      <c r="B480">
        <f t="shared" si="22"/>
        <v>25</v>
      </c>
      <c r="C480">
        <f t="shared" si="23"/>
        <v>32</v>
      </c>
      <c r="D480">
        <v>120000</v>
      </c>
      <c r="E480">
        <v>146000</v>
      </c>
      <c r="F480" s="69">
        <v>12.430339999999999</v>
      </c>
      <c r="G480" s="69">
        <v>11.10661</v>
      </c>
      <c r="H480" s="69">
        <v>10.71569</v>
      </c>
      <c r="I480" s="69">
        <v>10.57206</v>
      </c>
      <c r="J480" s="69">
        <v>44.266120000000001</v>
      </c>
      <c r="K480" s="69">
        <v>46.26831</v>
      </c>
      <c r="L480" s="69">
        <v>46.565440000000002</v>
      </c>
      <c r="M480" s="69">
        <v>46.539079999999998</v>
      </c>
      <c r="N480" s="69">
        <v>16.18985</v>
      </c>
      <c r="O480" s="69">
        <v>14.86641</v>
      </c>
      <c r="P480" s="69">
        <v>14.36669</v>
      </c>
      <c r="Q480" s="69">
        <v>13.96668</v>
      </c>
      <c r="R480" s="69">
        <v>10.76779</v>
      </c>
      <c r="S480" s="69">
        <v>9.6039549999999991</v>
      </c>
      <c r="T480" s="69">
        <v>9.1559539999999995</v>
      </c>
      <c r="U480" s="69">
        <v>8.7906720000000007</v>
      </c>
      <c r="V480" s="70">
        <v>0.52163649999999995</v>
      </c>
      <c r="W480" s="70">
        <v>0.45552340000000002</v>
      </c>
      <c r="X480" s="70">
        <v>0.42435129999999999</v>
      </c>
      <c r="Y480" s="70">
        <v>0.40804550000000001</v>
      </c>
    </row>
    <row r="481" spans="1:25">
      <c r="A481" t="str">
        <f t="shared" si="24"/>
        <v>25-33</v>
      </c>
      <c r="B481">
        <f t="shared" si="22"/>
        <v>25</v>
      </c>
      <c r="C481">
        <f t="shared" si="23"/>
        <v>33</v>
      </c>
      <c r="D481">
        <v>120000</v>
      </c>
      <c r="E481">
        <v>150000</v>
      </c>
      <c r="F481" s="69">
        <v>13.16234</v>
      </c>
      <c r="G481" s="69">
        <v>11.73343</v>
      </c>
      <c r="H481" s="69">
        <v>11.305429999999999</v>
      </c>
      <c r="I481" s="69">
        <v>11.161670000000001</v>
      </c>
      <c r="J481" s="69">
        <v>44.124369999999999</v>
      </c>
      <c r="K481" s="69">
        <v>46.142479999999999</v>
      </c>
      <c r="L481" s="69">
        <v>46.43676</v>
      </c>
      <c r="M481" s="69">
        <v>46.390320000000003</v>
      </c>
      <c r="N481" s="69">
        <v>17.921019999999999</v>
      </c>
      <c r="O481" s="69">
        <v>16.418510000000001</v>
      </c>
      <c r="P481" s="69">
        <v>15.855549999999999</v>
      </c>
      <c r="Q481" s="69">
        <v>15.40676</v>
      </c>
      <c r="R481" s="69">
        <v>11.34179</v>
      </c>
      <c r="S481" s="69">
        <v>10.105079999999999</v>
      </c>
      <c r="T481" s="69">
        <v>9.6339860000000002</v>
      </c>
      <c r="U481" s="69">
        <v>9.2521529999999998</v>
      </c>
      <c r="V481" s="70">
        <v>0.57012700000000005</v>
      </c>
      <c r="W481" s="70">
        <v>0.49722509999999998</v>
      </c>
      <c r="X481" s="70">
        <v>0.46395750000000002</v>
      </c>
      <c r="Y481" s="70">
        <v>0.44718380000000002</v>
      </c>
    </row>
    <row r="482" spans="1:25">
      <c r="A482" t="str">
        <f t="shared" si="24"/>
        <v>25-34</v>
      </c>
      <c r="B482">
        <f t="shared" si="22"/>
        <v>25</v>
      </c>
      <c r="C482">
        <f t="shared" si="23"/>
        <v>34</v>
      </c>
      <c r="D482">
        <v>120000</v>
      </c>
      <c r="E482">
        <v>154000</v>
      </c>
      <c r="F482" s="69">
        <v>13.203709999999999</v>
      </c>
      <c r="G482" s="69">
        <v>11.795489999999999</v>
      </c>
      <c r="H482" s="69">
        <v>11.384410000000001</v>
      </c>
      <c r="I482" s="69">
        <v>11.249919999999999</v>
      </c>
      <c r="J482" s="69">
        <v>44.435099999999998</v>
      </c>
      <c r="K482" s="69">
        <v>46.440269999999998</v>
      </c>
      <c r="L482" s="69">
        <v>46.738010000000003</v>
      </c>
      <c r="M482" s="69">
        <v>46.691760000000002</v>
      </c>
      <c r="N482" s="69">
        <v>18.100999999999999</v>
      </c>
      <c r="O482" s="69">
        <v>16.572140000000001</v>
      </c>
      <c r="P482" s="69">
        <v>16.000530000000001</v>
      </c>
      <c r="Q482" s="69">
        <v>15.542389999999999</v>
      </c>
      <c r="R482" s="69">
        <v>11.45425</v>
      </c>
      <c r="S482" s="69">
        <v>10.2011</v>
      </c>
      <c r="T482" s="69">
        <v>9.7260329999999993</v>
      </c>
      <c r="U482" s="69">
        <v>9.3392970000000002</v>
      </c>
      <c r="V482" s="70">
        <v>0.56569800000000003</v>
      </c>
      <c r="W482" s="70">
        <v>0.4929231</v>
      </c>
      <c r="X482" s="70">
        <v>0.4593062</v>
      </c>
      <c r="Y482" s="70">
        <v>0.4417933</v>
      </c>
    </row>
    <row r="483" spans="1:25">
      <c r="A483" t="str">
        <f t="shared" si="24"/>
        <v>25-35</v>
      </c>
      <c r="B483">
        <f t="shared" si="22"/>
        <v>25</v>
      </c>
      <c r="C483">
        <f t="shared" si="23"/>
        <v>35</v>
      </c>
      <c r="D483">
        <v>120000</v>
      </c>
      <c r="E483">
        <v>158000</v>
      </c>
      <c r="F483" s="69">
        <v>14.778639999999999</v>
      </c>
      <c r="G483" s="69">
        <v>13.20781</v>
      </c>
      <c r="H483" s="69">
        <v>12.74414</v>
      </c>
      <c r="I483" s="69">
        <v>12.59146</v>
      </c>
      <c r="J483" s="69">
        <v>44.692979999999999</v>
      </c>
      <c r="K483" s="69">
        <v>46.697299999999998</v>
      </c>
      <c r="L483" s="69">
        <v>47.001519999999999</v>
      </c>
      <c r="M483" s="69">
        <v>46.959739999999996</v>
      </c>
      <c r="N483" s="69">
        <v>18.02552</v>
      </c>
      <c r="O483" s="69">
        <v>16.495249999999999</v>
      </c>
      <c r="P483" s="69">
        <v>15.91459</v>
      </c>
      <c r="Q483" s="69">
        <v>15.447179999999999</v>
      </c>
      <c r="R483" s="69">
        <v>11.620710000000001</v>
      </c>
      <c r="S483" s="69">
        <v>10.33981</v>
      </c>
      <c r="T483" s="69">
        <v>9.849005</v>
      </c>
      <c r="U483" s="69">
        <v>9.4481409999999997</v>
      </c>
      <c r="V483" s="70">
        <v>0.61308059999999998</v>
      </c>
      <c r="W483" s="70">
        <v>0.53328690000000001</v>
      </c>
      <c r="X483" s="70">
        <v>0.49543369999999998</v>
      </c>
      <c r="Y483" s="70">
        <v>0.47454000000000002</v>
      </c>
    </row>
    <row r="484" spans="1:25">
      <c r="A484" t="str">
        <f t="shared" si="24"/>
        <v>25-36</v>
      </c>
      <c r="B484">
        <f t="shared" si="22"/>
        <v>25</v>
      </c>
      <c r="C484">
        <f t="shared" si="23"/>
        <v>36</v>
      </c>
      <c r="D484">
        <v>120000</v>
      </c>
      <c r="E484">
        <v>162000</v>
      </c>
      <c r="F484" s="69">
        <v>14.021470000000001</v>
      </c>
      <c r="G484" s="69">
        <v>12.462289999999999</v>
      </c>
      <c r="H484" s="69">
        <v>11.992419999999999</v>
      </c>
      <c r="I484" s="69">
        <v>11.83188</v>
      </c>
      <c r="J484" s="69">
        <v>45.695360000000001</v>
      </c>
      <c r="K484" s="69">
        <v>47.744660000000003</v>
      </c>
      <c r="L484" s="69">
        <v>48.071379999999998</v>
      </c>
      <c r="M484" s="69">
        <v>48.036050000000003</v>
      </c>
      <c r="N484" s="69">
        <v>17.195810000000002</v>
      </c>
      <c r="O484" s="69">
        <v>15.744260000000001</v>
      </c>
      <c r="P484" s="69">
        <v>15.185969999999999</v>
      </c>
      <c r="Q484" s="69">
        <v>14.733840000000001</v>
      </c>
      <c r="R484" s="69">
        <v>11.35083</v>
      </c>
      <c r="S484" s="69">
        <v>10.09896</v>
      </c>
      <c r="T484" s="69">
        <v>9.6122359999999993</v>
      </c>
      <c r="U484" s="69">
        <v>9.2125679999999992</v>
      </c>
      <c r="V484" s="70">
        <v>0.58195169999999996</v>
      </c>
      <c r="W484" s="70">
        <v>0.50417990000000001</v>
      </c>
      <c r="X484" s="70">
        <v>0.46663090000000002</v>
      </c>
      <c r="Y484" s="70">
        <v>0.44540730000000001</v>
      </c>
    </row>
    <row r="485" spans="1:25">
      <c r="A485" t="str">
        <f t="shared" si="24"/>
        <v>25-37</v>
      </c>
      <c r="B485">
        <f t="shared" si="22"/>
        <v>25</v>
      </c>
      <c r="C485">
        <f t="shared" si="23"/>
        <v>37</v>
      </c>
      <c r="D485">
        <v>120000</v>
      </c>
      <c r="E485">
        <v>166000</v>
      </c>
      <c r="F485" s="69">
        <v>15.43177</v>
      </c>
      <c r="G485" s="69">
        <v>13.65199</v>
      </c>
      <c r="H485" s="69">
        <v>13.125450000000001</v>
      </c>
      <c r="I485" s="69">
        <v>12.946429999999999</v>
      </c>
      <c r="J485" s="69">
        <v>45.099609999999998</v>
      </c>
      <c r="K485" s="69">
        <v>47.213230000000003</v>
      </c>
      <c r="L485" s="69">
        <v>47.543149999999997</v>
      </c>
      <c r="M485" s="69">
        <v>47.50958</v>
      </c>
      <c r="N485" s="69">
        <v>17.96463</v>
      </c>
      <c r="O485" s="69">
        <v>16.43056</v>
      </c>
      <c r="P485" s="69">
        <v>15.83686</v>
      </c>
      <c r="Q485" s="69">
        <v>15.35492</v>
      </c>
      <c r="R485" s="69">
        <v>11.69144</v>
      </c>
      <c r="S485" s="69">
        <v>10.396660000000001</v>
      </c>
      <c r="T485" s="69">
        <v>9.8920960000000004</v>
      </c>
      <c r="U485" s="69">
        <v>9.4772789999999993</v>
      </c>
      <c r="V485" s="70">
        <v>0.59959700000000005</v>
      </c>
      <c r="W485" s="70">
        <v>0.518621</v>
      </c>
      <c r="X485" s="70">
        <v>0.47960239999999998</v>
      </c>
      <c r="Y485" s="70">
        <v>0.45735920000000002</v>
      </c>
    </row>
    <row r="486" spans="1:25">
      <c r="A486" t="str">
        <f t="shared" si="24"/>
        <v>25-38</v>
      </c>
      <c r="B486">
        <f t="shared" si="22"/>
        <v>25</v>
      </c>
      <c r="C486">
        <f t="shared" si="23"/>
        <v>38</v>
      </c>
      <c r="D486">
        <v>120000</v>
      </c>
      <c r="E486">
        <v>170000</v>
      </c>
      <c r="F486" s="69">
        <v>14.011900000000001</v>
      </c>
      <c r="G486" s="69">
        <v>12.31798</v>
      </c>
      <c r="H486" s="69">
        <v>11.812939999999999</v>
      </c>
      <c r="I486" s="69">
        <v>11.63847</v>
      </c>
      <c r="J486" s="69">
        <v>46.773519999999998</v>
      </c>
      <c r="K486" s="69">
        <v>48.923499999999997</v>
      </c>
      <c r="L486" s="69">
        <v>49.249400000000001</v>
      </c>
      <c r="M486" s="69">
        <v>49.198349999999998</v>
      </c>
      <c r="N486" s="69">
        <v>17.89622</v>
      </c>
      <c r="O486" s="69">
        <v>16.372309999999999</v>
      </c>
      <c r="P486" s="69">
        <v>15.78004</v>
      </c>
      <c r="Q486" s="69">
        <v>15.299390000000001</v>
      </c>
      <c r="R486" s="69">
        <v>11.54121</v>
      </c>
      <c r="S486" s="69">
        <v>10.260960000000001</v>
      </c>
      <c r="T486" s="69">
        <v>9.7616800000000001</v>
      </c>
      <c r="U486" s="69">
        <v>9.351521</v>
      </c>
      <c r="V486" s="70">
        <v>0.59901479999999996</v>
      </c>
      <c r="W486" s="70">
        <v>0.51762339999999996</v>
      </c>
      <c r="X486" s="70">
        <v>0.47869929999999999</v>
      </c>
      <c r="Y486" s="70">
        <v>0.4567504</v>
      </c>
    </row>
    <row r="487" spans="1:25">
      <c r="A487" t="str">
        <f t="shared" si="24"/>
        <v>25-39</v>
      </c>
      <c r="B487">
        <f t="shared" si="22"/>
        <v>25</v>
      </c>
      <c r="C487">
        <f t="shared" si="23"/>
        <v>39</v>
      </c>
      <c r="D487">
        <v>120000</v>
      </c>
      <c r="E487">
        <v>174000</v>
      </c>
      <c r="F487" s="69">
        <v>13.687099999999999</v>
      </c>
      <c r="G487" s="69">
        <v>11.98053</v>
      </c>
      <c r="H487" s="69">
        <v>11.482849999999999</v>
      </c>
      <c r="I487" s="69">
        <v>11.30927</v>
      </c>
      <c r="J487" s="69">
        <v>47.433999999999997</v>
      </c>
      <c r="K487" s="69">
        <v>49.670540000000003</v>
      </c>
      <c r="L487" s="69">
        <v>49.99436</v>
      </c>
      <c r="M487" s="69">
        <v>49.929180000000002</v>
      </c>
      <c r="N487" s="69">
        <v>17.91873</v>
      </c>
      <c r="O487" s="69">
        <v>16.393879999999999</v>
      </c>
      <c r="P487" s="69">
        <v>15.79327</v>
      </c>
      <c r="Q487" s="69">
        <v>15.30255</v>
      </c>
      <c r="R487" s="69">
        <v>11.476000000000001</v>
      </c>
      <c r="S487" s="69">
        <v>10.199450000000001</v>
      </c>
      <c r="T487" s="69">
        <v>9.6964740000000003</v>
      </c>
      <c r="U487" s="69">
        <v>9.2812070000000002</v>
      </c>
      <c r="V487" s="70">
        <v>0.58676919999999999</v>
      </c>
      <c r="W487" s="70">
        <v>0.50637529999999997</v>
      </c>
      <c r="X487" s="70">
        <v>0.46774640000000001</v>
      </c>
      <c r="Y487" s="70">
        <v>0.44599850000000002</v>
      </c>
    </row>
    <row r="488" spans="1:25">
      <c r="A488" t="str">
        <f t="shared" si="24"/>
        <v>25-40</v>
      </c>
      <c r="B488">
        <f t="shared" si="22"/>
        <v>25</v>
      </c>
      <c r="C488">
        <f t="shared" si="23"/>
        <v>40</v>
      </c>
      <c r="D488">
        <v>120000</v>
      </c>
      <c r="E488">
        <v>178000</v>
      </c>
      <c r="F488" s="69">
        <v>15.70317</v>
      </c>
      <c r="G488" s="69">
        <v>13.62078</v>
      </c>
      <c r="H488" s="69">
        <v>13.00343</v>
      </c>
      <c r="I488" s="69">
        <v>12.795500000000001</v>
      </c>
      <c r="J488" s="69">
        <v>47.273940000000003</v>
      </c>
      <c r="K488" s="69">
        <v>49.683259999999997</v>
      </c>
      <c r="L488" s="69">
        <v>50.042639999999999</v>
      </c>
      <c r="M488" s="69">
        <v>49.975209999999997</v>
      </c>
      <c r="N488" s="69">
        <v>18.228339999999999</v>
      </c>
      <c r="O488" s="69">
        <v>16.661819999999999</v>
      </c>
      <c r="P488" s="69">
        <v>16.03087</v>
      </c>
      <c r="Q488" s="69">
        <v>15.515319999999999</v>
      </c>
      <c r="R488" s="69">
        <v>11.707079999999999</v>
      </c>
      <c r="S488" s="69">
        <v>10.39128</v>
      </c>
      <c r="T488" s="69">
        <v>9.8622599999999991</v>
      </c>
      <c r="U488" s="69">
        <v>9.4258380000000006</v>
      </c>
      <c r="V488" s="70">
        <v>0.64184430000000003</v>
      </c>
      <c r="W488" s="70">
        <v>0.55183819999999995</v>
      </c>
      <c r="X488" s="70">
        <v>0.50889799999999996</v>
      </c>
      <c r="Y488" s="70">
        <v>0.4847612</v>
      </c>
    </row>
    <row r="489" spans="1:25">
      <c r="A489" t="str">
        <f t="shared" si="24"/>
        <v>25-41</v>
      </c>
      <c r="B489">
        <f t="shared" si="22"/>
        <v>25</v>
      </c>
      <c r="C489">
        <f t="shared" si="23"/>
        <v>41</v>
      </c>
      <c r="D489">
        <v>120000</v>
      </c>
      <c r="E489">
        <v>182000</v>
      </c>
      <c r="F489" s="69">
        <v>15.53082</v>
      </c>
      <c r="G489" s="69">
        <v>13.271520000000001</v>
      </c>
      <c r="H489" s="69">
        <v>12.61097</v>
      </c>
      <c r="I489" s="69">
        <v>12.40189</v>
      </c>
      <c r="J489" s="69">
        <v>47.020609999999998</v>
      </c>
      <c r="K489" s="69">
        <v>49.654600000000002</v>
      </c>
      <c r="L489" s="69">
        <v>50.054279999999999</v>
      </c>
      <c r="M489" s="69">
        <v>49.976239999999997</v>
      </c>
      <c r="N489" s="69">
        <v>18.809059999999999</v>
      </c>
      <c r="O489" s="69">
        <v>17.179870000000001</v>
      </c>
      <c r="P489" s="69">
        <v>16.530290000000001</v>
      </c>
      <c r="Q489" s="69">
        <v>16.001270000000002</v>
      </c>
      <c r="R489" s="69">
        <v>11.82785</v>
      </c>
      <c r="S489" s="69">
        <v>10.49245</v>
      </c>
      <c r="T489" s="69">
        <v>9.9629259999999995</v>
      </c>
      <c r="U489" s="69">
        <v>9.5288269999999997</v>
      </c>
      <c r="V489" s="70">
        <v>0.61074810000000002</v>
      </c>
      <c r="W489" s="70">
        <v>0.52315069999999997</v>
      </c>
      <c r="X489" s="70">
        <v>0.4842648</v>
      </c>
      <c r="Y489" s="70">
        <v>0.46445219999999998</v>
      </c>
    </row>
    <row r="490" spans="1:25">
      <c r="A490" t="str">
        <f t="shared" si="24"/>
        <v>25-42</v>
      </c>
      <c r="B490">
        <f t="shared" si="22"/>
        <v>25</v>
      </c>
      <c r="C490">
        <f t="shared" si="23"/>
        <v>42</v>
      </c>
      <c r="D490">
        <v>120000</v>
      </c>
      <c r="E490">
        <v>186000</v>
      </c>
      <c r="F490" s="69">
        <v>14.856350000000001</v>
      </c>
      <c r="G490" s="69">
        <v>12.76657</v>
      </c>
      <c r="H490" s="69">
        <v>12.18906</v>
      </c>
      <c r="I490" s="69">
        <v>12.013489999999999</v>
      </c>
      <c r="J490" s="69">
        <v>47.522480000000002</v>
      </c>
      <c r="K490" s="69">
        <v>50.101460000000003</v>
      </c>
      <c r="L490" s="69">
        <v>50.476260000000003</v>
      </c>
      <c r="M490" s="69">
        <v>50.385219999999997</v>
      </c>
      <c r="N490" s="69">
        <v>18.360880000000002</v>
      </c>
      <c r="O490" s="69">
        <v>16.79119</v>
      </c>
      <c r="P490" s="69">
        <v>16.177759999999999</v>
      </c>
      <c r="Q490" s="69">
        <v>15.674300000000001</v>
      </c>
      <c r="R490" s="69">
        <v>11.63772</v>
      </c>
      <c r="S490" s="69">
        <v>10.33352</v>
      </c>
      <c r="T490" s="69">
        <v>9.8260950000000005</v>
      </c>
      <c r="U490" s="69">
        <v>9.4066510000000001</v>
      </c>
      <c r="V490" s="70">
        <v>0.55749850000000001</v>
      </c>
      <c r="W490" s="70">
        <v>0.47950900000000002</v>
      </c>
      <c r="X490" s="70">
        <v>0.44450810000000002</v>
      </c>
      <c r="Y490" s="70">
        <v>0.42594579999999999</v>
      </c>
    </row>
    <row r="491" spans="1:25">
      <c r="A491" t="str">
        <f t="shared" si="24"/>
        <v>25-43</v>
      </c>
      <c r="B491">
        <f t="shared" si="22"/>
        <v>25</v>
      </c>
      <c r="C491">
        <f t="shared" si="23"/>
        <v>43</v>
      </c>
      <c r="D491">
        <v>120000</v>
      </c>
      <c r="E491">
        <v>190000</v>
      </c>
      <c r="F491" s="69">
        <v>14.12327</v>
      </c>
      <c r="G491" s="69">
        <v>12.161379999999999</v>
      </c>
      <c r="H491" s="69">
        <v>11.629530000000001</v>
      </c>
      <c r="I491" s="69">
        <v>11.473649999999999</v>
      </c>
      <c r="J491" s="69">
        <v>50.382640000000002</v>
      </c>
      <c r="K491" s="69">
        <v>52.914560000000002</v>
      </c>
      <c r="L491" s="69">
        <v>53.239069999999998</v>
      </c>
      <c r="M491" s="69">
        <v>53.095950000000002</v>
      </c>
      <c r="N491" s="69">
        <v>17.958829999999999</v>
      </c>
      <c r="O491" s="69">
        <v>16.431509999999999</v>
      </c>
      <c r="P491" s="69">
        <v>15.840909999999999</v>
      </c>
      <c r="Q491" s="69">
        <v>15.359109999999999</v>
      </c>
      <c r="R491" s="69">
        <v>11.86992</v>
      </c>
      <c r="S491" s="69">
        <v>10.5357</v>
      </c>
      <c r="T491" s="69">
        <v>10.022650000000001</v>
      </c>
      <c r="U491" s="69">
        <v>9.600714</v>
      </c>
      <c r="V491" s="70">
        <v>0.61765340000000002</v>
      </c>
      <c r="W491" s="70">
        <v>0.53203310000000004</v>
      </c>
      <c r="X491" s="70">
        <v>0.49377779999999999</v>
      </c>
      <c r="Y491" s="70">
        <v>0.47319139999999998</v>
      </c>
    </row>
    <row r="492" spans="1:25">
      <c r="A492" t="str">
        <f t="shared" si="24"/>
        <v>25-44</v>
      </c>
      <c r="B492">
        <f t="shared" si="22"/>
        <v>25</v>
      </c>
      <c r="C492">
        <f t="shared" si="23"/>
        <v>44</v>
      </c>
      <c r="D492">
        <v>120000</v>
      </c>
      <c r="E492">
        <v>194000</v>
      </c>
      <c r="F492" s="69">
        <v>14.2837</v>
      </c>
      <c r="G492" s="69">
        <v>12.01446</v>
      </c>
      <c r="H492" s="69">
        <v>11.348420000000001</v>
      </c>
      <c r="I492" s="69">
        <v>11.166880000000001</v>
      </c>
      <c r="J492" s="69">
        <v>49.140790000000003</v>
      </c>
      <c r="K492" s="69">
        <v>51.91272</v>
      </c>
      <c r="L492" s="69">
        <v>52.309179999999998</v>
      </c>
      <c r="M492" s="69">
        <v>52.151449999999997</v>
      </c>
      <c r="N492" s="69">
        <v>18.700880000000002</v>
      </c>
      <c r="O492" s="69">
        <v>17.092669999999998</v>
      </c>
      <c r="P492" s="69">
        <v>16.485949999999999</v>
      </c>
      <c r="Q492" s="69">
        <v>16.002410000000001</v>
      </c>
      <c r="R492" s="69">
        <v>11.75475</v>
      </c>
      <c r="S492" s="69">
        <v>10.419029999999999</v>
      </c>
      <c r="T492" s="69">
        <v>9.9177820000000008</v>
      </c>
      <c r="U492" s="69">
        <v>9.5149319999999999</v>
      </c>
      <c r="V492" s="70">
        <v>0.59562389999999998</v>
      </c>
      <c r="W492" s="70">
        <v>0.50924860000000005</v>
      </c>
      <c r="X492" s="70">
        <v>0.4743675</v>
      </c>
      <c r="Y492" s="70">
        <v>0.4588989</v>
      </c>
    </row>
    <row r="493" spans="1:25">
      <c r="A493" t="str">
        <f t="shared" si="24"/>
        <v>25-45</v>
      </c>
      <c r="B493">
        <f t="shared" si="22"/>
        <v>25</v>
      </c>
      <c r="C493">
        <f t="shared" si="23"/>
        <v>45</v>
      </c>
      <c r="D493">
        <v>120000</v>
      </c>
      <c r="E493">
        <v>198000</v>
      </c>
      <c r="F493" s="69">
        <v>12.598850000000001</v>
      </c>
      <c r="G493" s="69">
        <v>10.71139</v>
      </c>
      <c r="H493" s="69">
        <v>10.21302</v>
      </c>
      <c r="I493" s="69">
        <v>10.101839999999999</v>
      </c>
      <c r="J493" s="69">
        <v>50.329090000000001</v>
      </c>
      <c r="K493" s="69">
        <v>52.842579999999998</v>
      </c>
      <c r="L493" s="69">
        <v>53.133360000000003</v>
      </c>
      <c r="M493" s="69">
        <v>52.932650000000002</v>
      </c>
      <c r="N493" s="69">
        <v>18.695789999999999</v>
      </c>
      <c r="O493" s="69">
        <v>17.107060000000001</v>
      </c>
      <c r="P493" s="69">
        <v>16.517330000000001</v>
      </c>
      <c r="Q493" s="69">
        <v>16.044180000000001</v>
      </c>
      <c r="R493" s="69">
        <v>11.66587</v>
      </c>
      <c r="S493" s="69">
        <v>10.351599999999999</v>
      </c>
      <c r="T493" s="69">
        <v>9.8690069999999999</v>
      </c>
      <c r="U493" s="69">
        <v>9.4784729999999993</v>
      </c>
      <c r="V493" s="70">
        <v>0.57253699999999996</v>
      </c>
      <c r="W493" s="70">
        <v>0.49355280000000001</v>
      </c>
      <c r="X493" s="70">
        <v>0.46223069999999999</v>
      </c>
      <c r="Y493" s="70">
        <v>0.44823220000000003</v>
      </c>
    </row>
    <row r="494" spans="1:25">
      <c r="A494" t="str">
        <f t="shared" si="24"/>
        <v>25-46</v>
      </c>
      <c r="B494">
        <f t="shared" si="22"/>
        <v>25</v>
      </c>
      <c r="C494">
        <f t="shared" si="23"/>
        <v>46</v>
      </c>
      <c r="D494">
        <v>120000</v>
      </c>
      <c r="E494">
        <v>202000</v>
      </c>
      <c r="F494" s="69">
        <v>13.66661</v>
      </c>
      <c r="G494" s="69">
        <v>11.788180000000001</v>
      </c>
      <c r="H494" s="69">
        <v>11.324540000000001</v>
      </c>
      <c r="I494" s="69">
        <v>11.23399</v>
      </c>
      <c r="J494" s="69">
        <v>49.448900000000002</v>
      </c>
      <c r="K494" s="69">
        <v>51.855840000000001</v>
      </c>
      <c r="L494" s="69">
        <v>52.10416</v>
      </c>
      <c r="M494" s="69">
        <v>51.897039999999997</v>
      </c>
      <c r="N494" s="69">
        <v>19.126270000000002</v>
      </c>
      <c r="O494" s="69">
        <v>17.503579999999999</v>
      </c>
      <c r="P494" s="69">
        <v>16.90926</v>
      </c>
      <c r="Q494" s="69">
        <v>16.429410000000001</v>
      </c>
      <c r="R494" s="69">
        <v>11.96233</v>
      </c>
      <c r="S494" s="69">
        <v>10.61852</v>
      </c>
      <c r="T494" s="69">
        <v>10.13359</v>
      </c>
      <c r="U494" s="69">
        <v>9.7393520000000002</v>
      </c>
      <c r="V494" s="70">
        <v>0.56819779999999998</v>
      </c>
      <c r="W494" s="70">
        <v>0.49216339999999997</v>
      </c>
      <c r="X494" s="70">
        <v>0.46239259999999999</v>
      </c>
      <c r="Y494" s="70">
        <v>0.44892130000000002</v>
      </c>
    </row>
    <row r="495" spans="1:25">
      <c r="A495" t="str">
        <f t="shared" si="24"/>
        <v>25-47</v>
      </c>
      <c r="B495">
        <f t="shared" si="22"/>
        <v>25</v>
      </c>
      <c r="C495">
        <f t="shared" si="23"/>
        <v>47</v>
      </c>
      <c r="D495">
        <v>120000</v>
      </c>
      <c r="E495">
        <v>206000</v>
      </c>
      <c r="F495" s="69">
        <v>15.518380000000001</v>
      </c>
      <c r="G495" s="69">
        <v>13.620189999999999</v>
      </c>
      <c r="H495" s="69">
        <v>13.18576</v>
      </c>
      <c r="I495" s="69">
        <v>13.122120000000001</v>
      </c>
      <c r="J495" s="69">
        <v>45.504629999999999</v>
      </c>
      <c r="K495" s="69">
        <v>47.818100000000001</v>
      </c>
      <c r="L495" s="69">
        <v>48.04054</v>
      </c>
      <c r="M495" s="69">
        <v>47.841000000000001</v>
      </c>
      <c r="N495" s="69">
        <v>20.56138</v>
      </c>
      <c r="O495" s="69">
        <v>18.816669999999998</v>
      </c>
      <c r="P495" s="69">
        <v>18.18741</v>
      </c>
      <c r="Q495" s="69">
        <v>17.672450000000001</v>
      </c>
      <c r="R495" s="69">
        <v>12.737159999999999</v>
      </c>
      <c r="S495" s="69">
        <v>11.32282</v>
      </c>
      <c r="T495" s="69">
        <v>10.81954</v>
      </c>
      <c r="U495" s="69">
        <v>10.4068</v>
      </c>
      <c r="V495" s="70">
        <v>0.567581</v>
      </c>
      <c r="W495" s="70">
        <v>0.49337500000000001</v>
      </c>
      <c r="X495" s="70">
        <v>0.46499420000000002</v>
      </c>
      <c r="Y495" s="70">
        <v>0.45200580000000001</v>
      </c>
    </row>
    <row r="496" spans="1:25">
      <c r="A496" t="str">
        <f t="shared" si="24"/>
        <v>25-48</v>
      </c>
      <c r="B496">
        <f t="shared" si="22"/>
        <v>25</v>
      </c>
      <c r="C496">
        <f t="shared" si="23"/>
        <v>48</v>
      </c>
      <c r="D496">
        <v>120000</v>
      </c>
      <c r="E496">
        <v>210000</v>
      </c>
      <c r="F496" s="69">
        <v>10.602209999999999</v>
      </c>
      <c r="G496" s="69">
        <v>9.3106589999999994</v>
      </c>
      <c r="H496" s="69">
        <v>9.0782830000000008</v>
      </c>
      <c r="I496" s="69">
        <v>9.0757359999999991</v>
      </c>
      <c r="J496" s="69">
        <v>50.387999999999998</v>
      </c>
      <c r="K496" s="69">
        <v>52.555439999999997</v>
      </c>
      <c r="L496" s="69">
        <v>52.660760000000003</v>
      </c>
      <c r="M496" s="69">
        <v>52.373460000000001</v>
      </c>
      <c r="N496" s="69">
        <v>18.427309999999999</v>
      </c>
      <c r="O496" s="69">
        <v>16.906739999999999</v>
      </c>
      <c r="P496" s="69">
        <v>16.37903</v>
      </c>
      <c r="Q496" s="69">
        <v>15.95148</v>
      </c>
      <c r="R496" s="69">
        <v>11.680910000000001</v>
      </c>
      <c r="S496" s="69">
        <v>10.396050000000001</v>
      </c>
      <c r="T496" s="69">
        <v>9.9561410000000006</v>
      </c>
      <c r="U496" s="69">
        <v>9.5988450000000007</v>
      </c>
      <c r="V496" s="70">
        <v>0.50031550000000002</v>
      </c>
      <c r="W496" s="70">
        <v>0.4360696</v>
      </c>
      <c r="X496" s="70">
        <v>0.41428209999999999</v>
      </c>
      <c r="Y496" s="70">
        <v>0.40637839999999997</v>
      </c>
    </row>
    <row r="497" spans="1:25">
      <c r="A497" t="str">
        <f t="shared" si="24"/>
        <v>25-49</v>
      </c>
      <c r="B497">
        <f t="shared" si="22"/>
        <v>25</v>
      </c>
      <c r="C497">
        <f t="shared" si="23"/>
        <v>49</v>
      </c>
      <c r="D497">
        <v>120000</v>
      </c>
      <c r="E497">
        <v>214000</v>
      </c>
      <c r="F497" s="69">
        <v>11.978899999999999</v>
      </c>
      <c r="G497" s="69">
        <v>10.627750000000001</v>
      </c>
      <c r="H497" s="69">
        <v>10.39457</v>
      </c>
      <c r="I497" s="69">
        <v>10.40183</v>
      </c>
      <c r="J497" s="69">
        <v>47.689689999999999</v>
      </c>
      <c r="K497" s="69">
        <v>49.861460000000001</v>
      </c>
      <c r="L497" s="69">
        <v>49.980699999999999</v>
      </c>
      <c r="M497" s="69">
        <v>49.727229999999999</v>
      </c>
      <c r="N497" s="69">
        <v>20.235029999999998</v>
      </c>
      <c r="O497" s="69">
        <v>18.557089999999999</v>
      </c>
      <c r="P497" s="69">
        <v>17.989249999999998</v>
      </c>
      <c r="Q497" s="69">
        <v>17.5227</v>
      </c>
      <c r="R497" s="69">
        <v>12.4034</v>
      </c>
      <c r="S497" s="69">
        <v>11.038550000000001</v>
      </c>
      <c r="T497" s="69">
        <v>10.58381</v>
      </c>
      <c r="U497" s="69">
        <v>10.212630000000001</v>
      </c>
      <c r="V497" s="70">
        <v>0.4709351</v>
      </c>
      <c r="W497" s="70">
        <v>0.41150900000000001</v>
      </c>
      <c r="X497" s="70">
        <v>0.39288149999999999</v>
      </c>
      <c r="Y497" s="70">
        <v>0.38663340000000002</v>
      </c>
    </row>
    <row r="498" spans="1:25">
      <c r="A498" t="str">
        <f t="shared" si="24"/>
        <v>26-24</v>
      </c>
      <c r="B498">
        <f t="shared" si="22"/>
        <v>26</v>
      </c>
      <c r="C498">
        <f t="shared" si="23"/>
        <v>24</v>
      </c>
      <c r="D498">
        <v>124000</v>
      </c>
      <c r="E498">
        <v>114000</v>
      </c>
      <c r="F498" s="69">
        <v>13.12434</v>
      </c>
      <c r="G498" s="69">
        <v>11.50752</v>
      </c>
      <c r="H498" s="69">
        <v>10.9678</v>
      </c>
      <c r="I498" s="69">
        <v>10.6242</v>
      </c>
      <c r="J498" s="69">
        <v>42.495350000000002</v>
      </c>
      <c r="K498" s="69">
        <v>44.66451</v>
      </c>
      <c r="L498" s="69">
        <v>45.072719999999997</v>
      </c>
      <c r="M498" s="69">
        <v>45.227359999999997</v>
      </c>
      <c r="N498" s="69">
        <v>18.10951</v>
      </c>
      <c r="O498" s="69">
        <v>16.528289999999998</v>
      </c>
      <c r="P498" s="69">
        <v>15.893929999999999</v>
      </c>
      <c r="Q498" s="69">
        <v>15.363659999999999</v>
      </c>
      <c r="R498" s="69">
        <v>10.52196</v>
      </c>
      <c r="S498" s="69">
        <v>9.3408610000000003</v>
      </c>
      <c r="T498" s="69">
        <v>8.8538040000000002</v>
      </c>
      <c r="U498" s="69">
        <v>8.4416679999999999</v>
      </c>
      <c r="V498" s="70">
        <v>0.5279218</v>
      </c>
      <c r="W498" s="70">
        <v>0.45317400000000002</v>
      </c>
      <c r="X498" s="70">
        <v>0.41148770000000001</v>
      </c>
      <c r="Y498" s="70">
        <v>0.38382280000000002</v>
      </c>
    </row>
    <row r="499" spans="1:25">
      <c r="A499" t="str">
        <f t="shared" si="24"/>
        <v>26-25</v>
      </c>
      <c r="B499">
        <f t="shared" si="22"/>
        <v>26</v>
      </c>
      <c r="C499">
        <f t="shared" si="23"/>
        <v>25</v>
      </c>
      <c r="D499">
        <v>124000</v>
      </c>
      <c r="E499">
        <v>118000</v>
      </c>
      <c r="F499" s="69">
        <v>13.88777</v>
      </c>
      <c r="G499" s="69">
        <v>12.29538</v>
      </c>
      <c r="H499" s="69">
        <v>11.762930000000001</v>
      </c>
      <c r="I499" s="69">
        <v>11.47241</v>
      </c>
      <c r="J499" s="69">
        <v>41.12771</v>
      </c>
      <c r="K499" s="69">
        <v>43.171039999999998</v>
      </c>
      <c r="L499" s="69">
        <v>43.54222</v>
      </c>
      <c r="M499" s="69">
        <v>43.622590000000002</v>
      </c>
      <c r="N499" s="69">
        <v>18.423780000000001</v>
      </c>
      <c r="O499" s="69">
        <v>16.844740000000002</v>
      </c>
      <c r="P499" s="69">
        <v>16.230039999999999</v>
      </c>
      <c r="Q499" s="69">
        <v>15.72667</v>
      </c>
      <c r="R499" s="69">
        <v>10.7281</v>
      </c>
      <c r="S499" s="69">
        <v>9.5498329999999996</v>
      </c>
      <c r="T499" s="69">
        <v>9.0804030000000004</v>
      </c>
      <c r="U499" s="69">
        <v>8.6905940000000008</v>
      </c>
      <c r="V499" s="70">
        <v>0.491533</v>
      </c>
      <c r="W499" s="70">
        <v>0.42434260000000001</v>
      </c>
      <c r="X499" s="70">
        <v>0.38881329999999997</v>
      </c>
      <c r="Y499" s="70">
        <v>0.36725629999999998</v>
      </c>
    </row>
    <row r="500" spans="1:25">
      <c r="A500" t="str">
        <f t="shared" si="24"/>
        <v>26-26</v>
      </c>
      <c r="B500">
        <f t="shared" si="22"/>
        <v>26</v>
      </c>
      <c r="C500">
        <f t="shared" si="23"/>
        <v>26</v>
      </c>
      <c r="D500">
        <v>124000</v>
      </c>
      <c r="E500">
        <v>122000</v>
      </c>
      <c r="F500" s="69">
        <v>14.33193</v>
      </c>
      <c r="G500" s="69">
        <v>13.12754</v>
      </c>
      <c r="H500" s="69">
        <v>12.695399999999999</v>
      </c>
      <c r="I500" s="69">
        <v>12.49272</v>
      </c>
      <c r="J500" s="69">
        <v>35.800759999999997</v>
      </c>
      <c r="K500" s="69">
        <v>37.579099999999997</v>
      </c>
      <c r="L500" s="69">
        <v>37.908230000000003</v>
      </c>
      <c r="M500" s="69">
        <v>37.938040000000001</v>
      </c>
      <c r="N500" s="69">
        <v>19.864719999999998</v>
      </c>
      <c r="O500" s="69">
        <v>18.146360000000001</v>
      </c>
      <c r="P500" s="69">
        <v>17.47917</v>
      </c>
      <c r="Q500" s="69">
        <v>16.934830000000002</v>
      </c>
      <c r="R500" s="69">
        <v>11.74095</v>
      </c>
      <c r="S500" s="69">
        <v>10.45811</v>
      </c>
      <c r="T500" s="69">
        <v>9.9514030000000009</v>
      </c>
      <c r="U500" s="69">
        <v>9.532845</v>
      </c>
      <c r="V500" s="70">
        <v>0.65696529999999997</v>
      </c>
      <c r="W500" s="70">
        <v>0.57248330000000003</v>
      </c>
      <c r="X500" s="70">
        <v>0.52986739999999999</v>
      </c>
      <c r="Y500" s="70">
        <v>0.50450839999999997</v>
      </c>
    </row>
    <row r="501" spans="1:25">
      <c r="A501" t="str">
        <f t="shared" si="24"/>
        <v>26-27</v>
      </c>
      <c r="B501">
        <f t="shared" si="22"/>
        <v>26</v>
      </c>
      <c r="C501">
        <f t="shared" si="23"/>
        <v>27</v>
      </c>
      <c r="D501">
        <v>124000</v>
      </c>
      <c r="E501">
        <v>126000</v>
      </c>
      <c r="F501" s="69">
        <v>17.376359999999998</v>
      </c>
      <c r="G501" s="69">
        <v>15.49766</v>
      </c>
      <c r="H501" s="69">
        <v>14.86304</v>
      </c>
      <c r="I501" s="69">
        <v>14.611789999999999</v>
      </c>
      <c r="J501" s="69">
        <v>40.626480000000001</v>
      </c>
      <c r="K501" s="69">
        <v>42.634749999999997</v>
      </c>
      <c r="L501" s="69">
        <v>42.974559999999997</v>
      </c>
      <c r="M501" s="69">
        <v>42.956389999999999</v>
      </c>
      <c r="N501" s="69">
        <v>17.083390000000001</v>
      </c>
      <c r="O501" s="69">
        <v>15.672800000000001</v>
      </c>
      <c r="P501" s="69">
        <v>15.12</v>
      </c>
      <c r="Q501" s="69">
        <v>14.67393</v>
      </c>
      <c r="R501" s="69">
        <v>10.989789999999999</v>
      </c>
      <c r="S501" s="69">
        <v>9.8146360000000001</v>
      </c>
      <c r="T501" s="69">
        <v>9.3443159999999992</v>
      </c>
      <c r="U501" s="69">
        <v>8.9588239999999999</v>
      </c>
      <c r="V501" s="70">
        <v>0.61256770000000005</v>
      </c>
      <c r="W501" s="70">
        <v>0.53493389999999996</v>
      </c>
      <c r="X501" s="70">
        <v>0.49591600000000002</v>
      </c>
      <c r="Y501" s="70">
        <v>0.47381990000000002</v>
      </c>
    </row>
    <row r="502" spans="1:25">
      <c r="A502" t="str">
        <f t="shared" si="24"/>
        <v>26-28</v>
      </c>
      <c r="B502">
        <f t="shared" si="22"/>
        <v>26</v>
      </c>
      <c r="C502">
        <f t="shared" si="23"/>
        <v>28</v>
      </c>
      <c r="D502">
        <v>124000</v>
      </c>
      <c r="E502">
        <v>130000</v>
      </c>
      <c r="F502" s="69">
        <v>17.924099999999999</v>
      </c>
      <c r="G502" s="69">
        <v>17.292400000000001</v>
      </c>
      <c r="H502" s="69">
        <v>16.975370000000002</v>
      </c>
      <c r="I502" s="69">
        <v>16.949349999999999</v>
      </c>
      <c r="J502" s="69">
        <v>36.490580000000001</v>
      </c>
      <c r="K502" s="69">
        <v>37.64555</v>
      </c>
      <c r="L502" s="69">
        <v>37.79712</v>
      </c>
      <c r="M502" s="69">
        <v>37.613079999999997</v>
      </c>
      <c r="N502" s="69">
        <v>17.911930000000002</v>
      </c>
      <c r="O502" s="69">
        <v>16.429729999999999</v>
      </c>
      <c r="P502" s="69">
        <v>15.85</v>
      </c>
      <c r="Q502" s="69">
        <v>15.389519999999999</v>
      </c>
      <c r="R502" s="69">
        <v>11.5511</v>
      </c>
      <c r="S502" s="69">
        <v>10.316520000000001</v>
      </c>
      <c r="T502" s="69">
        <v>9.8229579999999999</v>
      </c>
      <c r="U502" s="69">
        <v>9.4248119999999993</v>
      </c>
      <c r="V502" s="70">
        <v>0.74534129999999998</v>
      </c>
      <c r="W502" s="70">
        <v>0.65183999999999997</v>
      </c>
      <c r="X502" s="70">
        <v>0.60791090000000003</v>
      </c>
      <c r="Y502" s="70">
        <v>0.58491709999999997</v>
      </c>
    </row>
    <row r="503" spans="1:25">
      <c r="A503" t="str">
        <f t="shared" si="24"/>
        <v>26-29</v>
      </c>
      <c r="B503">
        <f t="shared" si="22"/>
        <v>26</v>
      </c>
      <c r="C503">
        <f t="shared" si="23"/>
        <v>29</v>
      </c>
      <c r="D503">
        <v>124000</v>
      </c>
      <c r="E503">
        <v>134000</v>
      </c>
      <c r="F503" s="69">
        <v>17.559370000000001</v>
      </c>
      <c r="G503" s="69">
        <v>16.23432</v>
      </c>
      <c r="H503" s="69">
        <v>15.8041</v>
      </c>
      <c r="I503" s="69">
        <v>15.72639</v>
      </c>
      <c r="J503" s="69">
        <v>40.695459999999997</v>
      </c>
      <c r="K503" s="69">
        <v>42.244880000000002</v>
      </c>
      <c r="L503" s="69">
        <v>42.473120000000002</v>
      </c>
      <c r="M503" s="69">
        <v>42.347639999999998</v>
      </c>
      <c r="N503" s="69">
        <v>17.662369999999999</v>
      </c>
      <c r="O503" s="69">
        <v>16.21219</v>
      </c>
      <c r="P503" s="69">
        <v>15.64188</v>
      </c>
      <c r="Q503" s="69">
        <v>15.18215</v>
      </c>
      <c r="R503" s="69">
        <v>11.35951</v>
      </c>
      <c r="S503" s="69">
        <v>10.15502</v>
      </c>
      <c r="T503" s="69">
        <v>9.6732110000000002</v>
      </c>
      <c r="U503" s="69">
        <v>9.2793659999999996</v>
      </c>
      <c r="V503" s="70">
        <v>0.65526070000000003</v>
      </c>
      <c r="W503" s="70">
        <v>0.57589049999999997</v>
      </c>
      <c r="X503" s="70">
        <v>0.53808389999999995</v>
      </c>
      <c r="Y503" s="70">
        <v>0.51773440000000004</v>
      </c>
    </row>
    <row r="504" spans="1:25">
      <c r="A504" t="str">
        <f t="shared" si="24"/>
        <v>26-30</v>
      </c>
      <c r="B504">
        <f t="shared" si="22"/>
        <v>26</v>
      </c>
      <c r="C504">
        <f t="shared" si="23"/>
        <v>30</v>
      </c>
      <c r="D504">
        <v>124000</v>
      </c>
      <c r="E504">
        <v>138000</v>
      </c>
      <c r="F504" s="69">
        <v>13.69125</v>
      </c>
      <c r="G504" s="69">
        <v>12.50643</v>
      </c>
      <c r="H504" s="69">
        <v>12.1494</v>
      </c>
      <c r="I504" s="69">
        <v>12.04979</v>
      </c>
      <c r="J504" s="69">
        <v>42.67512</v>
      </c>
      <c r="K504" s="69">
        <v>44.355730000000001</v>
      </c>
      <c r="L504" s="69">
        <v>44.587209999999999</v>
      </c>
      <c r="M504" s="69">
        <v>44.491259999999997</v>
      </c>
      <c r="N504" s="69">
        <v>17.941859999999998</v>
      </c>
      <c r="O504" s="69">
        <v>16.453420000000001</v>
      </c>
      <c r="P504" s="69">
        <v>15.876939999999999</v>
      </c>
      <c r="Q504" s="69">
        <v>15.4117</v>
      </c>
      <c r="R504" s="69">
        <v>11.164580000000001</v>
      </c>
      <c r="S504" s="69">
        <v>9.9714069999999992</v>
      </c>
      <c r="T504" s="69">
        <v>9.5019620000000007</v>
      </c>
      <c r="U504" s="69">
        <v>9.1176929999999992</v>
      </c>
      <c r="V504" s="70">
        <v>0.57362820000000003</v>
      </c>
      <c r="W504" s="70">
        <v>0.50354759999999998</v>
      </c>
      <c r="X504" s="70">
        <v>0.47012100000000001</v>
      </c>
      <c r="Y504" s="70">
        <v>0.45230110000000001</v>
      </c>
    </row>
    <row r="505" spans="1:25">
      <c r="A505" t="str">
        <f t="shared" si="24"/>
        <v>26-31</v>
      </c>
      <c r="B505">
        <f t="shared" si="22"/>
        <v>26</v>
      </c>
      <c r="C505">
        <f t="shared" si="23"/>
        <v>31</v>
      </c>
      <c r="D505">
        <v>124000</v>
      </c>
      <c r="E505">
        <v>142000</v>
      </c>
      <c r="F505" s="69">
        <v>13.78894</v>
      </c>
      <c r="G505" s="69">
        <v>12.53037</v>
      </c>
      <c r="H505" s="69">
        <v>12.15598</v>
      </c>
      <c r="I505" s="69">
        <v>12.04181</v>
      </c>
      <c r="J505" s="69">
        <v>38.662460000000003</v>
      </c>
      <c r="K505" s="69">
        <v>40.457749999999997</v>
      </c>
      <c r="L505" s="69">
        <v>40.73912</v>
      </c>
      <c r="M505" s="69">
        <v>40.704569999999997</v>
      </c>
      <c r="N505" s="69">
        <v>19.425529999999998</v>
      </c>
      <c r="O505" s="69">
        <v>17.775469999999999</v>
      </c>
      <c r="P505" s="69">
        <v>17.14303</v>
      </c>
      <c r="Q505" s="69">
        <v>16.63326</v>
      </c>
      <c r="R505" s="69">
        <v>12.024620000000001</v>
      </c>
      <c r="S505" s="69">
        <v>10.7227</v>
      </c>
      <c r="T505" s="69">
        <v>10.217269999999999</v>
      </c>
      <c r="U505" s="69">
        <v>9.8046319999999998</v>
      </c>
      <c r="V505" s="70">
        <v>0.63946099999999995</v>
      </c>
      <c r="W505" s="70">
        <v>0.56103570000000003</v>
      </c>
      <c r="X505" s="70">
        <v>0.52414090000000002</v>
      </c>
      <c r="Y505" s="70">
        <v>0.50410469999999996</v>
      </c>
    </row>
    <row r="506" spans="1:25">
      <c r="A506" t="str">
        <f t="shared" si="24"/>
        <v>26-32</v>
      </c>
      <c r="B506">
        <f t="shared" si="22"/>
        <v>26</v>
      </c>
      <c r="C506">
        <f t="shared" si="23"/>
        <v>32</v>
      </c>
      <c r="D506">
        <v>124000</v>
      </c>
      <c r="E506">
        <v>146000</v>
      </c>
      <c r="F506" s="69">
        <v>13.66356</v>
      </c>
      <c r="G506" s="69">
        <v>12.34491</v>
      </c>
      <c r="H506" s="69">
        <v>11.95567</v>
      </c>
      <c r="I506" s="69">
        <v>11.827</v>
      </c>
      <c r="J506" s="69">
        <v>43.404690000000002</v>
      </c>
      <c r="K506" s="69">
        <v>45.229030000000002</v>
      </c>
      <c r="L506" s="69">
        <v>45.48028</v>
      </c>
      <c r="M506" s="69">
        <v>45.419269999999997</v>
      </c>
      <c r="N506" s="69">
        <v>17.60267</v>
      </c>
      <c r="O506" s="69">
        <v>16.138660000000002</v>
      </c>
      <c r="P506" s="69">
        <v>15.5825</v>
      </c>
      <c r="Q506" s="69">
        <v>15.136340000000001</v>
      </c>
      <c r="R506" s="69">
        <v>11.26911</v>
      </c>
      <c r="S506" s="69">
        <v>10.051780000000001</v>
      </c>
      <c r="T506" s="69">
        <v>9.5824079999999991</v>
      </c>
      <c r="U506" s="69">
        <v>9.1997949999999999</v>
      </c>
      <c r="V506" s="70">
        <v>0.55061939999999998</v>
      </c>
      <c r="W506" s="70">
        <v>0.48190290000000002</v>
      </c>
      <c r="X506" s="70">
        <v>0.44965820000000001</v>
      </c>
      <c r="Y506" s="70">
        <v>0.43272650000000001</v>
      </c>
    </row>
    <row r="507" spans="1:25">
      <c r="A507" t="str">
        <f t="shared" si="24"/>
        <v>26-33</v>
      </c>
      <c r="B507">
        <f t="shared" si="22"/>
        <v>26</v>
      </c>
      <c r="C507">
        <f t="shared" si="23"/>
        <v>33</v>
      </c>
      <c r="D507">
        <v>124000</v>
      </c>
      <c r="E507">
        <v>150000</v>
      </c>
      <c r="F507" s="69">
        <v>11.22777</v>
      </c>
      <c r="G507" s="69">
        <v>10.09756</v>
      </c>
      <c r="H507" s="69">
        <v>9.7660879999999999</v>
      </c>
      <c r="I507" s="69">
        <v>9.6569400000000005</v>
      </c>
      <c r="J507" s="69">
        <v>44.899949999999997</v>
      </c>
      <c r="K507" s="69">
        <v>46.727420000000002</v>
      </c>
      <c r="L507" s="69">
        <v>46.96557</v>
      </c>
      <c r="M507" s="69">
        <v>46.883569999999999</v>
      </c>
      <c r="N507" s="69">
        <v>17.484960000000001</v>
      </c>
      <c r="O507" s="69">
        <v>16.02946</v>
      </c>
      <c r="P507" s="69">
        <v>15.482100000000001</v>
      </c>
      <c r="Q507" s="69">
        <v>15.044890000000001</v>
      </c>
      <c r="R507" s="69">
        <v>11.09412</v>
      </c>
      <c r="S507" s="69">
        <v>9.8920849999999998</v>
      </c>
      <c r="T507" s="69">
        <v>9.4329509999999992</v>
      </c>
      <c r="U507" s="69">
        <v>9.0604700000000005</v>
      </c>
      <c r="V507" s="70">
        <v>0.51366780000000001</v>
      </c>
      <c r="W507" s="70">
        <v>0.44861010000000001</v>
      </c>
      <c r="X507" s="70">
        <v>0.41839270000000001</v>
      </c>
      <c r="Y507" s="70">
        <v>0.40312940000000003</v>
      </c>
    </row>
    <row r="508" spans="1:25">
      <c r="A508" t="str">
        <f t="shared" si="24"/>
        <v>26-34</v>
      </c>
      <c r="B508">
        <f t="shared" si="22"/>
        <v>26</v>
      </c>
      <c r="C508">
        <f t="shared" si="23"/>
        <v>34</v>
      </c>
      <c r="D508">
        <v>124000</v>
      </c>
      <c r="E508">
        <v>154000</v>
      </c>
      <c r="F508" s="69">
        <v>14.474309999999999</v>
      </c>
      <c r="G508" s="69">
        <v>12.996359999999999</v>
      </c>
      <c r="H508" s="69">
        <v>12.557399999999999</v>
      </c>
      <c r="I508" s="69">
        <v>12.41934</v>
      </c>
      <c r="J508" s="69">
        <v>44.022080000000003</v>
      </c>
      <c r="K508" s="69">
        <v>45.92</v>
      </c>
      <c r="L508" s="69">
        <v>46.189039999999999</v>
      </c>
      <c r="M508" s="69">
        <v>46.119239999999998</v>
      </c>
      <c r="N508" s="69">
        <v>18.21612</v>
      </c>
      <c r="O508" s="69">
        <v>16.671800000000001</v>
      </c>
      <c r="P508" s="69">
        <v>16.093219999999999</v>
      </c>
      <c r="Q508" s="69">
        <v>15.63198</v>
      </c>
      <c r="R508" s="69">
        <v>11.683</v>
      </c>
      <c r="S508" s="69">
        <v>10.40301</v>
      </c>
      <c r="T508" s="69">
        <v>9.9169649999999994</v>
      </c>
      <c r="U508" s="69">
        <v>9.5236049999999999</v>
      </c>
      <c r="V508" s="70">
        <v>0.58521380000000001</v>
      </c>
      <c r="W508" s="70">
        <v>0.50945209999999996</v>
      </c>
      <c r="X508" s="70">
        <v>0.47461209999999998</v>
      </c>
      <c r="Y508" s="70">
        <v>0.45652769999999998</v>
      </c>
    </row>
    <row r="509" spans="1:25">
      <c r="A509" t="str">
        <f t="shared" si="24"/>
        <v>26-35</v>
      </c>
      <c r="B509">
        <f t="shared" si="22"/>
        <v>26</v>
      </c>
      <c r="C509">
        <f t="shared" si="23"/>
        <v>35</v>
      </c>
      <c r="D509">
        <v>124000</v>
      </c>
      <c r="E509">
        <v>158000</v>
      </c>
      <c r="F509" s="69">
        <v>15.98329</v>
      </c>
      <c r="G509" s="69">
        <v>14.35384</v>
      </c>
      <c r="H509" s="69">
        <v>13.86744</v>
      </c>
      <c r="I509" s="69">
        <v>13.717040000000001</v>
      </c>
      <c r="J509" s="69">
        <v>44.236980000000003</v>
      </c>
      <c r="K509" s="69">
        <v>46.151420000000002</v>
      </c>
      <c r="L509" s="69">
        <v>46.42624</v>
      </c>
      <c r="M509" s="69">
        <v>46.36356</v>
      </c>
      <c r="N509" s="69">
        <v>18.15465</v>
      </c>
      <c r="O509" s="69">
        <v>16.599620000000002</v>
      </c>
      <c r="P509" s="69">
        <v>16.003920000000001</v>
      </c>
      <c r="Q509" s="69">
        <v>15.524979999999999</v>
      </c>
      <c r="R509" s="69">
        <v>11.858879999999999</v>
      </c>
      <c r="S509" s="69">
        <v>10.549810000000001</v>
      </c>
      <c r="T509" s="69">
        <v>10.04344</v>
      </c>
      <c r="U509" s="69">
        <v>9.6306600000000007</v>
      </c>
      <c r="V509" s="70">
        <v>0.62800650000000002</v>
      </c>
      <c r="W509" s="70">
        <v>0.54537990000000003</v>
      </c>
      <c r="X509" s="70">
        <v>0.50584600000000002</v>
      </c>
      <c r="Y509" s="70">
        <v>0.4835622</v>
      </c>
    </row>
    <row r="510" spans="1:25">
      <c r="A510" t="str">
        <f t="shared" si="24"/>
        <v>26-36</v>
      </c>
      <c r="B510">
        <f t="shared" si="22"/>
        <v>26</v>
      </c>
      <c r="C510">
        <f t="shared" si="23"/>
        <v>36</v>
      </c>
      <c r="D510">
        <v>124000</v>
      </c>
      <c r="E510">
        <v>162000</v>
      </c>
      <c r="F510" s="69">
        <v>13.782679999999999</v>
      </c>
      <c r="G510" s="69">
        <v>12.333449999999999</v>
      </c>
      <c r="H510" s="69">
        <v>11.895519999999999</v>
      </c>
      <c r="I510" s="69">
        <v>11.75142</v>
      </c>
      <c r="J510" s="69">
        <v>45.702010000000001</v>
      </c>
      <c r="K510" s="69">
        <v>47.643889999999999</v>
      </c>
      <c r="L510" s="69">
        <v>47.9358</v>
      </c>
      <c r="M510" s="69">
        <v>47.873869999999997</v>
      </c>
      <c r="N510" s="69">
        <v>17.928249999999998</v>
      </c>
      <c r="O510" s="69">
        <v>16.401209999999999</v>
      </c>
      <c r="P510" s="69">
        <v>15.81673</v>
      </c>
      <c r="Q510" s="69">
        <v>15.34675</v>
      </c>
      <c r="R510" s="69">
        <v>11.63022</v>
      </c>
      <c r="S510" s="69">
        <v>10.347720000000001</v>
      </c>
      <c r="T510" s="69">
        <v>9.8523080000000007</v>
      </c>
      <c r="U510" s="69">
        <v>9.4485050000000008</v>
      </c>
      <c r="V510" s="70">
        <v>0.5823353</v>
      </c>
      <c r="W510" s="70">
        <v>0.50475610000000004</v>
      </c>
      <c r="X510" s="70">
        <v>0.46754859999999998</v>
      </c>
      <c r="Y510" s="70">
        <v>0.44669900000000001</v>
      </c>
    </row>
    <row r="511" spans="1:25">
      <c r="A511" t="str">
        <f t="shared" si="24"/>
        <v>26-37</v>
      </c>
      <c r="B511">
        <f t="shared" si="22"/>
        <v>26</v>
      </c>
      <c r="C511">
        <f t="shared" si="23"/>
        <v>37</v>
      </c>
      <c r="D511">
        <v>124000</v>
      </c>
      <c r="E511">
        <v>166000</v>
      </c>
      <c r="F511" s="69">
        <v>14.24389</v>
      </c>
      <c r="G511" s="69">
        <v>12.67545</v>
      </c>
      <c r="H511" s="69">
        <v>12.208489999999999</v>
      </c>
      <c r="I511" s="69">
        <v>12.0525</v>
      </c>
      <c r="J511" s="69">
        <v>45.982140000000001</v>
      </c>
      <c r="K511" s="69">
        <v>48.016489999999997</v>
      </c>
      <c r="L511" s="69">
        <v>48.321719999999999</v>
      </c>
      <c r="M511" s="69">
        <v>48.26341</v>
      </c>
      <c r="N511" s="69">
        <v>17.82246</v>
      </c>
      <c r="O511" s="69">
        <v>16.307480000000002</v>
      </c>
      <c r="P511" s="69">
        <v>15.72283</v>
      </c>
      <c r="Q511" s="69">
        <v>15.251720000000001</v>
      </c>
      <c r="R511" s="69">
        <v>11.65911</v>
      </c>
      <c r="S511" s="69">
        <v>10.37068</v>
      </c>
      <c r="T511" s="69">
        <v>9.8703540000000007</v>
      </c>
      <c r="U511" s="69">
        <v>9.4619079999999993</v>
      </c>
      <c r="V511" s="70">
        <v>0.58392980000000005</v>
      </c>
      <c r="W511" s="70">
        <v>0.50557099999999999</v>
      </c>
      <c r="X511" s="70">
        <v>0.46778330000000001</v>
      </c>
      <c r="Y511" s="70">
        <v>0.4465499</v>
      </c>
    </row>
    <row r="512" spans="1:25">
      <c r="A512" t="str">
        <f t="shared" si="24"/>
        <v>26-38</v>
      </c>
      <c r="B512">
        <f t="shared" si="22"/>
        <v>26</v>
      </c>
      <c r="C512">
        <f t="shared" si="23"/>
        <v>38</v>
      </c>
      <c r="D512">
        <v>124000</v>
      </c>
      <c r="E512">
        <v>170000</v>
      </c>
      <c r="F512" s="69">
        <v>17.485569999999999</v>
      </c>
      <c r="G512" s="69">
        <v>15.41597</v>
      </c>
      <c r="H512" s="69">
        <v>14.770759999999999</v>
      </c>
      <c r="I512" s="69">
        <v>14.561249999999999</v>
      </c>
      <c r="J512" s="69">
        <v>44.581629999999997</v>
      </c>
      <c r="K512" s="69">
        <v>46.757179999999998</v>
      </c>
      <c r="L512" s="69">
        <v>47.113349999999997</v>
      </c>
      <c r="M512" s="69">
        <v>47.071640000000002</v>
      </c>
      <c r="N512" s="69">
        <v>18.63354</v>
      </c>
      <c r="O512" s="69">
        <v>17.019110000000001</v>
      </c>
      <c r="P512" s="69">
        <v>16.383459999999999</v>
      </c>
      <c r="Q512" s="69">
        <v>15.86698</v>
      </c>
      <c r="R512" s="69">
        <v>12.18399</v>
      </c>
      <c r="S512" s="69">
        <v>10.826370000000001</v>
      </c>
      <c r="T512" s="69">
        <v>10.289680000000001</v>
      </c>
      <c r="U512" s="69">
        <v>9.8492180000000005</v>
      </c>
      <c r="V512" s="70">
        <v>0.64099669999999997</v>
      </c>
      <c r="W512" s="70">
        <v>0.55268479999999998</v>
      </c>
      <c r="X512" s="70">
        <v>0.51022990000000001</v>
      </c>
      <c r="Y512" s="70">
        <v>0.48602620000000002</v>
      </c>
    </row>
    <row r="513" spans="1:25">
      <c r="A513" t="str">
        <f t="shared" si="24"/>
        <v>26-39</v>
      </c>
      <c r="B513">
        <f t="shared" si="22"/>
        <v>26</v>
      </c>
      <c r="C513">
        <f t="shared" si="23"/>
        <v>39</v>
      </c>
      <c r="D513">
        <v>124000</v>
      </c>
      <c r="E513">
        <v>174000</v>
      </c>
      <c r="F513" s="69">
        <v>16.10427</v>
      </c>
      <c r="G513" s="69">
        <v>14.14606</v>
      </c>
      <c r="H513" s="69">
        <v>13.551970000000001</v>
      </c>
      <c r="I513" s="69">
        <v>13.35385</v>
      </c>
      <c r="J513" s="69">
        <v>46.336060000000003</v>
      </c>
      <c r="K513" s="69">
        <v>48.560310000000001</v>
      </c>
      <c r="L513" s="69">
        <v>48.898319999999998</v>
      </c>
      <c r="M513" s="69">
        <v>48.837249999999997</v>
      </c>
      <c r="N513" s="69">
        <v>17.993480000000002</v>
      </c>
      <c r="O513" s="69">
        <v>16.446079999999998</v>
      </c>
      <c r="P513" s="69">
        <v>15.821859999999999</v>
      </c>
      <c r="Q513" s="69">
        <v>15.31062</v>
      </c>
      <c r="R513" s="69">
        <v>11.83531</v>
      </c>
      <c r="S513" s="69">
        <v>10.51572</v>
      </c>
      <c r="T513" s="69">
        <v>9.9836880000000008</v>
      </c>
      <c r="U513" s="69">
        <v>9.544003</v>
      </c>
      <c r="V513" s="70">
        <v>0.6257954</v>
      </c>
      <c r="W513" s="70">
        <v>0.53926909999999995</v>
      </c>
      <c r="X513" s="70">
        <v>0.49660890000000002</v>
      </c>
      <c r="Y513" s="70">
        <v>0.47166829999999998</v>
      </c>
    </row>
    <row r="514" spans="1:25">
      <c r="A514" t="str">
        <f t="shared" si="24"/>
        <v>26-40</v>
      </c>
      <c r="B514">
        <f t="shared" si="22"/>
        <v>26</v>
      </c>
      <c r="C514">
        <f t="shared" si="23"/>
        <v>40</v>
      </c>
      <c r="D514">
        <v>124000</v>
      </c>
      <c r="E514">
        <v>178000</v>
      </c>
      <c r="F514" s="69">
        <v>19.517800000000001</v>
      </c>
      <c r="G514" s="69">
        <v>16.869389999999999</v>
      </c>
      <c r="H514" s="69">
        <v>16.024139999999999</v>
      </c>
      <c r="I514" s="69">
        <v>15.7601</v>
      </c>
      <c r="J514" s="69">
        <v>44.388809999999999</v>
      </c>
      <c r="K514" s="69">
        <v>46.908369999999998</v>
      </c>
      <c r="L514" s="69">
        <v>47.326979999999999</v>
      </c>
      <c r="M514" s="69">
        <v>47.275680000000001</v>
      </c>
      <c r="N514" s="69">
        <v>18.562280000000001</v>
      </c>
      <c r="O514" s="69">
        <v>16.937139999999999</v>
      </c>
      <c r="P514" s="69">
        <v>16.233309999999999</v>
      </c>
      <c r="Q514" s="69">
        <v>15.652049999999999</v>
      </c>
      <c r="R514" s="69">
        <v>12.16996</v>
      </c>
      <c r="S514" s="69">
        <v>10.789009999999999</v>
      </c>
      <c r="T514" s="69">
        <v>10.1937</v>
      </c>
      <c r="U514" s="69">
        <v>9.6987930000000002</v>
      </c>
      <c r="V514" s="70">
        <v>0.68613420000000003</v>
      </c>
      <c r="W514" s="70">
        <v>0.58747229999999995</v>
      </c>
      <c r="X514" s="70">
        <v>0.53824859999999997</v>
      </c>
      <c r="Y514" s="70">
        <v>0.50936559999999997</v>
      </c>
    </row>
    <row r="515" spans="1:25">
      <c r="A515" t="str">
        <f t="shared" si="24"/>
        <v>26-41</v>
      </c>
      <c r="B515">
        <f t="shared" ref="B515:B578" si="25">(D515-24000)/4000+1</f>
        <v>26</v>
      </c>
      <c r="C515">
        <f t="shared" ref="C515:C578" si="26">(E515-22000)/4000+1</f>
        <v>41</v>
      </c>
      <c r="D515">
        <v>124000</v>
      </c>
      <c r="E515">
        <v>182000</v>
      </c>
      <c r="F515" s="69">
        <v>17.951419999999999</v>
      </c>
      <c r="G515" s="69">
        <v>15.468120000000001</v>
      </c>
      <c r="H515" s="69">
        <v>14.71968</v>
      </c>
      <c r="I515" s="69">
        <v>14.49193</v>
      </c>
      <c r="J515" s="69">
        <v>46.04842</v>
      </c>
      <c r="K515" s="69">
        <v>48.654859999999999</v>
      </c>
      <c r="L515" s="69">
        <v>49.070270000000001</v>
      </c>
      <c r="M515" s="69">
        <v>49.003770000000003</v>
      </c>
      <c r="N515" s="69">
        <v>18.375610000000002</v>
      </c>
      <c r="O515" s="69">
        <v>16.77028</v>
      </c>
      <c r="P515" s="69">
        <v>16.057729999999999</v>
      </c>
      <c r="Q515" s="69">
        <v>15.459709999999999</v>
      </c>
      <c r="R515" s="69">
        <v>11.93829</v>
      </c>
      <c r="S515" s="69">
        <v>10.587389999999999</v>
      </c>
      <c r="T515" s="69">
        <v>9.9950939999999999</v>
      </c>
      <c r="U515" s="69">
        <v>9.4961389999999994</v>
      </c>
      <c r="V515" s="70">
        <v>0.64843799999999996</v>
      </c>
      <c r="W515" s="70">
        <v>0.55616770000000004</v>
      </c>
      <c r="X515" s="70">
        <v>0.51025149999999997</v>
      </c>
      <c r="Y515" s="70">
        <v>0.48275439999999997</v>
      </c>
    </row>
    <row r="516" spans="1:25">
      <c r="A516" t="str">
        <f t="shared" ref="A516:A579" si="27">B516&amp;"-"&amp;C516</f>
        <v>26-42</v>
      </c>
      <c r="B516">
        <f t="shared" si="25"/>
        <v>26</v>
      </c>
      <c r="C516">
        <f t="shared" si="26"/>
        <v>42</v>
      </c>
      <c r="D516">
        <v>124000</v>
      </c>
      <c r="E516">
        <v>186000</v>
      </c>
      <c r="F516" s="69">
        <v>16.02562</v>
      </c>
      <c r="G516" s="69">
        <v>13.85364</v>
      </c>
      <c r="H516" s="69">
        <v>13.239800000000001</v>
      </c>
      <c r="I516" s="69">
        <v>13.05517</v>
      </c>
      <c r="J516" s="69">
        <v>47.785170000000001</v>
      </c>
      <c r="K516" s="69">
        <v>50.302630000000001</v>
      </c>
      <c r="L516" s="69">
        <v>50.669060000000002</v>
      </c>
      <c r="M516" s="69">
        <v>50.579120000000003</v>
      </c>
      <c r="N516" s="69">
        <v>18.304600000000001</v>
      </c>
      <c r="O516" s="69">
        <v>16.730779999999999</v>
      </c>
      <c r="P516" s="69">
        <v>16.088570000000001</v>
      </c>
      <c r="Q516" s="69">
        <v>15.55813</v>
      </c>
      <c r="R516" s="69">
        <v>11.83446</v>
      </c>
      <c r="S516" s="69">
        <v>10.50728</v>
      </c>
      <c r="T516" s="69">
        <v>9.9708579999999998</v>
      </c>
      <c r="U516" s="69">
        <v>9.5246049999999993</v>
      </c>
      <c r="V516" s="70">
        <v>0.63221229999999995</v>
      </c>
      <c r="W516" s="70">
        <v>0.54461380000000004</v>
      </c>
      <c r="X516" s="70">
        <v>0.50333070000000002</v>
      </c>
      <c r="Y516" s="70">
        <v>0.4795469</v>
      </c>
    </row>
    <row r="517" spans="1:25">
      <c r="A517" t="str">
        <f t="shared" si="27"/>
        <v>26-43</v>
      </c>
      <c r="B517">
        <f t="shared" si="25"/>
        <v>26</v>
      </c>
      <c r="C517">
        <f t="shared" si="26"/>
        <v>43</v>
      </c>
      <c r="D517">
        <v>124000</v>
      </c>
      <c r="E517">
        <v>190000</v>
      </c>
      <c r="F517" s="69">
        <v>16.060279999999999</v>
      </c>
      <c r="G517" s="69">
        <v>13.935</v>
      </c>
      <c r="H517" s="69">
        <v>13.348979999999999</v>
      </c>
      <c r="I517" s="69">
        <v>13.18089</v>
      </c>
      <c r="J517" s="69">
        <v>48.814900000000002</v>
      </c>
      <c r="K517" s="69">
        <v>51.307279999999999</v>
      </c>
      <c r="L517" s="69">
        <v>51.644509999999997</v>
      </c>
      <c r="M517" s="69">
        <v>51.531419999999997</v>
      </c>
      <c r="N517" s="69">
        <v>17.566389999999998</v>
      </c>
      <c r="O517" s="69">
        <v>16.071860000000001</v>
      </c>
      <c r="P517" s="69">
        <v>15.477790000000001</v>
      </c>
      <c r="Q517" s="69">
        <v>14.989229999999999</v>
      </c>
      <c r="R517" s="69">
        <v>12.07123</v>
      </c>
      <c r="S517" s="69">
        <v>10.71693</v>
      </c>
      <c r="T517" s="69">
        <v>10.181979999999999</v>
      </c>
      <c r="U517" s="69">
        <v>9.7383539999999993</v>
      </c>
      <c r="V517" s="70">
        <v>0.61179879999999998</v>
      </c>
      <c r="W517" s="70">
        <v>0.52742370000000005</v>
      </c>
      <c r="X517" s="70">
        <v>0.48819449999999998</v>
      </c>
      <c r="Y517" s="70">
        <v>0.46588479999999999</v>
      </c>
    </row>
    <row r="518" spans="1:25">
      <c r="A518" t="str">
        <f t="shared" si="27"/>
        <v>26-44</v>
      </c>
      <c r="B518">
        <f t="shared" si="25"/>
        <v>26</v>
      </c>
      <c r="C518">
        <f t="shared" si="26"/>
        <v>44</v>
      </c>
      <c r="D518">
        <v>124000</v>
      </c>
      <c r="E518">
        <v>194000</v>
      </c>
      <c r="F518" s="69">
        <v>14.543889999999999</v>
      </c>
      <c r="G518" s="69">
        <v>12.47434</v>
      </c>
      <c r="H518" s="69">
        <v>11.891299999999999</v>
      </c>
      <c r="I518" s="69">
        <v>11.72282</v>
      </c>
      <c r="J518" s="69">
        <v>49.097290000000001</v>
      </c>
      <c r="K518" s="69">
        <v>51.692160000000001</v>
      </c>
      <c r="L518" s="69">
        <v>52.055410000000002</v>
      </c>
      <c r="M518" s="69">
        <v>51.928199999999997</v>
      </c>
      <c r="N518" s="69">
        <v>18.04663</v>
      </c>
      <c r="O518" s="69">
        <v>16.507480000000001</v>
      </c>
      <c r="P518" s="69">
        <v>15.911379999999999</v>
      </c>
      <c r="Q518" s="69">
        <v>15.426769999999999</v>
      </c>
      <c r="R518" s="69">
        <v>11.694710000000001</v>
      </c>
      <c r="S518" s="69">
        <v>10.37998</v>
      </c>
      <c r="T518" s="69">
        <v>9.8754039999999996</v>
      </c>
      <c r="U518" s="69">
        <v>9.461722</v>
      </c>
      <c r="V518" s="70">
        <v>0.59466160000000001</v>
      </c>
      <c r="W518" s="70">
        <v>0.51215160000000004</v>
      </c>
      <c r="X518" s="70">
        <v>0.47576079999999998</v>
      </c>
      <c r="Y518" s="70">
        <v>0.45664660000000001</v>
      </c>
    </row>
    <row r="519" spans="1:25">
      <c r="A519" t="str">
        <f t="shared" si="27"/>
        <v>26-45</v>
      </c>
      <c r="B519">
        <f t="shared" si="25"/>
        <v>26</v>
      </c>
      <c r="C519">
        <f t="shared" si="26"/>
        <v>45</v>
      </c>
      <c r="D519">
        <v>124000</v>
      </c>
      <c r="E519">
        <v>198000</v>
      </c>
      <c r="F519" s="69">
        <v>20.445060000000002</v>
      </c>
      <c r="G519" s="69">
        <v>17.49811</v>
      </c>
      <c r="H519" s="69">
        <v>16.609310000000001</v>
      </c>
      <c r="I519" s="69">
        <v>16.389779999999998</v>
      </c>
      <c r="J519" s="69">
        <v>44.777349999999998</v>
      </c>
      <c r="K519" s="69">
        <v>47.493879999999997</v>
      </c>
      <c r="L519" s="69">
        <v>47.906750000000002</v>
      </c>
      <c r="M519" s="69">
        <v>47.784129999999998</v>
      </c>
      <c r="N519" s="69">
        <v>20.505960000000002</v>
      </c>
      <c r="O519" s="69">
        <v>18.707429999999999</v>
      </c>
      <c r="P519" s="69">
        <v>18.027660000000001</v>
      </c>
      <c r="Q519" s="69">
        <v>17.483799999999999</v>
      </c>
      <c r="R519" s="69">
        <v>13.01787</v>
      </c>
      <c r="S519" s="69">
        <v>11.53342</v>
      </c>
      <c r="T519" s="69">
        <v>10.97786</v>
      </c>
      <c r="U519" s="69">
        <v>10.530430000000001</v>
      </c>
      <c r="V519" s="70">
        <v>0.6931332</v>
      </c>
      <c r="W519" s="70">
        <v>0.59452660000000002</v>
      </c>
      <c r="X519" s="70">
        <v>0.55445100000000003</v>
      </c>
      <c r="Y519" s="70">
        <v>0.5357343</v>
      </c>
    </row>
    <row r="520" spans="1:25">
      <c r="A520" t="str">
        <f t="shared" si="27"/>
        <v>26-46</v>
      </c>
      <c r="B520">
        <f t="shared" si="25"/>
        <v>26</v>
      </c>
      <c r="C520">
        <f t="shared" si="26"/>
        <v>46</v>
      </c>
      <c r="D520">
        <v>124000</v>
      </c>
      <c r="E520">
        <v>202000</v>
      </c>
      <c r="F520" s="69">
        <v>15.841710000000001</v>
      </c>
      <c r="G520" s="69">
        <v>13.674010000000001</v>
      </c>
      <c r="H520" s="69">
        <v>13.10432</v>
      </c>
      <c r="I520" s="69">
        <v>12.9818</v>
      </c>
      <c r="J520" s="69">
        <v>47.893329999999999</v>
      </c>
      <c r="K520" s="69">
        <v>50.377110000000002</v>
      </c>
      <c r="L520" s="69">
        <v>50.681370000000001</v>
      </c>
      <c r="M520" s="69">
        <v>50.515320000000003</v>
      </c>
      <c r="N520" s="69">
        <v>19.683530000000001</v>
      </c>
      <c r="O520" s="69">
        <v>17.991859999999999</v>
      </c>
      <c r="P520" s="69">
        <v>17.364409999999999</v>
      </c>
      <c r="Q520" s="69">
        <v>16.858429999999998</v>
      </c>
      <c r="R520" s="69">
        <v>12.43876</v>
      </c>
      <c r="S520" s="69">
        <v>11.03497</v>
      </c>
      <c r="T520" s="69">
        <v>10.521789999999999</v>
      </c>
      <c r="U520" s="69">
        <v>10.10529</v>
      </c>
      <c r="V520" s="70">
        <v>0.63100069999999997</v>
      </c>
      <c r="W520" s="70">
        <v>0.5457282</v>
      </c>
      <c r="X520" s="70">
        <v>0.5116716</v>
      </c>
      <c r="Y520" s="70">
        <v>0.49553779999999997</v>
      </c>
    </row>
    <row r="521" spans="1:25">
      <c r="A521" t="str">
        <f t="shared" si="27"/>
        <v>26-47</v>
      </c>
      <c r="B521">
        <f t="shared" si="25"/>
        <v>26</v>
      </c>
      <c r="C521">
        <f t="shared" si="26"/>
        <v>47</v>
      </c>
      <c r="D521">
        <v>124000</v>
      </c>
      <c r="E521">
        <v>206000</v>
      </c>
      <c r="F521" s="69">
        <v>11.05317</v>
      </c>
      <c r="G521" s="69">
        <v>9.5868199999999995</v>
      </c>
      <c r="H521" s="69">
        <v>9.2420860000000005</v>
      </c>
      <c r="I521" s="69">
        <v>9.1756499999999992</v>
      </c>
      <c r="J521" s="69">
        <v>50.739690000000003</v>
      </c>
      <c r="K521" s="69">
        <v>52.999699999999997</v>
      </c>
      <c r="L521" s="69">
        <v>53.189059999999998</v>
      </c>
      <c r="M521" s="69">
        <v>52.967140000000001</v>
      </c>
      <c r="N521" s="69">
        <v>17.999020000000002</v>
      </c>
      <c r="O521" s="69">
        <v>16.513750000000002</v>
      </c>
      <c r="P521" s="69">
        <v>15.976699999999999</v>
      </c>
      <c r="Q521" s="69">
        <v>15.54219</v>
      </c>
      <c r="R521" s="69">
        <v>11.62542</v>
      </c>
      <c r="S521" s="69">
        <v>10.338660000000001</v>
      </c>
      <c r="T521" s="69">
        <v>9.8804750000000006</v>
      </c>
      <c r="U521" s="69">
        <v>9.5074749999999995</v>
      </c>
      <c r="V521" s="70">
        <v>0.54005579999999997</v>
      </c>
      <c r="W521" s="70">
        <v>0.4701149</v>
      </c>
      <c r="X521" s="70">
        <v>0.4435866</v>
      </c>
      <c r="Y521" s="70">
        <v>0.43181770000000003</v>
      </c>
    </row>
    <row r="522" spans="1:25">
      <c r="A522" t="str">
        <f t="shared" si="27"/>
        <v>26-48</v>
      </c>
      <c r="B522">
        <f t="shared" si="25"/>
        <v>26</v>
      </c>
      <c r="C522">
        <f t="shared" si="26"/>
        <v>48</v>
      </c>
      <c r="D522">
        <v>124000</v>
      </c>
      <c r="E522">
        <v>210000</v>
      </c>
      <c r="F522" s="69">
        <v>12.16344</v>
      </c>
      <c r="G522" s="69">
        <v>10.656230000000001</v>
      </c>
      <c r="H522" s="69">
        <v>10.33479</v>
      </c>
      <c r="I522" s="69">
        <v>10.29368</v>
      </c>
      <c r="J522" s="69">
        <v>49.82855</v>
      </c>
      <c r="K522" s="69">
        <v>52.044580000000003</v>
      </c>
      <c r="L522" s="69">
        <v>52.209220000000002</v>
      </c>
      <c r="M522" s="69">
        <v>51.977910000000001</v>
      </c>
      <c r="N522" s="69">
        <v>18.189579999999999</v>
      </c>
      <c r="O522" s="69">
        <v>16.695260000000001</v>
      </c>
      <c r="P522" s="69">
        <v>16.166129999999999</v>
      </c>
      <c r="Q522" s="69">
        <v>15.73888</v>
      </c>
      <c r="R522" s="69">
        <v>11.94215</v>
      </c>
      <c r="S522" s="69">
        <v>10.622870000000001</v>
      </c>
      <c r="T522" s="69">
        <v>10.164619999999999</v>
      </c>
      <c r="U522" s="69">
        <v>9.7924030000000002</v>
      </c>
      <c r="V522" s="70">
        <v>0.55950080000000002</v>
      </c>
      <c r="W522" s="70">
        <v>0.4883363</v>
      </c>
      <c r="X522" s="70">
        <v>0.46275090000000002</v>
      </c>
      <c r="Y522" s="70">
        <v>0.45230530000000002</v>
      </c>
    </row>
    <row r="523" spans="1:25">
      <c r="A523" t="str">
        <f t="shared" si="27"/>
        <v>26-49</v>
      </c>
      <c r="B523">
        <f t="shared" si="25"/>
        <v>26</v>
      </c>
      <c r="C523">
        <f t="shared" si="26"/>
        <v>49</v>
      </c>
      <c r="D523">
        <v>124000</v>
      </c>
      <c r="E523">
        <v>214000</v>
      </c>
      <c r="F523" s="69">
        <v>12.78214</v>
      </c>
      <c r="G523" s="69">
        <v>11.297140000000001</v>
      </c>
      <c r="H523" s="69">
        <v>11.01877</v>
      </c>
      <c r="I523" s="69">
        <v>11.01322</v>
      </c>
      <c r="J523" s="69">
        <v>48.180030000000002</v>
      </c>
      <c r="K523" s="69">
        <v>50.356299999999997</v>
      </c>
      <c r="L523" s="69">
        <v>50.502249999999997</v>
      </c>
      <c r="M523" s="69">
        <v>50.260849999999998</v>
      </c>
      <c r="N523" s="69">
        <v>19.097549999999998</v>
      </c>
      <c r="O523" s="69">
        <v>17.50102</v>
      </c>
      <c r="P523" s="69">
        <v>16.953410000000002</v>
      </c>
      <c r="Q523" s="69">
        <v>16.50752</v>
      </c>
      <c r="R523" s="69">
        <v>12.375349999999999</v>
      </c>
      <c r="S523" s="69">
        <v>11.00583</v>
      </c>
      <c r="T523" s="69">
        <v>10.54298</v>
      </c>
      <c r="U523" s="69">
        <v>10.166729999999999</v>
      </c>
      <c r="V523" s="70">
        <v>0.53481009999999995</v>
      </c>
      <c r="W523" s="70">
        <v>0.46475460000000002</v>
      </c>
      <c r="X523" s="70">
        <v>0.44208890000000001</v>
      </c>
      <c r="Y523" s="70">
        <v>0.43370809999999999</v>
      </c>
    </row>
    <row r="524" spans="1:25">
      <c r="A524" t="str">
        <f t="shared" si="27"/>
        <v>27-23</v>
      </c>
      <c r="B524">
        <f t="shared" si="25"/>
        <v>27</v>
      </c>
      <c r="C524">
        <f t="shared" si="26"/>
        <v>23</v>
      </c>
      <c r="D524">
        <v>128000</v>
      </c>
      <c r="E524">
        <v>110000</v>
      </c>
      <c r="F524" s="69">
        <v>18.03088</v>
      </c>
      <c r="G524" s="69">
        <v>15.841469999999999</v>
      </c>
      <c r="H524" s="69">
        <v>15.14217</v>
      </c>
      <c r="I524" s="69">
        <v>14.793900000000001</v>
      </c>
      <c r="J524" s="69">
        <v>40.281269999999999</v>
      </c>
      <c r="K524" s="69">
        <v>42.651620000000001</v>
      </c>
      <c r="L524" s="69">
        <v>43.102159999999998</v>
      </c>
      <c r="M524" s="69">
        <v>43.245690000000003</v>
      </c>
      <c r="N524" s="69">
        <v>18.683599999999998</v>
      </c>
      <c r="O524" s="69">
        <v>17.034189999999999</v>
      </c>
      <c r="P524" s="69">
        <v>16.37726</v>
      </c>
      <c r="Q524" s="69">
        <v>15.835190000000001</v>
      </c>
      <c r="R524" s="69">
        <v>10.9016</v>
      </c>
      <c r="S524" s="69">
        <v>9.6683140000000005</v>
      </c>
      <c r="T524" s="69">
        <v>9.1641460000000006</v>
      </c>
      <c r="U524" s="69">
        <v>8.7436319999999998</v>
      </c>
      <c r="V524" s="70">
        <v>0.63091589999999997</v>
      </c>
      <c r="W524" s="70">
        <v>0.54084049999999995</v>
      </c>
      <c r="X524" s="70">
        <v>0.49212630000000002</v>
      </c>
      <c r="Y524" s="70">
        <v>0.46067999999999998</v>
      </c>
    </row>
    <row r="525" spans="1:25">
      <c r="A525" t="str">
        <f t="shared" si="27"/>
        <v>27-24</v>
      </c>
      <c r="B525">
        <f t="shared" si="25"/>
        <v>27</v>
      </c>
      <c r="C525">
        <f t="shared" si="26"/>
        <v>24</v>
      </c>
      <c r="D525">
        <v>128000</v>
      </c>
      <c r="E525">
        <v>114000</v>
      </c>
      <c r="F525" s="69">
        <v>13.347490000000001</v>
      </c>
      <c r="G525" s="69">
        <v>11.703390000000001</v>
      </c>
      <c r="H525" s="69">
        <v>11.178280000000001</v>
      </c>
      <c r="I525" s="69">
        <v>10.9</v>
      </c>
      <c r="J525" s="69">
        <v>42.847230000000003</v>
      </c>
      <c r="K525" s="69">
        <v>45.133879999999998</v>
      </c>
      <c r="L525" s="69">
        <v>45.552799999999998</v>
      </c>
      <c r="M525" s="69">
        <v>45.668320000000001</v>
      </c>
      <c r="N525" s="69">
        <v>17.77074</v>
      </c>
      <c r="O525" s="69">
        <v>16.242059999999999</v>
      </c>
      <c r="P525" s="69">
        <v>15.63485</v>
      </c>
      <c r="Q525" s="69">
        <v>15.134259999999999</v>
      </c>
      <c r="R525" s="69">
        <v>10.38804</v>
      </c>
      <c r="S525" s="69">
        <v>9.2371680000000005</v>
      </c>
      <c r="T525" s="69">
        <v>8.7687200000000001</v>
      </c>
      <c r="U525" s="69">
        <v>8.3777469999999994</v>
      </c>
      <c r="V525" s="70">
        <v>0.53413299999999997</v>
      </c>
      <c r="W525" s="70">
        <v>0.46029550000000002</v>
      </c>
      <c r="X525" s="70">
        <v>0.42024610000000001</v>
      </c>
      <c r="Y525" s="70">
        <v>0.39503749999999999</v>
      </c>
    </row>
    <row r="526" spans="1:25">
      <c r="A526" t="str">
        <f t="shared" si="27"/>
        <v>27-25</v>
      </c>
      <c r="B526">
        <f t="shared" si="25"/>
        <v>27</v>
      </c>
      <c r="C526">
        <f t="shared" si="26"/>
        <v>25</v>
      </c>
      <c r="D526">
        <v>128000</v>
      </c>
      <c r="E526">
        <v>118000</v>
      </c>
      <c r="F526" s="69">
        <v>13.97184</v>
      </c>
      <c r="G526" s="69">
        <v>12.33226</v>
      </c>
      <c r="H526" s="69">
        <v>11.805529999999999</v>
      </c>
      <c r="I526" s="69">
        <v>11.54735</v>
      </c>
      <c r="J526" s="69">
        <v>41.911830000000002</v>
      </c>
      <c r="K526" s="69">
        <v>44.127389999999998</v>
      </c>
      <c r="L526" s="69">
        <v>44.52684</v>
      </c>
      <c r="M526" s="69">
        <v>44.599600000000002</v>
      </c>
      <c r="N526" s="69">
        <v>18.012540000000001</v>
      </c>
      <c r="O526" s="69">
        <v>16.475480000000001</v>
      </c>
      <c r="P526" s="69">
        <v>15.87555</v>
      </c>
      <c r="Q526" s="69">
        <v>15.385429999999999</v>
      </c>
      <c r="R526" s="69">
        <v>10.60153</v>
      </c>
      <c r="S526" s="69">
        <v>9.4385600000000007</v>
      </c>
      <c r="T526" s="69">
        <v>8.9750209999999999</v>
      </c>
      <c r="U526" s="69">
        <v>8.5912109999999995</v>
      </c>
      <c r="V526" s="70">
        <v>0.51957350000000002</v>
      </c>
      <c r="W526" s="70">
        <v>0.44936549999999997</v>
      </c>
      <c r="X526" s="70">
        <v>0.41281299999999999</v>
      </c>
      <c r="Y526" s="70">
        <v>0.39089089999999999</v>
      </c>
    </row>
    <row r="527" spans="1:25">
      <c r="A527" t="str">
        <f t="shared" si="27"/>
        <v>27-26</v>
      </c>
      <c r="B527">
        <f t="shared" si="25"/>
        <v>27</v>
      </c>
      <c r="C527">
        <f t="shared" si="26"/>
        <v>26</v>
      </c>
      <c r="D527">
        <v>128000</v>
      </c>
      <c r="E527">
        <v>122000</v>
      </c>
      <c r="F527" s="69">
        <v>13.083449999999999</v>
      </c>
      <c r="G527" s="69">
        <v>11.863530000000001</v>
      </c>
      <c r="H527" s="69">
        <v>11.45565</v>
      </c>
      <c r="I527" s="69">
        <v>11.27664</v>
      </c>
      <c r="J527" s="69">
        <v>40.740299999999998</v>
      </c>
      <c r="K527" s="69">
        <v>42.727159999999998</v>
      </c>
      <c r="L527" s="69">
        <v>43.078189999999999</v>
      </c>
      <c r="M527" s="69">
        <v>43.101329999999997</v>
      </c>
      <c r="N527" s="69">
        <v>18.501860000000001</v>
      </c>
      <c r="O527" s="69">
        <v>16.922239999999999</v>
      </c>
      <c r="P527" s="69">
        <v>16.308979999999998</v>
      </c>
      <c r="Q527" s="69">
        <v>15.80939</v>
      </c>
      <c r="R527" s="69">
        <v>10.739470000000001</v>
      </c>
      <c r="S527" s="69">
        <v>9.5720949999999991</v>
      </c>
      <c r="T527" s="69">
        <v>9.1107669999999992</v>
      </c>
      <c r="U527" s="69">
        <v>8.730416</v>
      </c>
      <c r="V527" s="70">
        <v>0.44250089999999997</v>
      </c>
      <c r="W527" s="70">
        <v>0.38299240000000001</v>
      </c>
      <c r="X527" s="70">
        <v>0.3519352</v>
      </c>
      <c r="Y527" s="70">
        <v>0.33406760000000002</v>
      </c>
    </row>
    <row r="528" spans="1:25">
      <c r="A528" t="str">
        <f t="shared" si="27"/>
        <v>27-27</v>
      </c>
      <c r="B528">
        <f t="shared" si="25"/>
        <v>27</v>
      </c>
      <c r="C528">
        <f t="shared" si="26"/>
        <v>27</v>
      </c>
      <c r="D528">
        <v>128000</v>
      </c>
      <c r="E528">
        <v>126000</v>
      </c>
      <c r="F528" s="69">
        <v>15.834099999999999</v>
      </c>
      <c r="G528" s="69">
        <v>14.094709999999999</v>
      </c>
      <c r="H528" s="69">
        <v>13.529489999999999</v>
      </c>
      <c r="I528" s="69">
        <v>13.32037</v>
      </c>
      <c r="J528" s="69">
        <v>40.932220000000001</v>
      </c>
      <c r="K528" s="69">
        <v>43.09064</v>
      </c>
      <c r="L528" s="69">
        <v>43.466889999999999</v>
      </c>
      <c r="M528" s="69">
        <v>43.467309999999998</v>
      </c>
      <c r="N528" s="69">
        <v>17.467410000000001</v>
      </c>
      <c r="O528" s="69">
        <v>16.004729999999999</v>
      </c>
      <c r="P528" s="69">
        <v>15.434229999999999</v>
      </c>
      <c r="Q528" s="69">
        <v>14.971780000000001</v>
      </c>
      <c r="R528" s="69">
        <v>10.867010000000001</v>
      </c>
      <c r="S528" s="69">
        <v>9.6982420000000005</v>
      </c>
      <c r="T528" s="69">
        <v>9.2339959999999994</v>
      </c>
      <c r="U528" s="69">
        <v>8.8526889999999998</v>
      </c>
      <c r="V528" s="70">
        <v>0.54338370000000003</v>
      </c>
      <c r="W528" s="70">
        <v>0.47232259999999998</v>
      </c>
      <c r="X528" s="70">
        <v>0.43627510000000003</v>
      </c>
      <c r="Y528" s="70">
        <v>0.4155895</v>
      </c>
    </row>
    <row r="529" spans="1:25">
      <c r="A529" t="str">
        <f t="shared" si="27"/>
        <v>27-28</v>
      </c>
      <c r="B529">
        <f t="shared" si="25"/>
        <v>27</v>
      </c>
      <c r="C529">
        <f t="shared" si="26"/>
        <v>28</v>
      </c>
      <c r="D529">
        <v>128000</v>
      </c>
      <c r="E529">
        <v>130000</v>
      </c>
      <c r="F529" s="69">
        <v>19.732119999999998</v>
      </c>
      <c r="G529" s="69">
        <v>18.21688</v>
      </c>
      <c r="H529" s="69">
        <v>17.653130000000001</v>
      </c>
      <c r="I529" s="69">
        <v>17.52393</v>
      </c>
      <c r="J529" s="69">
        <v>36.479750000000003</v>
      </c>
      <c r="K529" s="69">
        <v>38.009950000000003</v>
      </c>
      <c r="L529" s="69">
        <v>38.246079999999999</v>
      </c>
      <c r="M529" s="69">
        <v>38.127160000000003</v>
      </c>
      <c r="N529" s="69">
        <v>18.75029</v>
      </c>
      <c r="O529" s="69">
        <v>17.17155</v>
      </c>
      <c r="P529" s="69">
        <v>16.557500000000001</v>
      </c>
      <c r="Q529" s="69">
        <v>16.06785</v>
      </c>
      <c r="R529" s="69">
        <v>11.71236</v>
      </c>
      <c r="S529" s="69">
        <v>10.45069</v>
      </c>
      <c r="T529" s="69">
        <v>9.9512909999999994</v>
      </c>
      <c r="U529" s="69">
        <v>9.5480060000000009</v>
      </c>
      <c r="V529" s="70">
        <v>0.75945989999999997</v>
      </c>
      <c r="W529" s="70">
        <v>0.66258490000000003</v>
      </c>
      <c r="X529" s="70">
        <v>0.6175697</v>
      </c>
      <c r="Y529" s="70">
        <v>0.59412679999999995</v>
      </c>
    </row>
    <row r="530" spans="1:25">
      <c r="A530" t="str">
        <f t="shared" si="27"/>
        <v>27-29</v>
      </c>
      <c r="B530">
        <f t="shared" si="25"/>
        <v>27</v>
      </c>
      <c r="C530">
        <f t="shared" si="26"/>
        <v>29</v>
      </c>
      <c r="D530">
        <v>128000</v>
      </c>
      <c r="E530">
        <v>134000</v>
      </c>
      <c r="F530" s="69">
        <v>13.66742</v>
      </c>
      <c r="G530" s="69">
        <v>12.73621</v>
      </c>
      <c r="H530" s="69">
        <v>12.45148</v>
      </c>
      <c r="I530" s="69">
        <v>12.42385</v>
      </c>
      <c r="J530" s="69">
        <v>41.835459999999998</v>
      </c>
      <c r="K530" s="69">
        <v>43.376640000000002</v>
      </c>
      <c r="L530" s="69">
        <v>43.588630000000002</v>
      </c>
      <c r="M530" s="69">
        <v>43.451779999999999</v>
      </c>
      <c r="N530" s="69">
        <v>18.019690000000001</v>
      </c>
      <c r="O530" s="69">
        <v>16.524090000000001</v>
      </c>
      <c r="P530" s="69">
        <v>15.939870000000001</v>
      </c>
      <c r="Q530" s="69">
        <v>15.468209999999999</v>
      </c>
      <c r="R530" s="69">
        <v>11.039289999999999</v>
      </c>
      <c r="S530" s="69">
        <v>9.8637610000000002</v>
      </c>
      <c r="T530" s="69">
        <v>9.3978400000000004</v>
      </c>
      <c r="U530" s="69">
        <v>9.0171170000000007</v>
      </c>
      <c r="V530" s="70">
        <v>0.52592130000000004</v>
      </c>
      <c r="W530" s="70">
        <v>0.46036630000000001</v>
      </c>
      <c r="X530" s="70">
        <v>0.42903819999999998</v>
      </c>
      <c r="Y530" s="70">
        <v>0.41274919999999998</v>
      </c>
    </row>
    <row r="531" spans="1:25">
      <c r="A531" t="str">
        <f t="shared" si="27"/>
        <v>27-30</v>
      </c>
      <c r="B531">
        <f t="shared" si="25"/>
        <v>27</v>
      </c>
      <c r="C531">
        <f t="shared" si="26"/>
        <v>30</v>
      </c>
      <c r="D531">
        <v>128000</v>
      </c>
      <c r="E531">
        <v>138000</v>
      </c>
      <c r="F531" s="69">
        <v>14.44126</v>
      </c>
      <c r="G531" s="69">
        <v>13.385120000000001</v>
      </c>
      <c r="H531" s="69">
        <v>13.065480000000001</v>
      </c>
      <c r="I531" s="69">
        <v>13.00947</v>
      </c>
      <c r="J531" s="69">
        <v>36.420520000000003</v>
      </c>
      <c r="K531" s="69">
        <v>38.173029999999997</v>
      </c>
      <c r="L531" s="69">
        <v>38.466329999999999</v>
      </c>
      <c r="M531" s="69">
        <v>38.415559999999999</v>
      </c>
      <c r="N531" s="69">
        <v>19.74464</v>
      </c>
      <c r="O531" s="69">
        <v>18.064509999999999</v>
      </c>
      <c r="P531" s="69">
        <v>17.415179999999999</v>
      </c>
      <c r="Q531" s="69">
        <v>16.890519999999999</v>
      </c>
      <c r="R531" s="69">
        <v>12.25248</v>
      </c>
      <c r="S531" s="69">
        <v>10.930479999999999</v>
      </c>
      <c r="T531" s="69">
        <v>10.413600000000001</v>
      </c>
      <c r="U531" s="69">
        <v>9.9911169999999991</v>
      </c>
      <c r="V531" s="70">
        <v>0.6944205</v>
      </c>
      <c r="W531" s="70">
        <v>0.61001760000000005</v>
      </c>
      <c r="X531" s="70">
        <v>0.57030029999999998</v>
      </c>
      <c r="Y531" s="70">
        <v>0.54866090000000001</v>
      </c>
    </row>
    <row r="532" spans="1:25">
      <c r="A532" t="str">
        <f t="shared" si="27"/>
        <v>27-31</v>
      </c>
      <c r="B532">
        <f t="shared" si="25"/>
        <v>27</v>
      </c>
      <c r="C532">
        <f t="shared" si="26"/>
        <v>31</v>
      </c>
      <c r="D532">
        <v>128000</v>
      </c>
      <c r="E532">
        <v>142000</v>
      </c>
      <c r="F532" s="69">
        <v>16.870239999999999</v>
      </c>
      <c r="G532" s="69">
        <v>15.42254</v>
      </c>
      <c r="H532" s="69">
        <v>14.988329999999999</v>
      </c>
      <c r="I532" s="69">
        <v>14.87917</v>
      </c>
      <c r="J532" s="69">
        <v>40.251469999999998</v>
      </c>
      <c r="K532" s="69">
        <v>42.078090000000003</v>
      </c>
      <c r="L532" s="69">
        <v>42.354109999999999</v>
      </c>
      <c r="M532" s="69">
        <v>42.299059999999997</v>
      </c>
      <c r="N532" s="69">
        <v>19.18486</v>
      </c>
      <c r="O532" s="69">
        <v>17.55857</v>
      </c>
      <c r="P532" s="69">
        <v>16.933389999999999</v>
      </c>
      <c r="Q532" s="69">
        <v>16.430050000000001</v>
      </c>
      <c r="R532" s="69">
        <v>12.05519</v>
      </c>
      <c r="S532" s="69">
        <v>10.753270000000001</v>
      </c>
      <c r="T532" s="69">
        <v>10.24729</v>
      </c>
      <c r="U532" s="69">
        <v>9.8348849999999999</v>
      </c>
      <c r="V532" s="70">
        <v>0.67795349999999999</v>
      </c>
      <c r="W532" s="70">
        <v>0.59570590000000001</v>
      </c>
      <c r="X532" s="70">
        <v>0.55713579999999996</v>
      </c>
      <c r="Y532" s="70">
        <v>0.53620210000000001</v>
      </c>
    </row>
    <row r="533" spans="1:25">
      <c r="A533" t="str">
        <f t="shared" si="27"/>
        <v>27-32</v>
      </c>
      <c r="B533">
        <f t="shared" si="25"/>
        <v>27</v>
      </c>
      <c r="C533">
        <f t="shared" si="26"/>
        <v>32</v>
      </c>
      <c r="D533">
        <v>128000</v>
      </c>
      <c r="E533">
        <v>146000</v>
      </c>
      <c r="F533" s="69">
        <v>12.28969</v>
      </c>
      <c r="G533" s="69">
        <v>11.15114</v>
      </c>
      <c r="H533" s="69">
        <v>10.81664</v>
      </c>
      <c r="I533" s="69">
        <v>10.712580000000001</v>
      </c>
      <c r="J533" s="69">
        <v>44.393410000000003</v>
      </c>
      <c r="K533" s="69">
        <v>46.228180000000002</v>
      </c>
      <c r="L533" s="69">
        <v>46.47728</v>
      </c>
      <c r="M533" s="69">
        <v>46.40307</v>
      </c>
      <c r="N533" s="69">
        <v>17.943429999999999</v>
      </c>
      <c r="O533" s="69">
        <v>16.446020000000001</v>
      </c>
      <c r="P533" s="69">
        <v>15.872820000000001</v>
      </c>
      <c r="Q533" s="69">
        <v>15.413309999999999</v>
      </c>
      <c r="R533" s="69">
        <v>11.2828</v>
      </c>
      <c r="S533" s="69">
        <v>10.06743</v>
      </c>
      <c r="T533" s="69">
        <v>9.5966880000000003</v>
      </c>
      <c r="U533" s="69">
        <v>9.2137550000000008</v>
      </c>
      <c r="V533" s="70">
        <v>0.55128719999999998</v>
      </c>
      <c r="W533" s="70">
        <v>0.48350189999999998</v>
      </c>
      <c r="X533" s="70">
        <v>0.45145780000000002</v>
      </c>
      <c r="Y533" s="70">
        <v>0.43464720000000001</v>
      </c>
    </row>
    <row r="534" spans="1:25">
      <c r="A534" t="str">
        <f t="shared" si="27"/>
        <v>27-33</v>
      </c>
      <c r="B534">
        <f t="shared" si="25"/>
        <v>27</v>
      </c>
      <c r="C534">
        <f t="shared" si="26"/>
        <v>33</v>
      </c>
      <c r="D534">
        <v>128000</v>
      </c>
      <c r="E534">
        <v>150000</v>
      </c>
      <c r="F534" s="69">
        <v>16.93421</v>
      </c>
      <c r="G534" s="69">
        <v>15.292730000000001</v>
      </c>
      <c r="H534" s="69">
        <v>14.803800000000001</v>
      </c>
      <c r="I534" s="69">
        <v>14.659050000000001</v>
      </c>
      <c r="J534" s="69">
        <v>40.83314</v>
      </c>
      <c r="K534" s="69">
        <v>42.774039999999999</v>
      </c>
      <c r="L534" s="69">
        <v>43.071939999999998</v>
      </c>
      <c r="M534" s="69">
        <v>43.030970000000003</v>
      </c>
      <c r="N534" s="69">
        <v>18.5458</v>
      </c>
      <c r="O534" s="69">
        <v>16.977910000000001</v>
      </c>
      <c r="P534" s="69">
        <v>16.38457</v>
      </c>
      <c r="Q534" s="69">
        <v>15.910880000000001</v>
      </c>
      <c r="R534" s="69">
        <v>11.86509</v>
      </c>
      <c r="S534" s="69">
        <v>10.574170000000001</v>
      </c>
      <c r="T534" s="69">
        <v>10.080019999999999</v>
      </c>
      <c r="U534" s="69">
        <v>9.6797780000000007</v>
      </c>
      <c r="V534" s="70">
        <v>0.65373400000000004</v>
      </c>
      <c r="W534" s="70">
        <v>0.57213809999999998</v>
      </c>
      <c r="X534" s="70">
        <v>0.53464889999999998</v>
      </c>
      <c r="Y534" s="70">
        <v>0.51480119999999996</v>
      </c>
    </row>
    <row r="535" spans="1:25">
      <c r="A535" t="str">
        <f t="shared" si="27"/>
        <v>27-34</v>
      </c>
      <c r="B535">
        <f t="shared" si="25"/>
        <v>27</v>
      </c>
      <c r="C535">
        <f t="shared" si="26"/>
        <v>34</v>
      </c>
      <c r="D535">
        <v>128000</v>
      </c>
      <c r="E535">
        <v>154000</v>
      </c>
      <c r="F535" s="69">
        <v>20.63439</v>
      </c>
      <c r="G535" s="69">
        <v>18.505700000000001</v>
      </c>
      <c r="H535" s="69">
        <v>17.849689999999999</v>
      </c>
      <c r="I535" s="69">
        <v>17.663180000000001</v>
      </c>
      <c r="J535" s="69">
        <v>40.253390000000003</v>
      </c>
      <c r="K535" s="69">
        <v>42.270400000000002</v>
      </c>
      <c r="L535" s="69">
        <v>42.589660000000002</v>
      </c>
      <c r="M535" s="69">
        <v>42.54712</v>
      </c>
      <c r="N535" s="69">
        <v>18.951339999999998</v>
      </c>
      <c r="O535" s="69">
        <v>17.327780000000001</v>
      </c>
      <c r="P535" s="69">
        <v>16.715330000000002</v>
      </c>
      <c r="Q535" s="69">
        <v>16.22824</v>
      </c>
      <c r="R535" s="69">
        <v>12.54152</v>
      </c>
      <c r="S535" s="69">
        <v>11.16236</v>
      </c>
      <c r="T535" s="69">
        <v>10.63583</v>
      </c>
      <c r="U535" s="69">
        <v>10.211029999999999</v>
      </c>
      <c r="V535" s="70">
        <v>0.71041569999999998</v>
      </c>
      <c r="W535" s="70">
        <v>0.61860630000000005</v>
      </c>
      <c r="X535" s="70">
        <v>0.57708619999999999</v>
      </c>
      <c r="Y535" s="70">
        <v>0.55512490000000003</v>
      </c>
    </row>
    <row r="536" spans="1:25">
      <c r="A536" t="str">
        <f t="shared" si="27"/>
        <v>27-35</v>
      </c>
      <c r="B536">
        <f t="shared" si="25"/>
        <v>27</v>
      </c>
      <c r="C536">
        <f t="shared" si="26"/>
        <v>35</v>
      </c>
      <c r="D536">
        <v>128000</v>
      </c>
      <c r="E536">
        <v>158000</v>
      </c>
      <c r="F536" s="69">
        <v>12.729939999999999</v>
      </c>
      <c r="G536" s="69">
        <v>11.39218</v>
      </c>
      <c r="H536" s="69">
        <v>11.00018</v>
      </c>
      <c r="I536" s="69">
        <v>10.874510000000001</v>
      </c>
      <c r="J536" s="69">
        <v>46.699939999999998</v>
      </c>
      <c r="K536" s="69">
        <v>48.576979999999999</v>
      </c>
      <c r="L536" s="69">
        <v>48.820799999999998</v>
      </c>
      <c r="M536" s="69">
        <v>48.72587</v>
      </c>
      <c r="N536" s="69">
        <v>17.516870000000001</v>
      </c>
      <c r="O536" s="69">
        <v>16.03471</v>
      </c>
      <c r="P536" s="69">
        <v>15.470890000000001</v>
      </c>
      <c r="Q536" s="69">
        <v>15.02079</v>
      </c>
      <c r="R536" s="69">
        <v>11.515470000000001</v>
      </c>
      <c r="S536" s="69">
        <v>10.252520000000001</v>
      </c>
      <c r="T536" s="69">
        <v>9.7676119999999997</v>
      </c>
      <c r="U536" s="69">
        <v>9.3746960000000001</v>
      </c>
      <c r="V536" s="70">
        <v>0.60334840000000001</v>
      </c>
      <c r="W536" s="70">
        <v>0.5242156</v>
      </c>
      <c r="X536" s="70">
        <v>0.4870659</v>
      </c>
      <c r="Y536" s="70">
        <v>0.46686490000000003</v>
      </c>
    </row>
    <row r="537" spans="1:25">
      <c r="A537" t="str">
        <f t="shared" si="27"/>
        <v>27-36</v>
      </c>
      <c r="B537">
        <f t="shared" si="25"/>
        <v>27</v>
      </c>
      <c r="C537">
        <f t="shared" si="26"/>
        <v>36</v>
      </c>
      <c r="D537">
        <v>128000</v>
      </c>
      <c r="E537">
        <v>162000</v>
      </c>
      <c r="F537" s="69">
        <v>13.542680000000001</v>
      </c>
      <c r="G537" s="69">
        <v>12.1157</v>
      </c>
      <c r="H537" s="69">
        <v>11.685600000000001</v>
      </c>
      <c r="I537" s="69">
        <v>11.545820000000001</v>
      </c>
      <c r="J537" s="69">
        <v>46.408589999999997</v>
      </c>
      <c r="K537" s="69">
        <v>48.333460000000002</v>
      </c>
      <c r="L537" s="69">
        <v>48.608980000000003</v>
      </c>
      <c r="M537" s="69">
        <v>48.530900000000003</v>
      </c>
      <c r="N537" s="69">
        <v>17.67276</v>
      </c>
      <c r="O537" s="69">
        <v>16.17043</v>
      </c>
      <c r="P537" s="69">
        <v>15.59774</v>
      </c>
      <c r="Q537" s="69">
        <v>15.13894</v>
      </c>
      <c r="R537" s="69">
        <v>11.67122</v>
      </c>
      <c r="S537" s="69">
        <v>10.384639999999999</v>
      </c>
      <c r="T537" s="69">
        <v>9.8902389999999993</v>
      </c>
      <c r="U537" s="69">
        <v>9.4885870000000008</v>
      </c>
      <c r="V537" s="70">
        <v>0.59149989999999997</v>
      </c>
      <c r="W537" s="70">
        <v>0.51286849999999995</v>
      </c>
      <c r="X537" s="70">
        <v>0.47536529999999999</v>
      </c>
      <c r="Y537" s="70">
        <v>0.45456730000000001</v>
      </c>
    </row>
    <row r="538" spans="1:25">
      <c r="A538" t="str">
        <f t="shared" si="27"/>
        <v>27-37</v>
      </c>
      <c r="B538">
        <f t="shared" si="25"/>
        <v>27</v>
      </c>
      <c r="C538">
        <f t="shared" si="26"/>
        <v>37</v>
      </c>
      <c r="D538">
        <v>128000</v>
      </c>
      <c r="E538">
        <v>166000</v>
      </c>
      <c r="F538" s="69">
        <v>13.57981</v>
      </c>
      <c r="G538" s="69">
        <v>12.08821</v>
      </c>
      <c r="H538" s="69">
        <v>11.63898</v>
      </c>
      <c r="I538" s="69">
        <v>11.488799999999999</v>
      </c>
      <c r="J538" s="69">
        <v>47.500790000000002</v>
      </c>
      <c r="K538" s="69">
        <v>49.49935</v>
      </c>
      <c r="L538" s="69">
        <v>49.779260000000001</v>
      </c>
      <c r="M538" s="69">
        <v>49.696019999999997</v>
      </c>
      <c r="N538" s="69">
        <v>17.21529</v>
      </c>
      <c r="O538" s="69">
        <v>15.76089</v>
      </c>
      <c r="P538" s="69">
        <v>15.20121</v>
      </c>
      <c r="Q538" s="69">
        <v>14.752879999999999</v>
      </c>
      <c r="R538" s="69">
        <v>11.58864</v>
      </c>
      <c r="S538" s="69">
        <v>10.309150000000001</v>
      </c>
      <c r="T538" s="69">
        <v>9.8135919999999999</v>
      </c>
      <c r="U538" s="69">
        <v>9.4111390000000004</v>
      </c>
      <c r="V538" s="70">
        <v>0.61380860000000004</v>
      </c>
      <c r="W538" s="70">
        <v>0.53124119999999997</v>
      </c>
      <c r="X538" s="70">
        <v>0.49174210000000002</v>
      </c>
      <c r="Y538" s="70">
        <v>0.46971970000000002</v>
      </c>
    </row>
    <row r="539" spans="1:25">
      <c r="A539" t="str">
        <f t="shared" si="27"/>
        <v>27-38</v>
      </c>
      <c r="B539">
        <f t="shared" si="25"/>
        <v>27</v>
      </c>
      <c r="C539">
        <f t="shared" si="26"/>
        <v>38</v>
      </c>
      <c r="D539">
        <v>128000</v>
      </c>
      <c r="E539">
        <v>170000</v>
      </c>
      <c r="F539" s="69">
        <v>19.022020000000001</v>
      </c>
      <c r="G539" s="69">
        <v>16.756239999999998</v>
      </c>
      <c r="H539" s="69">
        <v>16.02938</v>
      </c>
      <c r="I539" s="69">
        <v>15.80278</v>
      </c>
      <c r="J539" s="69">
        <v>44.665579999999999</v>
      </c>
      <c r="K539" s="69">
        <v>46.891480000000001</v>
      </c>
      <c r="L539" s="69">
        <v>47.263309999999997</v>
      </c>
      <c r="M539" s="69">
        <v>47.215989999999998</v>
      </c>
      <c r="N539" s="69">
        <v>19.234390000000001</v>
      </c>
      <c r="O539" s="69">
        <v>17.558350000000001</v>
      </c>
      <c r="P539" s="69">
        <v>16.889209999999999</v>
      </c>
      <c r="Q539" s="69">
        <v>16.346710000000002</v>
      </c>
      <c r="R539" s="69">
        <v>12.65291</v>
      </c>
      <c r="S539" s="69">
        <v>11.240309999999999</v>
      </c>
      <c r="T539" s="69">
        <v>10.674950000000001</v>
      </c>
      <c r="U539" s="69">
        <v>10.212350000000001</v>
      </c>
      <c r="V539" s="70">
        <v>0.74142350000000001</v>
      </c>
      <c r="W539" s="70">
        <v>0.63937540000000004</v>
      </c>
      <c r="X539" s="70">
        <v>0.58970670000000003</v>
      </c>
      <c r="Y539" s="70">
        <v>0.56049320000000002</v>
      </c>
    </row>
    <row r="540" spans="1:25">
      <c r="A540" t="str">
        <f t="shared" si="27"/>
        <v>27-39</v>
      </c>
      <c r="B540">
        <f t="shared" si="25"/>
        <v>27</v>
      </c>
      <c r="C540">
        <f t="shared" si="26"/>
        <v>39</v>
      </c>
      <c r="D540">
        <v>128000</v>
      </c>
      <c r="E540">
        <v>174000</v>
      </c>
      <c r="F540" s="69">
        <v>19.38101</v>
      </c>
      <c r="G540" s="69">
        <v>17.037109999999998</v>
      </c>
      <c r="H540" s="69">
        <v>16.29852</v>
      </c>
      <c r="I540" s="69">
        <v>16.068380000000001</v>
      </c>
      <c r="J540" s="69">
        <v>43.449599999999997</v>
      </c>
      <c r="K540" s="69">
        <v>45.752490000000002</v>
      </c>
      <c r="L540" s="69">
        <v>46.137390000000003</v>
      </c>
      <c r="M540" s="69">
        <v>46.095260000000003</v>
      </c>
      <c r="N540" s="69">
        <v>18.704260000000001</v>
      </c>
      <c r="O540" s="69">
        <v>17.07321</v>
      </c>
      <c r="P540" s="69">
        <v>16.39629</v>
      </c>
      <c r="Q540" s="69">
        <v>15.84083</v>
      </c>
      <c r="R540" s="69">
        <v>12.394159999999999</v>
      </c>
      <c r="S540" s="69">
        <v>11.006399999999999</v>
      </c>
      <c r="T540" s="69">
        <v>10.430809999999999</v>
      </c>
      <c r="U540" s="69">
        <v>9.9549409999999998</v>
      </c>
      <c r="V540" s="70">
        <v>0.66483080000000006</v>
      </c>
      <c r="W540" s="70">
        <v>0.57222589999999995</v>
      </c>
      <c r="X540" s="70">
        <v>0.52525250000000001</v>
      </c>
      <c r="Y540" s="70">
        <v>0.49703039999999998</v>
      </c>
    </row>
    <row r="541" spans="1:25">
      <c r="A541" t="str">
        <f t="shared" si="27"/>
        <v>27-40</v>
      </c>
      <c r="B541">
        <f t="shared" si="25"/>
        <v>27</v>
      </c>
      <c r="C541">
        <f t="shared" si="26"/>
        <v>40</v>
      </c>
      <c r="D541">
        <v>128000</v>
      </c>
      <c r="E541">
        <v>178000</v>
      </c>
      <c r="F541" s="69">
        <v>22.557639999999999</v>
      </c>
      <c r="G541" s="69">
        <v>19.42475</v>
      </c>
      <c r="H541" s="69">
        <v>18.375710000000002</v>
      </c>
      <c r="I541" s="69">
        <v>18.06427</v>
      </c>
      <c r="J541" s="69">
        <v>41.893619999999999</v>
      </c>
      <c r="K541" s="69">
        <v>44.516370000000002</v>
      </c>
      <c r="L541" s="69">
        <v>44.991840000000003</v>
      </c>
      <c r="M541" s="69">
        <v>44.956060000000001</v>
      </c>
      <c r="N541" s="69">
        <v>18.995470000000001</v>
      </c>
      <c r="O541" s="69">
        <v>17.283719999999999</v>
      </c>
      <c r="P541" s="69">
        <v>16.474360000000001</v>
      </c>
      <c r="Q541" s="69">
        <v>15.79335</v>
      </c>
      <c r="R541" s="69">
        <v>12.58042</v>
      </c>
      <c r="S541" s="69">
        <v>11.141400000000001</v>
      </c>
      <c r="T541" s="69">
        <v>10.46458</v>
      </c>
      <c r="U541" s="69">
        <v>9.8936119999999992</v>
      </c>
      <c r="V541" s="70">
        <v>0.77159860000000002</v>
      </c>
      <c r="W541" s="70">
        <v>0.65916839999999999</v>
      </c>
      <c r="X541" s="70">
        <v>0.59868900000000003</v>
      </c>
      <c r="Y541" s="70">
        <v>0.56022850000000002</v>
      </c>
    </row>
    <row r="542" spans="1:25">
      <c r="A542" t="str">
        <f t="shared" si="27"/>
        <v>27-41</v>
      </c>
      <c r="B542">
        <f t="shared" si="25"/>
        <v>27</v>
      </c>
      <c r="C542">
        <f t="shared" si="26"/>
        <v>41</v>
      </c>
      <c r="D542">
        <v>128000</v>
      </c>
      <c r="E542">
        <v>182000</v>
      </c>
      <c r="F542" s="69">
        <v>24.297000000000001</v>
      </c>
      <c r="G542" s="69">
        <v>21.12134</v>
      </c>
      <c r="H542" s="69">
        <v>20.094360000000002</v>
      </c>
      <c r="I542" s="69">
        <v>19.798690000000001</v>
      </c>
      <c r="J542" s="69">
        <v>42.035739999999997</v>
      </c>
      <c r="K542" s="69">
        <v>44.689399999999999</v>
      </c>
      <c r="L542" s="69">
        <v>45.167740000000002</v>
      </c>
      <c r="M542" s="69">
        <v>45.138420000000004</v>
      </c>
      <c r="N542" s="69">
        <v>20.196490000000001</v>
      </c>
      <c r="O542" s="69">
        <v>18.356069999999999</v>
      </c>
      <c r="P542" s="69">
        <v>17.387789999999999</v>
      </c>
      <c r="Q542" s="69">
        <v>16.544080000000001</v>
      </c>
      <c r="R542" s="69">
        <v>12.98659</v>
      </c>
      <c r="S542" s="69">
        <v>11.49771</v>
      </c>
      <c r="T542" s="69">
        <v>10.73038</v>
      </c>
      <c r="U542" s="69">
        <v>10.06284</v>
      </c>
      <c r="V542" s="70">
        <v>0.79953920000000001</v>
      </c>
      <c r="W542" s="70">
        <v>0.68828460000000002</v>
      </c>
      <c r="X542" s="70">
        <v>0.62251769999999995</v>
      </c>
      <c r="Y542" s="70">
        <v>0.5755884</v>
      </c>
    </row>
    <row r="543" spans="1:25">
      <c r="A543" t="str">
        <f t="shared" si="27"/>
        <v>27-42</v>
      </c>
      <c r="B543">
        <f t="shared" si="25"/>
        <v>27</v>
      </c>
      <c r="C543">
        <f t="shared" si="26"/>
        <v>42</v>
      </c>
      <c r="D543">
        <v>128000</v>
      </c>
      <c r="E543">
        <v>186000</v>
      </c>
      <c r="F543" s="69">
        <v>15.625629999999999</v>
      </c>
      <c r="G543" s="69">
        <v>13.45509</v>
      </c>
      <c r="H543" s="69">
        <v>12.81631</v>
      </c>
      <c r="I543" s="69">
        <v>12.61909</v>
      </c>
      <c r="J543" s="69">
        <v>47.963169999999998</v>
      </c>
      <c r="K543" s="69">
        <v>50.54186</v>
      </c>
      <c r="L543" s="69">
        <v>50.939749999999997</v>
      </c>
      <c r="M543" s="69">
        <v>50.853729999999999</v>
      </c>
      <c r="N543" s="69">
        <v>17.927969999999998</v>
      </c>
      <c r="O543" s="69">
        <v>16.366669999999999</v>
      </c>
      <c r="P543" s="69">
        <v>15.645189999999999</v>
      </c>
      <c r="Q543" s="69">
        <v>15.032209999999999</v>
      </c>
      <c r="R543" s="69">
        <v>11.613250000000001</v>
      </c>
      <c r="S543" s="69">
        <v>10.30485</v>
      </c>
      <c r="T543" s="69">
        <v>9.7072350000000007</v>
      </c>
      <c r="U543" s="69">
        <v>9.1972020000000008</v>
      </c>
      <c r="V543" s="70">
        <v>0.61873829999999996</v>
      </c>
      <c r="W543" s="70">
        <v>0.53313820000000001</v>
      </c>
      <c r="X543" s="70">
        <v>0.48905749999999998</v>
      </c>
      <c r="Y543" s="70">
        <v>0.46095540000000002</v>
      </c>
    </row>
    <row r="544" spans="1:25">
      <c r="A544" t="str">
        <f t="shared" si="27"/>
        <v>27-43</v>
      </c>
      <c r="B544">
        <f t="shared" si="25"/>
        <v>27</v>
      </c>
      <c r="C544">
        <f t="shared" si="26"/>
        <v>43</v>
      </c>
      <c r="D544">
        <v>128000</v>
      </c>
      <c r="E544">
        <v>190000</v>
      </c>
      <c r="F544" s="69">
        <v>14.82967</v>
      </c>
      <c r="G544" s="69">
        <v>12.91006</v>
      </c>
      <c r="H544" s="69">
        <v>12.37523</v>
      </c>
      <c r="I544" s="69">
        <v>12.22242</v>
      </c>
      <c r="J544" s="69">
        <v>49.311129999999999</v>
      </c>
      <c r="K544" s="69">
        <v>51.772120000000001</v>
      </c>
      <c r="L544" s="69">
        <v>52.109409999999997</v>
      </c>
      <c r="M544" s="69">
        <v>51.981729999999999</v>
      </c>
      <c r="N544" s="69">
        <v>17.907389999999999</v>
      </c>
      <c r="O544" s="69">
        <v>16.378820000000001</v>
      </c>
      <c r="P544" s="69">
        <v>15.753399999999999</v>
      </c>
      <c r="Q544" s="69">
        <v>15.2363</v>
      </c>
      <c r="R544" s="69">
        <v>11.968170000000001</v>
      </c>
      <c r="S544" s="69">
        <v>10.628170000000001</v>
      </c>
      <c r="T544" s="69">
        <v>10.08465</v>
      </c>
      <c r="U544" s="69">
        <v>9.6320460000000008</v>
      </c>
      <c r="V544" s="70">
        <v>0.61862779999999995</v>
      </c>
      <c r="W544" s="70">
        <v>0.53396779999999999</v>
      </c>
      <c r="X544" s="70">
        <v>0.49410880000000001</v>
      </c>
      <c r="Y544" s="70">
        <v>0.4709083</v>
      </c>
    </row>
    <row r="545" spans="1:25">
      <c r="A545" t="str">
        <f t="shared" si="27"/>
        <v>27-44</v>
      </c>
      <c r="B545">
        <f t="shared" si="25"/>
        <v>27</v>
      </c>
      <c r="C545">
        <f t="shared" si="26"/>
        <v>44</v>
      </c>
      <c r="D545">
        <v>128000</v>
      </c>
      <c r="E545">
        <v>194000</v>
      </c>
      <c r="F545" s="69">
        <v>16.862200000000001</v>
      </c>
      <c r="G545" s="69">
        <v>14.64447</v>
      </c>
      <c r="H545" s="69">
        <v>14.01374</v>
      </c>
      <c r="I545" s="69">
        <v>13.84055</v>
      </c>
      <c r="J545" s="69">
        <v>47.941209999999998</v>
      </c>
      <c r="K545" s="69">
        <v>50.49783</v>
      </c>
      <c r="L545" s="69">
        <v>50.868989999999997</v>
      </c>
      <c r="M545" s="69">
        <v>50.756770000000003</v>
      </c>
      <c r="N545" s="69">
        <v>18.801349999999999</v>
      </c>
      <c r="O545" s="69">
        <v>17.18835</v>
      </c>
      <c r="P545" s="69">
        <v>16.549769999999999</v>
      </c>
      <c r="Q545" s="69">
        <v>16.02702</v>
      </c>
      <c r="R545" s="69">
        <v>12.4541</v>
      </c>
      <c r="S545" s="69">
        <v>11.05378</v>
      </c>
      <c r="T545" s="69">
        <v>10.50573</v>
      </c>
      <c r="U545" s="69">
        <v>10.05368</v>
      </c>
      <c r="V545" s="70">
        <v>0.65392859999999997</v>
      </c>
      <c r="W545" s="70">
        <v>0.56479999999999997</v>
      </c>
      <c r="X545" s="70">
        <v>0.52411339999999995</v>
      </c>
      <c r="Y545" s="70">
        <v>0.50121490000000002</v>
      </c>
    </row>
    <row r="546" spans="1:25">
      <c r="A546" t="str">
        <f t="shared" si="27"/>
        <v>27-45</v>
      </c>
      <c r="B546">
        <f t="shared" si="25"/>
        <v>27</v>
      </c>
      <c r="C546">
        <f t="shared" si="26"/>
        <v>45</v>
      </c>
      <c r="D546">
        <v>128000</v>
      </c>
      <c r="E546">
        <v>198000</v>
      </c>
      <c r="F546" s="69">
        <v>13.61556</v>
      </c>
      <c r="G546" s="69">
        <v>11.524150000000001</v>
      </c>
      <c r="H546" s="69">
        <v>10.920870000000001</v>
      </c>
      <c r="I546" s="69">
        <v>10.760120000000001</v>
      </c>
      <c r="J546" s="69">
        <v>50.03369</v>
      </c>
      <c r="K546" s="69">
        <v>52.696759999999998</v>
      </c>
      <c r="L546" s="69">
        <v>53.061279999999996</v>
      </c>
      <c r="M546" s="69">
        <v>52.895870000000002</v>
      </c>
      <c r="N546" s="69">
        <v>18.879159999999999</v>
      </c>
      <c r="O546" s="69">
        <v>17.263339999999999</v>
      </c>
      <c r="P546" s="69">
        <v>16.651620000000001</v>
      </c>
      <c r="Q546" s="69">
        <v>16.163080000000001</v>
      </c>
      <c r="R546" s="69">
        <v>12.00989</v>
      </c>
      <c r="S546" s="69">
        <v>10.652749999999999</v>
      </c>
      <c r="T546" s="69">
        <v>10.14513</v>
      </c>
      <c r="U546" s="69">
        <v>9.7363710000000001</v>
      </c>
      <c r="V546" s="70">
        <v>0.65814819999999996</v>
      </c>
      <c r="W546" s="70">
        <v>0.56625219999999998</v>
      </c>
      <c r="X546" s="70">
        <v>0.52870669999999997</v>
      </c>
      <c r="Y546" s="70">
        <v>0.5110943</v>
      </c>
    </row>
    <row r="547" spans="1:25">
      <c r="A547" t="str">
        <f t="shared" si="27"/>
        <v>27-46</v>
      </c>
      <c r="B547">
        <f t="shared" si="25"/>
        <v>27</v>
      </c>
      <c r="C547">
        <f t="shared" si="26"/>
        <v>46</v>
      </c>
      <c r="D547">
        <v>128000</v>
      </c>
      <c r="E547">
        <v>202000</v>
      </c>
      <c r="F547" s="69">
        <v>13.32371</v>
      </c>
      <c r="G547" s="69">
        <v>11.24985</v>
      </c>
      <c r="H547" s="69">
        <v>10.679069999999999</v>
      </c>
      <c r="I547" s="69">
        <v>10.54374</v>
      </c>
      <c r="J547" s="69">
        <v>49.639429999999997</v>
      </c>
      <c r="K547" s="69">
        <v>52.283389999999997</v>
      </c>
      <c r="L547" s="69">
        <v>52.628300000000003</v>
      </c>
      <c r="M547" s="69">
        <v>52.450279999999999</v>
      </c>
      <c r="N547" s="69">
        <v>17.995280000000001</v>
      </c>
      <c r="O547" s="69">
        <v>16.474450000000001</v>
      </c>
      <c r="P547" s="69">
        <v>15.909369999999999</v>
      </c>
      <c r="Q547" s="69">
        <v>15.46152</v>
      </c>
      <c r="R547" s="69">
        <v>11.831099999999999</v>
      </c>
      <c r="S547" s="69">
        <v>10.49259</v>
      </c>
      <c r="T547" s="69">
        <v>10.00109</v>
      </c>
      <c r="U547" s="69">
        <v>9.6076700000000006</v>
      </c>
      <c r="V547" s="70">
        <v>0.59661260000000005</v>
      </c>
      <c r="W547" s="70">
        <v>0.51357799999999998</v>
      </c>
      <c r="X547" s="70">
        <v>0.48162820000000001</v>
      </c>
      <c r="Y547" s="70">
        <v>0.46815309999999999</v>
      </c>
    </row>
    <row r="548" spans="1:25">
      <c r="A548" t="str">
        <f t="shared" si="27"/>
        <v>27-47</v>
      </c>
      <c r="B548">
        <f t="shared" si="25"/>
        <v>27</v>
      </c>
      <c r="C548">
        <f t="shared" si="26"/>
        <v>47</v>
      </c>
      <c r="D548">
        <v>128000</v>
      </c>
      <c r="E548">
        <v>206000</v>
      </c>
      <c r="F548" s="69">
        <v>13.17623</v>
      </c>
      <c r="G548" s="69">
        <v>11.37674</v>
      </c>
      <c r="H548" s="69">
        <v>10.91818</v>
      </c>
      <c r="I548" s="69">
        <v>10.82156</v>
      </c>
      <c r="J548" s="69">
        <v>49.384630000000001</v>
      </c>
      <c r="K548" s="69">
        <v>51.780230000000003</v>
      </c>
      <c r="L548" s="69">
        <v>52.039290000000001</v>
      </c>
      <c r="M548" s="69">
        <v>51.848059999999997</v>
      </c>
      <c r="N548" s="69">
        <v>18.36852</v>
      </c>
      <c r="O548" s="69">
        <v>16.83343</v>
      </c>
      <c r="P548" s="69">
        <v>16.26529</v>
      </c>
      <c r="Q548" s="69">
        <v>15.80477</v>
      </c>
      <c r="R548" s="69">
        <v>12.019130000000001</v>
      </c>
      <c r="S548" s="69">
        <v>10.677910000000001</v>
      </c>
      <c r="T548" s="69">
        <v>10.189489999999999</v>
      </c>
      <c r="U548" s="69">
        <v>9.7916550000000004</v>
      </c>
      <c r="V548" s="70">
        <v>0.58776349999999999</v>
      </c>
      <c r="W548" s="70">
        <v>0.50996410000000003</v>
      </c>
      <c r="X548" s="70">
        <v>0.47975580000000001</v>
      </c>
      <c r="Y548" s="70">
        <v>0.46583390000000002</v>
      </c>
    </row>
    <row r="549" spans="1:25">
      <c r="A549" t="str">
        <f t="shared" si="27"/>
        <v>27-48</v>
      </c>
      <c r="B549">
        <f t="shared" si="25"/>
        <v>27</v>
      </c>
      <c r="C549">
        <f t="shared" si="26"/>
        <v>48</v>
      </c>
      <c r="D549">
        <v>128000</v>
      </c>
      <c r="E549">
        <v>210000</v>
      </c>
      <c r="F549" s="69">
        <v>17.17923</v>
      </c>
      <c r="G549" s="69">
        <v>15.06649</v>
      </c>
      <c r="H549" s="69">
        <v>14.547560000000001</v>
      </c>
      <c r="I549" s="69">
        <v>14.459239999999999</v>
      </c>
      <c r="J549" s="69">
        <v>46.403260000000003</v>
      </c>
      <c r="K549" s="69">
        <v>48.773769999999999</v>
      </c>
      <c r="L549" s="69">
        <v>49.036540000000002</v>
      </c>
      <c r="M549" s="69">
        <v>48.86045</v>
      </c>
      <c r="N549" s="69">
        <v>19.832999999999998</v>
      </c>
      <c r="O549" s="69">
        <v>18.16141</v>
      </c>
      <c r="P549" s="69">
        <v>17.55424</v>
      </c>
      <c r="Q549" s="69">
        <v>17.06278</v>
      </c>
      <c r="R549" s="69">
        <v>12.97254</v>
      </c>
      <c r="S549" s="69">
        <v>11.521649999999999</v>
      </c>
      <c r="T549" s="69">
        <v>11.00468</v>
      </c>
      <c r="U549" s="69">
        <v>10.58432</v>
      </c>
      <c r="V549" s="70">
        <v>0.64849179999999995</v>
      </c>
      <c r="W549" s="70">
        <v>0.56442389999999998</v>
      </c>
      <c r="X549" s="70">
        <v>0.53225489999999998</v>
      </c>
      <c r="Y549" s="70">
        <v>0.51729219999999998</v>
      </c>
    </row>
    <row r="550" spans="1:25">
      <c r="A550" t="str">
        <f t="shared" si="27"/>
        <v>27-49</v>
      </c>
      <c r="B550">
        <f t="shared" si="25"/>
        <v>27</v>
      </c>
      <c r="C550">
        <f t="shared" si="26"/>
        <v>49</v>
      </c>
      <c r="D550">
        <v>128000</v>
      </c>
      <c r="E550">
        <v>214000</v>
      </c>
      <c r="F550" s="69">
        <v>15.56634</v>
      </c>
      <c r="G550" s="69">
        <v>13.59511</v>
      </c>
      <c r="H550" s="69">
        <v>13.142440000000001</v>
      </c>
      <c r="I550" s="69">
        <v>13.08836</v>
      </c>
      <c r="J550" s="69">
        <v>46.677489999999999</v>
      </c>
      <c r="K550" s="69">
        <v>49.049610000000001</v>
      </c>
      <c r="L550" s="69">
        <v>49.275730000000003</v>
      </c>
      <c r="M550" s="69">
        <v>49.06033</v>
      </c>
      <c r="N550" s="69">
        <v>18.131930000000001</v>
      </c>
      <c r="O550" s="69">
        <v>16.623909999999999</v>
      </c>
      <c r="P550" s="69">
        <v>16.105029999999999</v>
      </c>
      <c r="Q550" s="69">
        <v>15.69196</v>
      </c>
      <c r="R550" s="69">
        <v>12.500109999999999</v>
      </c>
      <c r="S550" s="69">
        <v>11.101739999999999</v>
      </c>
      <c r="T550" s="69">
        <v>10.62482</v>
      </c>
      <c r="U550" s="69">
        <v>10.24371</v>
      </c>
      <c r="V550" s="70">
        <v>0.64529890000000001</v>
      </c>
      <c r="W550" s="70">
        <v>0.5581142</v>
      </c>
      <c r="X550" s="70">
        <v>0.52861250000000004</v>
      </c>
      <c r="Y550" s="70">
        <v>0.51718470000000005</v>
      </c>
    </row>
    <row r="551" spans="1:25">
      <c r="A551" t="str">
        <f t="shared" si="27"/>
        <v>27-50</v>
      </c>
      <c r="B551">
        <f t="shared" si="25"/>
        <v>27</v>
      </c>
      <c r="C551">
        <f t="shared" si="26"/>
        <v>50</v>
      </c>
      <c r="D551">
        <v>128000</v>
      </c>
      <c r="E551">
        <v>218000</v>
      </c>
      <c r="F551" s="69">
        <v>17.61985</v>
      </c>
      <c r="G551" s="69">
        <v>15.462580000000001</v>
      </c>
      <c r="H551" s="69">
        <v>14.993639999999999</v>
      </c>
      <c r="I551" s="69">
        <v>14.988429999999999</v>
      </c>
      <c r="J551" s="69">
        <v>43.567619999999998</v>
      </c>
      <c r="K551" s="69">
        <v>45.989780000000003</v>
      </c>
      <c r="L551" s="69">
        <v>46.232590000000002</v>
      </c>
      <c r="M551" s="69">
        <v>46.00703</v>
      </c>
      <c r="N551" s="69">
        <v>20.849070000000001</v>
      </c>
      <c r="O551" s="69">
        <v>19.125820000000001</v>
      </c>
      <c r="P551" s="69">
        <v>18.541699999999999</v>
      </c>
      <c r="Q551" s="69">
        <v>18.069220000000001</v>
      </c>
      <c r="R551" s="69">
        <v>13.603210000000001</v>
      </c>
      <c r="S551" s="69">
        <v>12.099410000000001</v>
      </c>
      <c r="T551" s="69">
        <v>11.596489999999999</v>
      </c>
      <c r="U551" s="69">
        <v>11.19228</v>
      </c>
      <c r="V551" s="70">
        <v>0.5589693</v>
      </c>
      <c r="W551" s="70">
        <v>0.48474899999999999</v>
      </c>
      <c r="X551" s="70">
        <v>0.46331290000000003</v>
      </c>
      <c r="Y551" s="70">
        <v>0.4566365</v>
      </c>
    </row>
    <row r="552" spans="1:25">
      <c r="A552" t="str">
        <f t="shared" si="27"/>
        <v>28-14</v>
      </c>
      <c r="B552">
        <f t="shared" si="25"/>
        <v>28</v>
      </c>
      <c r="C552">
        <f t="shared" si="26"/>
        <v>14</v>
      </c>
      <c r="D552">
        <v>132000</v>
      </c>
      <c r="E552">
        <v>74000</v>
      </c>
      <c r="F552" s="69">
        <v>7.5186400000000004</v>
      </c>
      <c r="G552" s="69">
        <v>6.4277300000000004</v>
      </c>
      <c r="H552" s="69">
        <v>6.0888879999999999</v>
      </c>
      <c r="I552" s="69">
        <v>5.8760289999999999</v>
      </c>
      <c r="J552" s="69">
        <v>52.623040000000003</v>
      </c>
      <c r="K552" s="69">
        <v>54.490879999999997</v>
      </c>
      <c r="L552" s="69">
        <v>54.777569999999997</v>
      </c>
      <c r="M552" s="69">
        <v>54.882460000000002</v>
      </c>
      <c r="N552" s="69">
        <v>11.09845</v>
      </c>
      <c r="O552" s="69">
        <v>10.18641</v>
      </c>
      <c r="P552" s="69">
        <v>9.8482040000000008</v>
      </c>
      <c r="Q552" s="69">
        <v>9.5753000000000004</v>
      </c>
      <c r="R552" s="69">
        <v>7.7884500000000001</v>
      </c>
      <c r="S552" s="69">
        <v>6.9311309999999997</v>
      </c>
      <c r="T552" s="69">
        <v>6.6029640000000001</v>
      </c>
      <c r="U552" s="69">
        <v>6.3340370000000004</v>
      </c>
      <c r="V552" s="70">
        <v>0.50578109999999998</v>
      </c>
      <c r="W552" s="70">
        <v>0.4317105</v>
      </c>
      <c r="X552" s="70">
        <v>0.39377960000000001</v>
      </c>
      <c r="Y552" s="70">
        <v>0.3702667</v>
      </c>
    </row>
    <row r="553" spans="1:25">
      <c r="A553" t="str">
        <f t="shared" si="27"/>
        <v>28-15</v>
      </c>
      <c r="B553">
        <f t="shared" si="25"/>
        <v>28</v>
      </c>
      <c r="C553">
        <f t="shared" si="26"/>
        <v>15</v>
      </c>
      <c r="D553">
        <v>132000</v>
      </c>
      <c r="E553">
        <v>78000</v>
      </c>
      <c r="F553" s="69">
        <v>6.5781280000000004</v>
      </c>
      <c r="G553" s="69">
        <v>5.6507959999999997</v>
      </c>
      <c r="H553" s="69">
        <v>5.3576350000000001</v>
      </c>
      <c r="I553" s="69">
        <v>5.1703770000000002</v>
      </c>
      <c r="J553" s="69">
        <v>53.052630000000001</v>
      </c>
      <c r="K553" s="69">
        <v>54.86591</v>
      </c>
      <c r="L553" s="69">
        <v>55.141449999999999</v>
      </c>
      <c r="M553" s="69">
        <v>55.233550000000001</v>
      </c>
      <c r="N553" s="69">
        <v>10.189170000000001</v>
      </c>
      <c r="O553" s="69">
        <v>9.3627839999999996</v>
      </c>
      <c r="P553" s="69">
        <v>9.0553139999999992</v>
      </c>
      <c r="Q553" s="69">
        <v>8.8073460000000008</v>
      </c>
      <c r="R553" s="69">
        <v>7.5790550000000003</v>
      </c>
      <c r="S553" s="69">
        <v>6.7488260000000002</v>
      </c>
      <c r="T553" s="69">
        <v>6.429513</v>
      </c>
      <c r="U553" s="69">
        <v>6.167465</v>
      </c>
      <c r="V553" s="70">
        <v>0.48125129999999999</v>
      </c>
      <c r="W553" s="70">
        <v>0.41157110000000002</v>
      </c>
      <c r="X553" s="70">
        <v>0.37525619999999998</v>
      </c>
      <c r="Y553" s="70">
        <v>0.35248109999999999</v>
      </c>
    </row>
    <row r="554" spans="1:25">
      <c r="A554" t="str">
        <f t="shared" si="27"/>
        <v>28-16</v>
      </c>
      <c r="B554">
        <f t="shared" si="25"/>
        <v>28</v>
      </c>
      <c r="C554">
        <f t="shared" si="26"/>
        <v>16</v>
      </c>
      <c r="D554">
        <v>132000</v>
      </c>
      <c r="E554">
        <v>82000</v>
      </c>
      <c r="F554" s="69">
        <v>10.22336</v>
      </c>
      <c r="G554" s="69">
        <v>8.7713249999999992</v>
      </c>
      <c r="H554" s="69">
        <v>8.3104879999999994</v>
      </c>
      <c r="I554" s="69">
        <v>8.0316609999999997</v>
      </c>
      <c r="J554" s="69">
        <v>50.18103</v>
      </c>
      <c r="K554" s="69">
        <v>52.201320000000003</v>
      </c>
      <c r="L554" s="69">
        <v>52.55397</v>
      </c>
      <c r="M554" s="69">
        <v>52.697800000000001</v>
      </c>
      <c r="N554" s="69">
        <v>15.14926</v>
      </c>
      <c r="O554" s="69">
        <v>13.856019999999999</v>
      </c>
      <c r="P554" s="69">
        <v>13.37527</v>
      </c>
      <c r="Q554" s="69">
        <v>12.985609999999999</v>
      </c>
      <c r="R554" s="69">
        <v>8.9087700000000005</v>
      </c>
      <c r="S554" s="69">
        <v>7.9151449999999999</v>
      </c>
      <c r="T554" s="69">
        <v>7.5344790000000001</v>
      </c>
      <c r="U554" s="69">
        <v>7.2228810000000001</v>
      </c>
      <c r="V554" s="70">
        <v>0.60062990000000005</v>
      </c>
      <c r="W554" s="70">
        <v>0.51551199999999997</v>
      </c>
      <c r="X554" s="70">
        <v>0.47236790000000001</v>
      </c>
      <c r="Y554" s="70">
        <v>0.44533410000000001</v>
      </c>
    </row>
    <row r="555" spans="1:25">
      <c r="A555" t="str">
        <f t="shared" si="27"/>
        <v>28-18</v>
      </c>
      <c r="B555">
        <f t="shared" si="25"/>
        <v>28</v>
      </c>
      <c r="C555">
        <f t="shared" si="26"/>
        <v>18</v>
      </c>
      <c r="D555">
        <v>132000</v>
      </c>
      <c r="E555">
        <v>90000</v>
      </c>
      <c r="F555" s="69">
        <v>7.9466720000000004</v>
      </c>
      <c r="G555" s="69">
        <v>6.8569360000000001</v>
      </c>
      <c r="H555" s="69">
        <v>6.4947429999999997</v>
      </c>
      <c r="I555" s="69">
        <v>6.2787350000000002</v>
      </c>
      <c r="J555" s="69">
        <v>50.888159999999999</v>
      </c>
      <c r="K555" s="69">
        <v>52.794249999999998</v>
      </c>
      <c r="L555" s="69">
        <v>53.116880000000002</v>
      </c>
      <c r="M555" s="69">
        <v>53.219659999999998</v>
      </c>
      <c r="N555" s="69">
        <v>10.537979999999999</v>
      </c>
      <c r="O555" s="69">
        <v>9.6813610000000008</v>
      </c>
      <c r="P555" s="69">
        <v>9.3648229999999995</v>
      </c>
      <c r="Q555" s="69">
        <v>9.1103210000000008</v>
      </c>
      <c r="R555" s="69">
        <v>7.9146989999999997</v>
      </c>
      <c r="S555" s="69">
        <v>7.0463709999999997</v>
      </c>
      <c r="T555" s="69">
        <v>6.7159279999999999</v>
      </c>
      <c r="U555" s="69">
        <v>6.4455349999999996</v>
      </c>
      <c r="V555" s="70">
        <v>0.45693790000000001</v>
      </c>
      <c r="W555" s="70">
        <v>0.39087430000000001</v>
      </c>
      <c r="X555" s="70">
        <v>0.35654039999999998</v>
      </c>
      <c r="Y555" s="70">
        <v>0.33571119999999999</v>
      </c>
    </row>
    <row r="556" spans="1:25">
      <c r="A556" t="str">
        <f t="shared" si="27"/>
        <v>28-19</v>
      </c>
      <c r="B556">
        <f t="shared" si="25"/>
        <v>28</v>
      </c>
      <c r="C556">
        <f t="shared" si="26"/>
        <v>19</v>
      </c>
      <c r="D556">
        <v>132000</v>
      </c>
      <c r="E556">
        <v>94000</v>
      </c>
      <c r="F556" s="69">
        <v>8.5961250000000007</v>
      </c>
      <c r="G556" s="69">
        <v>7.4623650000000001</v>
      </c>
      <c r="H556" s="69">
        <v>7.0949999999999998</v>
      </c>
      <c r="I556" s="69">
        <v>6.8772349999999998</v>
      </c>
      <c r="J556" s="69">
        <v>50.022660000000002</v>
      </c>
      <c r="K556" s="69">
        <v>51.960250000000002</v>
      </c>
      <c r="L556" s="69">
        <v>52.276769999999999</v>
      </c>
      <c r="M556" s="69">
        <v>52.370109999999997</v>
      </c>
      <c r="N556" s="69">
        <v>14.25562</v>
      </c>
      <c r="O556" s="69">
        <v>13.06366</v>
      </c>
      <c r="P556" s="69">
        <v>12.62481</v>
      </c>
      <c r="Q556" s="69">
        <v>12.272320000000001</v>
      </c>
      <c r="R556" s="69">
        <v>8.7531149999999993</v>
      </c>
      <c r="S556" s="69">
        <v>7.7845300000000002</v>
      </c>
      <c r="T556" s="69">
        <v>7.4179120000000003</v>
      </c>
      <c r="U556" s="69">
        <v>7.1197379999999999</v>
      </c>
      <c r="V556" s="70">
        <v>0.54795159999999998</v>
      </c>
      <c r="W556" s="70">
        <v>0.47255940000000002</v>
      </c>
      <c r="X556" s="70">
        <v>0.4348535</v>
      </c>
      <c r="Y556" s="70">
        <v>0.41210289999999999</v>
      </c>
    </row>
    <row r="557" spans="1:25">
      <c r="A557" t="str">
        <f t="shared" si="27"/>
        <v>28-22</v>
      </c>
      <c r="B557">
        <f t="shared" si="25"/>
        <v>28</v>
      </c>
      <c r="C557">
        <f t="shared" si="26"/>
        <v>22</v>
      </c>
      <c r="D557">
        <v>132000</v>
      </c>
      <c r="E557">
        <v>106000</v>
      </c>
      <c r="F557" s="69">
        <v>8.9684109999999997</v>
      </c>
      <c r="G557" s="69">
        <v>7.820716</v>
      </c>
      <c r="H557" s="69">
        <v>7.4464370000000004</v>
      </c>
      <c r="I557" s="69">
        <v>7.2273940000000003</v>
      </c>
      <c r="J557" s="69">
        <v>47.41142</v>
      </c>
      <c r="K557" s="69">
        <v>49.446289999999998</v>
      </c>
      <c r="L557" s="69">
        <v>49.784520000000001</v>
      </c>
      <c r="M557" s="69">
        <v>49.866799999999998</v>
      </c>
      <c r="N557" s="69">
        <v>14.2964</v>
      </c>
      <c r="O557" s="69">
        <v>13.10844</v>
      </c>
      <c r="P557" s="69">
        <v>12.66072</v>
      </c>
      <c r="Q557" s="69">
        <v>12.300190000000001</v>
      </c>
      <c r="R557" s="69">
        <v>8.994351</v>
      </c>
      <c r="S557" s="69">
        <v>8.0008160000000004</v>
      </c>
      <c r="T557" s="69">
        <v>7.6152680000000004</v>
      </c>
      <c r="U557" s="69">
        <v>7.2998139999999996</v>
      </c>
      <c r="V557" s="70">
        <v>0.48208069999999997</v>
      </c>
      <c r="W557" s="70">
        <v>0.41499380000000002</v>
      </c>
      <c r="X557" s="70">
        <v>0.37992769999999998</v>
      </c>
      <c r="Y557" s="70">
        <v>0.35904009999999997</v>
      </c>
    </row>
    <row r="558" spans="1:25">
      <c r="A558" t="str">
        <f t="shared" si="27"/>
        <v>28-23</v>
      </c>
      <c r="B558">
        <f t="shared" si="25"/>
        <v>28</v>
      </c>
      <c r="C558">
        <f t="shared" si="26"/>
        <v>23</v>
      </c>
      <c r="D558">
        <v>132000</v>
      </c>
      <c r="E558">
        <v>110000</v>
      </c>
      <c r="F558" s="69">
        <v>18.732700000000001</v>
      </c>
      <c r="G558" s="69">
        <v>16.502199999999998</v>
      </c>
      <c r="H558" s="69">
        <v>15.791410000000001</v>
      </c>
      <c r="I558" s="69">
        <v>15.47199</v>
      </c>
      <c r="J558" s="69">
        <v>40.908569999999997</v>
      </c>
      <c r="K558" s="69">
        <v>43.211320000000001</v>
      </c>
      <c r="L558" s="69">
        <v>43.641640000000002</v>
      </c>
      <c r="M558" s="69">
        <v>43.759860000000003</v>
      </c>
      <c r="N558" s="69">
        <v>18.196960000000001</v>
      </c>
      <c r="O558" s="69">
        <v>16.625859999999999</v>
      </c>
      <c r="P558" s="69">
        <v>16.014800000000001</v>
      </c>
      <c r="Q558" s="69">
        <v>15.517620000000001</v>
      </c>
      <c r="R558" s="69">
        <v>10.792820000000001</v>
      </c>
      <c r="S558" s="69">
        <v>9.5955750000000002</v>
      </c>
      <c r="T558" s="69">
        <v>9.118487</v>
      </c>
      <c r="U558" s="69">
        <v>8.725346</v>
      </c>
      <c r="V558" s="70">
        <v>0.70010749999999999</v>
      </c>
      <c r="W558" s="70">
        <v>0.60681059999999998</v>
      </c>
      <c r="X558" s="70">
        <v>0.55920899999999996</v>
      </c>
      <c r="Y558" s="70">
        <v>0.53023699999999996</v>
      </c>
    </row>
    <row r="559" spans="1:25">
      <c r="A559" t="str">
        <f t="shared" si="27"/>
        <v>28-24</v>
      </c>
      <c r="B559">
        <f t="shared" si="25"/>
        <v>28</v>
      </c>
      <c r="C559">
        <f t="shared" si="26"/>
        <v>24</v>
      </c>
      <c r="D559">
        <v>132000</v>
      </c>
      <c r="E559">
        <v>114000</v>
      </c>
      <c r="F559" s="69">
        <v>11.74826</v>
      </c>
      <c r="G559" s="69">
        <v>10.32497</v>
      </c>
      <c r="H559" s="69">
        <v>9.8772979999999997</v>
      </c>
      <c r="I559" s="69">
        <v>9.6566519999999993</v>
      </c>
      <c r="J559" s="69">
        <v>43.465780000000002</v>
      </c>
      <c r="K559" s="69">
        <v>45.668669999999999</v>
      </c>
      <c r="L559" s="69">
        <v>46.052619999999997</v>
      </c>
      <c r="M559" s="69">
        <v>46.124940000000002</v>
      </c>
      <c r="N559" s="69">
        <v>16.545760000000001</v>
      </c>
      <c r="O559" s="69">
        <v>15.14842</v>
      </c>
      <c r="P559" s="69">
        <v>14.59943</v>
      </c>
      <c r="Q559" s="69">
        <v>14.15136</v>
      </c>
      <c r="R559" s="69">
        <v>9.8680009999999996</v>
      </c>
      <c r="S559" s="69">
        <v>8.8001339999999999</v>
      </c>
      <c r="T559" s="69">
        <v>8.3709319999999998</v>
      </c>
      <c r="U559" s="69">
        <v>8.0161189999999998</v>
      </c>
      <c r="V559" s="70">
        <v>0.4537524</v>
      </c>
      <c r="W559" s="70">
        <v>0.3937909</v>
      </c>
      <c r="X559" s="70">
        <v>0.3618266</v>
      </c>
      <c r="Y559" s="70">
        <v>0.34299099999999999</v>
      </c>
    </row>
    <row r="560" spans="1:25">
      <c r="A560" t="str">
        <f t="shared" si="27"/>
        <v>28-25</v>
      </c>
      <c r="B560">
        <f t="shared" si="25"/>
        <v>28</v>
      </c>
      <c r="C560">
        <f t="shared" si="26"/>
        <v>25</v>
      </c>
      <c r="D560">
        <v>132000</v>
      </c>
      <c r="E560">
        <v>118000</v>
      </c>
      <c r="F560" s="69">
        <v>13.070880000000001</v>
      </c>
      <c r="G560" s="69">
        <v>11.561349999999999</v>
      </c>
      <c r="H560" s="69">
        <v>11.087210000000001</v>
      </c>
      <c r="I560" s="69">
        <v>10.86309</v>
      </c>
      <c r="J560" s="69">
        <v>42.56955</v>
      </c>
      <c r="K560" s="69">
        <v>44.730440000000002</v>
      </c>
      <c r="L560" s="69">
        <v>45.10445</v>
      </c>
      <c r="M560" s="69">
        <v>45.155479999999997</v>
      </c>
      <c r="N560" s="69">
        <v>17.155840000000001</v>
      </c>
      <c r="O560" s="69">
        <v>15.70553</v>
      </c>
      <c r="P560" s="69">
        <v>15.14222</v>
      </c>
      <c r="Q560" s="69">
        <v>14.68351</v>
      </c>
      <c r="R560" s="69">
        <v>10.256930000000001</v>
      </c>
      <c r="S560" s="69">
        <v>9.1430179999999996</v>
      </c>
      <c r="T560" s="69">
        <v>8.7015320000000003</v>
      </c>
      <c r="U560" s="69">
        <v>8.3372650000000004</v>
      </c>
      <c r="V560" s="70">
        <v>0.48304350000000001</v>
      </c>
      <c r="W560" s="70">
        <v>0.4192939</v>
      </c>
      <c r="X560" s="70">
        <v>0.3861503</v>
      </c>
      <c r="Y560" s="70">
        <v>0.3667704</v>
      </c>
    </row>
    <row r="561" spans="1:25">
      <c r="A561" t="str">
        <f t="shared" si="27"/>
        <v>28-26</v>
      </c>
      <c r="B561">
        <f t="shared" si="25"/>
        <v>28</v>
      </c>
      <c r="C561">
        <f t="shared" si="26"/>
        <v>26</v>
      </c>
      <c r="D561">
        <v>132000</v>
      </c>
      <c r="E561">
        <v>122000</v>
      </c>
      <c r="F561" s="69">
        <v>15.244429999999999</v>
      </c>
      <c r="G561" s="69">
        <v>13.714219999999999</v>
      </c>
      <c r="H561" s="69">
        <v>13.21848</v>
      </c>
      <c r="I561" s="69">
        <v>13.011710000000001</v>
      </c>
      <c r="J561" s="69">
        <v>41.02563</v>
      </c>
      <c r="K561" s="69">
        <v>43.056220000000003</v>
      </c>
      <c r="L561" s="69">
        <v>43.402819999999998</v>
      </c>
      <c r="M561" s="69">
        <v>43.419820000000001</v>
      </c>
      <c r="N561" s="69">
        <v>18.47139</v>
      </c>
      <c r="O561" s="69">
        <v>16.900649999999999</v>
      </c>
      <c r="P561" s="69">
        <v>16.290420000000001</v>
      </c>
      <c r="Q561" s="69">
        <v>15.795400000000001</v>
      </c>
      <c r="R561" s="69">
        <v>10.89377</v>
      </c>
      <c r="S561" s="69">
        <v>9.7129030000000007</v>
      </c>
      <c r="T561" s="69">
        <v>9.2466939999999997</v>
      </c>
      <c r="U561" s="69">
        <v>8.8640070000000009</v>
      </c>
      <c r="V561" s="70">
        <v>0.53425900000000004</v>
      </c>
      <c r="W561" s="70">
        <v>0.4645183</v>
      </c>
      <c r="X561" s="70">
        <v>0.42913879999999999</v>
      </c>
      <c r="Y561" s="70">
        <v>0.40881279999999998</v>
      </c>
    </row>
    <row r="562" spans="1:25">
      <c r="A562" t="str">
        <f t="shared" si="27"/>
        <v>28-27</v>
      </c>
      <c r="B562">
        <f t="shared" si="25"/>
        <v>28</v>
      </c>
      <c r="C562">
        <f t="shared" si="26"/>
        <v>27</v>
      </c>
      <c r="D562">
        <v>132000</v>
      </c>
      <c r="E562">
        <v>126000</v>
      </c>
      <c r="F562" s="69">
        <v>15.88556</v>
      </c>
      <c r="G562" s="69">
        <v>14.20196</v>
      </c>
      <c r="H562" s="69">
        <v>13.656980000000001</v>
      </c>
      <c r="I562" s="69">
        <v>13.454140000000001</v>
      </c>
      <c r="J562" s="69">
        <v>39.338149999999999</v>
      </c>
      <c r="K562" s="69">
        <v>41.488959999999999</v>
      </c>
      <c r="L562" s="69">
        <v>41.871499999999997</v>
      </c>
      <c r="M562" s="69">
        <v>41.879910000000002</v>
      </c>
      <c r="N562" s="69">
        <v>18.49475</v>
      </c>
      <c r="O562" s="69">
        <v>16.94021</v>
      </c>
      <c r="P562" s="69">
        <v>16.329360000000001</v>
      </c>
      <c r="Q562" s="69">
        <v>15.833080000000001</v>
      </c>
      <c r="R562" s="69">
        <v>11.256589999999999</v>
      </c>
      <c r="S562" s="69">
        <v>10.05049</v>
      </c>
      <c r="T562" s="69">
        <v>9.5701289999999997</v>
      </c>
      <c r="U562" s="69">
        <v>9.1751679999999993</v>
      </c>
      <c r="V562" s="70">
        <v>0.6117378</v>
      </c>
      <c r="W562" s="70">
        <v>0.53463669999999996</v>
      </c>
      <c r="X562" s="70">
        <v>0.49570409999999998</v>
      </c>
      <c r="Y562" s="70">
        <v>0.47313699999999997</v>
      </c>
    </row>
    <row r="563" spans="1:25">
      <c r="A563" t="str">
        <f t="shared" si="27"/>
        <v>28-28</v>
      </c>
      <c r="B563">
        <f t="shared" si="25"/>
        <v>28</v>
      </c>
      <c r="C563">
        <f t="shared" si="26"/>
        <v>28</v>
      </c>
      <c r="D563">
        <v>132000</v>
      </c>
      <c r="E563">
        <v>130000</v>
      </c>
      <c r="F563" s="69">
        <v>21.649149999999999</v>
      </c>
      <c r="G563" s="69">
        <v>19.42708</v>
      </c>
      <c r="H563" s="69">
        <v>18.659700000000001</v>
      </c>
      <c r="I563" s="69">
        <v>18.45018</v>
      </c>
      <c r="J563" s="69">
        <v>37.7562</v>
      </c>
      <c r="K563" s="69">
        <v>39.647889999999997</v>
      </c>
      <c r="L563" s="69">
        <v>39.946080000000002</v>
      </c>
      <c r="M563" s="69">
        <v>39.858609999999999</v>
      </c>
      <c r="N563" s="69">
        <v>19.17726</v>
      </c>
      <c r="O563" s="69">
        <v>17.570319999999999</v>
      </c>
      <c r="P563" s="69">
        <v>16.935320000000001</v>
      </c>
      <c r="Q563" s="69">
        <v>16.42747</v>
      </c>
      <c r="R563" s="69">
        <v>11.914569999999999</v>
      </c>
      <c r="S563" s="69">
        <v>10.64446</v>
      </c>
      <c r="T563" s="69">
        <v>10.135160000000001</v>
      </c>
      <c r="U563" s="69">
        <v>9.7235709999999997</v>
      </c>
      <c r="V563" s="70">
        <v>0.78276679999999998</v>
      </c>
      <c r="W563" s="70">
        <v>0.6846911</v>
      </c>
      <c r="X563" s="70">
        <v>0.63883570000000001</v>
      </c>
      <c r="Y563" s="70">
        <v>0.61483129999999997</v>
      </c>
    </row>
    <row r="564" spans="1:25">
      <c r="A564" t="str">
        <f t="shared" si="27"/>
        <v>28-29</v>
      </c>
      <c r="B564">
        <f t="shared" si="25"/>
        <v>28</v>
      </c>
      <c r="C564">
        <f t="shared" si="26"/>
        <v>29</v>
      </c>
      <c r="D564">
        <v>132000</v>
      </c>
      <c r="E564">
        <v>134000</v>
      </c>
      <c r="F564" s="69">
        <v>14.63077</v>
      </c>
      <c r="G564" s="69">
        <v>13.338380000000001</v>
      </c>
      <c r="H564" s="69">
        <v>12.935560000000001</v>
      </c>
      <c r="I564" s="69">
        <v>12.84721</v>
      </c>
      <c r="J564" s="69">
        <v>41.829560000000001</v>
      </c>
      <c r="K564" s="69">
        <v>43.596290000000003</v>
      </c>
      <c r="L564" s="69">
        <v>43.842460000000003</v>
      </c>
      <c r="M564" s="69">
        <v>43.72437</v>
      </c>
      <c r="N564" s="69">
        <v>17.393429999999999</v>
      </c>
      <c r="O564" s="69">
        <v>15.960330000000001</v>
      </c>
      <c r="P564" s="69">
        <v>15.39315</v>
      </c>
      <c r="Q564" s="69">
        <v>14.93449</v>
      </c>
      <c r="R564" s="69">
        <v>10.96555</v>
      </c>
      <c r="S564" s="69">
        <v>9.8131179999999993</v>
      </c>
      <c r="T564" s="69">
        <v>9.3503310000000006</v>
      </c>
      <c r="U564" s="69">
        <v>8.9717280000000006</v>
      </c>
      <c r="V564" s="70">
        <v>0.52410040000000002</v>
      </c>
      <c r="W564" s="70">
        <v>0.45919589999999999</v>
      </c>
      <c r="X564" s="70">
        <v>0.42790899999999998</v>
      </c>
      <c r="Y564" s="70">
        <v>0.41145779999999998</v>
      </c>
    </row>
    <row r="565" spans="1:25">
      <c r="A565" t="str">
        <f t="shared" si="27"/>
        <v>28-30</v>
      </c>
      <c r="B565">
        <f t="shared" si="25"/>
        <v>28</v>
      </c>
      <c r="C565">
        <f t="shared" si="26"/>
        <v>30</v>
      </c>
      <c r="D565">
        <v>132000</v>
      </c>
      <c r="E565">
        <v>138000</v>
      </c>
      <c r="F565" s="69">
        <v>14.391260000000001</v>
      </c>
      <c r="G565" s="69">
        <v>13.294079999999999</v>
      </c>
      <c r="H565" s="69">
        <v>12.96217</v>
      </c>
      <c r="I565" s="69">
        <v>12.90075</v>
      </c>
      <c r="J565" s="69">
        <v>41.73968</v>
      </c>
      <c r="K565" s="69">
        <v>43.43806</v>
      </c>
      <c r="L565" s="69">
        <v>43.664819999999999</v>
      </c>
      <c r="M565" s="69">
        <v>43.549759999999999</v>
      </c>
      <c r="N565" s="69">
        <v>18.027069999999998</v>
      </c>
      <c r="O565" s="69">
        <v>16.529039999999998</v>
      </c>
      <c r="P565" s="69">
        <v>15.94707</v>
      </c>
      <c r="Q565" s="69">
        <v>15.47813</v>
      </c>
      <c r="R565" s="69">
        <v>11.398429999999999</v>
      </c>
      <c r="S565" s="69">
        <v>10.184480000000001</v>
      </c>
      <c r="T565" s="69">
        <v>9.7069779999999994</v>
      </c>
      <c r="U565" s="69">
        <v>9.3173910000000006</v>
      </c>
      <c r="V565" s="70">
        <v>0.6195349</v>
      </c>
      <c r="W565" s="70">
        <v>0.54449979999999998</v>
      </c>
      <c r="X565" s="70">
        <v>0.50890950000000001</v>
      </c>
      <c r="Y565" s="70">
        <v>0.48977920000000003</v>
      </c>
    </row>
    <row r="566" spans="1:25">
      <c r="A566" t="str">
        <f t="shared" si="27"/>
        <v>28-31</v>
      </c>
      <c r="B566">
        <f t="shared" si="25"/>
        <v>28</v>
      </c>
      <c r="C566">
        <f t="shared" si="26"/>
        <v>31</v>
      </c>
      <c r="D566">
        <v>132000</v>
      </c>
      <c r="E566">
        <v>142000</v>
      </c>
      <c r="F566" s="69">
        <v>15.37083</v>
      </c>
      <c r="G566" s="69">
        <v>14.133789999999999</v>
      </c>
      <c r="H566" s="69">
        <v>13.76153</v>
      </c>
      <c r="I566" s="69">
        <v>13.67911</v>
      </c>
      <c r="J566" s="69">
        <v>41.759689999999999</v>
      </c>
      <c r="K566" s="69">
        <v>43.522599999999997</v>
      </c>
      <c r="L566" s="69">
        <v>43.76688</v>
      </c>
      <c r="M566" s="69">
        <v>43.675229999999999</v>
      </c>
      <c r="N566" s="69">
        <v>18.036149999999999</v>
      </c>
      <c r="O566" s="69">
        <v>16.534030000000001</v>
      </c>
      <c r="P566" s="69">
        <v>15.954829999999999</v>
      </c>
      <c r="Q566" s="69">
        <v>15.49029</v>
      </c>
      <c r="R566" s="69">
        <v>11.43662</v>
      </c>
      <c r="S566" s="69">
        <v>10.21241</v>
      </c>
      <c r="T566" s="69">
        <v>9.7350980000000007</v>
      </c>
      <c r="U566" s="69">
        <v>9.3471030000000006</v>
      </c>
      <c r="V566" s="70">
        <v>0.59793879999999999</v>
      </c>
      <c r="W566" s="70">
        <v>0.52546459999999995</v>
      </c>
      <c r="X566" s="70">
        <v>0.49136200000000002</v>
      </c>
      <c r="Y566" s="70">
        <v>0.47332950000000001</v>
      </c>
    </row>
    <row r="567" spans="1:25">
      <c r="A567" t="str">
        <f t="shared" si="27"/>
        <v>28-32</v>
      </c>
      <c r="B567">
        <f t="shared" si="25"/>
        <v>28</v>
      </c>
      <c r="C567">
        <f t="shared" si="26"/>
        <v>32</v>
      </c>
      <c r="D567">
        <v>132000</v>
      </c>
      <c r="E567">
        <v>146000</v>
      </c>
      <c r="F567" s="69">
        <v>14.700810000000001</v>
      </c>
      <c r="G567" s="69">
        <v>13.40916</v>
      </c>
      <c r="H567" s="69">
        <v>13.02529</v>
      </c>
      <c r="I567" s="69">
        <v>12.91784</v>
      </c>
      <c r="J567" s="69">
        <v>43.136650000000003</v>
      </c>
      <c r="K567" s="69">
        <v>44.960799999999999</v>
      </c>
      <c r="L567" s="69">
        <v>45.216059999999999</v>
      </c>
      <c r="M567" s="69">
        <v>45.133490000000002</v>
      </c>
      <c r="N567" s="69">
        <v>18.255600000000001</v>
      </c>
      <c r="O567" s="69">
        <v>16.728909999999999</v>
      </c>
      <c r="P567" s="69">
        <v>16.14282</v>
      </c>
      <c r="Q567" s="69">
        <v>15.67366</v>
      </c>
      <c r="R567" s="69">
        <v>11.62884</v>
      </c>
      <c r="S567" s="69">
        <v>10.378310000000001</v>
      </c>
      <c r="T567" s="69">
        <v>9.8932859999999998</v>
      </c>
      <c r="U567" s="69">
        <v>9.4995750000000001</v>
      </c>
      <c r="V567" s="70">
        <v>0.57337349999999998</v>
      </c>
      <c r="W567" s="70">
        <v>0.5037102</v>
      </c>
      <c r="X567" s="70">
        <v>0.47085060000000001</v>
      </c>
      <c r="Y567" s="70">
        <v>0.45357350000000002</v>
      </c>
    </row>
    <row r="568" spans="1:25">
      <c r="A568" t="str">
        <f t="shared" si="27"/>
        <v>28-33</v>
      </c>
      <c r="B568">
        <f t="shared" si="25"/>
        <v>28</v>
      </c>
      <c r="C568">
        <f t="shared" si="26"/>
        <v>33</v>
      </c>
      <c r="D568">
        <v>132000</v>
      </c>
      <c r="E568">
        <v>150000</v>
      </c>
      <c r="F568" s="69">
        <v>17.586010000000002</v>
      </c>
      <c r="G568" s="69">
        <v>15.951180000000001</v>
      </c>
      <c r="H568" s="69">
        <v>15.45519</v>
      </c>
      <c r="I568" s="69">
        <v>15.3171</v>
      </c>
      <c r="J568" s="69">
        <v>40.919409999999999</v>
      </c>
      <c r="K568" s="69">
        <v>42.825800000000001</v>
      </c>
      <c r="L568" s="69">
        <v>43.116129999999998</v>
      </c>
      <c r="M568" s="69">
        <v>43.060119999999998</v>
      </c>
      <c r="N568" s="69">
        <v>18.556629999999998</v>
      </c>
      <c r="O568" s="69">
        <v>16.993079999999999</v>
      </c>
      <c r="P568" s="69">
        <v>16.39733</v>
      </c>
      <c r="Q568" s="69">
        <v>15.92131</v>
      </c>
      <c r="R568" s="69">
        <v>12.01554</v>
      </c>
      <c r="S568" s="69">
        <v>10.713889999999999</v>
      </c>
      <c r="T568" s="69">
        <v>10.213150000000001</v>
      </c>
      <c r="U568" s="69">
        <v>9.8073859999999993</v>
      </c>
      <c r="V568" s="70">
        <v>0.66905380000000003</v>
      </c>
      <c r="W568" s="70">
        <v>0.58672270000000004</v>
      </c>
      <c r="X568" s="70">
        <v>0.54875640000000003</v>
      </c>
      <c r="Y568" s="70">
        <v>0.5285339</v>
      </c>
    </row>
    <row r="569" spans="1:25">
      <c r="A569" t="str">
        <f t="shared" si="27"/>
        <v>28-34</v>
      </c>
      <c r="B569">
        <f t="shared" si="25"/>
        <v>28</v>
      </c>
      <c r="C569">
        <f t="shared" si="26"/>
        <v>34</v>
      </c>
      <c r="D569">
        <v>132000</v>
      </c>
      <c r="E569">
        <v>154000</v>
      </c>
      <c r="F569" s="69">
        <v>17.289960000000001</v>
      </c>
      <c r="G569" s="69">
        <v>15.52746</v>
      </c>
      <c r="H569" s="69">
        <v>14.98493</v>
      </c>
      <c r="I569" s="69">
        <v>14.83108</v>
      </c>
      <c r="J569" s="69">
        <v>40.802219999999998</v>
      </c>
      <c r="K569" s="69">
        <v>42.789929999999998</v>
      </c>
      <c r="L569" s="69">
        <v>43.093040000000002</v>
      </c>
      <c r="M569" s="69">
        <v>43.033790000000003</v>
      </c>
      <c r="N569" s="69">
        <v>18.60455</v>
      </c>
      <c r="O569" s="69">
        <v>17.028510000000001</v>
      </c>
      <c r="P569" s="69">
        <v>16.430789999999998</v>
      </c>
      <c r="Q569" s="69">
        <v>15.957380000000001</v>
      </c>
      <c r="R569" s="69">
        <v>12.34004</v>
      </c>
      <c r="S569" s="69">
        <v>10.995950000000001</v>
      </c>
      <c r="T569" s="69">
        <v>10.480689999999999</v>
      </c>
      <c r="U569" s="69">
        <v>10.066549999999999</v>
      </c>
      <c r="V569" s="70">
        <v>0.65508750000000004</v>
      </c>
      <c r="W569" s="70">
        <v>0.57207470000000005</v>
      </c>
      <c r="X569" s="70">
        <v>0.53456479999999995</v>
      </c>
      <c r="Y569" s="70">
        <v>0.51532869999999997</v>
      </c>
    </row>
    <row r="570" spans="1:25">
      <c r="A570" t="str">
        <f t="shared" si="27"/>
        <v>28-35</v>
      </c>
      <c r="B570">
        <f t="shared" si="25"/>
        <v>28</v>
      </c>
      <c r="C570">
        <f t="shared" si="26"/>
        <v>35</v>
      </c>
      <c r="D570">
        <v>132000</v>
      </c>
      <c r="E570">
        <v>158000</v>
      </c>
      <c r="F570" s="69">
        <v>14.20323</v>
      </c>
      <c r="G570" s="69">
        <v>12.74178</v>
      </c>
      <c r="H570" s="69">
        <v>12.30687</v>
      </c>
      <c r="I570" s="69">
        <v>12.17271</v>
      </c>
      <c r="J570" s="69">
        <v>45.721049999999998</v>
      </c>
      <c r="K570" s="69">
        <v>47.605939999999997</v>
      </c>
      <c r="L570" s="69">
        <v>47.850320000000004</v>
      </c>
      <c r="M570" s="69">
        <v>47.754739999999998</v>
      </c>
      <c r="N570" s="69">
        <v>17.81757</v>
      </c>
      <c r="O570" s="69">
        <v>16.31317</v>
      </c>
      <c r="P570" s="69">
        <v>15.74104</v>
      </c>
      <c r="Q570" s="69">
        <v>15.286630000000001</v>
      </c>
      <c r="R570" s="69">
        <v>11.84981</v>
      </c>
      <c r="S570" s="69">
        <v>10.5518</v>
      </c>
      <c r="T570" s="69">
        <v>10.05537</v>
      </c>
      <c r="U570" s="69">
        <v>9.6547800000000006</v>
      </c>
      <c r="V570" s="70">
        <v>0.59996950000000004</v>
      </c>
      <c r="W570" s="70">
        <v>0.52266809999999997</v>
      </c>
      <c r="X570" s="70">
        <v>0.48664580000000002</v>
      </c>
      <c r="Y570" s="70">
        <v>0.467663</v>
      </c>
    </row>
    <row r="571" spans="1:25">
      <c r="A571" t="str">
        <f t="shared" si="27"/>
        <v>28-36</v>
      </c>
      <c r="B571">
        <f t="shared" si="25"/>
        <v>28</v>
      </c>
      <c r="C571">
        <f t="shared" si="26"/>
        <v>36</v>
      </c>
      <c r="D571">
        <v>132000</v>
      </c>
      <c r="E571">
        <v>162000</v>
      </c>
      <c r="F571" s="69">
        <v>14.835319999999999</v>
      </c>
      <c r="G571" s="69">
        <v>13.26132</v>
      </c>
      <c r="H571" s="69">
        <v>12.78021</v>
      </c>
      <c r="I571" s="69">
        <v>12.62947</v>
      </c>
      <c r="J571" s="69">
        <v>46.012900000000002</v>
      </c>
      <c r="K571" s="69">
        <v>47.934150000000002</v>
      </c>
      <c r="L571" s="69">
        <v>48.202210000000001</v>
      </c>
      <c r="M571" s="69">
        <v>48.112659999999998</v>
      </c>
      <c r="N571" s="69">
        <v>17.980789999999999</v>
      </c>
      <c r="O571" s="69">
        <v>16.447150000000001</v>
      </c>
      <c r="P571" s="69">
        <v>15.863659999999999</v>
      </c>
      <c r="Q571" s="69">
        <v>15.39837</v>
      </c>
      <c r="R571" s="69">
        <v>12.028689999999999</v>
      </c>
      <c r="S571" s="69">
        <v>10.702669999999999</v>
      </c>
      <c r="T571" s="69">
        <v>10.194190000000001</v>
      </c>
      <c r="U571" s="69">
        <v>9.7831050000000008</v>
      </c>
      <c r="V571" s="70">
        <v>0.61769359999999995</v>
      </c>
      <c r="W571" s="70">
        <v>0.53564789999999995</v>
      </c>
      <c r="X571" s="70">
        <v>0.49733759999999999</v>
      </c>
      <c r="Y571" s="70">
        <v>0.47663909999999998</v>
      </c>
    </row>
    <row r="572" spans="1:25">
      <c r="A572" t="str">
        <f t="shared" si="27"/>
        <v>28-37</v>
      </c>
      <c r="B572">
        <f t="shared" si="25"/>
        <v>28</v>
      </c>
      <c r="C572">
        <f t="shared" si="26"/>
        <v>37</v>
      </c>
      <c r="D572">
        <v>132000</v>
      </c>
      <c r="E572">
        <v>166000</v>
      </c>
      <c r="F572" s="69">
        <v>16.249700000000001</v>
      </c>
      <c r="G572" s="69">
        <v>14.48495</v>
      </c>
      <c r="H572" s="69">
        <v>13.939920000000001</v>
      </c>
      <c r="I572" s="69">
        <v>13.7699</v>
      </c>
      <c r="J572" s="69">
        <v>45.454979999999999</v>
      </c>
      <c r="K572" s="69">
        <v>47.476610000000001</v>
      </c>
      <c r="L572" s="69">
        <v>47.775440000000003</v>
      </c>
      <c r="M572" s="69">
        <v>47.701790000000003</v>
      </c>
      <c r="N572" s="69">
        <v>18.27711</v>
      </c>
      <c r="O572" s="69">
        <v>16.705249999999999</v>
      </c>
      <c r="P572" s="69">
        <v>16.10126</v>
      </c>
      <c r="Q572" s="69">
        <v>15.617229999999999</v>
      </c>
      <c r="R572" s="69">
        <v>12.26455</v>
      </c>
      <c r="S572" s="69">
        <v>10.905430000000001</v>
      </c>
      <c r="T572" s="69">
        <v>10.37978</v>
      </c>
      <c r="U572" s="69">
        <v>9.9533819999999995</v>
      </c>
      <c r="V572" s="70">
        <v>0.62271920000000003</v>
      </c>
      <c r="W572" s="70">
        <v>0.53863280000000002</v>
      </c>
      <c r="X572" s="70">
        <v>0.49890180000000001</v>
      </c>
      <c r="Y572" s="70">
        <v>0.47696959999999999</v>
      </c>
    </row>
    <row r="573" spans="1:25">
      <c r="A573" t="str">
        <f t="shared" si="27"/>
        <v>28-38</v>
      </c>
      <c r="B573">
        <f t="shared" si="25"/>
        <v>28</v>
      </c>
      <c r="C573">
        <f t="shared" si="26"/>
        <v>38</v>
      </c>
      <c r="D573">
        <v>132000</v>
      </c>
      <c r="E573">
        <v>170000</v>
      </c>
      <c r="F573" s="69">
        <v>17.726579999999998</v>
      </c>
      <c r="G573" s="69">
        <v>15.67032</v>
      </c>
      <c r="H573" s="69">
        <v>15.01318</v>
      </c>
      <c r="I573" s="69">
        <v>14.8072</v>
      </c>
      <c r="J573" s="69">
        <v>45.34216</v>
      </c>
      <c r="K573" s="69">
        <v>47.508490000000002</v>
      </c>
      <c r="L573" s="69">
        <v>47.862549999999999</v>
      </c>
      <c r="M573" s="69">
        <v>47.803379999999997</v>
      </c>
      <c r="N573" s="69">
        <v>18.369070000000001</v>
      </c>
      <c r="O573" s="69">
        <v>16.781610000000001</v>
      </c>
      <c r="P573" s="69">
        <v>16.150829999999999</v>
      </c>
      <c r="Q573" s="69">
        <v>15.641349999999999</v>
      </c>
      <c r="R573" s="69">
        <v>12.41864</v>
      </c>
      <c r="S573" s="69">
        <v>11.038550000000001</v>
      </c>
      <c r="T573" s="69">
        <v>10.48738</v>
      </c>
      <c r="U573" s="69">
        <v>10.03758</v>
      </c>
      <c r="V573" s="70">
        <v>0.65933759999999997</v>
      </c>
      <c r="W573" s="70">
        <v>0.56882319999999997</v>
      </c>
      <c r="X573" s="70">
        <v>0.52474600000000005</v>
      </c>
      <c r="Y573" s="70">
        <v>0.49932559999999998</v>
      </c>
    </row>
    <row r="574" spans="1:25">
      <c r="A574" t="str">
        <f t="shared" si="27"/>
        <v>28-39</v>
      </c>
      <c r="B574">
        <f t="shared" si="25"/>
        <v>28</v>
      </c>
      <c r="C574">
        <f t="shared" si="26"/>
        <v>39</v>
      </c>
      <c r="D574">
        <v>132000</v>
      </c>
      <c r="E574">
        <v>174000</v>
      </c>
      <c r="F574" s="69">
        <v>18.652239999999999</v>
      </c>
      <c r="G574" s="69">
        <v>16.341180000000001</v>
      </c>
      <c r="H574" s="69">
        <v>15.595190000000001</v>
      </c>
      <c r="I574" s="69">
        <v>15.360939999999999</v>
      </c>
      <c r="J574" s="69">
        <v>45.40643</v>
      </c>
      <c r="K574" s="69">
        <v>47.739919999999998</v>
      </c>
      <c r="L574" s="69">
        <v>48.12867</v>
      </c>
      <c r="M574" s="69">
        <v>48.073540000000001</v>
      </c>
      <c r="N574" s="69">
        <v>18.135280000000002</v>
      </c>
      <c r="O574" s="69">
        <v>16.55875</v>
      </c>
      <c r="P574" s="69">
        <v>15.90142</v>
      </c>
      <c r="Q574" s="69">
        <v>15.365019999999999</v>
      </c>
      <c r="R574" s="69">
        <v>12.36463</v>
      </c>
      <c r="S574" s="69">
        <v>10.98118</v>
      </c>
      <c r="T574" s="69">
        <v>10.401450000000001</v>
      </c>
      <c r="U574" s="69">
        <v>9.9240860000000009</v>
      </c>
      <c r="V574" s="70">
        <v>0.68175240000000004</v>
      </c>
      <c r="W574" s="70">
        <v>0.58578940000000002</v>
      </c>
      <c r="X574" s="70">
        <v>0.53744890000000001</v>
      </c>
      <c r="Y574" s="70">
        <v>0.50847100000000001</v>
      </c>
    </row>
    <row r="575" spans="1:25">
      <c r="A575" t="str">
        <f t="shared" si="27"/>
        <v>28-40</v>
      </c>
      <c r="B575">
        <f t="shared" si="25"/>
        <v>28</v>
      </c>
      <c r="C575">
        <f t="shared" si="26"/>
        <v>40</v>
      </c>
      <c r="D575">
        <v>132000</v>
      </c>
      <c r="E575">
        <v>178000</v>
      </c>
      <c r="F575" s="69">
        <v>17.661539999999999</v>
      </c>
      <c r="G575" s="69">
        <v>15.19435</v>
      </c>
      <c r="H575" s="69">
        <v>14.397360000000001</v>
      </c>
      <c r="I575" s="69">
        <v>14.15672</v>
      </c>
      <c r="J575" s="69">
        <v>45.664050000000003</v>
      </c>
      <c r="K575" s="69">
        <v>48.25517</v>
      </c>
      <c r="L575" s="69">
        <v>48.698860000000003</v>
      </c>
      <c r="M575" s="69">
        <v>48.631270000000001</v>
      </c>
      <c r="N575" s="69">
        <v>18.142189999999999</v>
      </c>
      <c r="O575" s="69">
        <v>16.551490000000001</v>
      </c>
      <c r="P575" s="69">
        <v>15.86417</v>
      </c>
      <c r="Q575" s="69">
        <v>15.29837</v>
      </c>
      <c r="R575" s="69">
        <v>12.155720000000001</v>
      </c>
      <c r="S575" s="69">
        <v>10.78755</v>
      </c>
      <c r="T575" s="69">
        <v>10.194039999999999</v>
      </c>
      <c r="U575" s="69">
        <v>9.7024159999999995</v>
      </c>
      <c r="V575" s="70">
        <v>0.62691730000000001</v>
      </c>
      <c r="W575" s="70">
        <v>0.53567019999999999</v>
      </c>
      <c r="X575" s="70">
        <v>0.49050389999999999</v>
      </c>
      <c r="Y575" s="70">
        <v>0.4644858</v>
      </c>
    </row>
    <row r="576" spans="1:25">
      <c r="A576" t="str">
        <f t="shared" si="27"/>
        <v>28-41</v>
      </c>
      <c r="B576">
        <f t="shared" si="25"/>
        <v>28</v>
      </c>
      <c r="C576">
        <f t="shared" si="26"/>
        <v>41</v>
      </c>
      <c r="D576">
        <v>132000</v>
      </c>
      <c r="E576">
        <v>182000</v>
      </c>
      <c r="F576" s="69">
        <v>14.975910000000001</v>
      </c>
      <c r="G576" s="69">
        <v>12.903779999999999</v>
      </c>
      <c r="H576" s="69">
        <v>12.272399999999999</v>
      </c>
      <c r="I576" s="69">
        <v>12.07793</v>
      </c>
      <c r="J576" s="69">
        <v>48.349029999999999</v>
      </c>
      <c r="K576" s="69">
        <v>50.911380000000001</v>
      </c>
      <c r="L576" s="69">
        <v>51.321930000000002</v>
      </c>
      <c r="M576" s="69">
        <v>51.236939999999997</v>
      </c>
      <c r="N576" s="69">
        <v>17.386880000000001</v>
      </c>
      <c r="O576" s="69">
        <v>15.871180000000001</v>
      </c>
      <c r="P576" s="69">
        <v>15.145060000000001</v>
      </c>
      <c r="Q576" s="69">
        <v>14.526350000000001</v>
      </c>
      <c r="R576" s="69">
        <v>11.515829999999999</v>
      </c>
      <c r="S576" s="69">
        <v>10.223050000000001</v>
      </c>
      <c r="T576" s="69">
        <v>9.6064279999999993</v>
      </c>
      <c r="U576" s="69">
        <v>9.0792579999999994</v>
      </c>
      <c r="V576" s="70">
        <v>0.61984349999999999</v>
      </c>
      <c r="W576" s="70">
        <v>0.53326850000000003</v>
      </c>
      <c r="X576" s="70">
        <v>0.48624400000000001</v>
      </c>
      <c r="Y576" s="70">
        <v>0.45534720000000001</v>
      </c>
    </row>
    <row r="577" spans="1:25">
      <c r="A577" t="str">
        <f t="shared" si="27"/>
        <v>28-42</v>
      </c>
      <c r="B577">
        <f t="shared" si="25"/>
        <v>28</v>
      </c>
      <c r="C577">
        <f t="shared" si="26"/>
        <v>42</v>
      </c>
      <c r="D577">
        <v>132000</v>
      </c>
      <c r="E577">
        <v>186000</v>
      </c>
      <c r="F577" s="69">
        <v>16.549990000000001</v>
      </c>
      <c r="G577" s="69">
        <v>14.33042</v>
      </c>
      <c r="H577" s="69">
        <v>13.66742</v>
      </c>
      <c r="I577" s="69">
        <v>13.46725</v>
      </c>
      <c r="J577" s="69">
        <v>46.820610000000002</v>
      </c>
      <c r="K577" s="69">
        <v>49.372100000000003</v>
      </c>
      <c r="L577" s="69">
        <v>49.779350000000001</v>
      </c>
      <c r="M577" s="69">
        <v>49.706220000000002</v>
      </c>
      <c r="N577" s="69">
        <v>18.190919999999998</v>
      </c>
      <c r="O577" s="69">
        <v>16.617349999999998</v>
      </c>
      <c r="P577" s="69">
        <v>15.929500000000001</v>
      </c>
      <c r="Q577" s="69">
        <v>15.353389999999999</v>
      </c>
      <c r="R577" s="69">
        <v>11.946870000000001</v>
      </c>
      <c r="S577" s="69">
        <v>10.61261</v>
      </c>
      <c r="T577" s="69">
        <v>10.03253</v>
      </c>
      <c r="U577" s="69">
        <v>9.5442800000000005</v>
      </c>
      <c r="V577" s="70">
        <v>0.60638610000000004</v>
      </c>
      <c r="W577" s="70">
        <v>0.52272870000000005</v>
      </c>
      <c r="X577" s="70">
        <v>0.48103849999999998</v>
      </c>
      <c r="Y577" s="70">
        <v>0.45541609999999999</v>
      </c>
    </row>
    <row r="578" spans="1:25">
      <c r="A578" t="str">
        <f t="shared" si="27"/>
        <v>28-43</v>
      </c>
      <c r="B578">
        <f t="shared" si="25"/>
        <v>28</v>
      </c>
      <c r="C578">
        <f t="shared" si="26"/>
        <v>43</v>
      </c>
      <c r="D578">
        <v>132000</v>
      </c>
      <c r="E578">
        <v>190000</v>
      </c>
      <c r="F578" s="69">
        <v>20.78135</v>
      </c>
      <c r="G578" s="69">
        <v>18.14104</v>
      </c>
      <c r="H578" s="69">
        <v>17.34291</v>
      </c>
      <c r="I578" s="69">
        <v>17.12303</v>
      </c>
      <c r="J578" s="69">
        <v>44.74156</v>
      </c>
      <c r="K578" s="69">
        <v>47.308750000000003</v>
      </c>
      <c r="L578" s="69">
        <v>47.725189999999998</v>
      </c>
      <c r="M578" s="69">
        <v>47.655929999999998</v>
      </c>
      <c r="N578" s="69">
        <v>19.499279999999999</v>
      </c>
      <c r="O578" s="69">
        <v>17.802959999999999</v>
      </c>
      <c r="P578" s="69">
        <v>17.101230000000001</v>
      </c>
      <c r="Q578" s="69">
        <v>16.52103</v>
      </c>
      <c r="R578" s="69">
        <v>12.893599999999999</v>
      </c>
      <c r="S578" s="69">
        <v>11.447010000000001</v>
      </c>
      <c r="T578" s="69">
        <v>10.853529999999999</v>
      </c>
      <c r="U578" s="69">
        <v>10.36054</v>
      </c>
      <c r="V578" s="70">
        <v>0.71649180000000001</v>
      </c>
      <c r="W578" s="70">
        <v>0.61788869999999996</v>
      </c>
      <c r="X578" s="70">
        <v>0.57051430000000003</v>
      </c>
      <c r="Y578" s="70">
        <v>0.54200979999999999</v>
      </c>
    </row>
    <row r="579" spans="1:25">
      <c r="A579" t="str">
        <f t="shared" si="27"/>
        <v>28-44</v>
      </c>
      <c r="B579">
        <f t="shared" ref="B579:B642" si="28">(D579-24000)/4000+1</f>
        <v>28</v>
      </c>
      <c r="C579">
        <f t="shared" ref="C579:C642" si="29">(E579-22000)/4000+1</f>
        <v>44</v>
      </c>
      <c r="D579">
        <v>132000</v>
      </c>
      <c r="E579">
        <v>194000</v>
      </c>
      <c r="F579" s="69">
        <v>15.75714</v>
      </c>
      <c r="G579" s="69">
        <v>13.66647</v>
      </c>
      <c r="H579" s="69">
        <v>13.06507</v>
      </c>
      <c r="I579" s="69">
        <v>12.896140000000001</v>
      </c>
      <c r="J579" s="69">
        <v>49.043080000000003</v>
      </c>
      <c r="K579" s="69">
        <v>51.556089999999998</v>
      </c>
      <c r="L579" s="69">
        <v>51.917929999999998</v>
      </c>
      <c r="M579" s="69">
        <v>51.796639999999996</v>
      </c>
      <c r="N579" s="69">
        <v>18.239550000000001</v>
      </c>
      <c r="O579" s="69">
        <v>16.687519999999999</v>
      </c>
      <c r="P579" s="69">
        <v>16.071770000000001</v>
      </c>
      <c r="Q579" s="69">
        <v>15.56846</v>
      </c>
      <c r="R579" s="69">
        <v>12.4017</v>
      </c>
      <c r="S579" s="69">
        <v>11.01172</v>
      </c>
      <c r="T579" s="69">
        <v>10.465780000000001</v>
      </c>
      <c r="U579" s="69">
        <v>10.01628</v>
      </c>
      <c r="V579" s="70">
        <v>0.65191719999999997</v>
      </c>
      <c r="W579" s="70">
        <v>0.56321279999999996</v>
      </c>
      <c r="X579" s="70">
        <v>0.52301589999999998</v>
      </c>
      <c r="Y579" s="70">
        <v>0.50063369999999996</v>
      </c>
    </row>
    <row r="580" spans="1:25">
      <c r="A580" t="str">
        <f t="shared" ref="A580:A643" si="30">B580&amp;"-"&amp;C580</f>
        <v>28-45</v>
      </c>
      <c r="B580">
        <f t="shared" si="28"/>
        <v>28</v>
      </c>
      <c r="C580">
        <f t="shared" si="29"/>
        <v>45</v>
      </c>
      <c r="D580">
        <v>132000</v>
      </c>
      <c r="E580">
        <v>198000</v>
      </c>
      <c r="F580" s="69">
        <v>16.328289999999999</v>
      </c>
      <c r="G580" s="69">
        <v>14.124790000000001</v>
      </c>
      <c r="H580" s="69">
        <v>13.48382</v>
      </c>
      <c r="I580" s="69">
        <v>13.31054</v>
      </c>
      <c r="J580" s="69">
        <v>47.503120000000003</v>
      </c>
      <c r="K580" s="69">
        <v>50.067419999999998</v>
      </c>
      <c r="L580" s="69">
        <v>50.445529999999998</v>
      </c>
      <c r="M580" s="69">
        <v>50.327289999999998</v>
      </c>
      <c r="N580" s="69">
        <v>18.808530000000001</v>
      </c>
      <c r="O580" s="69">
        <v>17.19922</v>
      </c>
      <c r="P580" s="69">
        <v>16.576339999999998</v>
      </c>
      <c r="Q580" s="69">
        <v>16.069739999999999</v>
      </c>
      <c r="R580" s="69">
        <v>12.23869</v>
      </c>
      <c r="S580" s="69">
        <v>10.865019999999999</v>
      </c>
      <c r="T580" s="69">
        <v>10.34041</v>
      </c>
      <c r="U580" s="69">
        <v>9.9114269999999998</v>
      </c>
      <c r="V580" s="70">
        <v>0.63861469999999998</v>
      </c>
      <c r="W580" s="70">
        <v>0.5516839</v>
      </c>
      <c r="X580" s="70">
        <v>0.51405639999999997</v>
      </c>
      <c r="Y580" s="70">
        <v>0.4944038</v>
      </c>
    </row>
    <row r="581" spans="1:25">
      <c r="A581" t="str">
        <f t="shared" si="30"/>
        <v>28-46</v>
      </c>
      <c r="B581">
        <f t="shared" si="28"/>
        <v>28</v>
      </c>
      <c r="C581">
        <f t="shared" si="29"/>
        <v>46</v>
      </c>
      <c r="D581">
        <v>132000</v>
      </c>
      <c r="E581">
        <v>202000</v>
      </c>
      <c r="F581" s="69">
        <v>19.574660000000002</v>
      </c>
      <c r="G581" s="69">
        <v>16.68797</v>
      </c>
      <c r="H581" s="69">
        <v>15.808759999999999</v>
      </c>
      <c r="I581" s="69">
        <v>15.587210000000001</v>
      </c>
      <c r="J581" s="69">
        <v>44.442070000000001</v>
      </c>
      <c r="K581" s="69">
        <v>47.191360000000003</v>
      </c>
      <c r="L581" s="69">
        <v>47.625889999999998</v>
      </c>
      <c r="M581" s="69">
        <v>47.510190000000001</v>
      </c>
      <c r="N581" s="69">
        <v>19.300640000000001</v>
      </c>
      <c r="O581" s="69">
        <v>17.635339999999999</v>
      </c>
      <c r="P581" s="69">
        <v>17.00459</v>
      </c>
      <c r="Q581" s="69">
        <v>16.502890000000001</v>
      </c>
      <c r="R581" s="69">
        <v>12.77928</v>
      </c>
      <c r="S581" s="69">
        <v>11.322900000000001</v>
      </c>
      <c r="T581" s="69">
        <v>10.777060000000001</v>
      </c>
      <c r="U581" s="69">
        <v>10.33994</v>
      </c>
      <c r="V581" s="70">
        <v>0.62613790000000003</v>
      </c>
      <c r="W581" s="70">
        <v>0.53691049999999996</v>
      </c>
      <c r="X581" s="70">
        <v>0.50177740000000004</v>
      </c>
      <c r="Y581" s="70">
        <v>0.48641679999999998</v>
      </c>
    </row>
    <row r="582" spans="1:25">
      <c r="A582" t="str">
        <f t="shared" si="30"/>
        <v>28-47</v>
      </c>
      <c r="B582">
        <f t="shared" si="28"/>
        <v>28</v>
      </c>
      <c r="C582">
        <f t="shared" si="29"/>
        <v>47</v>
      </c>
      <c r="D582">
        <v>132000</v>
      </c>
      <c r="E582">
        <v>206000</v>
      </c>
      <c r="F582" s="69">
        <v>18.325880000000002</v>
      </c>
      <c r="G582" s="69">
        <v>15.86143</v>
      </c>
      <c r="H582" s="69">
        <v>15.165139999999999</v>
      </c>
      <c r="I582" s="69">
        <v>15.005699999999999</v>
      </c>
      <c r="J582" s="69">
        <v>45.60333</v>
      </c>
      <c r="K582" s="69">
        <v>48.147399999999998</v>
      </c>
      <c r="L582" s="69">
        <v>48.498460000000001</v>
      </c>
      <c r="M582" s="69">
        <v>48.360869999999998</v>
      </c>
      <c r="N582" s="69">
        <v>19.568280000000001</v>
      </c>
      <c r="O582" s="69">
        <v>17.893750000000001</v>
      </c>
      <c r="P582" s="69">
        <v>17.25198</v>
      </c>
      <c r="Q582" s="69">
        <v>16.73255</v>
      </c>
      <c r="R582" s="69">
        <v>12.857290000000001</v>
      </c>
      <c r="S582" s="69">
        <v>11.407550000000001</v>
      </c>
      <c r="T582" s="69">
        <v>10.86209</v>
      </c>
      <c r="U582" s="69">
        <v>10.418950000000001</v>
      </c>
      <c r="V582" s="70">
        <v>0.65690490000000001</v>
      </c>
      <c r="W582" s="70">
        <v>0.56814580000000003</v>
      </c>
      <c r="X582" s="70">
        <v>0.53225330000000004</v>
      </c>
      <c r="Y582" s="70">
        <v>0.5147427</v>
      </c>
    </row>
    <row r="583" spans="1:25">
      <c r="A583" t="str">
        <f t="shared" si="30"/>
        <v>28-48</v>
      </c>
      <c r="B583">
        <f t="shared" si="28"/>
        <v>28</v>
      </c>
      <c r="C583">
        <f t="shared" si="29"/>
        <v>48</v>
      </c>
      <c r="D583">
        <v>132000</v>
      </c>
      <c r="E583">
        <v>210000</v>
      </c>
      <c r="F583" s="69">
        <v>15.17198</v>
      </c>
      <c r="G583" s="69">
        <v>13.19847</v>
      </c>
      <c r="H583" s="69">
        <v>12.70064</v>
      </c>
      <c r="I583" s="69">
        <v>12.60196</v>
      </c>
      <c r="J583" s="69">
        <v>46.440179999999998</v>
      </c>
      <c r="K583" s="69">
        <v>48.83229</v>
      </c>
      <c r="L583" s="69">
        <v>49.116070000000001</v>
      </c>
      <c r="M583" s="69">
        <v>48.946899999999999</v>
      </c>
      <c r="N583" s="69">
        <v>19.390640000000001</v>
      </c>
      <c r="O583" s="69">
        <v>17.76069</v>
      </c>
      <c r="P583" s="69">
        <v>17.15626</v>
      </c>
      <c r="Q583" s="69">
        <v>16.669519999999999</v>
      </c>
      <c r="R583" s="69">
        <v>12.67601</v>
      </c>
      <c r="S583" s="69">
        <v>11.25625</v>
      </c>
      <c r="T583" s="69">
        <v>10.741110000000001</v>
      </c>
      <c r="U583" s="69">
        <v>10.32394</v>
      </c>
      <c r="V583" s="70">
        <v>0.56498709999999996</v>
      </c>
      <c r="W583" s="70">
        <v>0.49138589999999999</v>
      </c>
      <c r="X583" s="70">
        <v>0.46341169999999998</v>
      </c>
      <c r="Y583" s="70">
        <v>0.45082899999999998</v>
      </c>
    </row>
    <row r="584" spans="1:25">
      <c r="A584" t="str">
        <f t="shared" si="30"/>
        <v>28-49</v>
      </c>
      <c r="B584">
        <f t="shared" si="28"/>
        <v>28</v>
      </c>
      <c r="C584">
        <f t="shared" si="29"/>
        <v>49</v>
      </c>
      <c r="D584">
        <v>132000</v>
      </c>
      <c r="E584">
        <v>214000</v>
      </c>
      <c r="F584" s="69">
        <v>15.08428</v>
      </c>
      <c r="G584" s="69">
        <v>13.123200000000001</v>
      </c>
      <c r="H584" s="69">
        <v>12.654249999999999</v>
      </c>
      <c r="I584" s="69">
        <v>12.57813</v>
      </c>
      <c r="J584" s="69">
        <v>45.468989999999998</v>
      </c>
      <c r="K584" s="69">
        <v>47.846699999999998</v>
      </c>
      <c r="L584" s="69">
        <v>48.098529999999997</v>
      </c>
      <c r="M584" s="69">
        <v>47.90663</v>
      </c>
      <c r="N584" s="69">
        <v>19.633030000000002</v>
      </c>
      <c r="O584" s="69">
        <v>17.9925</v>
      </c>
      <c r="P584" s="69">
        <v>17.407900000000001</v>
      </c>
      <c r="Q584" s="69">
        <v>16.94538</v>
      </c>
      <c r="R584" s="69">
        <v>12.95908</v>
      </c>
      <c r="S584" s="69">
        <v>11.506069999999999</v>
      </c>
      <c r="T584" s="69">
        <v>10.99926</v>
      </c>
      <c r="U584" s="69">
        <v>10.595660000000001</v>
      </c>
      <c r="V584" s="70">
        <v>0.53422380000000003</v>
      </c>
      <c r="W584" s="70">
        <v>0.4633948</v>
      </c>
      <c r="X584" s="70">
        <v>0.43957160000000001</v>
      </c>
      <c r="Y584" s="70">
        <v>0.43120789999999998</v>
      </c>
    </row>
    <row r="585" spans="1:25">
      <c r="A585" t="str">
        <f t="shared" si="30"/>
        <v>28-50</v>
      </c>
      <c r="B585">
        <f t="shared" si="28"/>
        <v>28</v>
      </c>
      <c r="C585">
        <f t="shared" si="29"/>
        <v>50</v>
      </c>
      <c r="D585">
        <v>132000</v>
      </c>
      <c r="E585">
        <v>218000</v>
      </c>
      <c r="F585" s="69">
        <v>14.862299999999999</v>
      </c>
      <c r="G585" s="69">
        <v>13.02918</v>
      </c>
      <c r="H585" s="69">
        <v>12.63758</v>
      </c>
      <c r="I585" s="69">
        <v>12.615830000000001</v>
      </c>
      <c r="J585" s="69">
        <v>44.531350000000003</v>
      </c>
      <c r="K585" s="69">
        <v>46.862409999999997</v>
      </c>
      <c r="L585" s="69">
        <v>47.090310000000002</v>
      </c>
      <c r="M585" s="69">
        <v>46.882370000000002</v>
      </c>
      <c r="N585" s="69">
        <v>20.204560000000001</v>
      </c>
      <c r="O585" s="69">
        <v>18.554760000000002</v>
      </c>
      <c r="P585" s="69">
        <v>17.98113</v>
      </c>
      <c r="Q585" s="69">
        <v>17.521000000000001</v>
      </c>
      <c r="R585" s="69">
        <v>13.27704</v>
      </c>
      <c r="S585" s="69">
        <v>11.815200000000001</v>
      </c>
      <c r="T585" s="69">
        <v>11.31804</v>
      </c>
      <c r="U585" s="69">
        <v>10.920059999999999</v>
      </c>
      <c r="V585" s="70">
        <v>0.50235839999999998</v>
      </c>
      <c r="W585" s="70">
        <v>0.43681310000000001</v>
      </c>
      <c r="X585" s="70">
        <v>0.41780210000000001</v>
      </c>
      <c r="Y585" s="70">
        <v>0.41207189999999999</v>
      </c>
    </row>
    <row r="586" spans="1:25">
      <c r="A586" t="str">
        <f t="shared" si="30"/>
        <v>29-13</v>
      </c>
      <c r="B586">
        <f t="shared" si="28"/>
        <v>29</v>
      </c>
      <c r="C586">
        <f t="shared" si="29"/>
        <v>13</v>
      </c>
      <c r="D586">
        <v>136000</v>
      </c>
      <c r="E586">
        <v>70000</v>
      </c>
      <c r="F586" s="69">
        <v>5.838857</v>
      </c>
      <c r="G586" s="69">
        <v>4.9883920000000002</v>
      </c>
      <c r="H586" s="69">
        <v>4.7236000000000002</v>
      </c>
      <c r="I586" s="69">
        <v>4.555898</v>
      </c>
      <c r="J586" s="69">
        <v>52.71125</v>
      </c>
      <c r="K586" s="69">
        <v>54.530059999999999</v>
      </c>
      <c r="L586" s="69">
        <v>54.811120000000003</v>
      </c>
      <c r="M586" s="69">
        <v>54.911389999999997</v>
      </c>
      <c r="N586" s="69">
        <v>6.4055689999999998</v>
      </c>
      <c r="O586" s="69">
        <v>5.922542</v>
      </c>
      <c r="P586" s="69">
        <v>5.7441829999999996</v>
      </c>
      <c r="Q586" s="69">
        <v>5.6027269999999998</v>
      </c>
      <c r="R586" s="69">
        <v>6.593369</v>
      </c>
      <c r="S586" s="69">
        <v>5.8811609999999996</v>
      </c>
      <c r="T586" s="69">
        <v>5.6075650000000001</v>
      </c>
      <c r="U586" s="69">
        <v>5.3837710000000003</v>
      </c>
      <c r="V586" s="70">
        <v>0.32782749999999999</v>
      </c>
      <c r="W586" s="70">
        <v>0.277034</v>
      </c>
      <c r="X586" s="70">
        <v>0.2497357</v>
      </c>
      <c r="Y586" s="70">
        <v>0.23337369999999999</v>
      </c>
    </row>
    <row r="587" spans="1:25">
      <c r="A587" t="str">
        <f t="shared" si="30"/>
        <v>29-14</v>
      </c>
      <c r="B587">
        <f t="shared" si="28"/>
        <v>29</v>
      </c>
      <c r="C587">
        <f t="shared" si="29"/>
        <v>14</v>
      </c>
      <c r="D587">
        <v>136000</v>
      </c>
      <c r="E587">
        <v>74000</v>
      </c>
      <c r="F587" s="69">
        <v>6.7172559999999999</v>
      </c>
      <c r="G587" s="69">
        <v>5.7508879999999998</v>
      </c>
      <c r="H587" s="69">
        <v>5.4492770000000004</v>
      </c>
      <c r="I587" s="69">
        <v>5.2647409999999999</v>
      </c>
      <c r="J587" s="69">
        <v>53.346730000000001</v>
      </c>
      <c r="K587" s="69">
        <v>55.117730000000002</v>
      </c>
      <c r="L587" s="69">
        <v>55.378140000000002</v>
      </c>
      <c r="M587" s="69">
        <v>55.451099999999997</v>
      </c>
      <c r="N587" s="69">
        <v>10.04102</v>
      </c>
      <c r="O587" s="69">
        <v>9.2340300000000006</v>
      </c>
      <c r="P587" s="69">
        <v>8.9355220000000006</v>
      </c>
      <c r="Q587" s="69">
        <v>8.6963179999999998</v>
      </c>
      <c r="R587" s="69">
        <v>7.4742559999999996</v>
      </c>
      <c r="S587" s="69">
        <v>6.6601720000000002</v>
      </c>
      <c r="T587" s="69">
        <v>6.3499610000000004</v>
      </c>
      <c r="U587" s="69">
        <v>6.0968090000000004</v>
      </c>
      <c r="V587" s="70">
        <v>0.4725549</v>
      </c>
      <c r="W587" s="70">
        <v>0.40381099999999998</v>
      </c>
      <c r="X587" s="70">
        <v>0.36925059999999998</v>
      </c>
      <c r="Y587" s="70">
        <v>0.34867969999999998</v>
      </c>
    </row>
    <row r="588" spans="1:25">
      <c r="A588" t="str">
        <f t="shared" si="30"/>
        <v>29-15</v>
      </c>
      <c r="B588">
        <f t="shared" si="28"/>
        <v>29</v>
      </c>
      <c r="C588">
        <f t="shared" si="29"/>
        <v>15</v>
      </c>
      <c r="D588">
        <v>136000</v>
      </c>
      <c r="E588">
        <v>78000</v>
      </c>
      <c r="F588" s="69">
        <v>10.39565</v>
      </c>
      <c r="G588" s="69">
        <v>8.9393399999999996</v>
      </c>
      <c r="H588" s="69">
        <v>8.4863940000000007</v>
      </c>
      <c r="I588" s="69">
        <v>8.2353989999999992</v>
      </c>
      <c r="J588" s="69">
        <v>51.15925</v>
      </c>
      <c r="K588" s="69">
        <v>53.056100000000001</v>
      </c>
      <c r="L588" s="69">
        <v>53.367519999999999</v>
      </c>
      <c r="M588" s="69">
        <v>53.461390000000002</v>
      </c>
      <c r="N588" s="69">
        <v>12.95519</v>
      </c>
      <c r="O588" s="69">
        <v>11.88312</v>
      </c>
      <c r="P588" s="69">
        <v>11.48606</v>
      </c>
      <c r="Q588" s="69">
        <v>11.16591</v>
      </c>
      <c r="R588" s="69">
        <v>8.3927820000000004</v>
      </c>
      <c r="S588" s="69">
        <v>7.4735440000000004</v>
      </c>
      <c r="T588" s="69">
        <v>7.1240639999999997</v>
      </c>
      <c r="U588" s="69">
        <v>6.8382779999999999</v>
      </c>
      <c r="V588" s="70">
        <v>0.57724039999999999</v>
      </c>
      <c r="W588" s="70">
        <v>0.4965195</v>
      </c>
      <c r="X588" s="70">
        <v>0.45753880000000002</v>
      </c>
      <c r="Y588" s="70">
        <v>0.43425140000000001</v>
      </c>
    </row>
    <row r="589" spans="1:25">
      <c r="A589" t="str">
        <f t="shared" si="30"/>
        <v>29-16</v>
      </c>
      <c r="B589">
        <f t="shared" si="28"/>
        <v>29</v>
      </c>
      <c r="C589">
        <f t="shared" si="29"/>
        <v>16</v>
      </c>
      <c r="D589">
        <v>136000</v>
      </c>
      <c r="E589">
        <v>82000</v>
      </c>
      <c r="F589" s="69">
        <v>9.1654999999999998</v>
      </c>
      <c r="G589" s="69">
        <v>7.9002889999999999</v>
      </c>
      <c r="H589" s="69">
        <v>7.5003890000000002</v>
      </c>
      <c r="I589" s="69">
        <v>7.2704360000000001</v>
      </c>
      <c r="J589" s="69">
        <v>45.804900000000004</v>
      </c>
      <c r="K589" s="69">
        <v>47.95767</v>
      </c>
      <c r="L589" s="69">
        <v>48.381549999999997</v>
      </c>
      <c r="M589" s="69">
        <v>48.552370000000003</v>
      </c>
      <c r="N589" s="69">
        <v>16.621690000000001</v>
      </c>
      <c r="O589" s="69">
        <v>15.18505</v>
      </c>
      <c r="P589" s="69">
        <v>14.653320000000001</v>
      </c>
      <c r="Q589" s="69">
        <v>14.222049999999999</v>
      </c>
      <c r="R589" s="69">
        <v>9.4273609999999994</v>
      </c>
      <c r="S589" s="69">
        <v>8.3803429999999999</v>
      </c>
      <c r="T589" s="69">
        <v>7.9839079999999996</v>
      </c>
      <c r="U589" s="69">
        <v>7.6600339999999996</v>
      </c>
      <c r="V589" s="70">
        <v>0.62030240000000003</v>
      </c>
      <c r="W589" s="70">
        <v>0.53498840000000003</v>
      </c>
      <c r="X589" s="70">
        <v>0.49370380000000003</v>
      </c>
      <c r="Y589" s="70">
        <v>0.46874690000000002</v>
      </c>
    </row>
    <row r="590" spans="1:25">
      <c r="A590" t="str">
        <f t="shared" si="30"/>
        <v>29-17</v>
      </c>
      <c r="B590">
        <f t="shared" si="28"/>
        <v>29</v>
      </c>
      <c r="C590">
        <f t="shared" si="29"/>
        <v>17</v>
      </c>
      <c r="D590">
        <v>136000</v>
      </c>
      <c r="E590">
        <v>86000</v>
      </c>
      <c r="F590" s="69">
        <v>5.8215640000000004</v>
      </c>
      <c r="G590" s="69">
        <v>5.0086399999999998</v>
      </c>
      <c r="H590" s="69">
        <v>4.740602</v>
      </c>
      <c r="I590" s="69">
        <v>4.5778379999999999</v>
      </c>
      <c r="J590" s="69">
        <v>52.681049999999999</v>
      </c>
      <c r="K590" s="69">
        <v>54.466729999999998</v>
      </c>
      <c r="L590" s="69">
        <v>54.739649999999997</v>
      </c>
      <c r="M590" s="69">
        <v>54.803330000000003</v>
      </c>
      <c r="N590" s="69">
        <v>8.3845399999999994</v>
      </c>
      <c r="O590" s="69">
        <v>7.7195220000000004</v>
      </c>
      <c r="P590" s="69">
        <v>7.4739769999999996</v>
      </c>
      <c r="Q590" s="69">
        <v>7.2772350000000001</v>
      </c>
      <c r="R590" s="69">
        <v>7.1868610000000004</v>
      </c>
      <c r="S590" s="69">
        <v>6.4062809999999999</v>
      </c>
      <c r="T590" s="69">
        <v>6.1089929999999999</v>
      </c>
      <c r="U590" s="69">
        <v>5.8658890000000001</v>
      </c>
      <c r="V590" s="70">
        <v>0.39515610000000001</v>
      </c>
      <c r="W590" s="70">
        <v>0.33738899999999999</v>
      </c>
      <c r="X590" s="70">
        <v>0.30712489999999998</v>
      </c>
      <c r="Y590" s="70">
        <v>0.2889833</v>
      </c>
    </row>
    <row r="591" spans="1:25">
      <c r="A591" t="str">
        <f t="shared" si="30"/>
        <v>29-18</v>
      </c>
      <c r="B591">
        <f t="shared" si="28"/>
        <v>29</v>
      </c>
      <c r="C591">
        <f t="shared" si="29"/>
        <v>18</v>
      </c>
      <c r="D591">
        <v>136000</v>
      </c>
      <c r="E591">
        <v>90000</v>
      </c>
      <c r="F591" s="69">
        <v>6.0547089999999999</v>
      </c>
      <c r="G591" s="69">
        <v>5.2185110000000003</v>
      </c>
      <c r="H591" s="69">
        <v>4.9373480000000001</v>
      </c>
      <c r="I591" s="69">
        <v>4.7680179999999996</v>
      </c>
      <c r="J591" s="69">
        <v>52.959609999999998</v>
      </c>
      <c r="K591" s="69">
        <v>54.706069999999997</v>
      </c>
      <c r="L591" s="69">
        <v>54.963859999999997</v>
      </c>
      <c r="M591" s="69">
        <v>55.009830000000001</v>
      </c>
      <c r="N591" s="69">
        <v>9.9543719999999993</v>
      </c>
      <c r="O591" s="69">
        <v>9.1542410000000007</v>
      </c>
      <c r="P591" s="69">
        <v>8.8597669999999997</v>
      </c>
      <c r="Q591" s="69">
        <v>8.6239279999999994</v>
      </c>
      <c r="R591" s="69">
        <v>7.5925799999999999</v>
      </c>
      <c r="S591" s="69">
        <v>6.7647649999999997</v>
      </c>
      <c r="T591" s="69">
        <v>6.4510500000000004</v>
      </c>
      <c r="U591" s="69">
        <v>6.1952249999999998</v>
      </c>
      <c r="V591" s="70">
        <v>0.46517599999999998</v>
      </c>
      <c r="W591" s="70">
        <v>0.3993391</v>
      </c>
      <c r="X591" s="70">
        <v>0.36588480000000001</v>
      </c>
      <c r="Y591" s="70">
        <v>0.34591690000000003</v>
      </c>
    </row>
    <row r="592" spans="1:25">
      <c r="A592" t="str">
        <f t="shared" si="30"/>
        <v>29-19</v>
      </c>
      <c r="B592">
        <f t="shared" si="28"/>
        <v>29</v>
      </c>
      <c r="C592">
        <f t="shared" si="29"/>
        <v>19</v>
      </c>
      <c r="D592">
        <v>136000</v>
      </c>
      <c r="E592">
        <v>94000</v>
      </c>
      <c r="F592" s="69">
        <v>8.3702319999999997</v>
      </c>
      <c r="G592" s="69">
        <v>7.2827510000000002</v>
      </c>
      <c r="H592" s="69">
        <v>6.9268140000000002</v>
      </c>
      <c r="I592" s="69">
        <v>6.723249</v>
      </c>
      <c r="J592" s="69">
        <v>51.36412</v>
      </c>
      <c r="K592" s="69">
        <v>53.177619999999997</v>
      </c>
      <c r="L592" s="69">
        <v>53.450870000000002</v>
      </c>
      <c r="M592" s="69">
        <v>53.500529999999998</v>
      </c>
      <c r="N592" s="69">
        <v>12.551740000000001</v>
      </c>
      <c r="O592" s="69">
        <v>11.52258</v>
      </c>
      <c r="P592" s="69">
        <v>11.14119</v>
      </c>
      <c r="Q592" s="69">
        <v>10.83516</v>
      </c>
      <c r="R592" s="69">
        <v>8.3659420000000004</v>
      </c>
      <c r="S592" s="69">
        <v>7.4483290000000002</v>
      </c>
      <c r="T592" s="69">
        <v>7.1003699999999998</v>
      </c>
      <c r="U592" s="69">
        <v>6.8167450000000001</v>
      </c>
      <c r="V592" s="70">
        <v>0.55565019999999998</v>
      </c>
      <c r="W592" s="70">
        <v>0.47993580000000002</v>
      </c>
      <c r="X592" s="70">
        <v>0.4428011</v>
      </c>
      <c r="Y592" s="70">
        <v>0.42083419999999999</v>
      </c>
    </row>
    <row r="593" spans="1:25">
      <c r="A593" t="str">
        <f t="shared" si="30"/>
        <v>29-20</v>
      </c>
      <c r="B593">
        <f t="shared" si="28"/>
        <v>29</v>
      </c>
      <c r="C593">
        <f t="shared" si="29"/>
        <v>20</v>
      </c>
      <c r="D593">
        <v>136000</v>
      </c>
      <c r="E593">
        <v>98000</v>
      </c>
      <c r="F593" s="69">
        <v>8.1514869999999995</v>
      </c>
      <c r="G593" s="69">
        <v>7.1168139999999998</v>
      </c>
      <c r="H593" s="69">
        <v>6.7786590000000002</v>
      </c>
      <c r="I593" s="69">
        <v>6.5823359999999997</v>
      </c>
      <c r="J593" s="69">
        <v>51.666969999999999</v>
      </c>
      <c r="K593" s="69">
        <v>53.442979999999999</v>
      </c>
      <c r="L593" s="69">
        <v>53.694809999999997</v>
      </c>
      <c r="M593" s="69">
        <v>53.726199999999999</v>
      </c>
      <c r="N593" s="69">
        <v>14.18815</v>
      </c>
      <c r="O593" s="69">
        <v>13.0075</v>
      </c>
      <c r="P593" s="69">
        <v>12.56556</v>
      </c>
      <c r="Q593" s="69">
        <v>12.212339999999999</v>
      </c>
      <c r="R593" s="69">
        <v>8.7512880000000006</v>
      </c>
      <c r="S593" s="69">
        <v>7.7897629999999998</v>
      </c>
      <c r="T593" s="69">
        <v>7.4226679999999998</v>
      </c>
      <c r="U593" s="69">
        <v>7.1248180000000003</v>
      </c>
      <c r="V593" s="70">
        <v>0.62105440000000001</v>
      </c>
      <c r="W593" s="70">
        <v>0.53889410000000004</v>
      </c>
      <c r="X593" s="70">
        <v>0.49881690000000001</v>
      </c>
      <c r="Y593" s="70">
        <v>0.47507549999999998</v>
      </c>
    </row>
    <row r="594" spans="1:25">
      <c r="A594" t="str">
        <f t="shared" si="30"/>
        <v>29-21</v>
      </c>
      <c r="B594">
        <f t="shared" si="28"/>
        <v>29</v>
      </c>
      <c r="C594">
        <f t="shared" si="29"/>
        <v>21</v>
      </c>
      <c r="D594">
        <v>136000</v>
      </c>
      <c r="E594">
        <v>102000</v>
      </c>
      <c r="F594" s="69">
        <v>8.7152259999999995</v>
      </c>
      <c r="G594" s="69">
        <v>7.6346100000000003</v>
      </c>
      <c r="H594" s="69">
        <v>7.2844930000000003</v>
      </c>
      <c r="I594" s="69">
        <v>7.0837370000000002</v>
      </c>
      <c r="J594" s="69">
        <v>50.151310000000002</v>
      </c>
      <c r="K594" s="69">
        <v>51.99192</v>
      </c>
      <c r="L594" s="69">
        <v>52.262560000000001</v>
      </c>
      <c r="M594" s="69">
        <v>52.297960000000003</v>
      </c>
      <c r="N594" s="69">
        <v>14.11045</v>
      </c>
      <c r="O594" s="69">
        <v>12.94149</v>
      </c>
      <c r="P594" s="69">
        <v>12.503450000000001</v>
      </c>
      <c r="Q594" s="69">
        <v>12.152150000000001</v>
      </c>
      <c r="R594" s="69">
        <v>8.8499780000000001</v>
      </c>
      <c r="S594" s="69">
        <v>7.8768250000000002</v>
      </c>
      <c r="T594" s="69">
        <v>7.5047459999999999</v>
      </c>
      <c r="U594" s="69">
        <v>7.2017530000000001</v>
      </c>
      <c r="V594" s="70">
        <v>0.58493899999999999</v>
      </c>
      <c r="W594" s="70">
        <v>0.50729849999999999</v>
      </c>
      <c r="X594" s="70">
        <v>0.46879989999999999</v>
      </c>
      <c r="Y594" s="70">
        <v>0.44593579999999999</v>
      </c>
    </row>
    <row r="595" spans="1:25">
      <c r="A595" t="str">
        <f t="shared" si="30"/>
        <v>29-22</v>
      </c>
      <c r="B595">
        <f t="shared" si="28"/>
        <v>29</v>
      </c>
      <c r="C595">
        <f t="shared" si="29"/>
        <v>22</v>
      </c>
      <c r="D595">
        <v>136000</v>
      </c>
      <c r="E595">
        <v>106000</v>
      </c>
      <c r="F595" s="69">
        <v>10.35933</v>
      </c>
      <c r="G595" s="69">
        <v>9.0814020000000006</v>
      </c>
      <c r="H595" s="69">
        <v>8.6703600000000005</v>
      </c>
      <c r="I595" s="69">
        <v>8.4462030000000006</v>
      </c>
      <c r="J595" s="69">
        <v>44.781390000000002</v>
      </c>
      <c r="K595" s="69">
        <v>46.8508</v>
      </c>
      <c r="L595" s="69">
        <v>47.208480000000002</v>
      </c>
      <c r="M595" s="69">
        <v>47.295140000000004</v>
      </c>
      <c r="N595" s="69">
        <v>15.399749999999999</v>
      </c>
      <c r="O595" s="69">
        <v>14.103009999999999</v>
      </c>
      <c r="P595" s="69">
        <v>13.613110000000001</v>
      </c>
      <c r="Q595" s="69">
        <v>13.217460000000001</v>
      </c>
      <c r="R595" s="69">
        <v>9.5358879999999999</v>
      </c>
      <c r="S595" s="69">
        <v>8.4842829999999996</v>
      </c>
      <c r="T595" s="69">
        <v>8.0785140000000002</v>
      </c>
      <c r="U595" s="69">
        <v>7.746499</v>
      </c>
      <c r="V595" s="70">
        <v>0.58621279999999998</v>
      </c>
      <c r="W595" s="70">
        <v>0.50787280000000001</v>
      </c>
      <c r="X595" s="70">
        <v>0.4687075</v>
      </c>
      <c r="Y595" s="70">
        <v>0.44546479999999999</v>
      </c>
    </row>
    <row r="596" spans="1:25">
      <c r="A596" t="str">
        <f t="shared" si="30"/>
        <v>29-23</v>
      </c>
      <c r="B596">
        <f t="shared" si="28"/>
        <v>29</v>
      </c>
      <c r="C596">
        <f t="shared" si="29"/>
        <v>23</v>
      </c>
      <c r="D596">
        <v>136000</v>
      </c>
      <c r="E596">
        <v>110000</v>
      </c>
      <c r="F596" s="69">
        <v>14.085000000000001</v>
      </c>
      <c r="G596" s="69">
        <v>12.41315</v>
      </c>
      <c r="H596" s="69">
        <v>11.88189</v>
      </c>
      <c r="I596" s="69">
        <v>11.63904</v>
      </c>
      <c r="J596" s="69">
        <v>42.552070000000001</v>
      </c>
      <c r="K596" s="69">
        <v>44.730789999999999</v>
      </c>
      <c r="L596" s="69">
        <v>45.117710000000002</v>
      </c>
      <c r="M596" s="69">
        <v>45.186860000000003</v>
      </c>
      <c r="N596" s="69">
        <v>17.549399999999999</v>
      </c>
      <c r="O596" s="69">
        <v>16.054580000000001</v>
      </c>
      <c r="P596" s="69">
        <v>15.479430000000001</v>
      </c>
      <c r="Q596" s="69">
        <v>15.014189999999999</v>
      </c>
      <c r="R596" s="69">
        <v>10.28844</v>
      </c>
      <c r="S596" s="69">
        <v>9.1601920000000003</v>
      </c>
      <c r="T596" s="69">
        <v>8.7184460000000001</v>
      </c>
      <c r="U596" s="69">
        <v>8.3568130000000007</v>
      </c>
      <c r="V596" s="70">
        <v>0.59798739999999995</v>
      </c>
      <c r="W596" s="70">
        <v>0.51974549999999997</v>
      </c>
      <c r="X596" s="70">
        <v>0.48058319999999999</v>
      </c>
      <c r="Y596" s="70">
        <v>0.45780739999999998</v>
      </c>
    </row>
    <row r="597" spans="1:25">
      <c r="A597" t="str">
        <f t="shared" si="30"/>
        <v>29-24</v>
      </c>
      <c r="B597">
        <f t="shared" si="28"/>
        <v>29</v>
      </c>
      <c r="C597">
        <f t="shared" si="29"/>
        <v>24</v>
      </c>
      <c r="D597">
        <v>136000</v>
      </c>
      <c r="E597">
        <v>114000</v>
      </c>
      <c r="F597" s="69">
        <v>13.287140000000001</v>
      </c>
      <c r="G597" s="69">
        <v>11.74872</v>
      </c>
      <c r="H597" s="69">
        <v>11.26708</v>
      </c>
      <c r="I597" s="69">
        <v>11.05733</v>
      </c>
      <c r="J597" s="69">
        <v>42.999569999999999</v>
      </c>
      <c r="K597" s="69">
        <v>45.154589999999999</v>
      </c>
      <c r="L597" s="69">
        <v>45.523260000000001</v>
      </c>
      <c r="M597" s="69">
        <v>45.563429999999997</v>
      </c>
      <c r="N597" s="69">
        <v>17.55416</v>
      </c>
      <c r="O597" s="69">
        <v>16.0624</v>
      </c>
      <c r="P597" s="69">
        <v>15.48301</v>
      </c>
      <c r="Q597" s="69">
        <v>15.01328</v>
      </c>
      <c r="R597" s="69">
        <v>10.19064</v>
      </c>
      <c r="S597" s="69">
        <v>9.0838870000000007</v>
      </c>
      <c r="T597" s="69">
        <v>8.6471389999999992</v>
      </c>
      <c r="U597" s="69">
        <v>8.2889800000000005</v>
      </c>
      <c r="V597" s="70">
        <v>0.50734299999999999</v>
      </c>
      <c r="W597" s="70">
        <v>0.44175999999999999</v>
      </c>
      <c r="X597" s="70">
        <v>0.40818510000000002</v>
      </c>
      <c r="Y597" s="70">
        <v>0.38897419999999999</v>
      </c>
    </row>
    <row r="598" spans="1:25">
      <c r="A598" t="str">
        <f t="shared" si="30"/>
        <v>29-25</v>
      </c>
      <c r="B598">
        <f t="shared" si="28"/>
        <v>29</v>
      </c>
      <c r="C598">
        <f t="shared" si="29"/>
        <v>25</v>
      </c>
      <c r="D598">
        <v>136000</v>
      </c>
      <c r="E598">
        <v>118000</v>
      </c>
      <c r="F598" s="69">
        <v>13.243460000000001</v>
      </c>
      <c r="G598" s="69">
        <v>11.713889999999999</v>
      </c>
      <c r="H598" s="69">
        <v>11.23705</v>
      </c>
      <c r="I598" s="69">
        <v>11.03495</v>
      </c>
      <c r="J598" s="69">
        <v>43.162730000000003</v>
      </c>
      <c r="K598" s="69">
        <v>45.31268</v>
      </c>
      <c r="L598" s="69">
        <v>45.67257</v>
      </c>
      <c r="M598" s="69">
        <v>45.692189999999997</v>
      </c>
      <c r="N598" s="69">
        <v>15.82635</v>
      </c>
      <c r="O598" s="69">
        <v>14.49967</v>
      </c>
      <c r="P598" s="69">
        <v>13.985440000000001</v>
      </c>
      <c r="Q598" s="69">
        <v>13.569039999999999</v>
      </c>
      <c r="R598" s="69">
        <v>9.9263600000000007</v>
      </c>
      <c r="S598" s="69">
        <v>8.854609</v>
      </c>
      <c r="T598" s="69">
        <v>8.4315709999999999</v>
      </c>
      <c r="U598" s="69">
        <v>8.0842279999999995</v>
      </c>
      <c r="V598" s="70">
        <v>0.47836980000000001</v>
      </c>
      <c r="W598" s="70">
        <v>0.4153925</v>
      </c>
      <c r="X598" s="70">
        <v>0.38312309999999999</v>
      </c>
      <c r="Y598" s="70">
        <v>0.36476730000000002</v>
      </c>
    </row>
    <row r="599" spans="1:25">
      <c r="A599" t="str">
        <f t="shared" si="30"/>
        <v>29-26</v>
      </c>
      <c r="B599">
        <f t="shared" si="28"/>
        <v>29</v>
      </c>
      <c r="C599">
        <f t="shared" si="29"/>
        <v>26</v>
      </c>
      <c r="D599">
        <v>136000</v>
      </c>
      <c r="E599">
        <v>122000</v>
      </c>
      <c r="F599" s="69">
        <v>18.220590000000001</v>
      </c>
      <c r="G599" s="69">
        <v>16.287690000000001</v>
      </c>
      <c r="H599" s="69">
        <v>15.667730000000001</v>
      </c>
      <c r="I599" s="69">
        <v>15.44237</v>
      </c>
      <c r="J599" s="69">
        <v>40.992669999999997</v>
      </c>
      <c r="K599" s="69">
        <v>43.13147</v>
      </c>
      <c r="L599" s="69">
        <v>43.495539999999998</v>
      </c>
      <c r="M599" s="69">
        <v>43.507460000000002</v>
      </c>
      <c r="N599" s="69">
        <v>18.125330000000002</v>
      </c>
      <c r="O599" s="69">
        <v>16.592089999999999</v>
      </c>
      <c r="P599" s="69">
        <v>15.991160000000001</v>
      </c>
      <c r="Q599" s="69">
        <v>15.50492</v>
      </c>
      <c r="R599" s="69">
        <v>11.0733</v>
      </c>
      <c r="S599" s="69">
        <v>9.8792349999999995</v>
      </c>
      <c r="T599" s="69">
        <v>9.4050980000000006</v>
      </c>
      <c r="U599" s="69">
        <v>9.0169280000000001</v>
      </c>
      <c r="V599" s="70">
        <v>0.65558519999999998</v>
      </c>
      <c r="W599" s="70">
        <v>0.57283839999999997</v>
      </c>
      <c r="X599" s="70">
        <v>0.5316265</v>
      </c>
      <c r="Y599" s="70">
        <v>0.50787660000000001</v>
      </c>
    </row>
    <row r="600" spans="1:25">
      <c r="A600" t="str">
        <f t="shared" si="30"/>
        <v>29-27</v>
      </c>
      <c r="B600">
        <f t="shared" si="28"/>
        <v>29</v>
      </c>
      <c r="C600">
        <f t="shared" si="29"/>
        <v>27</v>
      </c>
      <c r="D600">
        <v>136000</v>
      </c>
      <c r="E600">
        <v>126000</v>
      </c>
      <c r="F600" s="69">
        <v>18.71753</v>
      </c>
      <c r="G600" s="69">
        <v>16.6935</v>
      </c>
      <c r="H600" s="69">
        <v>16.04965</v>
      </c>
      <c r="I600" s="69">
        <v>15.83156</v>
      </c>
      <c r="J600" s="69">
        <v>40.173499999999997</v>
      </c>
      <c r="K600" s="69">
        <v>42.395870000000002</v>
      </c>
      <c r="L600" s="69">
        <v>42.780999999999999</v>
      </c>
      <c r="M600" s="69">
        <v>42.779910000000001</v>
      </c>
      <c r="N600" s="69">
        <v>18.087800000000001</v>
      </c>
      <c r="O600" s="69">
        <v>16.585190000000001</v>
      </c>
      <c r="P600" s="69">
        <v>15.98329</v>
      </c>
      <c r="Q600" s="69">
        <v>15.49316</v>
      </c>
      <c r="R600" s="69">
        <v>11.228400000000001</v>
      </c>
      <c r="S600" s="69">
        <v>10.04007</v>
      </c>
      <c r="T600" s="69">
        <v>9.5582510000000003</v>
      </c>
      <c r="U600" s="69">
        <v>9.1616370000000007</v>
      </c>
      <c r="V600" s="70">
        <v>0.62448599999999999</v>
      </c>
      <c r="W600" s="70">
        <v>0.54790930000000004</v>
      </c>
      <c r="X600" s="70">
        <v>0.5086233</v>
      </c>
      <c r="Y600" s="70">
        <v>0.48566680000000001</v>
      </c>
    </row>
    <row r="601" spans="1:25">
      <c r="A601" t="str">
        <f t="shared" si="30"/>
        <v>29-28</v>
      </c>
      <c r="B601">
        <f t="shared" si="28"/>
        <v>29</v>
      </c>
      <c r="C601">
        <f t="shared" si="29"/>
        <v>28</v>
      </c>
      <c r="D601">
        <v>136000</v>
      </c>
      <c r="E601">
        <v>130000</v>
      </c>
      <c r="F601" s="69">
        <v>26.228110000000001</v>
      </c>
      <c r="G601" s="69">
        <v>23.74727</v>
      </c>
      <c r="H601" s="69">
        <v>22.922270000000001</v>
      </c>
      <c r="I601" s="69">
        <v>22.721579999999999</v>
      </c>
      <c r="J601" s="69">
        <v>34.501040000000003</v>
      </c>
      <c r="K601" s="69">
        <v>36.485720000000001</v>
      </c>
      <c r="L601" s="69">
        <v>36.825589999999998</v>
      </c>
      <c r="M601" s="69">
        <v>36.77937</v>
      </c>
      <c r="N601" s="69">
        <v>20.697659999999999</v>
      </c>
      <c r="O601" s="69">
        <v>18.95213</v>
      </c>
      <c r="P601" s="69">
        <v>18.241669999999999</v>
      </c>
      <c r="Q601" s="69">
        <v>17.663779999999999</v>
      </c>
      <c r="R601" s="69">
        <v>12.97296</v>
      </c>
      <c r="S601" s="69">
        <v>11.60985</v>
      </c>
      <c r="T601" s="69">
        <v>11.050940000000001</v>
      </c>
      <c r="U601" s="69">
        <v>10.59273</v>
      </c>
      <c r="V601" s="70">
        <v>1.0245740000000001</v>
      </c>
      <c r="W601" s="70">
        <v>0.90837959999999995</v>
      </c>
      <c r="X601" s="70">
        <v>0.85073639999999995</v>
      </c>
      <c r="Y601" s="70">
        <v>0.81611370000000005</v>
      </c>
    </row>
    <row r="602" spans="1:25">
      <c r="A602" t="str">
        <f t="shared" si="30"/>
        <v>29-29</v>
      </c>
      <c r="B602">
        <f t="shared" si="28"/>
        <v>29</v>
      </c>
      <c r="C602">
        <f t="shared" si="29"/>
        <v>29</v>
      </c>
      <c r="D602">
        <v>136000</v>
      </c>
      <c r="E602">
        <v>134000</v>
      </c>
      <c r="F602" s="69">
        <v>13.77744</v>
      </c>
      <c r="G602" s="69">
        <v>12.314299999999999</v>
      </c>
      <c r="H602" s="69">
        <v>11.840920000000001</v>
      </c>
      <c r="I602" s="69">
        <v>11.72883</v>
      </c>
      <c r="J602" s="69">
        <v>43.066879999999998</v>
      </c>
      <c r="K602" s="69">
        <v>45.039749999999998</v>
      </c>
      <c r="L602" s="69">
        <v>45.308349999999997</v>
      </c>
      <c r="M602" s="69">
        <v>45.160400000000003</v>
      </c>
      <c r="N602" s="69">
        <v>15.97443</v>
      </c>
      <c r="O602" s="69">
        <v>14.67985</v>
      </c>
      <c r="P602" s="69">
        <v>14.160629999999999</v>
      </c>
      <c r="Q602" s="69">
        <v>13.747960000000001</v>
      </c>
      <c r="R602" s="69">
        <v>10.55898</v>
      </c>
      <c r="S602" s="69">
        <v>9.4603000000000002</v>
      </c>
      <c r="T602" s="69">
        <v>9.0125270000000004</v>
      </c>
      <c r="U602" s="69">
        <v>8.6518379999999997</v>
      </c>
      <c r="V602" s="70">
        <v>0.51959010000000005</v>
      </c>
      <c r="W602" s="70">
        <v>0.45433970000000001</v>
      </c>
      <c r="X602" s="70">
        <v>0.42400640000000001</v>
      </c>
      <c r="Y602" s="70">
        <v>0.40940409999999999</v>
      </c>
    </row>
    <row r="603" spans="1:25">
      <c r="A603" t="str">
        <f t="shared" si="30"/>
        <v>29-30</v>
      </c>
      <c r="B603">
        <f t="shared" si="28"/>
        <v>29</v>
      </c>
      <c r="C603">
        <f t="shared" si="29"/>
        <v>30</v>
      </c>
      <c r="D603">
        <v>136000</v>
      </c>
      <c r="E603">
        <v>138000</v>
      </c>
      <c r="F603" s="69">
        <v>16.89284</v>
      </c>
      <c r="G603" s="69">
        <v>15.35984</v>
      </c>
      <c r="H603" s="69">
        <v>14.882910000000001</v>
      </c>
      <c r="I603" s="69">
        <v>14.7888</v>
      </c>
      <c r="J603" s="69">
        <v>39.644179999999999</v>
      </c>
      <c r="K603" s="69">
        <v>41.532859999999999</v>
      </c>
      <c r="L603" s="69">
        <v>41.811660000000003</v>
      </c>
      <c r="M603" s="69">
        <v>41.702199999999998</v>
      </c>
      <c r="N603" s="69">
        <v>18.622630000000001</v>
      </c>
      <c r="O603" s="69">
        <v>17.05808</v>
      </c>
      <c r="P603" s="69">
        <v>16.444680000000002</v>
      </c>
      <c r="Q603" s="69">
        <v>15.95051</v>
      </c>
      <c r="R603" s="69">
        <v>11.807930000000001</v>
      </c>
      <c r="S603" s="69">
        <v>10.553470000000001</v>
      </c>
      <c r="T603" s="69">
        <v>10.05622</v>
      </c>
      <c r="U603" s="69">
        <v>9.6516640000000002</v>
      </c>
      <c r="V603" s="70">
        <v>0.6057302</v>
      </c>
      <c r="W603" s="70">
        <v>0.53141559999999999</v>
      </c>
      <c r="X603" s="70">
        <v>0.4967973</v>
      </c>
      <c r="Y603" s="70">
        <v>0.47896499999999997</v>
      </c>
    </row>
    <row r="604" spans="1:25">
      <c r="A604" t="str">
        <f t="shared" si="30"/>
        <v>29-31</v>
      </c>
      <c r="B604">
        <f t="shared" si="28"/>
        <v>29</v>
      </c>
      <c r="C604">
        <f t="shared" si="29"/>
        <v>31</v>
      </c>
      <c r="D604">
        <v>136000</v>
      </c>
      <c r="E604">
        <v>142000</v>
      </c>
      <c r="F604" s="69">
        <v>13.449730000000001</v>
      </c>
      <c r="G604" s="69">
        <v>12.314299999999999</v>
      </c>
      <c r="H604" s="69">
        <v>11.97819</v>
      </c>
      <c r="I604" s="69">
        <v>11.912559999999999</v>
      </c>
      <c r="J604" s="69">
        <v>44.552579999999999</v>
      </c>
      <c r="K604" s="69">
        <v>46.327800000000003</v>
      </c>
      <c r="L604" s="69">
        <v>46.550579999999997</v>
      </c>
      <c r="M604" s="69">
        <v>46.406199999999998</v>
      </c>
      <c r="N604" s="69">
        <v>16.873090000000001</v>
      </c>
      <c r="O604" s="69">
        <v>15.49034</v>
      </c>
      <c r="P604" s="69">
        <v>14.95318</v>
      </c>
      <c r="Q604" s="69">
        <v>14.52366</v>
      </c>
      <c r="R604" s="69">
        <v>11.07503</v>
      </c>
      <c r="S604" s="69">
        <v>9.8982069999999993</v>
      </c>
      <c r="T604" s="69">
        <v>9.4360219999999995</v>
      </c>
      <c r="U604" s="69">
        <v>9.0610820000000007</v>
      </c>
      <c r="V604" s="70">
        <v>0.5881982</v>
      </c>
      <c r="W604" s="70">
        <v>0.51716989999999996</v>
      </c>
      <c r="X604" s="70">
        <v>0.48376459999999999</v>
      </c>
      <c r="Y604" s="70">
        <v>0.46632279999999998</v>
      </c>
    </row>
    <row r="605" spans="1:25">
      <c r="A605" t="str">
        <f t="shared" si="30"/>
        <v>29-32</v>
      </c>
      <c r="B605">
        <f t="shared" si="28"/>
        <v>29</v>
      </c>
      <c r="C605">
        <f t="shared" si="29"/>
        <v>32</v>
      </c>
      <c r="D605">
        <v>136000</v>
      </c>
      <c r="E605">
        <v>146000</v>
      </c>
      <c r="F605" s="69">
        <v>14.88279</v>
      </c>
      <c r="G605" s="69">
        <v>13.5426</v>
      </c>
      <c r="H605" s="69">
        <v>13.140459999999999</v>
      </c>
      <c r="I605" s="69">
        <v>13.04466</v>
      </c>
      <c r="J605" s="69">
        <v>43.971179999999997</v>
      </c>
      <c r="K605" s="69">
        <v>45.834820000000001</v>
      </c>
      <c r="L605" s="69">
        <v>46.085639999999998</v>
      </c>
      <c r="M605" s="69">
        <v>45.967489999999998</v>
      </c>
      <c r="N605" s="69">
        <v>16.285139999999998</v>
      </c>
      <c r="O605" s="69">
        <v>14.942410000000001</v>
      </c>
      <c r="P605" s="69">
        <v>14.42497</v>
      </c>
      <c r="Q605" s="69">
        <v>14.011990000000001</v>
      </c>
      <c r="R605" s="69">
        <v>11.22481</v>
      </c>
      <c r="S605" s="69">
        <v>10.02594</v>
      </c>
      <c r="T605" s="69">
        <v>9.5586230000000008</v>
      </c>
      <c r="U605" s="69">
        <v>9.1800490000000003</v>
      </c>
      <c r="V605" s="70">
        <v>0.55692260000000005</v>
      </c>
      <c r="W605" s="70">
        <v>0.48825689999999999</v>
      </c>
      <c r="X605" s="70">
        <v>0.4561577</v>
      </c>
      <c r="Y605" s="70">
        <v>0.43967260000000002</v>
      </c>
    </row>
    <row r="606" spans="1:25">
      <c r="A606" t="str">
        <f t="shared" si="30"/>
        <v>29-33</v>
      </c>
      <c r="B606">
        <f t="shared" si="28"/>
        <v>29</v>
      </c>
      <c r="C606">
        <f t="shared" si="29"/>
        <v>33</v>
      </c>
      <c r="D606">
        <v>136000</v>
      </c>
      <c r="E606">
        <v>150000</v>
      </c>
      <c r="F606" s="69">
        <v>16.213259999999998</v>
      </c>
      <c r="G606" s="69">
        <v>14.656140000000001</v>
      </c>
      <c r="H606" s="69">
        <v>14.18646</v>
      </c>
      <c r="I606" s="69">
        <v>14.061780000000001</v>
      </c>
      <c r="J606" s="69">
        <v>38.429000000000002</v>
      </c>
      <c r="K606" s="69">
        <v>40.430970000000002</v>
      </c>
      <c r="L606" s="69">
        <v>40.754800000000003</v>
      </c>
      <c r="M606" s="69">
        <v>40.701520000000002</v>
      </c>
      <c r="N606" s="69">
        <v>19.12555</v>
      </c>
      <c r="O606" s="69">
        <v>17.500240000000002</v>
      </c>
      <c r="P606" s="69">
        <v>16.876439999999999</v>
      </c>
      <c r="Q606" s="69">
        <v>16.378119999999999</v>
      </c>
      <c r="R606" s="69">
        <v>12.71837</v>
      </c>
      <c r="S606" s="69">
        <v>11.34179</v>
      </c>
      <c r="T606" s="69">
        <v>10.80864</v>
      </c>
      <c r="U606" s="69">
        <v>10.377549999999999</v>
      </c>
      <c r="V606" s="70">
        <v>0.66786290000000004</v>
      </c>
      <c r="W606" s="70">
        <v>0.58543040000000002</v>
      </c>
      <c r="X606" s="70">
        <v>0.54752889999999999</v>
      </c>
      <c r="Y606" s="70">
        <v>0.52764610000000001</v>
      </c>
    </row>
    <row r="607" spans="1:25">
      <c r="A607" t="str">
        <f t="shared" si="30"/>
        <v>29-34</v>
      </c>
      <c r="B607">
        <f t="shared" si="28"/>
        <v>29</v>
      </c>
      <c r="C607">
        <f t="shared" si="29"/>
        <v>34</v>
      </c>
      <c r="D607">
        <v>136000</v>
      </c>
      <c r="E607">
        <v>154000</v>
      </c>
      <c r="F607" s="69">
        <v>20.715140000000002</v>
      </c>
      <c r="G607" s="69">
        <v>18.562449999999998</v>
      </c>
      <c r="H607" s="69">
        <v>17.884550000000001</v>
      </c>
      <c r="I607" s="69">
        <v>17.710039999999999</v>
      </c>
      <c r="J607" s="69">
        <v>39.747889999999998</v>
      </c>
      <c r="K607" s="69">
        <v>41.79974</v>
      </c>
      <c r="L607" s="69">
        <v>42.11636</v>
      </c>
      <c r="M607" s="69">
        <v>42.038710000000002</v>
      </c>
      <c r="N607" s="69">
        <v>19.560020000000002</v>
      </c>
      <c r="O607" s="69">
        <v>17.890529999999998</v>
      </c>
      <c r="P607" s="69">
        <v>17.252030000000001</v>
      </c>
      <c r="Q607" s="69">
        <v>16.746269999999999</v>
      </c>
      <c r="R607" s="69">
        <v>12.87453</v>
      </c>
      <c r="S607" s="69">
        <v>11.477359999999999</v>
      </c>
      <c r="T607" s="69">
        <v>10.93735</v>
      </c>
      <c r="U607" s="69">
        <v>10.50433</v>
      </c>
      <c r="V607" s="70">
        <v>0.71206469999999999</v>
      </c>
      <c r="W607" s="70">
        <v>0.62252439999999998</v>
      </c>
      <c r="X607" s="70">
        <v>0.5824397</v>
      </c>
      <c r="Y607" s="70">
        <v>0.56222349999999999</v>
      </c>
    </row>
    <row r="608" spans="1:25">
      <c r="A608" t="str">
        <f t="shared" si="30"/>
        <v>29-35</v>
      </c>
      <c r="B608">
        <f t="shared" si="28"/>
        <v>29</v>
      </c>
      <c r="C608">
        <f t="shared" si="29"/>
        <v>35</v>
      </c>
      <c r="D608">
        <v>136000</v>
      </c>
      <c r="E608">
        <v>158000</v>
      </c>
      <c r="F608" s="69">
        <v>13.582229999999999</v>
      </c>
      <c r="G608" s="69">
        <v>12.1533</v>
      </c>
      <c r="H608" s="69">
        <v>11.725110000000001</v>
      </c>
      <c r="I608" s="69">
        <v>11.600680000000001</v>
      </c>
      <c r="J608" s="69">
        <v>46.111879999999999</v>
      </c>
      <c r="K608" s="69">
        <v>48.020980000000002</v>
      </c>
      <c r="L608" s="69">
        <v>48.257089999999998</v>
      </c>
      <c r="M608" s="69">
        <v>48.134680000000003</v>
      </c>
      <c r="N608" s="69">
        <v>17.91583</v>
      </c>
      <c r="O608" s="69">
        <v>16.399979999999999</v>
      </c>
      <c r="P608" s="69">
        <v>15.81723</v>
      </c>
      <c r="Q608" s="69">
        <v>15.354810000000001</v>
      </c>
      <c r="R608" s="69">
        <v>11.940060000000001</v>
      </c>
      <c r="S608" s="69">
        <v>10.636240000000001</v>
      </c>
      <c r="T608" s="69">
        <v>10.13083</v>
      </c>
      <c r="U608" s="69">
        <v>9.7243650000000006</v>
      </c>
      <c r="V608" s="70">
        <v>0.58199020000000001</v>
      </c>
      <c r="W608" s="70">
        <v>0.50653890000000001</v>
      </c>
      <c r="X608" s="70">
        <v>0.47176279999999998</v>
      </c>
      <c r="Y608" s="70">
        <v>0.45403719999999997</v>
      </c>
    </row>
    <row r="609" spans="1:25">
      <c r="A609" t="str">
        <f t="shared" si="30"/>
        <v>29-36</v>
      </c>
      <c r="B609">
        <f t="shared" si="28"/>
        <v>29</v>
      </c>
      <c r="C609">
        <f t="shared" si="29"/>
        <v>36</v>
      </c>
      <c r="D609">
        <v>136000</v>
      </c>
      <c r="E609">
        <v>162000</v>
      </c>
      <c r="F609" s="69">
        <v>13.38889</v>
      </c>
      <c r="G609" s="69">
        <v>11.948510000000001</v>
      </c>
      <c r="H609" s="69">
        <v>11.508039999999999</v>
      </c>
      <c r="I609" s="69">
        <v>11.371639999999999</v>
      </c>
      <c r="J609" s="69">
        <v>47.008510000000001</v>
      </c>
      <c r="K609" s="69">
        <v>48.893410000000003</v>
      </c>
      <c r="L609" s="69">
        <v>49.128839999999997</v>
      </c>
      <c r="M609" s="69">
        <v>49.00347</v>
      </c>
      <c r="N609" s="69">
        <v>17.834579999999999</v>
      </c>
      <c r="O609" s="69">
        <v>16.31822</v>
      </c>
      <c r="P609" s="69">
        <v>15.742150000000001</v>
      </c>
      <c r="Q609" s="69">
        <v>15.28524</v>
      </c>
      <c r="R609" s="69">
        <v>12.006550000000001</v>
      </c>
      <c r="S609" s="69">
        <v>10.68662</v>
      </c>
      <c r="T609" s="69">
        <v>10.18065</v>
      </c>
      <c r="U609" s="69">
        <v>9.7737909999999992</v>
      </c>
      <c r="V609" s="70">
        <v>0.59493390000000002</v>
      </c>
      <c r="W609" s="70">
        <v>0.5157583</v>
      </c>
      <c r="X609" s="70">
        <v>0.47932190000000002</v>
      </c>
      <c r="Y609" s="70">
        <v>0.4604608</v>
      </c>
    </row>
    <row r="610" spans="1:25">
      <c r="A610" t="str">
        <f t="shared" si="30"/>
        <v>29-37</v>
      </c>
      <c r="B610">
        <f t="shared" si="28"/>
        <v>29</v>
      </c>
      <c r="C610">
        <f t="shared" si="29"/>
        <v>37</v>
      </c>
      <c r="D610">
        <v>136000</v>
      </c>
      <c r="E610">
        <v>166000</v>
      </c>
      <c r="F610" s="69">
        <v>16.07527</v>
      </c>
      <c r="G610" s="69">
        <v>14.35233</v>
      </c>
      <c r="H610" s="69">
        <v>13.82292</v>
      </c>
      <c r="I610" s="69">
        <v>13.65859</v>
      </c>
      <c r="J610" s="69">
        <v>46.287779999999998</v>
      </c>
      <c r="K610" s="69">
        <v>48.228380000000001</v>
      </c>
      <c r="L610" s="69">
        <v>48.485509999999998</v>
      </c>
      <c r="M610" s="69">
        <v>48.380580000000002</v>
      </c>
      <c r="N610" s="69">
        <v>18.11252</v>
      </c>
      <c r="O610" s="69">
        <v>16.56101</v>
      </c>
      <c r="P610" s="69">
        <v>15.95698</v>
      </c>
      <c r="Q610" s="69">
        <v>15.474640000000001</v>
      </c>
      <c r="R610" s="69">
        <v>12.37013</v>
      </c>
      <c r="S610" s="69">
        <v>11.002890000000001</v>
      </c>
      <c r="T610" s="69">
        <v>10.466559999999999</v>
      </c>
      <c r="U610" s="69">
        <v>10.03294</v>
      </c>
      <c r="V610" s="70">
        <v>0.64725259999999996</v>
      </c>
      <c r="W610" s="70">
        <v>0.56008760000000002</v>
      </c>
      <c r="X610" s="70">
        <v>0.5185592</v>
      </c>
      <c r="Y610" s="70">
        <v>0.49542649999999999</v>
      </c>
    </row>
    <row r="611" spans="1:25">
      <c r="A611" t="str">
        <f t="shared" si="30"/>
        <v>29-38</v>
      </c>
      <c r="B611">
        <f t="shared" si="28"/>
        <v>29</v>
      </c>
      <c r="C611">
        <f t="shared" si="29"/>
        <v>38</v>
      </c>
      <c r="D611">
        <v>136000</v>
      </c>
      <c r="E611">
        <v>170000</v>
      </c>
      <c r="F611" s="69">
        <v>16.097619999999999</v>
      </c>
      <c r="G611" s="69">
        <v>14.25971</v>
      </c>
      <c r="H611" s="69">
        <v>13.67239</v>
      </c>
      <c r="I611" s="69">
        <v>13.487349999999999</v>
      </c>
      <c r="J611" s="69">
        <v>46.553069999999998</v>
      </c>
      <c r="K611" s="69">
        <v>48.650320000000001</v>
      </c>
      <c r="L611" s="69">
        <v>48.969839999999998</v>
      </c>
      <c r="M611" s="69">
        <v>48.883009999999999</v>
      </c>
      <c r="N611" s="69">
        <v>18.146719999999998</v>
      </c>
      <c r="O611" s="69">
        <v>16.586449999999999</v>
      </c>
      <c r="P611" s="69">
        <v>15.97311</v>
      </c>
      <c r="Q611" s="69">
        <v>15.481999999999999</v>
      </c>
      <c r="R611" s="69">
        <v>12.36491</v>
      </c>
      <c r="S611" s="69">
        <v>10.99239</v>
      </c>
      <c r="T611" s="69">
        <v>10.448779999999999</v>
      </c>
      <c r="U611" s="69">
        <v>10.008290000000001</v>
      </c>
      <c r="V611" s="70">
        <v>0.64061999999999997</v>
      </c>
      <c r="W611" s="70">
        <v>0.55253289999999999</v>
      </c>
      <c r="X611" s="70">
        <v>0.5103394</v>
      </c>
      <c r="Y611" s="70">
        <v>0.4867822</v>
      </c>
    </row>
    <row r="612" spans="1:25">
      <c r="A612" t="str">
        <f t="shared" si="30"/>
        <v>29-39</v>
      </c>
      <c r="B612">
        <f t="shared" si="28"/>
        <v>29</v>
      </c>
      <c r="C612">
        <f t="shared" si="29"/>
        <v>39</v>
      </c>
      <c r="D612">
        <v>136000</v>
      </c>
      <c r="E612">
        <v>174000</v>
      </c>
      <c r="F612" s="69">
        <v>18.480699999999999</v>
      </c>
      <c r="G612" s="69">
        <v>16.031569999999999</v>
      </c>
      <c r="H612" s="69">
        <v>15.22091</v>
      </c>
      <c r="I612" s="69">
        <v>14.97232</v>
      </c>
      <c r="J612" s="69">
        <v>45.5777</v>
      </c>
      <c r="K612" s="69">
        <v>47.997669999999999</v>
      </c>
      <c r="L612" s="69">
        <v>48.400460000000002</v>
      </c>
      <c r="M612" s="69">
        <v>48.325360000000003</v>
      </c>
      <c r="N612" s="69">
        <v>18.801480000000002</v>
      </c>
      <c r="O612" s="69">
        <v>17.15635</v>
      </c>
      <c r="P612" s="69">
        <v>16.497430000000001</v>
      </c>
      <c r="Q612" s="69">
        <v>15.972899999999999</v>
      </c>
      <c r="R612" s="69">
        <v>12.732749999999999</v>
      </c>
      <c r="S612" s="69">
        <v>11.299060000000001</v>
      </c>
      <c r="T612" s="69">
        <v>10.72</v>
      </c>
      <c r="U612" s="69">
        <v>10.254020000000001</v>
      </c>
      <c r="V612" s="70">
        <v>0.70945670000000005</v>
      </c>
      <c r="W612" s="70">
        <v>0.60671249999999999</v>
      </c>
      <c r="X612" s="70">
        <v>0.55942389999999997</v>
      </c>
      <c r="Y612" s="70">
        <v>0.53424819999999995</v>
      </c>
    </row>
    <row r="613" spans="1:25">
      <c r="A613" t="str">
        <f t="shared" si="30"/>
        <v>29-40</v>
      </c>
      <c r="B613">
        <f t="shared" si="28"/>
        <v>29</v>
      </c>
      <c r="C613">
        <f t="shared" si="29"/>
        <v>40</v>
      </c>
      <c r="D613">
        <v>136000</v>
      </c>
      <c r="E613">
        <v>178000</v>
      </c>
      <c r="F613" s="69">
        <v>16.21894</v>
      </c>
      <c r="G613" s="69">
        <v>14.03617</v>
      </c>
      <c r="H613" s="69">
        <v>13.349539999999999</v>
      </c>
      <c r="I613" s="69">
        <v>13.14382</v>
      </c>
      <c r="J613" s="69">
        <v>47.107199999999999</v>
      </c>
      <c r="K613" s="69">
        <v>49.590919999999997</v>
      </c>
      <c r="L613" s="69">
        <v>49.992730000000002</v>
      </c>
      <c r="M613" s="69">
        <v>49.905169999999998</v>
      </c>
      <c r="N613" s="69">
        <v>17.807300000000001</v>
      </c>
      <c r="O613" s="69">
        <v>16.282830000000001</v>
      </c>
      <c r="P613" s="69">
        <v>15.65898</v>
      </c>
      <c r="Q613" s="69">
        <v>15.15361</v>
      </c>
      <c r="R613" s="69">
        <v>12.161860000000001</v>
      </c>
      <c r="S613" s="69">
        <v>10.80771</v>
      </c>
      <c r="T613" s="69">
        <v>10.252179999999999</v>
      </c>
      <c r="U613" s="69">
        <v>9.7979760000000002</v>
      </c>
      <c r="V613" s="70">
        <v>0.64061210000000002</v>
      </c>
      <c r="W613" s="70">
        <v>0.55019589999999996</v>
      </c>
      <c r="X613" s="70">
        <v>0.50707749999999996</v>
      </c>
      <c r="Y613" s="70">
        <v>0.48287910000000001</v>
      </c>
    </row>
    <row r="614" spans="1:25">
      <c r="A614" t="str">
        <f t="shared" si="30"/>
        <v>29-41</v>
      </c>
      <c r="B614">
        <f t="shared" si="28"/>
        <v>29</v>
      </c>
      <c r="C614">
        <f t="shared" si="29"/>
        <v>41</v>
      </c>
      <c r="D614">
        <v>136000</v>
      </c>
      <c r="E614">
        <v>182000</v>
      </c>
      <c r="F614" s="69">
        <v>14.855880000000001</v>
      </c>
      <c r="G614" s="69">
        <v>12.85985</v>
      </c>
      <c r="H614" s="69">
        <v>12.25183</v>
      </c>
      <c r="I614" s="69">
        <v>12.06683</v>
      </c>
      <c r="J614" s="69">
        <v>47.21172</v>
      </c>
      <c r="K614" s="69">
        <v>49.737200000000001</v>
      </c>
      <c r="L614" s="69">
        <v>50.145440000000001</v>
      </c>
      <c r="M614" s="69">
        <v>50.06626</v>
      </c>
      <c r="N614" s="69">
        <v>17.528839999999999</v>
      </c>
      <c r="O614" s="69">
        <v>16.030360000000002</v>
      </c>
      <c r="P614" s="69">
        <v>15.38519</v>
      </c>
      <c r="Q614" s="69">
        <v>14.851039999999999</v>
      </c>
      <c r="R614" s="69">
        <v>11.781689999999999</v>
      </c>
      <c r="S614" s="69">
        <v>10.472770000000001</v>
      </c>
      <c r="T614" s="69">
        <v>9.9101870000000005</v>
      </c>
      <c r="U614" s="69">
        <v>9.4413479999999996</v>
      </c>
      <c r="V614" s="70">
        <v>0.56365860000000001</v>
      </c>
      <c r="W614" s="70">
        <v>0.48514689999999999</v>
      </c>
      <c r="X614" s="70">
        <v>0.44557849999999999</v>
      </c>
      <c r="Y614" s="70">
        <v>0.42190050000000001</v>
      </c>
    </row>
    <row r="615" spans="1:25">
      <c r="A615" t="str">
        <f t="shared" si="30"/>
        <v>29-42</v>
      </c>
      <c r="B615">
        <f t="shared" si="28"/>
        <v>29</v>
      </c>
      <c r="C615">
        <f t="shared" si="29"/>
        <v>42</v>
      </c>
      <c r="D615">
        <v>136000</v>
      </c>
      <c r="E615">
        <v>186000</v>
      </c>
      <c r="F615" s="69">
        <v>19.126059999999999</v>
      </c>
      <c r="G615" s="69">
        <v>16.67315</v>
      </c>
      <c r="H615" s="69">
        <v>15.921279999999999</v>
      </c>
      <c r="I615" s="69">
        <v>15.70101</v>
      </c>
      <c r="J615" s="69">
        <v>44.734279999999998</v>
      </c>
      <c r="K615" s="69">
        <v>47.276209999999999</v>
      </c>
      <c r="L615" s="69">
        <v>47.706009999999999</v>
      </c>
      <c r="M615" s="69">
        <v>47.652839999999998</v>
      </c>
      <c r="N615" s="69">
        <v>18.72288</v>
      </c>
      <c r="O615" s="69">
        <v>17.104179999999999</v>
      </c>
      <c r="P615" s="69">
        <v>16.410409999999999</v>
      </c>
      <c r="Q615" s="69">
        <v>15.83372</v>
      </c>
      <c r="R615" s="69">
        <v>12.457560000000001</v>
      </c>
      <c r="S615" s="69">
        <v>11.06814</v>
      </c>
      <c r="T615" s="69">
        <v>10.476739999999999</v>
      </c>
      <c r="U615" s="69">
        <v>9.9829460000000001</v>
      </c>
      <c r="V615" s="70">
        <v>0.62587300000000001</v>
      </c>
      <c r="W615" s="70">
        <v>0.53984049999999995</v>
      </c>
      <c r="X615" s="70">
        <v>0.49677009999999999</v>
      </c>
      <c r="Y615" s="70">
        <v>0.47036080000000002</v>
      </c>
    </row>
    <row r="616" spans="1:25">
      <c r="A616" t="str">
        <f t="shared" si="30"/>
        <v>29-43</v>
      </c>
      <c r="B616">
        <f t="shared" si="28"/>
        <v>29</v>
      </c>
      <c r="C616">
        <f t="shared" si="29"/>
        <v>43</v>
      </c>
      <c r="D616">
        <v>136000</v>
      </c>
      <c r="E616">
        <v>190000</v>
      </c>
      <c r="F616" s="69">
        <v>19.933879999999998</v>
      </c>
      <c r="G616" s="69">
        <v>17.384039999999999</v>
      </c>
      <c r="H616" s="69">
        <v>16.616060000000001</v>
      </c>
      <c r="I616" s="69">
        <v>16.405470000000001</v>
      </c>
      <c r="J616" s="69">
        <v>44.734319999999997</v>
      </c>
      <c r="K616" s="69">
        <v>47.310389999999998</v>
      </c>
      <c r="L616" s="69">
        <v>47.730429999999998</v>
      </c>
      <c r="M616" s="69">
        <v>47.659640000000003</v>
      </c>
      <c r="N616" s="69">
        <v>19.519649999999999</v>
      </c>
      <c r="O616" s="69">
        <v>17.83014</v>
      </c>
      <c r="P616" s="69">
        <v>17.130839999999999</v>
      </c>
      <c r="Q616" s="69">
        <v>16.55208</v>
      </c>
      <c r="R616" s="69">
        <v>12.95177</v>
      </c>
      <c r="S616" s="69">
        <v>11.50404</v>
      </c>
      <c r="T616" s="69">
        <v>10.910349999999999</v>
      </c>
      <c r="U616" s="69">
        <v>10.41736</v>
      </c>
      <c r="V616" s="70">
        <v>0.67789129999999997</v>
      </c>
      <c r="W616" s="70">
        <v>0.58522249999999998</v>
      </c>
      <c r="X616" s="70">
        <v>0.5409659</v>
      </c>
      <c r="Y616" s="70">
        <v>0.51461500000000004</v>
      </c>
    </row>
    <row r="617" spans="1:25">
      <c r="A617" t="str">
        <f t="shared" si="30"/>
        <v>29-44</v>
      </c>
      <c r="B617">
        <f t="shared" si="28"/>
        <v>29</v>
      </c>
      <c r="C617">
        <f t="shared" si="29"/>
        <v>44</v>
      </c>
      <c r="D617">
        <v>136000</v>
      </c>
      <c r="E617">
        <v>194000</v>
      </c>
      <c r="F617" s="69">
        <v>15.99736</v>
      </c>
      <c r="G617" s="69">
        <v>13.91549</v>
      </c>
      <c r="H617" s="69">
        <v>13.32212</v>
      </c>
      <c r="I617" s="69">
        <v>13.163119999999999</v>
      </c>
      <c r="J617" s="69">
        <v>48.941839999999999</v>
      </c>
      <c r="K617" s="69">
        <v>51.425910000000002</v>
      </c>
      <c r="L617" s="69">
        <v>51.773389999999999</v>
      </c>
      <c r="M617" s="69">
        <v>51.641539999999999</v>
      </c>
      <c r="N617" s="69">
        <v>17.64085</v>
      </c>
      <c r="O617" s="69">
        <v>16.15222</v>
      </c>
      <c r="P617" s="69">
        <v>15.55771</v>
      </c>
      <c r="Q617" s="69">
        <v>15.07001</v>
      </c>
      <c r="R617" s="69">
        <v>12.68177</v>
      </c>
      <c r="S617" s="69">
        <v>11.26521</v>
      </c>
      <c r="T617" s="69">
        <v>10.704330000000001</v>
      </c>
      <c r="U617" s="69">
        <v>10.241289999999999</v>
      </c>
      <c r="V617" s="70">
        <v>0.61384530000000004</v>
      </c>
      <c r="W617" s="70">
        <v>0.53075410000000001</v>
      </c>
      <c r="X617" s="70">
        <v>0.4929057</v>
      </c>
      <c r="Y617" s="70">
        <v>0.47176620000000002</v>
      </c>
    </row>
    <row r="618" spans="1:25">
      <c r="A618" t="str">
        <f t="shared" si="30"/>
        <v>29-45</v>
      </c>
      <c r="B618">
        <f t="shared" si="28"/>
        <v>29</v>
      </c>
      <c r="C618">
        <f t="shared" si="29"/>
        <v>45</v>
      </c>
      <c r="D618">
        <v>136000</v>
      </c>
      <c r="E618">
        <v>198000</v>
      </c>
      <c r="F618" s="69">
        <v>15.45594</v>
      </c>
      <c r="G618" s="69">
        <v>13.399279999999999</v>
      </c>
      <c r="H618" s="69">
        <v>12.8163</v>
      </c>
      <c r="I618" s="69">
        <v>12.663830000000001</v>
      </c>
      <c r="J618" s="69">
        <v>49.626370000000001</v>
      </c>
      <c r="K618" s="69">
        <v>52.136279999999999</v>
      </c>
      <c r="L618" s="69">
        <v>52.479149999999997</v>
      </c>
      <c r="M618" s="69">
        <v>52.327820000000003</v>
      </c>
      <c r="N618" s="69">
        <v>16.628440000000001</v>
      </c>
      <c r="O618" s="69">
        <v>15.241860000000001</v>
      </c>
      <c r="P618" s="69">
        <v>14.702199999999999</v>
      </c>
      <c r="Q618" s="69">
        <v>14.26347</v>
      </c>
      <c r="R618" s="69">
        <v>12.39415</v>
      </c>
      <c r="S618" s="69">
        <v>11.00525</v>
      </c>
      <c r="T618" s="69">
        <v>10.46909</v>
      </c>
      <c r="U618" s="69">
        <v>10.03003</v>
      </c>
      <c r="V618" s="70">
        <v>0.60203859999999998</v>
      </c>
      <c r="W618" s="70">
        <v>0.52016289999999998</v>
      </c>
      <c r="X618" s="70">
        <v>0.4842438</v>
      </c>
      <c r="Y618" s="70">
        <v>0.46518009999999999</v>
      </c>
    </row>
    <row r="619" spans="1:25">
      <c r="A619" t="str">
        <f t="shared" si="30"/>
        <v>29-46</v>
      </c>
      <c r="B619">
        <f t="shared" si="28"/>
        <v>29</v>
      </c>
      <c r="C619">
        <f t="shared" si="29"/>
        <v>46</v>
      </c>
      <c r="D619">
        <v>136000</v>
      </c>
      <c r="E619">
        <v>202000</v>
      </c>
      <c r="F619" s="69">
        <v>23.964369999999999</v>
      </c>
      <c r="G619" s="69">
        <v>20.578040000000001</v>
      </c>
      <c r="H619" s="69">
        <v>19.496009999999998</v>
      </c>
      <c r="I619" s="69">
        <v>19.2319</v>
      </c>
      <c r="J619" s="69">
        <v>39.232880000000002</v>
      </c>
      <c r="K619" s="69">
        <v>41.998489999999997</v>
      </c>
      <c r="L619" s="69">
        <v>42.484960000000001</v>
      </c>
      <c r="M619" s="69">
        <v>42.405670000000001</v>
      </c>
      <c r="N619" s="69">
        <v>21.30987</v>
      </c>
      <c r="O619" s="69">
        <v>19.43451</v>
      </c>
      <c r="P619" s="69">
        <v>18.715029999999999</v>
      </c>
      <c r="Q619" s="69">
        <v>18.144130000000001</v>
      </c>
      <c r="R619" s="69">
        <v>13.62607</v>
      </c>
      <c r="S619" s="69">
        <v>12.06498</v>
      </c>
      <c r="T619" s="69">
        <v>11.47523</v>
      </c>
      <c r="U619" s="69">
        <v>11.005229999999999</v>
      </c>
      <c r="V619" s="70">
        <v>0.84284910000000002</v>
      </c>
      <c r="W619" s="70">
        <v>0.72330559999999999</v>
      </c>
      <c r="X619" s="70">
        <v>0.67416379999999998</v>
      </c>
      <c r="Y619" s="70">
        <v>0.65049389999999996</v>
      </c>
    </row>
    <row r="620" spans="1:25">
      <c r="A620" t="str">
        <f t="shared" si="30"/>
        <v>29-47</v>
      </c>
      <c r="B620">
        <f t="shared" si="28"/>
        <v>29</v>
      </c>
      <c r="C620">
        <f t="shared" si="29"/>
        <v>47</v>
      </c>
      <c r="D620">
        <v>136000</v>
      </c>
      <c r="E620">
        <v>206000</v>
      </c>
      <c r="F620" s="69">
        <v>23.918700000000001</v>
      </c>
      <c r="G620" s="69">
        <v>20.670190000000002</v>
      </c>
      <c r="H620" s="69">
        <v>19.656739999999999</v>
      </c>
      <c r="I620" s="69">
        <v>19.417639999999999</v>
      </c>
      <c r="J620" s="69">
        <v>41.532539999999997</v>
      </c>
      <c r="K620" s="69">
        <v>44.238410000000002</v>
      </c>
      <c r="L620" s="69">
        <v>44.675240000000002</v>
      </c>
      <c r="M620" s="69">
        <v>44.565300000000001</v>
      </c>
      <c r="N620" s="69">
        <v>21.219010000000001</v>
      </c>
      <c r="O620" s="69">
        <v>19.360790000000001</v>
      </c>
      <c r="P620" s="69">
        <v>18.636479999999999</v>
      </c>
      <c r="Q620" s="69">
        <v>18.056930000000001</v>
      </c>
      <c r="R620" s="69">
        <v>13.837020000000001</v>
      </c>
      <c r="S620" s="69">
        <v>12.256309999999999</v>
      </c>
      <c r="T620" s="69">
        <v>11.65189</v>
      </c>
      <c r="U620" s="69">
        <v>11.167070000000001</v>
      </c>
      <c r="V620" s="70">
        <v>0.77594470000000004</v>
      </c>
      <c r="W620" s="70">
        <v>0.66847000000000001</v>
      </c>
      <c r="X620" s="70">
        <v>0.62435830000000003</v>
      </c>
      <c r="Y620" s="70">
        <v>0.6027709</v>
      </c>
    </row>
    <row r="621" spans="1:25">
      <c r="A621" t="str">
        <f t="shared" si="30"/>
        <v>29-48</v>
      </c>
      <c r="B621">
        <f t="shared" si="28"/>
        <v>29</v>
      </c>
      <c r="C621">
        <f t="shared" si="29"/>
        <v>48</v>
      </c>
      <c r="D621">
        <v>136000</v>
      </c>
      <c r="E621">
        <v>210000</v>
      </c>
      <c r="F621" s="69">
        <v>15.39185</v>
      </c>
      <c r="G621" s="69">
        <v>13.27783</v>
      </c>
      <c r="H621" s="69">
        <v>12.715210000000001</v>
      </c>
      <c r="I621" s="69">
        <v>12.5953</v>
      </c>
      <c r="J621" s="69">
        <v>45.922969999999999</v>
      </c>
      <c r="K621" s="69">
        <v>48.403759999999998</v>
      </c>
      <c r="L621" s="69">
        <v>48.720030000000001</v>
      </c>
      <c r="M621" s="69">
        <v>48.54795</v>
      </c>
      <c r="N621" s="69">
        <v>19.26727</v>
      </c>
      <c r="O621" s="69">
        <v>17.659469999999999</v>
      </c>
      <c r="P621" s="69">
        <v>17.05219</v>
      </c>
      <c r="Q621" s="69">
        <v>16.569479999999999</v>
      </c>
      <c r="R621" s="69">
        <v>12.64673</v>
      </c>
      <c r="S621" s="69">
        <v>11.2235</v>
      </c>
      <c r="T621" s="69">
        <v>10.702500000000001</v>
      </c>
      <c r="U621" s="69">
        <v>10.28519</v>
      </c>
      <c r="V621" s="70">
        <v>0.56479480000000004</v>
      </c>
      <c r="W621" s="70">
        <v>0.49210140000000002</v>
      </c>
      <c r="X621" s="70">
        <v>0.46463670000000001</v>
      </c>
      <c r="Y621" s="70">
        <v>0.45303660000000001</v>
      </c>
    </row>
    <row r="622" spans="1:25">
      <c r="A622" t="str">
        <f t="shared" si="30"/>
        <v>29-49</v>
      </c>
      <c r="B622">
        <f t="shared" si="28"/>
        <v>29</v>
      </c>
      <c r="C622">
        <f t="shared" si="29"/>
        <v>49</v>
      </c>
      <c r="D622">
        <v>136000</v>
      </c>
      <c r="E622">
        <v>214000</v>
      </c>
      <c r="F622" s="69">
        <v>12.69298</v>
      </c>
      <c r="G622" s="69">
        <v>10.92742</v>
      </c>
      <c r="H622" s="69">
        <v>10.496040000000001</v>
      </c>
      <c r="I622" s="69">
        <v>10.41588</v>
      </c>
      <c r="J622" s="69">
        <v>46.887169999999998</v>
      </c>
      <c r="K622" s="69">
        <v>49.264940000000003</v>
      </c>
      <c r="L622" s="69">
        <v>49.509239999999998</v>
      </c>
      <c r="M622" s="69">
        <v>49.296550000000003</v>
      </c>
      <c r="N622" s="69">
        <v>19.136510000000001</v>
      </c>
      <c r="O622" s="69">
        <v>17.553239999999999</v>
      </c>
      <c r="P622" s="69">
        <v>16.985980000000001</v>
      </c>
      <c r="Q622" s="69">
        <v>16.541399999999999</v>
      </c>
      <c r="R622" s="69">
        <v>12.7021</v>
      </c>
      <c r="S622" s="69">
        <v>11.278090000000001</v>
      </c>
      <c r="T622" s="69">
        <v>10.78096</v>
      </c>
      <c r="U622" s="69">
        <v>10.388629999999999</v>
      </c>
      <c r="V622" s="70">
        <v>0.5304605</v>
      </c>
      <c r="W622" s="70">
        <v>0.46125050000000001</v>
      </c>
      <c r="X622" s="70">
        <v>0.43850250000000002</v>
      </c>
      <c r="Y622" s="70">
        <v>0.43125920000000001</v>
      </c>
    </row>
    <row r="623" spans="1:25">
      <c r="A623" t="str">
        <f t="shared" si="30"/>
        <v>29-50</v>
      </c>
      <c r="B623">
        <f t="shared" si="28"/>
        <v>29</v>
      </c>
      <c r="C623">
        <f t="shared" si="29"/>
        <v>50</v>
      </c>
      <c r="D623">
        <v>136000</v>
      </c>
      <c r="E623">
        <v>218000</v>
      </c>
      <c r="F623" s="69">
        <v>15.98601</v>
      </c>
      <c r="G623" s="69">
        <v>14.087300000000001</v>
      </c>
      <c r="H623" s="69">
        <v>13.66001</v>
      </c>
      <c r="I623" s="69">
        <v>13.61055</v>
      </c>
      <c r="J623" s="69">
        <v>42.702210000000001</v>
      </c>
      <c r="K623" s="69">
        <v>44.933770000000003</v>
      </c>
      <c r="L623" s="69">
        <v>45.164670000000001</v>
      </c>
      <c r="M623" s="69">
        <v>44.975859999999997</v>
      </c>
      <c r="N623" s="69">
        <v>20.00892</v>
      </c>
      <c r="O623" s="69">
        <v>18.401389999999999</v>
      </c>
      <c r="P623" s="69">
        <v>17.834810000000001</v>
      </c>
      <c r="Q623" s="69">
        <v>17.3858</v>
      </c>
      <c r="R623" s="69">
        <v>13.531969999999999</v>
      </c>
      <c r="S623" s="69">
        <v>12.040649999999999</v>
      </c>
      <c r="T623" s="69">
        <v>11.53078</v>
      </c>
      <c r="U623" s="69">
        <v>11.126989999999999</v>
      </c>
      <c r="V623" s="70">
        <v>0.5474485</v>
      </c>
      <c r="W623" s="70">
        <v>0.47995139999999997</v>
      </c>
      <c r="X623" s="70">
        <v>0.4593119</v>
      </c>
      <c r="Y623" s="70">
        <v>0.45309179999999999</v>
      </c>
    </row>
    <row r="624" spans="1:25">
      <c r="A624" t="str">
        <f t="shared" si="30"/>
        <v>29-51</v>
      </c>
      <c r="B624">
        <f t="shared" si="28"/>
        <v>29</v>
      </c>
      <c r="C624">
        <f t="shared" si="29"/>
        <v>51</v>
      </c>
      <c r="D624">
        <v>136000</v>
      </c>
      <c r="E624">
        <v>222000</v>
      </c>
      <c r="F624" s="69">
        <v>14.77289</v>
      </c>
      <c r="G624" s="69">
        <v>13.074439999999999</v>
      </c>
      <c r="H624" s="69">
        <v>12.733560000000001</v>
      </c>
      <c r="I624" s="69">
        <v>12.71637</v>
      </c>
      <c r="J624" s="69">
        <v>42.071240000000003</v>
      </c>
      <c r="K624" s="69">
        <v>44.268039999999999</v>
      </c>
      <c r="L624" s="69">
        <v>44.486600000000003</v>
      </c>
      <c r="M624" s="69">
        <v>44.297080000000001</v>
      </c>
      <c r="N624" s="69">
        <v>20.87623</v>
      </c>
      <c r="O624" s="69">
        <v>19.170529999999999</v>
      </c>
      <c r="P624" s="69">
        <v>18.572220000000002</v>
      </c>
      <c r="Q624" s="69">
        <v>18.096900000000002</v>
      </c>
      <c r="R624" s="69">
        <v>13.543749999999999</v>
      </c>
      <c r="S624" s="69">
        <v>12.0593</v>
      </c>
      <c r="T624" s="69">
        <v>11.553100000000001</v>
      </c>
      <c r="U624" s="69">
        <v>11.15006</v>
      </c>
      <c r="V624" s="70">
        <v>0.40993249999999998</v>
      </c>
      <c r="W624" s="70">
        <v>0.35561389999999998</v>
      </c>
      <c r="X624" s="70">
        <v>0.34192810000000001</v>
      </c>
      <c r="Y624" s="70">
        <v>0.33909</v>
      </c>
    </row>
    <row r="625" spans="1:25">
      <c r="A625" t="str">
        <f t="shared" si="30"/>
        <v>30-13</v>
      </c>
      <c r="B625">
        <f t="shared" si="28"/>
        <v>30</v>
      </c>
      <c r="C625">
        <f t="shared" si="29"/>
        <v>13</v>
      </c>
      <c r="D625">
        <v>140000</v>
      </c>
      <c r="E625">
        <v>70000</v>
      </c>
      <c r="F625" s="69">
        <v>5.673387</v>
      </c>
      <c r="G625" s="69">
        <v>4.868957</v>
      </c>
      <c r="H625" s="69">
        <v>4.6190329999999999</v>
      </c>
      <c r="I625" s="69">
        <v>4.4647040000000002</v>
      </c>
      <c r="J625" s="69">
        <v>54.007040000000003</v>
      </c>
      <c r="K625" s="69">
        <v>55.696620000000003</v>
      </c>
      <c r="L625" s="69">
        <v>55.934829999999998</v>
      </c>
      <c r="M625" s="69">
        <v>55.994799999999998</v>
      </c>
      <c r="N625" s="69">
        <v>8.2563739999999992</v>
      </c>
      <c r="O625" s="69">
        <v>7.6036210000000004</v>
      </c>
      <c r="P625" s="69">
        <v>7.3655540000000004</v>
      </c>
      <c r="Q625" s="69">
        <v>7.1758329999999999</v>
      </c>
      <c r="R625" s="69">
        <v>6.944426</v>
      </c>
      <c r="S625" s="69">
        <v>6.1927659999999998</v>
      </c>
      <c r="T625" s="69">
        <v>5.9094559999999996</v>
      </c>
      <c r="U625" s="69">
        <v>5.6788780000000001</v>
      </c>
      <c r="V625" s="70">
        <v>0.4048504</v>
      </c>
      <c r="W625" s="70">
        <v>0.34465469999999998</v>
      </c>
      <c r="X625" s="70">
        <v>0.31418570000000001</v>
      </c>
      <c r="Y625" s="70">
        <v>0.29639100000000002</v>
      </c>
    </row>
    <row r="626" spans="1:25">
      <c r="A626" t="str">
        <f t="shared" si="30"/>
        <v>30-14</v>
      </c>
      <c r="B626">
        <f t="shared" si="28"/>
        <v>30</v>
      </c>
      <c r="C626">
        <f t="shared" si="29"/>
        <v>14</v>
      </c>
      <c r="D626">
        <v>140000</v>
      </c>
      <c r="E626">
        <v>74000</v>
      </c>
      <c r="F626" s="69">
        <v>7.9448189999999999</v>
      </c>
      <c r="G626" s="69">
        <v>6.8480230000000004</v>
      </c>
      <c r="H626" s="69">
        <v>6.5052089999999998</v>
      </c>
      <c r="I626" s="69">
        <v>6.3075539999999997</v>
      </c>
      <c r="J626" s="69">
        <v>53.288170000000001</v>
      </c>
      <c r="K626" s="69">
        <v>55.002989999999997</v>
      </c>
      <c r="L626" s="69">
        <v>55.251550000000002</v>
      </c>
      <c r="M626" s="69">
        <v>55.308489999999999</v>
      </c>
      <c r="N626" s="69">
        <v>13.965059999999999</v>
      </c>
      <c r="O626" s="69">
        <v>12.79101</v>
      </c>
      <c r="P626" s="69">
        <v>12.357049999999999</v>
      </c>
      <c r="Q626" s="69">
        <v>12.007199999999999</v>
      </c>
      <c r="R626" s="69">
        <v>8.2923209999999994</v>
      </c>
      <c r="S626" s="69">
        <v>7.3832690000000003</v>
      </c>
      <c r="T626" s="69">
        <v>7.0401790000000002</v>
      </c>
      <c r="U626" s="69">
        <v>6.7605329999999997</v>
      </c>
      <c r="V626" s="70">
        <v>0.5899875</v>
      </c>
      <c r="W626" s="70">
        <v>0.50829239999999998</v>
      </c>
      <c r="X626" s="70">
        <v>0.47009699999999999</v>
      </c>
      <c r="Y626" s="70">
        <v>0.44794230000000002</v>
      </c>
    </row>
    <row r="627" spans="1:25">
      <c r="A627" t="str">
        <f t="shared" si="30"/>
        <v>30-15</v>
      </c>
      <c r="B627">
        <f t="shared" si="28"/>
        <v>30</v>
      </c>
      <c r="C627">
        <f t="shared" si="29"/>
        <v>15</v>
      </c>
      <c r="D627">
        <v>140000</v>
      </c>
      <c r="E627">
        <v>78000</v>
      </c>
      <c r="F627" s="69">
        <v>6.5282439999999999</v>
      </c>
      <c r="G627" s="69">
        <v>5.6250010000000001</v>
      </c>
      <c r="H627" s="69">
        <v>5.3400679999999996</v>
      </c>
      <c r="I627" s="69">
        <v>5.1770310000000004</v>
      </c>
      <c r="J627" s="69">
        <v>53.608919999999998</v>
      </c>
      <c r="K627" s="69">
        <v>55.316650000000003</v>
      </c>
      <c r="L627" s="69">
        <v>55.557259999999999</v>
      </c>
      <c r="M627" s="69">
        <v>55.595910000000003</v>
      </c>
      <c r="N627" s="69">
        <v>10.7331</v>
      </c>
      <c r="O627" s="69">
        <v>9.8706040000000002</v>
      </c>
      <c r="P627" s="69">
        <v>9.5516369999999995</v>
      </c>
      <c r="Q627" s="69">
        <v>9.2956719999999997</v>
      </c>
      <c r="R627" s="69">
        <v>7.5834419999999998</v>
      </c>
      <c r="S627" s="69">
        <v>6.7625479999999998</v>
      </c>
      <c r="T627" s="69">
        <v>6.4510259999999997</v>
      </c>
      <c r="U627" s="69">
        <v>6.1964509999999997</v>
      </c>
      <c r="V627" s="70">
        <v>0.48310069999999999</v>
      </c>
      <c r="W627" s="70">
        <v>0.41488530000000001</v>
      </c>
      <c r="X627" s="70">
        <v>0.38160850000000002</v>
      </c>
      <c r="Y627" s="70">
        <v>0.36241089999999998</v>
      </c>
    </row>
    <row r="628" spans="1:25">
      <c r="A628" t="str">
        <f t="shared" si="30"/>
        <v>30-16</v>
      </c>
      <c r="B628">
        <f t="shared" si="28"/>
        <v>30</v>
      </c>
      <c r="C628">
        <f t="shared" si="29"/>
        <v>16</v>
      </c>
      <c r="D628">
        <v>140000</v>
      </c>
      <c r="E628">
        <v>82000</v>
      </c>
      <c r="F628" s="69">
        <v>10.36548</v>
      </c>
      <c r="G628" s="69">
        <v>8.9815950000000004</v>
      </c>
      <c r="H628" s="69">
        <v>8.5456230000000009</v>
      </c>
      <c r="I628" s="69">
        <v>8.3120510000000003</v>
      </c>
      <c r="J628" s="69">
        <v>51.298079999999999</v>
      </c>
      <c r="K628" s="69">
        <v>53.13749</v>
      </c>
      <c r="L628" s="69">
        <v>53.428440000000002</v>
      </c>
      <c r="M628" s="69">
        <v>53.495170000000002</v>
      </c>
      <c r="N628" s="69">
        <v>15.231680000000001</v>
      </c>
      <c r="O628" s="69">
        <v>13.939859999999999</v>
      </c>
      <c r="P628" s="69">
        <v>13.45988</v>
      </c>
      <c r="Q628" s="69">
        <v>13.071949999999999</v>
      </c>
      <c r="R628" s="69">
        <v>8.8477510000000006</v>
      </c>
      <c r="S628" s="69">
        <v>7.8750200000000001</v>
      </c>
      <c r="T628" s="69">
        <v>7.5066170000000003</v>
      </c>
      <c r="U628" s="69">
        <v>7.2060339999999998</v>
      </c>
      <c r="V628" s="70">
        <v>0.63427639999999996</v>
      </c>
      <c r="W628" s="70">
        <v>0.54858240000000003</v>
      </c>
      <c r="X628" s="70">
        <v>0.50857330000000001</v>
      </c>
      <c r="Y628" s="70">
        <v>0.48513499999999998</v>
      </c>
    </row>
    <row r="629" spans="1:25">
      <c r="A629" t="str">
        <f t="shared" si="30"/>
        <v>30-17</v>
      </c>
      <c r="B629">
        <f t="shared" si="28"/>
        <v>30</v>
      </c>
      <c r="C629">
        <f t="shared" si="29"/>
        <v>17</v>
      </c>
      <c r="D629">
        <v>140000</v>
      </c>
      <c r="E629">
        <v>86000</v>
      </c>
      <c r="F629" s="69">
        <v>6.1332399999999998</v>
      </c>
      <c r="G629" s="69">
        <v>5.3112940000000002</v>
      </c>
      <c r="H629" s="69">
        <v>5.0456669999999999</v>
      </c>
      <c r="I629" s="69">
        <v>4.8906999999999998</v>
      </c>
      <c r="J629" s="69">
        <v>53.790080000000003</v>
      </c>
      <c r="K629" s="69">
        <v>55.454700000000003</v>
      </c>
      <c r="L629" s="69">
        <v>55.679650000000002</v>
      </c>
      <c r="M629" s="69">
        <v>55.701569999999997</v>
      </c>
      <c r="N629" s="69">
        <v>10.587210000000001</v>
      </c>
      <c r="O629" s="69">
        <v>9.7226040000000005</v>
      </c>
      <c r="P629" s="69">
        <v>9.4021229999999996</v>
      </c>
      <c r="Q629" s="69">
        <v>9.1440330000000003</v>
      </c>
      <c r="R629" s="69">
        <v>7.6294709999999997</v>
      </c>
      <c r="S629" s="69">
        <v>6.8011030000000003</v>
      </c>
      <c r="T629" s="69">
        <v>6.4867290000000004</v>
      </c>
      <c r="U629" s="69">
        <v>6.2294119999999999</v>
      </c>
      <c r="V629" s="70">
        <v>0.49527660000000001</v>
      </c>
      <c r="W629" s="70">
        <v>0.42651660000000002</v>
      </c>
      <c r="X629" s="70">
        <v>0.39260679999999998</v>
      </c>
      <c r="Y629" s="70">
        <v>0.37259249999999999</v>
      </c>
    </row>
    <row r="630" spans="1:25">
      <c r="A630" t="str">
        <f t="shared" si="30"/>
        <v>30-18</v>
      </c>
      <c r="B630">
        <f t="shared" si="28"/>
        <v>30</v>
      </c>
      <c r="C630">
        <f t="shared" si="29"/>
        <v>18</v>
      </c>
      <c r="D630">
        <v>140000</v>
      </c>
      <c r="E630">
        <v>90000</v>
      </c>
      <c r="F630" s="69">
        <v>6.4902009999999999</v>
      </c>
      <c r="G630" s="69">
        <v>5.6317209999999998</v>
      </c>
      <c r="H630" s="69">
        <v>5.3505399999999996</v>
      </c>
      <c r="I630" s="69">
        <v>5.1886349999999997</v>
      </c>
      <c r="J630" s="69">
        <v>52.917929999999998</v>
      </c>
      <c r="K630" s="69">
        <v>54.601019999999998</v>
      </c>
      <c r="L630" s="69">
        <v>54.833779999999997</v>
      </c>
      <c r="M630" s="69">
        <v>54.855110000000003</v>
      </c>
      <c r="N630" s="69">
        <v>10.231529999999999</v>
      </c>
      <c r="O630" s="69">
        <v>9.4026150000000008</v>
      </c>
      <c r="P630" s="69">
        <v>9.0952230000000007</v>
      </c>
      <c r="Q630" s="69">
        <v>8.8490009999999995</v>
      </c>
      <c r="R630" s="69">
        <v>7.6434530000000001</v>
      </c>
      <c r="S630" s="69">
        <v>6.8135770000000004</v>
      </c>
      <c r="T630" s="69">
        <v>6.4984989999999998</v>
      </c>
      <c r="U630" s="69">
        <v>6.2417850000000001</v>
      </c>
      <c r="V630" s="70">
        <v>0.47614040000000002</v>
      </c>
      <c r="W630" s="70">
        <v>0.41000740000000002</v>
      </c>
      <c r="X630" s="70">
        <v>0.37719180000000002</v>
      </c>
      <c r="Y630" s="70">
        <v>0.35806589999999999</v>
      </c>
    </row>
    <row r="631" spans="1:25">
      <c r="A631" t="str">
        <f t="shared" si="30"/>
        <v>30-19</v>
      </c>
      <c r="B631">
        <f t="shared" si="28"/>
        <v>30</v>
      </c>
      <c r="C631">
        <f t="shared" si="29"/>
        <v>19</v>
      </c>
      <c r="D631">
        <v>140000</v>
      </c>
      <c r="E631">
        <v>94000</v>
      </c>
      <c r="F631" s="69">
        <v>7.4801659999999996</v>
      </c>
      <c r="G631" s="69">
        <v>6.5149220000000003</v>
      </c>
      <c r="H631" s="69">
        <v>6.2001350000000004</v>
      </c>
      <c r="I631" s="69">
        <v>6.0246500000000003</v>
      </c>
      <c r="J631" s="69">
        <v>51.40522</v>
      </c>
      <c r="K631" s="69">
        <v>53.171439999999997</v>
      </c>
      <c r="L631" s="69">
        <v>53.428139999999999</v>
      </c>
      <c r="M631" s="69">
        <v>53.455599999999997</v>
      </c>
      <c r="N631" s="69">
        <v>10.307460000000001</v>
      </c>
      <c r="O631" s="69">
        <v>9.4695020000000003</v>
      </c>
      <c r="P631" s="69">
        <v>9.1580159999999999</v>
      </c>
      <c r="Q631" s="69">
        <v>8.9085660000000004</v>
      </c>
      <c r="R631" s="69">
        <v>7.8005760000000004</v>
      </c>
      <c r="S631" s="69">
        <v>6.9544620000000004</v>
      </c>
      <c r="T631" s="69">
        <v>6.6331800000000003</v>
      </c>
      <c r="U631" s="69">
        <v>6.3713860000000002</v>
      </c>
      <c r="V631" s="70">
        <v>0.45766839999999998</v>
      </c>
      <c r="W631" s="70">
        <v>0.39370319999999998</v>
      </c>
      <c r="X631" s="70">
        <v>0.36178450000000001</v>
      </c>
      <c r="Y631" s="70">
        <v>0.34334569999999998</v>
      </c>
    </row>
    <row r="632" spans="1:25">
      <c r="A632" t="str">
        <f t="shared" si="30"/>
        <v>30-20</v>
      </c>
      <c r="B632">
        <f t="shared" si="28"/>
        <v>30</v>
      </c>
      <c r="C632">
        <f t="shared" si="29"/>
        <v>20</v>
      </c>
      <c r="D632">
        <v>140000</v>
      </c>
      <c r="E632">
        <v>98000</v>
      </c>
      <c r="F632" s="69">
        <v>8.5415720000000004</v>
      </c>
      <c r="G632" s="69">
        <v>7.4845059999999997</v>
      </c>
      <c r="H632" s="69">
        <v>7.1382529999999997</v>
      </c>
      <c r="I632" s="69">
        <v>6.9492950000000002</v>
      </c>
      <c r="J632" s="69">
        <v>50.774720000000002</v>
      </c>
      <c r="K632" s="69">
        <v>52.53584</v>
      </c>
      <c r="L632" s="69">
        <v>52.789319999999996</v>
      </c>
      <c r="M632" s="69">
        <v>52.808549999999997</v>
      </c>
      <c r="N632" s="69">
        <v>13.890930000000001</v>
      </c>
      <c r="O632" s="69">
        <v>12.737130000000001</v>
      </c>
      <c r="P632" s="69">
        <v>12.30433</v>
      </c>
      <c r="Q632" s="69">
        <v>11.95884</v>
      </c>
      <c r="R632" s="69">
        <v>8.6461609999999993</v>
      </c>
      <c r="S632" s="69">
        <v>7.7017910000000001</v>
      </c>
      <c r="T632" s="69">
        <v>7.3417890000000003</v>
      </c>
      <c r="U632" s="69">
        <v>7.049982</v>
      </c>
      <c r="V632" s="70">
        <v>0.56680790000000003</v>
      </c>
      <c r="W632" s="70">
        <v>0.49130220000000002</v>
      </c>
      <c r="X632" s="70">
        <v>0.45480920000000002</v>
      </c>
      <c r="Y632" s="70">
        <v>0.43382850000000001</v>
      </c>
    </row>
    <row r="633" spans="1:25">
      <c r="A633" t="str">
        <f t="shared" si="30"/>
        <v>30-21</v>
      </c>
      <c r="B633">
        <f t="shared" si="28"/>
        <v>30</v>
      </c>
      <c r="C633">
        <f t="shared" si="29"/>
        <v>21</v>
      </c>
      <c r="D633">
        <v>140000</v>
      </c>
      <c r="E633">
        <v>102000</v>
      </c>
      <c r="F633" s="69">
        <v>11.88884</v>
      </c>
      <c r="G633" s="69">
        <v>10.47659</v>
      </c>
      <c r="H633" s="69">
        <v>10.01845</v>
      </c>
      <c r="I633" s="69">
        <v>9.7892270000000003</v>
      </c>
      <c r="J633" s="69">
        <v>47.441940000000002</v>
      </c>
      <c r="K633" s="69">
        <v>49.344659999999998</v>
      </c>
      <c r="L633" s="69">
        <v>49.65043</v>
      </c>
      <c r="M633" s="69">
        <v>49.691850000000002</v>
      </c>
      <c r="N633" s="69">
        <v>16.049700000000001</v>
      </c>
      <c r="O633" s="69">
        <v>14.69678</v>
      </c>
      <c r="P633" s="69">
        <v>14.18596</v>
      </c>
      <c r="Q633" s="69">
        <v>13.777240000000001</v>
      </c>
      <c r="R633" s="69">
        <v>9.4381850000000007</v>
      </c>
      <c r="S633" s="69">
        <v>8.4021939999999997</v>
      </c>
      <c r="T633" s="69">
        <v>8.0062759999999997</v>
      </c>
      <c r="U633" s="69">
        <v>7.6851190000000003</v>
      </c>
      <c r="V633" s="70">
        <v>0.59847680000000003</v>
      </c>
      <c r="W633" s="70">
        <v>0.52018920000000002</v>
      </c>
      <c r="X633" s="70">
        <v>0.48251450000000001</v>
      </c>
      <c r="Y633" s="70">
        <v>0.46108850000000001</v>
      </c>
    </row>
    <row r="634" spans="1:25">
      <c r="A634" t="str">
        <f t="shared" si="30"/>
        <v>30-22</v>
      </c>
      <c r="B634">
        <f t="shared" si="28"/>
        <v>30</v>
      </c>
      <c r="C634">
        <f t="shared" si="29"/>
        <v>22</v>
      </c>
      <c r="D634">
        <v>140000</v>
      </c>
      <c r="E634">
        <v>106000</v>
      </c>
      <c r="F634" s="69">
        <v>10.47528</v>
      </c>
      <c r="G634" s="69">
        <v>9.231439</v>
      </c>
      <c r="H634" s="69">
        <v>8.8273810000000008</v>
      </c>
      <c r="I634" s="69">
        <v>8.6223179999999999</v>
      </c>
      <c r="J634" s="69">
        <v>47.092529999999996</v>
      </c>
      <c r="K634" s="69">
        <v>49.00141</v>
      </c>
      <c r="L634" s="69">
        <v>49.301299999999998</v>
      </c>
      <c r="M634" s="69">
        <v>49.32696</v>
      </c>
      <c r="N634" s="69">
        <v>15.243690000000001</v>
      </c>
      <c r="O634" s="69">
        <v>13.96645</v>
      </c>
      <c r="P634" s="69">
        <v>13.483700000000001</v>
      </c>
      <c r="Q634" s="69">
        <v>13.09552</v>
      </c>
      <c r="R634" s="69">
        <v>9.2192539999999994</v>
      </c>
      <c r="S634" s="69">
        <v>8.2115469999999995</v>
      </c>
      <c r="T634" s="69">
        <v>7.8244699999999998</v>
      </c>
      <c r="U634" s="69">
        <v>7.5090500000000002</v>
      </c>
      <c r="V634" s="70">
        <v>0.51980300000000002</v>
      </c>
      <c r="W634" s="70">
        <v>0.45075349999999997</v>
      </c>
      <c r="X634" s="70">
        <v>0.41649629999999999</v>
      </c>
      <c r="Y634" s="70">
        <v>0.39694740000000001</v>
      </c>
    </row>
    <row r="635" spans="1:25">
      <c r="A635" t="str">
        <f t="shared" si="30"/>
        <v>30-23</v>
      </c>
      <c r="B635">
        <f t="shared" si="28"/>
        <v>30</v>
      </c>
      <c r="C635">
        <f t="shared" si="29"/>
        <v>23</v>
      </c>
      <c r="D635">
        <v>140000</v>
      </c>
      <c r="E635">
        <v>110000</v>
      </c>
      <c r="F635" s="69">
        <v>13.084429999999999</v>
      </c>
      <c r="G635" s="69">
        <v>11.57821</v>
      </c>
      <c r="H635" s="69">
        <v>11.10074</v>
      </c>
      <c r="I635" s="69">
        <v>10.88799</v>
      </c>
      <c r="J635" s="69">
        <v>42.869799999999998</v>
      </c>
      <c r="K635" s="69">
        <v>44.949719999999999</v>
      </c>
      <c r="L635" s="69">
        <v>45.30874</v>
      </c>
      <c r="M635" s="69">
        <v>45.350479999999997</v>
      </c>
      <c r="N635" s="69">
        <v>17.349250000000001</v>
      </c>
      <c r="O635" s="69">
        <v>15.87177</v>
      </c>
      <c r="P635" s="69">
        <v>15.3081</v>
      </c>
      <c r="Q635" s="69">
        <v>14.850350000000001</v>
      </c>
      <c r="R635" s="69">
        <v>9.9447759999999992</v>
      </c>
      <c r="S635" s="69">
        <v>8.8612599999999997</v>
      </c>
      <c r="T635" s="69">
        <v>8.4413859999999996</v>
      </c>
      <c r="U635" s="69">
        <v>8.0972720000000002</v>
      </c>
      <c r="V635" s="70">
        <v>0.43868360000000001</v>
      </c>
      <c r="W635" s="70">
        <v>0.37939450000000002</v>
      </c>
      <c r="X635" s="70">
        <v>0.34920950000000001</v>
      </c>
      <c r="Y635" s="70">
        <v>0.33220119999999997</v>
      </c>
    </row>
    <row r="636" spans="1:25">
      <c r="A636" t="str">
        <f t="shared" si="30"/>
        <v>30-24</v>
      </c>
      <c r="B636">
        <f t="shared" si="28"/>
        <v>30</v>
      </c>
      <c r="C636">
        <f t="shared" si="29"/>
        <v>24</v>
      </c>
      <c r="D636">
        <v>140000</v>
      </c>
      <c r="E636">
        <v>114000</v>
      </c>
      <c r="F636" s="69">
        <v>12.105829999999999</v>
      </c>
      <c r="G636" s="69">
        <v>10.74794</v>
      </c>
      <c r="H636" s="69">
        <v>10.323740000000001</v>
      </c>
      <c r="I636" s="69">
        <v>10.15042</v>
      </c>
      <c r="J636" s="69">
        <v>45.022489999999998</v>
      </c>
      <c r="K636" s="69">
        <v>46.999839999999999</v>
      </c>
      <c r="L636" s="69">
        <v>47.305680000000002</v>
      </c>
      <c r="M636" s="69">
        <v>47.289760000000001</v>
      </c>
      <c r="N636" s="69">
        <v>15.9437</v>
      </c>
      <c r="O636" s="69">
        <v>14.60989</v>
      </c>
      <c r="P636" s="69">
        <v>14.09585</v>
      </c>
      <c r="Q636" s="69">
        <v>13.68089</v>
      </c>
      <c r="R636" s="69">
        <v>9.6925589999999993</v>
      </c>
      <c r="S636" s="69">
        <v>8.6452439999999999</v>
      </c>
      <c r="T636" s="69">
        <v>8.2358729999999998</v>
      </c>
      <c r="U636" s="69">
        <v>7.9012529999999996</v>
      </c>
      <c r="V636" s="70">
        <v>0.53397190000000005</v>
      </c>
      <c r="W636" s="70">
        <v>0.46540019999999999</v>
      </c>
      <c r="X636" s="70">
        <v>0.43109589999999998</v>
      </c>
      <c r="Y636" s="70">
        <v>0.41174509999999998</v>
      </c>
    </row>
    <row r="637" spans="1:25">
      <c r="A637" t="str">
        <f t="shared" si="30"/>
        <v>30-25</v>
      </c>
      <c r="B637">
        <f t="shared" si="28"/>
        <v>30</v>
      </c>
      <c r="C637">
        <f t="shared" si="29"/>
        <v>25</v>
      </c>
      <c r="D637">
        <v>140000</v>
      </c>
      <c r="E637">
        <v>118000</v>
      </c>
      <c r="F637" s="69">
        <v>12.25085</v>
      </c>
      <c r="G637" s="69">
        <v>10.866099999999999</v>
      </c>
      <c r="H637" s="69">
        <v>10.439159999999999</v>
      </c>
      <c r="I637" s="69">
        <v>10.268929999999999</v>
      </c>
      <c r="J637" s="69">
        <v>44.15014</v>
      </c>
      <c r="K637" s="69">
        <v>46.212090000000003</v>
      </c>
      <c r="L637" s="69">
        <v>46.538249999999998</v>
      </c>
      <c r="M637" s="69">
        <v>46.527290000000001</v>
      </c>
      <c r="N637" s="69">
        <v>15.254860000000001</v>
      </c>
      <c r="O637" s="69">
        <v>13.9962</v>
      </c>
      <c r="P637" s="69">
        <v>13.508559999999999</v>
      </c>
      <c r="Q637" s="69">
        <v>13.11425</v>
      </c>
      <c r="R637" s="69">
        <v>9.6676169999999999</v>
      </c>
      <c r="S637" s="69">
        <v>8.6308609999999994</v>
      </c>
      <c r="T637" s="69">
        <v>8.2226370000000006</v>
      </c>
      <c r="U637" s="69">
        <v>7.8880819999999998</v>
      </c>
      <c r="V637" s="70">
        <v>0.47752929999999999</v>
      </c>
      <c r="W637" s="70">
        <v>0.41574630000000001</v>
      </c>
      <c r="X637" s="70">
        <v>0.38418619999999998</v>
      </c>
      <c r="Y637" s="70">
        <v>0.36636659999999999</v>
      </c>
    </row>
    <row r="638" spans="1:25">
      <c r="A638" t="str">
        <f t="shared" si="30"/>
        <v>30-26</v>
      </c>
      <c r="B638">
        <f t="shared" si="28"/>
        <v>30</v>
      </c>
      <c r="C638">
        <f t="shared" si="29"/>
        <v>26</v>
      </c>
      <c r="D638">
        <v>140000</v>
      </c>
      <c r="E638">
        <v>122000</v>
      </c>
      <c r="F638" s="69">
        <v>16.18458</v>
      </c>
      <c r="G638" s="69">
        <v>14.41375</v>
      </c>
      <c r="H638" s="69">
        <v>13.85563</v>
      </c>
      <c r="I638" s="69">
        <v>13.653689999999999</v>
      </c>
      <c r="J638" s="69">
        <v>42.384419999999999</v>
      </c>
      <c r="K638" s="69">
        <v>44.501620000000003</v>
      </c>
      <c r="L638" s="69">
        <v>44.843809999999998</v>
      </c>
      <c r="M638" s="69">
        <v>44.832810000000002</v>
      </c>
      <c r="N638" s="69">
        <v>17.20543</v>
      </c>
      <c r="O638" s="69">
        <v>15.773070000000001</v>
      </c>
      <c r="P638" s="69">
        <v>15.20947</v>
      </c>
      <c r="Q638" s="69">
        <v>14.75408</v>
      </c>
      <c r="R638" s="69">
        <v>10.615159999999999</v>
      </c>
      <c r="S638" s="69">
        <v>9.4814450000000008</v>
      </c>
      <c r="T638" s="69">
        <v>9.0297590000000003</v>
      </c>
      <c r="U638" s="69">
        <v>8.6606579999999997</v>
      </c>
      <c r="V638" s="70">
        <v>0.60814489999999999</v>
      </c>
      <c r="W638" s="70">
        <v>0.53229059999999995</v>
      </c>
      <c r="X638" s="70">
        <v>0.49414449999999999</v>
      </c>
      <c r="Y638" s="70">
        <v>0.47229880000000002</v>
      </c>
    </row>
    <row r="639" spans="1:25">
      <c r="A639" t="str">
        <f t="shared" si="30"/>
        <v>30-27</v>
      </c>
      <c r="B639">
        <f t="shared" si="28"/>
        <v>30</v>
      </c>
      <c r="C639">
        <f t="shared" si="29"/>
        <v>27</v>
      </c>
      <c r="D639">
        <v>140000</v>
      </c>
      <c r="E639">
        <v>126000</v>
      </c>
      <c r="F639" s="69">
        <v>19.149519999999999</v>
      </c>
      <c r="G639" s="69">
        <v>17.040690000000001</v>
      </c>
      <c r="H639" s="69">
        <v>16.372689999999999</v>
      </c>
      <c r="I639" s="69">
        <v>16.15474</v>
      </c>
      <c r="J639" s="69">
        <v>39.6995</v>
      </c>
      <c r="K639" s="69">
        <v>41.947279999999999</v>
      </c>
      <c r="L639" s="69">
        <v>42.334829999999997</v>
      </c>
      <c r="M639" s="69">
        <v>42.330089999999998</v>
      </c>
      <c r="N639" s="69">
        <v>18.606369999999998</v>
      </c>
      <c r="O639" s="69">
        <v>17.051670000000001</v>
      </c>
      <c r="P639" s="69">
        <v>16.427129999999998</v>
      </c>
      <c r="Q639" s="69">
        <v>15.91962</v>
      </c>
      <c r="R639" s="69">
        <v>11.449680000000001</v>
      </c>
      <c r="S639" s="69">
        <v>10.24014</v>
      </c>
      <c r="T639" s="69">
        <v>9.7497520000000009</v>
      </c>
      <c r="U639" s="69">
        <v>9.3476090000000003</v>
      </c>
      <c r="V639" s="70">
        <v>0.6997949</v>
      </c>
      <c r="W639" s="70">
        <v>0.61612889999999998</v>
      </c>
      <c r="X639" s="70">
        <v>0.57386619999999999</v>
      </c>
      <c r="Y639" s="70">
        <v>0.549153</v>
      </c>
    </row>
    <row r="640" spans="1:25">
      <c r="A640" t="str">
        <f t="shared" si="30"/>
        <v>30-28</v>
      </c>
      <c r="B640">
        <f t="shared" si="28"/>
        <v>30</v>
      </c>
      <c r="C640">
        <f t="shared" si="29"/>
        <v>28</v>
      </c>
      <c r="D640">
        <v>140000</v>
      </c>
      <c r="E640">
        <v>130000</v>
      </c>
      <c r="F640" s="69">
        <v>24.28218</v>
      </c>
      <c r="G640" s="69">
        <v>21.754960000000001</v>
      </c>
      <c r="H640" s="69">
        <v>20.90729</v>
      </c>
      <c r="I640" s="69">
        <v>20.679040000000001</v>
      </c>
      <c r="J640" s="69">
        <v>37.389060000000001</v>
      </c>
      <c r="K640" s="69">
        <v>39.503630000000001</v>
      </c>
      <c r="L640" s="69">
        <v>39.854179999999999</v>
      </c>
      <c r="M640" s="69">
        <v>39.80312</v>
      </c>
      <c r="N640" s="69">
        <v>19.03453</v>
      </c>
      <c r="O640" s="69">
        <v>17.455110000000001</v>
      </c>
      <c r="P640" s="69">
        <v>16.813500000000001</v>
      </c>
      <c r="Q640" s="69">
        <v>16.29561</v>
      </c>
      <c r="R640" s="69">
        <v>12.16635</v>
      </c>
      <c r="S640" s="69">
        <v>10.89189</v>
      </c>
      <c r="T640" s="69">
        <v>10.36932</v>
      </c>
      <c r="U640" s="69">
        <v>9.9435939999999992</v>
      </c>
      <c r="V640" s="70">
        <v>0.85957490000000003</v>
      </c>
      <c r="W640" s="70">
        <v>0.75921170000000004</v>
      </c>
      <c r="X640" s="70">
        <v>0.70993059999999997</v>
      </c>
      <c r="Y640" s="70">
        <v>0.68162250000000002</v>
      </c>
    </row>
    <row r="641" spans="1:25">
      <c r="A641" t="str">
        <f t="shared" si="30"/>
        <v>30-29</v>
      </c>
      <c r="B641">
        <f t="shared" si="28"/>
        <v>30</v>
      </c>
      <c r="C641">
        <f t="shared" si="29"/>
        <v>29</v>
      </c>
      <c r="D641">
        <v>140000</v>
      </c>
      <c r="E641">
        <v>134000</v>
      </c>
      <c r="F641" s="69">
        <v>20.140830000000001</v>
      </c>
      <c r="G641" s="69">
        <v>17.989930000000001</v>
      </c>
      <c r="H641" s="69">
        <v>17.295480000000001</v>
      </c>
      <c r="I641" s="69">
        <v>17.133220000000001</v>
      </c>
      <c r="J641" s="69">
        <v>39.795450000000002</v>
      </c>
      <c r="K641" s="69">
        <v>41.905790000000003</v>
      </c>
      <c r="L641" s="69">
        <v>42.213200000000001</v>
      </c>
      <c r="M641" s="69">
        <v>42.09478</v>
      </c>
      <c r="N641" s="69">
        <v>19.134899999999998</v>
      </c>
      <c r="O641" s="69">
        <v>17.557179999999999</v>
      </c>
      <c r="P641" s="69">
        <v>16.916869999999999</v>
      </c>
      <c r="Q641" s="69">
        <v>16.400790000000001</v>
      </c>
      <c r="R641" s="69">
        <v>11.92422</v>
      </c>
      <c r="S641" s="69">
        <v>10.684839999999999</v>
      </c>
      <c r="T641" s="69">
        <v>10.17826</v>
      </c>
      <c r="U641" s="69">
        <v>9.7671460000000003</v>
      </c>
      <c r="V641" s="70">
        <v>0.78622700000000001</v>
      </c>
      <c r="W641" s="70">
        <v>0.69591769999999997</v>
      </c>
      <c r="X641" s="70">
        <v>0.6530319</v>
      </c>
      <c r="Y641" s="70">
        <v>0.62984470000000004</v>
      </c>
    </row>
    <row r="642" spans="1:25">
      <c r="A642" t="str">
        <f t="shared" si="30"/>
        <v>30-30</v>
      </c>
      <c r="B642">
        <f t="shared" si="28"/>
        <v>30</v>
      </c>
      <c r="C642">
        <f t="shared" si="29"/>
        <v>30</v>
      </c>
      <c r="D642">
        <v>140000</v>
      </c>
      <c r="E642">
        <v>138000</v>
      </c>
      <c r="F642" s="69">
        <v>20.179849999999998</v>
      </c>
      <c r="G642" s="69">
        <v>18.426169999999999</v>
      </c>
      <c r="H642" s="69">
        <v>17.869630000000001</v>
      </c>
      <c r="I642" s="69">
        <v>17.784479999999999</v>
      </c>
      <c r="J642" s="69">
        <v>38.957659999999997</v>
      </c>
      <c r="K642" s="69">
        <v>40.792479999999998</v>
      </c>
      <c r="L642" s="69">
        <v>41.040129999999998</v>
      </c>
      <c r="M642" s="69">
        <v>40.879190000000001</v>
      </c>
      <c r="N642" s="69">
        <v>19.610759999999999</v>
      </c>
      <c r="O642" s="69">
        <v>17.96491</v>
      </c>
      <c r="P642" s="69">
        <v>17.317240000000002</v>
      </c>
      <c r="Q642" s="69">
        <v>16.798210000000001</v>
      </c>
      <c r="R642" s="69">
        <v>12.20987</v>
      </c>
      <c r="S642" s="69">
        <v>10.918699999999999</v>
      </c>
      <c r="T642" s="69">
        <v>10.40695</v>
      </c>
      <c r="U642" s="69">
        <v>9.9936659999999993</v>
      </c>
      <c r="V642" s="70">
        <v>0.75432730000000003</v>
      </c>
      <c r="W642" s="70">
        <v>0.66611779999999998</v>
      </c>
      <c r="X642" s="70">
        <v>0.62579439999999997</v>
      </c>
      <c r="Y642" s="70">
        <v>0.60492299999999999</v>
      </c>
    </row>
    <row r="643" spans="1:25">
      <c r="A643" t="str">
        <f t="shared" si="30"/>
        <v>30-31</v>
      </c>
      <c r="B643">
        <f t="shared" ref="B643:B706" si="31">(D643-24000)/4000+1</f>
        <v>30</v>
      </c>
      <c r="C643">
        <f t="shared" ref="C643:C706" si="32">(E643-22000)/4000+1</f>
        <v>31</v>
      </c>
      <c r="D643">
        <v>140000</v>
      </c>
      <c r="E643">
        <v>142000</v>
      </c>
      <c r="F643" s="69">
        <v>19.574940000000002</v>
      </c>
      <c r="G643" s="69">
        <v>17.939209999999999</v>
      </c>
      <c r="H643" s="69">
        <v>17.43788</v>
      </c>
      <c r="I643" s="69">
        <v>17.362780000000001</v>
      </c>
      <c r="J643" s="69">
        <v>38.786209999999997</v>
      </c>
      <c r="K643" s="69">
        <v>40.618850000000002</v>
      </c>
      <c r="L643" s="69">
        <v>40.884729999999998</v>
      </c>
      <c r="M643" s="69">
        <v>40.75705</v>
      </c>
      <c r="N643" s="69">
        <v>18.361170000000001</v>
      </c>
      <c r="O643" s="69">
        <v>16.832139999999999</v>
      </c>
      <c r="P643" s="69">
        <v>16.238869999999999</v>
      </c>
      <c r="Q643" s="69">
        <v>15.76463</v>
      </c>
      <c r="R643" s="69">
        <v>11.86528</v>
      </c>
      <c r="S643" s="69">
        <v>10.60064</v>
      </c>
      <c r="T643" s="69">
        <v>10.106540000000001</v>
      </c>
      <c r="U643" s="69">
        <v>9.7069460000000003</v>
      </c>
      <c r="V643" s="70">
        <v>0.75562669999999998</v>
      </c>
      <c r="W643" s="70">
        <v>0.66638390000000003</v>
      </c>
      <c r="X643" s="70">
        <v>0.62556670000000003</v>
      </c>
      <c r="Y643" s="70">
        <v>0.6038635</v>
      </c>
    </row>
    <row r="644" spans="1:25">
      <c r="A644" t="str">
        <f t="shared" ref="A644:A707" si="33">B644&amp;"-"&amp;C644</f>
        <v>30-32</v>
      </c>
      <c r="B644">
        <f t="shared" si="31"/>
        <v>30</v>
      </c>
      <c r="C644">
        <f t="shared" si="32"/>
        <v>32</v>
      </c>
      <c r="D644">
        <v>140000</v>
      </c>
      <c r="E644">
        <v>146000</v>
      </c>
      <c r="F644" s="69">
        <v>20.352139999999999</v>
      </c>
      <c r="G644" s="69">
        <v>18.68291</v>
      </c>
      <c r="H644" s="69">
        <v>18.163599999999999</v>
      </c>
      <c r="I644" s="69">
        <v>18.07545</v>
      </c>
      <c r="J644" s="69">
        <v>39.514890000000001</v>
      </c>
      <c r="K644" s="69">
        <v>41.31917</v>
      </c>
      <c r="L644" s="69">
        <v>41.583509999999997</v>
      </c>
      <c r="M644" s="69">
        <v>41.45917</v>
      </c>
      <c r="N644" s="69">
        <v>18.005549999999999</v>
      </c>
      <c r="O644" s="69">
        <v>16.503799999999998</v>
      </c>
      <c r="P644" s="69">
        <v>15.92488</v>
      </c>
      <c r="Q644" s="69">
        <v>15.463990000000001</v>
      </c>
      <c r="R644" s="69">
        <v>12.084530000000001</v>
      </c>
      <c r="S644" s="69">
        <v>10.78754</v>
      </c>
      <c r="T644" s="69">
        <v>10.28434</v>
      </c>
      <c r="U644" s="69">
        <v>9.8786909999999999</v>
      </c>
      <c r="V644" s="70">
        <v>0.80048739999999996</v>
      </c>
      <c r="W644" s="70">
        <v>0.70407500000000001</v>
      </c>
      <c r="X644" s="70">
        <v>0.66046199999999999</v>
      </c>
      <c r="Y644" s="70">
        <v>0.6372293</v>
      </c>
    </row>
    <row r="645" spans="1:25">
      <c r="A645" t="str">
        <f t="shared" si="33"/>
        <v>30-33</v>
      </c>
      <c r="B645">
        <f t="shared" si="31"/>
        <v>30</v>
      </c>
      <c r="C645">
        <f t="shared" si="32"/>
        <v>33</v>
      </c>
      <c r="D645">
        <v>140000</v>
      </c>
      <c r="E645">
        <v>150000</v>
      </c>
      <c r="F645" s="69">
        <v>21.842939999999999</v>
      </c>
      <c r="G645" s="69">
        <v>19.932169999999999</v>
      </c>
      <c r="H645" s="69">
        <v>19.324950000000001</v>
      </c>
      <c r="I645" s="69">
        <v>19.203849999999999</v>
      </c>
      <c r="J645" s="69">
        <v>39.518949999999997</v>
      </c>
      <c r="K645" s="69">
        <v>41.381520000000002</v>
      </c>
      <c r="L645" s="69">
        <v>41.664380000000001</v>
      </c>
      <c r="M645" s="69">
        <v>41.555120000000002</v>
      </c>
      <c r="N645" s="69">
        <v>18.291029999999999</v>
      </c>
      <c r="O645" s="69">
        <v>16.755210000000002</v>
      </c>
      <c r="P645" s="69">
        <v>16.166219999999999</v>
      </c>
      <c r="Q645" s="69">
        <v>15.69721</v>
      </c>
      <c r="R645" s="69">
        <v>12.55935</v>
      </c>
      <c r="S645" s="69">
        <v>11.20421</v>
      </c>
      <c r="T645" s="69">
        <v>10.68061</v>
      </c>
      <c r="U645" s="69">
        <v>10.25835</v>
      </c>
      <c r="V645" s="70">
        <v>0.83201429999999998</v>
      </c>
      <c r="W645" s="70">
        <v>0.73046929999999999</v>
      </c>
      <c r="X645" s="70">
        <v>0.68482540000000003</v>
      </c>
      <c r="Y645" s="70">
        <v>0.6604392</v>
      </c>
    </row>
    <row r="646" spans="1:25">
      <c r="A646" t="str">
        <f t="shared" si="33"/>
        <v>30-34</v>
      </c>
      <c r="B646">
        <f t="shared" si="31"/>
        <v>30</v>
      </c>
      <c r="C646">
        <f t="shared" si="32"/>
        <v>34</v>
      </c>
      <c r="D646">
        <v>140000</v>
      </c>
      <c r="E646">
        <v>154000</v>
      </c>
      <c r="F646" s="69">
        <v>19.951889999999999</v>
      </c>
      <c r="G646" s="69">
        <v>18.06223</v>
      </c>
      <c r="H646" s="69">
        <v>17.467030000000001</v>
      </c>
      <c r="I646" s="69">
        <v>17.33775</v>
      </c>
      <c r="J646" s="69">
        <v>42.83081</v>
      </c>
      <c r="K646" s="69">
        <v>44.743259999999999</v>
      </c>
      <c r="L646" s="69">
        <v>45.005249999999997</v>
      </c>
      <c r="M646" s="69">
        <v>44.86609</v>
      </c>
      <c r="N646" s="69">
        <v>18.485340000000001</v>
      </c>
      <c r="O646" s="69">
        <v>16.913460000000001</v>
      </c>
      <c r="P646" s="69">
        <v>16.308520000000001</v>
      </c>
      <c r="Q646" s="69">
        <v>15.82855</v>
      </c>
      <c r="R646" s="69">
        <v>12.74544</v>
      </c>
      <c r="S646" s="69">
        <v>11.365080000000001</v>
      </c>
      <c r="T646" s="69">
        <v>10.82882</v>
      </c>
      <c r="U646" s="69">
        <v>10.398400000000001</v>
      </c>
      <c r="V646" s="70">
        <v>0.72347329999999999</v>
      </c>
      <c r="W646" s="70">
        <v>0.63309749999999998</v>
      </c>
      <c r="X646" s="70">
        <v>0.59219980000000005</v>
      </c>
      <c r="Y646" s="70">
        <v>0.57127729999999999</v>
      </c>
    </row>
    <row r="647" spans="1:25">
      <c r="A647" t="str">
        <f t="shared" si="33"/>
        <v>30-35</v>
      </c>
      <c r="B647">
        <f t="shared" si="31"/>
        <v>30</v>
      </c>
      <c r="C647">
        <f t="shared" si="32"/>
        <v>35</v>
      </c>
      <c r="D647">
        <v>140000</v>
      </c>
      <c r="E647">
        <v>158000</v>
      </c>
      <c r="F647" s="69">
        <v>23.072610000000001</v>
      </c>
      <c r="G647" s="69">
        <v>20.691549999999999</v>
      </c>
      <c r="H647" s="69">
        <v>19.904540000000001</v>
      </c>
      <c r="I647" s="69">
        <v>19.694019999999998</v>
      </c>
      <c r="J647" s="69">
        <v>41.394100000000002</v>
      </c>
      <c r="K647" s="69">
        <v>43.372819999999997</v>
      </c>
      <c r="L647" s="69">
        <v>43.672759999999997</v>
      </c>
      <c r="M647" s="69">
        <v>43.581359999999997</v>
      </c>
      <c r="N647" s="69">
        <v>19.929200000000002</v>
      </c>
      <c r="O647" s="69">
        <v>18.177330000000001</v>
      </c>
      <c r="P647" s="69">
        <v>17.458030000000001</v>
      </c>
      <c r="Q647" s="69">
        <v>16.875879999999999</v>
      </c>
      <c r="R647" s="69">
        <v>13.5466</v>
      </c>
      <c r="S647" s="69">
        <v>12.047000000000001</v>
      </c>
      <c r="T647" s="69">
        <v>11.42836</v>
      </c>
      <c r="U647" s="69">
        <v>10.923109999999999</v>
      </c>
      <c r="V647" s="70">
        <v>0.79864480000000004</v>
      </c>
      <c r="W647" s="70">
        <v>0.69387860000000001</v>
      </c>
      <c r="X647" s="70">
        <v>0.64194309999999999</v>
      </c>
      <c r="Y647" s="70">
        <v>0.61115969999999997</v>
      </c>
    </row>
    <row r="648" spans="1:25">
      <c r="A648" t="str">
        <f t="shared" si="33"/>
        <v>30-36</v>
      </c>
      <c r="B648">
        <f t="shared" si="31"/>
        <v>30</v>
      </c>
      <c r="C648">
        <f t="shared" si="32"/>
        <v>36</v>
      </c>
      <c r="D648">
        <v>140000</v>
      </c>
      <c r="E648">
        <v>162000</v>
      </c>
      <c r="F648" s="69">
        <v>17.97439</v>
      </c>
      <c r="G648" s="69">
        <v>16.15204</v>
      </c>
      <c r="H648" s="69">
        <v>15.57372</v>
      </c>
      <c r="I648" s="69">
        <v>15.405519999999999</v>
      </c>
      <c r="J648" s="69">
        <v>45.26041</v>
      </c>
      <c r="K648" s="69">
        <v>47.090449999999997</v>
      </c>
      <c r="L648" s="69">
        <v>47.320929999999997</v>
      </c>
      <c r="M648" s="69">
        <v>47.199719999999999</v>
      </c>
      <c r="N648" s="69">
        <v>18.678380000000001</v>
      </c>
      <c r="O648" s="69">
        <v>17.069579999999998</v>
      </c>
      <c r="P648" s="69">
        <v>16.44267</v>
      </c>
      <c r="Q648" s="69">
        <v>15.94336</v>
      </c>
      <c r="R648" s="69">
        <v>12.874309999999999</v>
      </c>
      <c r="S648" s="69">
        <v>11.45463</v>
      </c>
      <c r="T648" s="69">
        <v>10.89681</v>
      </c>
      <c r="U648" s="69">
        <v>10.44711</v>
      </c>
      <c r="V648" s="70">
        <v>0.71075529999999998</v>
      </c>
      <c r="W648" s="70">
        <v>0.61750709999999998</v>
      </c>
      <c r="X648" s="70">
        <v>0.57386219999999999</v>
      </c>
      <c r="Y648" s="70">
        <v>0.54983389999999999</v>
      </c>
    </row>
    <row r="649" spans="1:25">
      <c r="A649" t="str">
        <f t="shared" si="33"/>
        <v>30-37</v>
      </c>
      <c r="B649">
        <f t="shared" si="31"/>
        <v>30</v>
      </c>
      <c r="C649">
        <f t="shared" si="32"/>
        <v>37</v>
      </c>
      <c r="D649">
        <v>140000</v>
      </c>
      <c r="E649">
        <v>166000</v>
      </c>
      <c r="F649" s="69">
        <v>17.24051</v>
      </c>
      <c r="G649" s="69">
        <v>15.45848</v>
      </c>
      <c r="H649" s="69">
        <v>14.88505</v>
      </c>
      <c r="I649" s="69">
        <v>14.70548</v>
      </c>
      <c r="J649" s="69">
        <v>45.746630000000003</v>
      </c>
      <c r="K649" s="69">
        <v>47.606020000000001</v>
      </c>
      <c r="L649" s="69">
        <v>47.842039999999997</v>
      </c>
      <c r="M649" s="69">
        <v>47.727429999999998</v>
      </c>
      <c r="N649" s="69">
        <v>18.452439999999999</v>
      </c>
      <c r="O649" s="69">
        <v>16.872109999999999</v>
      </c>
      <c r="P649" s="69">
        <v>16.262309999999999</v>
      </c>
      <c r="Q649" s="69">
        <v>15.779909999999999</v>
      </c>
      <c r="R649" s="69">
        <v>12.800050000000001</v>
      </c>
      <c r="S649" s="69">
        <v>11.386430000000001</v>
      </c>
      <c r="T649" s="69">
        <v>10.835610000000001</v>
      </c>
      <c r="U649" s="69">
        <v>10.39406</v>
      </c>
      <c r="V649" s="70">
        <v>0.66362790000000005</v>
      </c>
      <c r="W649" s="70">
        <v>0.57544569999999995</v>
      </c>
      <c r="X649" s="70">
        <v>0.53455900000000001</v>
      </c>
      <c r="Y649" s="70">
        <v>0.51265899999999998</v>
      </c>
    </row>
    <row r="650" spans="1:25">
      <c r="A650" t="str">
        <f t="shared" si="33"/>
        <v>30-38</v>
      </c>
      <c r="B650">
        <f t="shared" si="31"/>
        <v>30</v>
      </c>
      <c r="C650">
        <f t="shared" si="32"/>
        <v>38</v>
      </c>
      <c r="D650">
        <v>140000</v>
      </c>
      <c r="E650">
        <v>170000</v>
      </c>
      <c r="F650" s="69">
        <v>19.595690000000001</v>
      </c>
      <c r="G650" s="69">
        <v>17.509709999999998</v>
      </c>
      <c r="H650" s="69">
        <v>16.80236</v>
      </c>
      <c r="I650" s="69">
        <v>16.57141</v>
      </c>
      <c r="J650" s="69">
        <v>45.237760000000002</v>
      </c>
      <c r="K650" s="69">
        <v>47.169710000000002</v>
      </c>
      <c r="L650" s="69">
        <v>47.463279999999997</v>
      </c>
      <c r="M650" s="69">
        <v>47.380420000000001</v>
      </c>
      <c r="N650" s="69">
        <v>18.530180000000001</v>
      </c>
      <c r="O650" s="69">
        <v>16.931470000000001</v>
      </c>
      <c r="P650" s="69">
        <v>16.303429999999999</v>
      </c>
      <c r="Q650" s="69">
        <v>15.805350000000001</v>
      </c>
      <c r="R650" s="69">
        <v>13.029400000000001</v>
      </c>
      <c r="S650" s="69">
        <v>11.581810000000001</v>
      </c>
      <c r="T650" s="69">
        <v>11.008179999999999</v>
      </c>
      <c r="U650" s="69">
        <v>10.547739999999999</v>
      </c>
      <c r="V650" s="70">
        <v>0.73501720000000004</v>
      </c>
      <c r="W650" s="70">
        <v>0.63424230000000004</v>
      </c>
      <c r="X650" s="70">
        <v>0.58727569999999996</v>
      </c>
      <c r="Y650" s="70">
        <v>0.56143529999999997</v>
      </c>
    </row>
    <row r="651" spans="1:25">
      <c r="A651" t="str">
        <f t="shared" si="33"/>
        <v>30-39</v>
      </c>
      <c r="B651">
        <f t="shared" si="31"/>
        <v>30</v>
      </c>
      <c r="C651">
        <f t="shared" si="32"/>
        <v>39</v>
      </c>
      <c r="D651">
        <v>140000</v>
      </c>
      <c r="E651">
        <v>174000</v>
      </c>
      <c r="F651" s="69">
        <v>18.311599999999999</v>
      </c>
      <c r="G651" s="69">
        <v>15.88908</v>
      </c>
      <c r="H651" s="69">
        <v>15.065619999999999</v>
      </c>
      <c r="I651" s="69">
        <v>14.81185</v>
      </c>
      <c r="J651" s="69">
        <v>45.789189999999998</v>
      </c>
      <c r="K651" s="69">
        <v>48.154319999999998</v>
      </c>
      <c r="L651" s="69">
        <v>48.545470000000002</v>
      </c>
      <c r="M651" s="69">
        <v>48.461640000000003</v>
      </c>
      <c r="N651" s="69">
        <v>18.323509999999999</v>
      </c>
      <c r="O651" s="69">
        <v>16.737660000000002</v>
      </c>
      <c r="P651" s="69">
        <v>16.115670000000001</v>
      </c>
      <c r="Q651" s="69">
        <v>15.629659999999999</v>
      </c>
      <c r="R651" s="69">
        <v>12.75709</v>
      </c>
      <c r="S651" s="69">
        <v>11.32517</v>
      </c>
      <c r="T651" s="69">
        <v>10.757440000000001</v>
      </c>
      <c r="U651" s="69">
        <v>10.308260000000001</v>
      </c>
      <c r="V651" s="70">
        <v>0.73586669999999998</v>
      </c>
      <c r="W651" s="70">
        <v>0.62906430000000002</v>
      </c>
      <c r="X651" s="70">
        <v>0.58188300000000004</v>
      </c>
      <c r="Y651" s="70">
        <v>0.55830570000000002</v>
      </c>
    </row>
    <row r="652" spans="1:25">
      <c r="A652" t="str">
        <f t="shared" si="33"/>
        <v>30-40</v>
      </c>
      <c r="B652">
        <f t="shared" si="31"/>
        <v>30</v>
      </c>
      <c r="C652">
        <f t="shared" si="32"/>
        <v>40</v>
      </c>
      <c r="D652">
        <v>140000</v>
      </c>
      <c r="E652">
        <v>178000</v>
      </c>
      <c r="F652" s="69">
        <v>18.257239999999999</v>
      </c>
      <c r="G652" s="69">
        <v>15.88186</v>
      </c>
      <c r="H652" s="69">
        <v>15.115640000000001</v>
      </c>
      <c r="I652" s="69">
        <v>14.88551</v>
      </c>
      <c r="J652" s="69">
        <v>45.041600000000003</v>
      </c>
      <c r="K652" s="69">
        <v>47.496639999999999</v>
      </c>
      <c r="L652" s="69">
        <v>47.910269999999997</v>
      </c>
      <c r="M652" s="69">
        <v>47.840069999999997</v>
      </c>
      <c r="N652" s="69">
        <v>19.234970000000001</v>
      </c>
      <c r="O652" s="69">
        <v>17.56589</v>
      </c>
      <c r="P652" s="69">
        <v>16.89594</v>
      </c>
      <c r="Q652" s="69">
        <v>16.35652</v>
      </c>
      <c r="R652" s="69">
        <v>12.923249999999999</v>
      </c>
      <c r="S652" s="69">
        <v>11.482100000000001</v>
      </c>
      <c r="T652" s="69">
        <v>10.90265</v>
      </c>
      <c r="U652" s="69">
        <v>10.432449999999999</v>
      </c>
      <c r="V652" s="70">
        <v>0.66837029999999997</v>
      </c>
      <c r="W652" s="70">
        <v>0.57437459999999996</v>
      </c>
      <c r="X652" s="70">
        <v>0.53072050000000004</v>
      </c>
      <c r="Y652" s="70">
        <v>0.50685139999999995</v>
      </c>
    </row>
    <row r="653" spans="1:25">
      <c r="A653" t="str">
        <f t="shared" si="33"/>
        <v>30-41</v>
      </c>
      <c r="B653">
        <f t="shared" si="31"/>
        <v>30</v>
      </c>
      <c r="C653">
        <f t="shared" si="32"/>
        <v>41</v>
      </c>
      <c r="D653">
        <v>140000</v>
      </c>
      <c r="E653">
        <v>182000</v>
      </c>
      <c r="F653" s="69">
        <v>17.079799999999999</v>
      </c>
      <c r="G653" s="69">
        <v>14.85155</v>
      </c>
      <c r="H653" s="69">
        <v>14.15753</v>
      </c>
      <c r="I653" s="69">
        <v>13.94858</v>
      </c>
      <c r="J653" s="69">
        <v>45.56512</v>
      </c>
      <c r="K653" s="69">
        <v>48.091189999999997</v>
      </c>
      <c r="L653" s="69">
        <v>48.51484</v>
      </c>
      <c r="M653" s="69">
        <v>48.450920000000004</v>
      </c>
      <c r="N653" s="69">
        <v>18.686679999999999</v>
      </c>
      <c r="O653" s="69">
        <v>17.076989999999999</v>
      </c>
      <c r="P653" s="69">
        <v>16.416879999999999</v>
      </c>
      <c r="Q653" s="69">
        <v>15.878769999999999</v>
      </c>
      <c r="R653" s="69">
        <v>12.50122</v>
      </c>
      <c r="S653" s="69">
        <v>11.11167</v>
      </c>
      <c r="T653" s="69">
        <v>10.542870000000001</v>
      </c>
      <c r="U653" s="69">
        <v>10.076460000000001</v>
      </c>
      <c r="V653" s="70">
        <v>0.6105718</v>
      </c>
      <c r="W653" s="70">
        <v>0.52536260000000001</v>
      </c>
      <c r="X653" s="70">
        <v>0.48456529999999998</v>
      </c>
      <c r="Y653" s="70">
        <v>0.46124179999999998</v>
      </c>
    </row>
    <row r="654" spans="1:25">
      <c r="A654" t="str">
        <f t="shared" si="33"/>
        <v>30-42</v>
      </c>
      <c r="B654">
        <f t="shared" si="31"/>
        <v>30</v>
      </c>
      <c r="C654">
        <f t="shared" si="32"/>
        <v>42</v>
      </c>
      <c r="D654">
        <v>140000</v>
      </c>
      <c r="E654">
        <v>186000</v>
      </c>
      <c r="F654" s="69">
        <v>15.18493</v>
      </c>
      <c r="G654" s="69">
        <v>13.19764</v>
      </c>
      <c r="H654" s="69">
        <v>12.5969</v>
      </c>
      <c r="I654" s="69">
        <v>12.413449999999999</v>
      </c>
      <c r="J654" s="69">
        <v>46.164810000000003</v>
      </c>
      <c r="K654" s="69">
        <v>48.6599</v>
      </c>
      <c r="L654" s="69">
        <v>49.06512</v>
      </c>
      <c r="M654" s="69">
        <v>48.994370000000004</v>
      </c>
      <c r="N654" s="69">
        <v>17.909379999999999</v>
      </c>
      <c r="O654" s="69">
        <v>16.388580000000001</v>
      </c>
      <c r="P654" s="69">
        <v>15.767440000000001</v>
      </c>
      <c r="Q654" s="69">
        <v>15.260149999999999</v>
      </c>
      <c r="R654" s="69">
        <v>11.95337</v>
      </c>
      <c r="S654" s="69">
        <v>10.627660000000001</v>
      </c>
      <c r="T654" s="69">
        <v>10.08971</v>
      </c>
      <c r="U654" s="69">
        <v>9.6476319999999998</v>
      </c>
      <c r="V654" s="70">
        <v>0.52607820000000005</v>
      </c>
      <c r="W654" s="70">
        <v>0.4538799</v>
      </c>
      <c r="X654" s="70">
        <v>0.41947380000000001</v>
      </c>
      <c r="Y654" s="70">
        <v>0.4001248</v>
      </c>
    </row>
    <row r="655" spans="1:25">
      <c r="A655" t="str">
        <f t="shared" si="33"/>
        <v>30-43</v>
      </c>
      <c r="B655">
        <f t="shared" si="31"/>
        <v>30</v>
      </c>
      <c r="C655">
        <f t="shared" si="32"/>
        <v>43</v>
      </c>
      <c r="D655">
        <v>140000</v>
      </c>
      <c r="E655">
        <v>190000</v>
      </c>
      <c r="F655" s="69">
        <v>16.302849999999999</v>
      </c>
      <c r="G655" s="69">
        <v>14.186210000000001</v>
      </c>
      <c r="H655" s="69">
        <v>13.55654</v>
      </c>
      <c r="I655" s="69">
        <v>13.37256</v>
      </c>
      <c r="J655" s="69">
        <v>47.455100000000002</v>
      </c>
      <c r="K655" s="69">
        <v>49.946620000000003</v>
      </c>
      <c r="L655" s="69">
        <v>50.32011</v>
      </c>
      <c r="M655" s="69">
        <v>50.221870000000003</v>
      </c>
      <c r="N655" s="69">
        <v>17.520140000000001</v>
      </c>
      <c r="O655" s="69">
        <v>16.03819</v>
      </c>
      <c r="P655" s="69">
        <v>15.42675</v>
      </c>
      <c r="Q655" s="69">
        <v>14.92365</v>
      </c>
      <c r="R655" s="69">
        <v>11.894270000000001</v>
      </c>
      <c r="S655" s="69">
        <v>10.57333</v>
      </c>
      <c r="T655" s="69">
        <v>10.033189999999999</v>
      </c>
      <c r="U655" s="69">
        <v>9.5869070000000001</v>
      </c>
      <c r="V655" s="70">
        <v>0.63144840000000002</v>
      </c>
      <c r="W655" s="70">
        <v>0.54533169999999997</v>
      </c>
      <c r="X655" s="70">
        <v>0.5039903</v>
      </c>
      <c r="Y655" s="70">
        <v>0.47960649999999999</v>
      </c>
    </row>
    <row r="656" spans="1:25">
      <c r="A656" t="str">
        <f t="shared" si="33"/>
        <v>30-44</v>
      </c>
      <c r="B656">
        <f t="shared" si="31"/>
        <v>30</v>
      </c>
      <c r="C656">
        <f t="shared" si="32"/>
        <v>44</v>
      </c>
      <c r="D656">
        <v>140000</v>
      </c>
      <c r="E656">
        <v>194000</v>
      </c>
      <c r="F656" s="69">
        <v>16.049969999999998</v>
      </c>
      <c r="G656" s="69">
        <v>13.95843</v>
      </c>
      <c r="H656" s="69">
        <v>13.35028</v>
      </c>
      <c r="I656" s="69">
        <v>13.18153</v>
      </c>
      <c r="J656" s="69">
        <v>47.167000000000002</v>
      </c>
      <c r="K656" s="69">
        <v>49.664230000000003</v>
      </c>
      <c r="L656" s="69">
        <v>50.03022</v>
      </c>
      <c r="M656" s="69">
        <v>49.918100000000003</v>
      </c>
      <c r="N656" s="69">
        <v>18.108799999999999</v>
      </c>
      <c r="O656" s="69">
        <v>16.567319999999999</v>
      </c>
      <c r="P656" s="69">
        <v>15.937620000000001</v>
      </c>
      <c r="Q656" s="69">
        <v>15.420170000000001</v>
      </c>
      <c r="R656" s="69">
        <v>12.03701</v>
      </c>
      <c r="S656" s="69">
        <v>10.696109999999999</v>
      </c>
      <c r="T656" s="69">
        <v>10.154339999999999</v>
      </c>
      <c r="U656" s="69">
        <v>9.7074239999999996</v>
      </c>
      <c r="V656" s="70">
        <v>0.60383379999999998</v>
      </c>
      <c r="W656" s="70">
        <v>0.52164089999999996</v>
      </c>
      <c r="X656" s="70">
        <v>0.48298659999999999</v>
      </c>
      <c r="Y656" s="70">
        <v>0.46074530000000002</v>
      </c>
    </row>
    <row r="657" spans="1:25">
      <c r="A657" t="str">
        <f t="shared" si="33"/>
        <v>30-45</v>
      </c>
      <c r="B657">
        <f t="shared" si="31"/>
        <v>30</v>
      </c>
      <c r="C657">
        <f t="shared" si="32"/>
        <v>45</v>
      </c>
      <c r="D657">
        <v>140000</v>
      </c>
      <c r="E657">
        <v>198000</v>
      </c>
      <c r="F657" s="69">
        <v>16.222149999999999</v>
      </c>
      <c r="G657" s="69">
        <v>14.066839999999999</v>
      </c>
      <c r="H657" s="69">
        <v>13.442220000000001</v>
      </c>
      <c r="I657" s="69">
        <v>13.276</v>
      </c>
      <c r="J657" s="69">
        <v>47.321469999999998</v>
      </c>
      <c r="K657" s="69">
        <v>49.879860000000001</v>
      </c>
      <c r="L657" s="69">
        <v>50.259300000000003</v>
      </c>
      <c r="M657" s="69">
        <v>50.132680000000001</v>
      </c>
      <c r="N657" s="69">
        <v>16.905850000000001</v>
      </c>
      <c r="O657" s="69">
        <v>15.482519999999999</v>
      </c>
      <c r="P657" s="69">
        <v>14.89845</v>
      </c>
      <c r="Q657" s="69">
        <v>14.41629</v>
      </c>
      <c r="R657" s="69">
        <v>11.60548</v>
      </c>
      <c r="S657" s="69">
        <v>10.31026</v>
      </c>
      <c r="T657" s="69">
        <v>9.7850479999999997</v>
      </c>
      <c r="U657" s="69">
        <v>9.3500969999999999</v>
      </c>
      <c r="V657" s="70">
        <v>0.58831549999999999</v>
      </c>
      <c r="W657" s="70">
        <v>0.50804159999999998</v>
      </c>
      <c r="X657" s="70">
        <v>0.47065960000000001</v>
      </c>
      <c r="Y657" s="70">
        <v>0.44935730000000002</v>
      </c>
    </row>
    <row r="658" spans="1:25">
      <c r="A658" t="str">
        <f t="shared" si="33"/>
        <v>30-46</v>
      </c>
      <c r="B658">
        <f t="shared" si="31"/>
        <v>30</v>
      </c>
      <c r="C658">
        <f t="shared" si="32"/>
        <v>46</v>
      </c>
      <c r="D658">
        <v>140000</v>
      </c>
      <c r="E658">
        <v>202000</v>
      </c>
      <c r="F658" s="69">
        <v>21.67446</v>
      </c>
      <c r="G658" s="69">
        <v>18.717860000000002</v>
      </c>
      <c r="H658" s="69">
        <v>17.812550000000002</v>
      </c>
      <c r="I658" s="69">
        <v>17.59347</v>
      </c>
      <c r="J658" s="69">
        <v>41.085129999999999</v>
      </c>
      <c r="K658" s="69">
        <v>43.816079999999999</v>
      </c>
      <c r="L658" s="69">
        <v>44.278230000000001</v>
      </c>
      <c r="M658" s="69">
        <v>44.183199999999999</v>
      </c>
      <c r="N658" s="69">
        <v>19.476150000000001</v>
      </c>
      <c r="O658" s="69">
        <v>17.793810000000001</v>
      </c>
      <c r="P658" s="69">
        <v>17.12331</v>
      </c>
      <c r="Q658" s="69">
        <v>16.579999999999998</v>
      </c>
      <c r="R658" s="69">
        <v>13.587999999999999</v>
      </c>
      <c r="S658" s="69">
        <v>12.043469999999999</v>
      </c>
      <c r="T658" s="69">
        <v>11.436809999999999</v>
      </c>
      <c r="U658" s="69">
        <v>10.943339999999999</v>
      </c>
      <c r="V658" s="70">
        <v>0.68302859999999999</v>
      </c>
      <c r="W658" s="70">
        <v>0.58842260000000002</v>
      </c>
      <c r="X658" s="70">
        <v>0.54732239999999999</v>
      </c>
      <c r="Y658" s="70">
        <v>0.52585490000000001</v>
      </c>
    </row>
    <row r="659" spans="1:25">
      <c r="A659" t="str">
        <f t="shared" si="33"/>
        <v>30-47</v>
      </c>
      <c r="B659">
        <f t="shared" si="31"/>
        <v>30</v>
      </c>
      <c r="C659">
        <f t="shared" si="32"/>
        <v>47</v>
      </c>
      <c r="D659">
        <v>140000</v>
      </c>
      <c r="E659">
        <v>206000</v>
      </c>
      <c r="F659" s="69">
        <v>13.919499999999999</v>
      </c>
      <c r="G659" s="69">
        <v>11.563280000000001</v>
      </c>
      <c r="H659" s="69">
        <v>10.86397</v>
      </c>
      <c r="I659" s="69">
        <v>10.688420000000001</v>
      </c>
      <c r="J659" s="69">
        <v>47.363199999999999</v>
      </c>
      <c r="K659" s="69">
        <v>50.203519999999997</v>
      </c>
      <c r="L659" s="69">
        <v>50.625810000000001</v>
      </c>
      <c r="M659" s="69">
        <v>50.445</v>
      </c>
      <c r="N659" s="69">
        <v>18.010909999999999</v>
      </c>
      <c r="O659" s="69">
        <v>16.488489999999999</v>
      </c>
      <c r="P659" s="69">
        <v>15.907780000000001</v>
      </c>
      <c r="Q659" s="69">
        <v>15.45327</v>
      </c>
      <c r="R659" s="69">
        <v>11.783289999999999</v>
      </c>
      <c r="S659" s="69">
        <v>10.443110000000001</v>
      </c>
      <c r="T659" s="69">
        <v>9.9399390000000007</v>
      </c>
      <c r="U659" s="69">
        <v>9.5434420000000006</v>
      </c>
      <c r="V659" s="70">
        <v>0.55536719999999995</v>
      </c>
      <c r="W659" s="70">
        <v>0.47685070000000002</v>
      </c>
      <c r="X659" s="70">
        <v>0.44768910000000001</v>
      </c>
      <c r="Y659" s="70">
        <v>0.43686190000000003</v>
      </c>
    </row>
    <row r="660" spans="1:25">
      <c r="A660" t="str">
        <f t="shared" si="33"/>
        <v>30-48</v>
      </c>
      <c r="B660">
        <f t="shared" si="31"/>
        <v>30</v>
      </c>
      <c r="C660">
        <f t="shared" si="32"/>
        <v>48</v>
      </c>
      <c r="D660">
        <v>140000</v>
      </c>
      <c r="E660">
        <v>210000</v>
      </c>
      <c r="F660" s="69">
        <v>17.359030000000001</v>
      </c>
      <c r="G660" s="69">
        <v>14.977410000000001</v>
      </c>
      <c r="H660" s="69">
        <v>14.31082</v>
      </c>
      <c r="I660" s="69">
        <v>14.16902</v>
      </c>
      <c r="J660" s="69">
        <v>45.416919999999998</v>
      </c>
      <c r="K660" s="69">
        <v>47.932670000000002</v>
      </c>
      <c r="L660" s="69">
        <v>48.258420000000001</v>
      </c>
      <c r="M660" s="69">
        <v>48.064050000000002</v>
      </c>
      <c r="N660" s="69">
        <v>19.226959999999998</v>
      </c>
      <c r="O660" s="69">
        <v>17.617159999999998</v>
      </c>
      <c r="P660" s="69">
        <v>17.001550000000002</v>
      </c>
      <c r="Q660" s="69">
        <v>16.51388</v>
      </c>
      <c r="R660" s="69">
        <v>12.682410000000001</v>
      </c>
      <c r="S660" s="69">
        <v>11.251239999999999</v>
      </c>
      <c r="T660" s="69">
        <v>10.721640000000001</v>
      </c>
      <c r="U660" s="69">
        <v>10.29996</v>
      </c>
      <c r="V660" s="70">
        <v>0.63991030000000004</v>
      </c>
      <c r="W660" s="70">
        <v>0.55775989999999998</v>
      </c>
      <c r="X660" s="70">
        <v>0.52615610000000002</v>
      </c>
      <c r="Y660" s="70">
        <v>0.51258130000000002</v>
      </c>
    </row>
    <row r="661" spans="1:25">
      <c r="A661" t="str">
        <f t="shared" si="33"/>
        <v>30-49</v>
      </c>
      <c r="B661">
        <f t="shared" si="31"/>
        <v>30</v>
      </c>
      <c r="C661">
        <f t="shared" si="32"/>
        <v>49</v>
      </c>
      <c r="D661">
        <v>140000</v>
      </c>
      <c r="E661">
        <v>214000</v>
      </c>
      <c r="F661" s="69">
        <v>22.621759999999998</v>
      </c>
      <c r="G661" s="69">
        <v>19.925139999999999</v>
      </c>
      <c r="H661" s="69">
        <v>19.17595</v>
      </c>
      <c r="I661" s="69">
        <v>19.049530000000001</v>
      </c>
      <c r="J661" s="69">
        <v>34.445999999999998</v>
      </c>
      <c r="K661" s="69">
        <v>36.645870000000002</v>
      </c>
      <c r="L661" s="69">
        <v>36.9285</v>
      </c>
      <c r="M661" s="69">
        <v>36.763449999999999</v>
      </c>
      <c r="N661" s="69">
        <v>18.963360000000002</v>
      </c>
      <c r="O661" s="69">
        <v>17.406359999999999</v>
      </c>
      <c r="P661" s="69">
        <v>16.83878</v>
      </c>
      <c r="Q661" s="69">
        <v>16.394760000000002</v>
      </c>
      <c r="R661" s="69">
        <v>13.73363</v>
      </c>
      <c r="S661" s="69">
        <v>12.187569999999999</v>
      </c>
      <c r="T661" s="69">
        <v>11.638629999999999</v>
      </c>
      <c r="U661" s="69">
        <v>11.207369999999999</v>
      </c>
      <c r="V661" s="70">
        <v>0.69841089999999995</v>
      </c>
      <c r="W661" s="70">
        <v>0.61041769999999995</v>
      </c>
      <c r="X661" s="70">
        <v>0.57972349999999995</v>
      </c>
      <c r="Y661" s="70">
        <v>0.56877140000000004</v>
      </c>
    </row>
    <row r="662" spans="1:25">
      <c r="A662" t="str">
        <f t="shared" si="33"/>
        <v>30-50</v>
      </c>
      <c r="B662">
        <f t="shared" si="31"/>
        <v>30</v>
      </c>
      <c r="C662">
        <f t="shared" si="32"/>
        <v>50</v>
      </c>
      <c r="D662">
        <v>140000</v>
      </c>
      <c r="E662">
        <v>218000</v>
      </c>
      <c r="F662" s="69">
        <v>36.597479999999997</v>
      </c>
      <c r="G662" s="69">
        <v>34.017719999999997</v>
      </c>
      <c r="H662" s="69">
        <v>33.343919999999997</v>
      </c>
      <c r="I662" s="69">
        <v>33.433120000000002</v>
      </c>
      <c r="J662" s="69">
        <v>31.085339999999999</v>
      </c>
      <c r="K662" s="69">
        <v>32.864649999999997</v>
      </c>
      <c r="L662" s="69">
        <v>33.002090000000003</v>
      </c>
      <c r="M662" s="69">
        <v>32.713389999999997</v>
      </c>
      <c r="N662" s="69">
        <v>20.855740000000001</v>
      </c>
      <c r="O662" s="69">
        <v>19.212230000000002</v>
      </c>
      <c r="P662" s="69">
        <v>18.642530000000001</v>
      </c>
      <c r="Q662" s="69">
        <v>18.200510000000001</v>
      </c>
      <c r="R662" s="69">
        <v>18.605139999999999</v>
      </c>
      <c r="S662" s="69">
        <v>16.540970000000002</v>
      </c>
      <c r="T662" s="69">
        <v>15.833170000000001</v>
      </c>
      <c r="U662" s="69">
        <v>15.28626</v>
      </c>
      <c r="V662" s="70">
        <v>1.1783380000000001</v>
      </c>
      <c r="W662" s="70">
        <v>1.060441</v>
      </c>
      <c r="X662" s="70">
        <v>1.0271600000000001</v>
      </c>
      <c r="Y662" s="70">
        <v>1.0231399999999999</v>
      </c>
    </row>
    <row r="663" spans="1:25">
      <c r="A663" t="str">
        <f t="shared" si="33"/>
        <v>30-51</v>
      </c>
      <c r="B663">
        <f t="shared" si="31"/>
        <v>30</v>
      </c>
      <c r="C663">
        <f t="shared" si="32"/>
        <v>51</v>
      </c>
      <c r="D663">
        <v>140000</v>
      </c>
      <c r="E663">
        <v>222000</v>
      </c>
      <c r="F663" s="69">
        <v>18.286110000000001</v>
      </c>
      <c r="G663" s="69">
        <v>16.513770000000001</v>
      </c>
      <c r="H663" s="69">
        <v>16.18956</v>
      </c>
      <c r="I663" s="69">
        <v>16.266259999999999</v>
      </c>
      <c r="J663" s="69">
        <v>36.308950000000003</v>
      </c>
      <c r="K663" s="69">
        <v>38.1496</v>
      </c>
      <c r="L663" s="69">
        <v>38.269669999999998</v>
      </c>
      <c r="M663" s="69">
        <v>37.980029999999999</v>
      </c>
      <c r="N663" s="69">
        <v>20.287870000000002</v>
      </c>
      <c r="O663" s="69">
        <v>18.664090000000002</v>
      </c>
      <c r="P663" s="69">
        <v>18.111409999999999</v>
      </c>
      <c r="Q663" s="69">
        <v>17.68327</v>
      </c>
      <c r="R663" s="69">
        <v>14.314080000000001</v>
      </c>
      <c r="S663" s="69">
        <v>12.74532</v>
      </c>
      <c r="T663" s="69">
        <v>12.22536</v>
      </c>
      <c r="U663" s="69">
        <v>11.822050000000001</v>
      </c>
      <c r="V663" s="70">
        <v>0.51692899999999997</v>
      </c>
      <c r="W663" s="70">
        <v>0.45747739999999998</v>
      </c>
      <c r="X663" s="70">
        <v>0.44421119999999997</v>
      </c>
      <c r="Y663" s="70">
        <v>0.44472099999999998</v>
      </c>
    </row>
    <row r="664" spans="1:25">
      <c r="A664" t="str">
        <f t="shared" si="33"/>
        <v>30-52</v>
      </c>
      <c r="B664">
        <f t="shared" si="31"/>
        <v>30</v>
      </c>
      <c r="C664">
        <f t="shared" si="32"/>
        <v>52</v>
      </c>
      <c r="D664">
        <v>140000</v>
      </c>
      <c r="E664">
        <v>226000</v>
      </c>
      <c r="F664" s="69">
        <v>20.073049999999999</v>
      </c>
      <c r="G664" s="69">
        <v>18.268059999999998</v>
      </c>
      <c r="H664" s="69">
        <v>17.981200000000001</v>
      </c>
      <c r="I664" s="69">
        <v>18.09862</v>
      </c>
      <c r="J664" s="69">
        <v>38.523769999999999</v>
      </c>
      <c r="K664" s="69">
        <v>40.37632</v>
      </c>
      <c r="L664" s="69">
        <v>40.448140000000002</v>
      </c>
      <c r="M664" s="69">
        <v>40.106610000000003</v>
      </c>
      <c r="N664" s="69">
        <v>18.666350000000001</v>
      </c>
      <c r="O664" s="69">
        <v>17.258880000000001</v>
      </c>
      <c r="P664" s="69">
        <v>16.795359999999999</v>
      </c>
      <c r="Q664" s="69">
        <v>16.434909999999999</v>
      </c>
      <c r="R664" s="69">
        <v>15.426299999999999</v>
      </c>
      <c r="S664" s="69">
        <v>13.73906</v>
      </c>
      <c r="T664" s="69">
        <v>13.193770000000001</v>
      </c>
      <c r="U664" s="69">
        <v>12.77237</v>
      </c>
      <c r="V664" s="70">
        <v>0.53936490000000004</v>
      </c>
      <c r="W664" s="70">
        <v>0.47787499999999999</v>
      </c>
      <c r="X664" s="70">
        <v>0.4676401</v>
      </c>
      <c r="Y664" s="70">
        <v>0.47067369999999997</v>
      </c>
    </row>
    <row r="665" spans="1:25">
      <c r="A665" t="str">
        <f t="shared" si="33"/>
        <v>30-53</v>
      </c>
      <c r="B665">
        <f t="shared" si="31"/>
        <v>30</v>
      </c>
      <c r="C665">
        <f t="shared" si="32"/>
        <v>53</v>
      </c>
      <c r="D665">
        <v>140000</v>
      </c>
      <c r="E665">
        <v>230000</v>
      </c>
      <c r="F665" s="69">
        <v>21.87501</v>
      </c>
      <c r="G665" s="69">
        <v>19.862870000000001</v>
      </c>
      <c r="H665" s="69">
        <v>19.61328</v>
      </c>
      <c r="I665" s="69">
        <v>19.777650000000001</v>
      </c>
      <c r="J665" s="69">
        <v>50.065069999999999</v>
      </c>
      <c r="K665" s="69">
        <v>52.142749999999999</v>
      </c>
      <c r="L665" s="69">
        <v>52.079790000000003</v>
      </c>
      <c r="M665" s="69">
        <v>51.614800000000002</v>
      </c>
      <c r="N665" s="69">
        <v>16.49062</v>
      </c>
      <c r="O665" s="69">
        <v>15.21688</v>
      </c>
      <c r="P665" s="69">
        <v>14.82788</v>
      </c>
      <c r="Q665" s="69">
        <v>14.52497</v>
      </c>
      <c r="R665" s="69">
        <v>17.085999999999999</v>
      </c>
      <c r="S665" s="69">
        <v>15.201689999999999</v>
      </c>
      <c r="T665" s="69">
        <v>14.59291</v>
      </c>
      <c r="U665" s="69">
        <v>14.121180000000001</v>
      </c>
      <c r="V665" s="70">
        <v>0.72920839999999998</v>
      </c>
      <c r="W665" s="70">
        <v>0.63455470000000003</v>
      </c>
      <c r="X665" s="70">
        <v>0.62303319999999995</v>
      </c>
      <c r="Y665" s="70">
        <v>0.62742609999999999</v>
      </c>
    </row>
    <row r="666" spans="1:25">
      <c r="A666" t="str">
        <f t="shared" si="33"/>
        <v>31-14</v>
      </c>
      <c r="B666">
        <f t="shared" si="31"/>
        <v>31</v>
      </c>
      <c r="C666">
        <f t="shared" si="32"/>
        <v>14</v>
      </c>
      <c r="D666">
        <v>144000</v>
      </c>
      <c r="E666">
        <v>74000</v>
      </c>
      <c r="F666" s="69">
        <v>6.798743</v>
      </c>
      <c r="G666" s="69">
        <v>5.8685850000000004</v>
      </c>
      <c r="H666" s="69">
        <v>5.5798269999999999</v>
      </c>
      <c r="I666" s="69">
        <v>5.4126380000000003</v>
      </c>
      <c r="J666" s="69">
        <v>54.451839999999997</v>
      </c>
      <c r="K666" s="69">
        <v>56.070790000000002</v>
      </c>
      <c r="L666" s="69">
        <v>56.28275</v>
      </c>
      <c r="M666" s="69">
        <v>56.311360000000001</v>
      </c>
      <c r="N666" s="69">
        <v>12.72785</v>
      </c>
      <c r="O666" s="69">
        <v>11.67069</v>
      </c>
      <c r="P666" s="69">
        <v>11.280010000000001</v>
      </c>
      <c r="Q666" s="69">
        <v>10.964779999999999</v>
      </c>
      <c r="R666" s="69">
        <v>7.9136550000000003</v>
      </c>
      <c r="S666" s="69">
        <v>7.0505459999999998</v>
      </c>
      <c r="T666" s="69">
        <v>6.7247779999999997</v>
      </c>
      <c r="U666" s="69">
        <v>6.4587849999999998</v>
      </c>
      <c r="V666" s="70">
        <v>0.55573059999999996</v>
      </c>
      <c r="W666" s="70">
        <v>0.47856340000000003</v>
      </c>
      <c r="X666" s="70">
        <v>0.44256659999999998</v>
      </c>
      <c r="Y666" s="70">
        <v>0.42186679999999999</v>
      </c>
    </row>
    <row r="667" spans="1:25">
      <c r="A667" t="str">
        <f t="shared" si="33"/>
        <v>31-15</v>
      </c>
      <c r="B667">
        <f t="shared" si="31"/>
        <v>31</v>
      </c>
      <c r="C667">
        <f t="shared" si="32"/>
        <v>15</v>
      </c>
      <c r="D667">
        <v>144000</v>
      </c>
      <c r="E667">
        <v>78000</v>
      </c>
      <c r="F667" s="69">
        <v>6.5830640000000002</v>
      </c>
      <c r="G667" s="69">
        <v>5.6845210000000002</v>
      </c>
      <c r="H667" s="69">
        <v>5.4022629999999996</v>
      </c>
      <c r="I667" s="69">
        <v>5.2435530000000004</v>
      </c>
      <c r="J667" s="69">
        <v>53.357559999999999</v>
      </c>
      <c r="K667" s="69">
        <v>55.049010000000003</v>
      </c>
      <c r="L667" s="69">
        <v>55.28501</v>
      </c>
      <c r="M667" s="69">
        <v>55.318629999999999</v>
      </c>
      <c r="N667" s="69">
        <v>8.7601910000000007</v>
      </c>
      <c r="O667" s="69">
        <v>8.0673379999999995</v>
      </c>
      <c r="P667" s="69">
        <v>7.810702</v>
      </c>
      <c r="Q667" s="69">
        <v>7.6056290000000004</v>
      </c>
      <c r="R667" s="69">
        <v>7.1757080000000002</v>
      </c>
      <c r="S667" s="69">
        <v>6.4047910000000003</v>
      </c>
      <c r="T667" s="69">
        <v>6.1118269999999999</v>
      </c>
      <c r="U667" s="69">
        <v>5.8729040000000001</v>
      </c>
      <c r="V667" s="70">
        <v>0.41596149999999998</v>
      </c>
      <c r="W667" s="70">
        <v>0.35612739999999998</v>
      </c>
      <c r="X667" s="70">
        <v>0.32635789999999998</v>
      </c>
      <c r="Y667" s="70">
        <v>0.30936049999999998</v>
      </c>
    </row>
    <row r="668" spans="1:25">
      <c r="A668" t="str">
        <f t="shared" si="33"/>
        <v>31-16</v>
      </c>
      <c r="B668">
        <f t="shared" si="31"/>
        <v>31</v>
      </c>
      <c r="C668">
        <f t="shared" si="32"/>
        <v>16</v>
      </c>
      <c r="D668">
        <v>144000</v>
      </c>
      <c r="E668">
        <v>82000</v>
      </c>
      <c r="F668" s="69">
        <v>10.320180000000001</v>
      </c>
      <c r="G668" s="69">
        <v>8.9463299999999997</v>
      </c>
      <c r="H668" s="69">
        <v>8.5141939999999998</v>
      </c>
      <c r="I668" s="69">
        <v>8.2939399999999992</v>
      </c>
      <c r="J668" s="69">
        <v>51.205300000000001</v>
      </c>
      <c r="K668" s="69">
        <v>53.025889999999997</v>
      </c>
      <c r="L668" s="69">
        <v>53.307720000000003</v>
      </c>
      <c r="M668" s="69">
        <v>53.358359999999998</v>
      </c>
      <c r="N668" s="69">
        <v>15.6149</v>
      </c>
      <c r="O668" s="69">
        <v>14.276579999999999</v>
      </c>
      <c r="P668" s="69">
        <v>13.77867</v>
      </c>
      <c r="Q668" s="69">
        <v>13.37499</v>
      </c>
      <c r="R668" s="69">
        <v>8.8732389999999999</v>
      </c>
      <c r="S668" s="69">
        <v>7.9002540000000003</v>
      </c>
      <c r="T668" s="69">
        <v>7.5323409999999997</v>
      </c>
      <c r="U668" s="69">
        <v>7.2318629999999997</v>
      </c>
      <c r="V668" s="70">
        <v>0.61660499999999996</v>
      </c>
      <c r="W668" s="70">
        <v>0.53314910000000004</v>
      </c>
      <c r="X668" s="70">
        <v>0.49472899999999997</v>
      </c>
      <c r="Y668" s="70">
        <v>0.47282689999999999</v>
      </c>
    </row>
    <row r="669" spans="1:25">
      <c r="A669" t="str">
        <f t="shared" si="33"/>
        <v>31-17</v>
      </c>
      <c r="B669">
        <f t="shared" si="31"/>
        <v>31</v>
      </c>
      <c r="C669">
        <f t="shared" si="32"/>
        <v>17</v>
      </c>
      <c r="D669">
        <v>144000</v>
      </c>
      <c r="E669">
        <v>86000</v>
      </c>
      <c r="F669" s="69">
        <v>6.4225649999999996</v>
      </c>
      <c r="G669" s="69">
        <v>5.5686770000000001</v>
      </c>
      <c r="H669" s="69">
        <v>5.2954860000000004</v>
      </c>
      <c r="I669" s="69">
        <v>5.1457240000000004</v>
      </c>
      <c r="J669" s="69">
        <v>53.091560000000001</v>
      </c>
      <c r="K669" s="69">
        <v>54.790509999999998</v>
      </c>
      <c r="L669" s="69">
        <v>55.024799999999999</v>
      </c>
      <c r="M669" s="69">
        <v>55.041330000000002</v>
      </c>
      <c r="N669" s="69">
        <v>9.1481689999999993</v>
      </c>
      <c r="O669" s="69">
        <v>8.4148060000000005</v>
      </c>
      <c r="P669" s="69">
        <v>8.1417439999999992</v>
      </c>
      <c r="Q669" s="69">
        <v>7.9233960000000003</v>
      </c>
      <c r="R669" s="69">
        <v>7.3230209999999998</v>
      </c>
      <c r="S669" s="69">
        <v>6.5350279999999996</v>
      </c>
      <c r="T669" s="69">
        <v>6.2350060000000003</v>
      </c>
      <c r="U669" s="69">
        <v>5.9904979999999997</v>
      </c>
      <c r="V669" s="70">
        <v>0.42450300000000002</v>
      </c>
      <c r="W669" s="70">
        <v>0.36480570000000001</v>
      </c>
      <c r="X669" s="70">
        <v>0.33507369999999997</v>
      </c>
      <c r="Y669" s="70">
        <v>0.31815139999999997</v>
      </c>
    </row>
    <row r="670" spans="1:25">
      <c r="A670" t="str">
        <f t="shared" si="33"/>
        <v>31-18</v>
      </c>
      <c r="B670">
        <f t="shared" si="31"/>
        <v>31</v>
      </c>
      <c r="C670">
        <f t="shared" si="32"/>
        <v>18</v>
      </c>
      <c r="D670">
        <v>144000</v>
      </c>
      <c r="E670">
        <v>90000</v>
      </c>
      <c r="F670" s="69">
        <v>6.1963990000000004</v>
      </c>
      <c r="G670" s="69">
        <v>5.3735030000000004</v>
      </c>
      <c r="H670" s="69">
        <v>5.1084820000000004</v>
      </c>
      <c r="I670" s="69">
        <v>4.9622229999999998</v>
      </c>
      <c r="J670" s="69">
        <v>52.678330000000003</v>
      </c>
      <c r="K670" s="69">
        <v>54.378410000000002</v>
      </c>
      <c r="L670" s="69">
        <v>54.611640000000001</v>
      </c>
      <c r="M670" s="69">
        <v>54.624569999999999</v>
      </c>
      <c r="N670" s="69">
        <v>8.6833270000000002</v>
      </c>
      <c r="O670" s="69">
        <v>7.9970280000000002</v>
      </c>
      <c r="P670" s="69">
        <v>7.7424929999999996</v>
      </c>
      <c r="Q670" s="69">
        <v>7.5397850000000002</v>
      </c>
      <c r="R670" s="69">
        <v>7.254391</v>
      </c>
      <c r="S670" s="69">
        <v>6.474126</v>
      </c>
      <c r="T670" s="69">
        <v>6.1775700000000002</v>
      </c>
      <c r="U670" s="69">
        <v>5.9364439999999998</v>
      </c>
      <c r="V670" s="70">
        <v>0.40136149999999998</v>
      </c>
      <c r="W670" s="70">
        <v>0.34438170000000001</v>
      </c>
      <c r="X670" s="70">
        <v>0.31579940000000001</v>
      </c>
      <c r="Y670" s="70">
        <v>0.29962319999999998</v>
      </c>
    </row>
    <row r="671" spans="1:25">
      <c r="A671" t="str">
        <f t="shared" si="33"/>
        <v>31-19</v>
      </c>
      <c r="B671">
        <f t="shared" si="31"/>
        <v>31</v>
      </c>
      <c r="C671">
        <f t="shared" si="32"/>
        <v>19</v>
      </c>
      <c r="D671">
        <v>144000</v>
      </c>
      <c r="E671">
        <v>94000</v>
      </c>
      <c r="F671" s="69">
        <v>7.3043329999999997</v>
      </c>
      <c r="G671" s="69">
        <v>6.3610340000000001</v>
      </c>
      <c r="H671" s="69">
        <v>6.0560809999999998</v>
      </c>
      <c r="I671" s="69">
        <v>5.8917789999999997</v>
      </c>
      <c r="J671" s="69">
        <v>52.851089999999999</v>
      </c>
      <c r="K671" s="69">
        <v>54.533940000000001</v>
      </c>
      <c r="L671" s="69">
        <v>54.755549999999999</v>
      </c>
      <c r="M671" s="69">
        <v>54.752960000000002</v>
      </c>
      <c r="N671" s="69">
        <v>11.76937</v>
      </c>
      <c r="O671" s="69">
        <v>10.809530000000001</v>
      </c>
      <c r="P671" s="69">
        <v>10.451079999999999</v>
      </c>
      <c r="Q671" s="69">
        <v>10.16358</v>
      </c>
      <c r="R671" s="69">
        <v>8.0331159999999997</v>
      </c>
      <c r="S671" s="69">
        <v>7.1638479999999998</v>
      </c>
      <c r="T671" s="69">
        <v>6.8335080000000001</v>
      </c>
      <c r="U671" s="69">
        <v>6.5643459999999996</v>
      </c>
      <c r="V671" s="70">
        <v>0.53588749999999996</v>
      </c>
      <c r="W671" s="70">
        <v>0.46344930000000001</v>
      </c>
      <c r="X671" s="70">
        <v>0.42873850000000002</v>
      </c>
      <c r="Y671" s="70">
        <v>0.40889379999999997</v>
      </c>
    </row>
    <row r="672" spans="1:25">
      <c r="A672" t="str">
        <f t="shared" si="33"/>
        <v>31-20</v>
      </c>
      <c r="B672">
        <f t="shared" si="31"/>
        <v>31</v>
      </c>
      <c r="C672">
        <f t="shared" si="32"/>
        <v>20</v>
      </c>
      <c r="D672">
        <v>144000</v>
      </c>
      <c r="E672">
        <v>98000</v>
      </c>
      <c r="F672" s="69">
        <v>8.9182369999999995</v>
      </c>
      <c r="G672" s="69">
        <v>7.8444440000000002</v>
      </c>
      <c r="H672" s="69">
        <v>7.4953770000000004</v>
      </c>
      <c r="I672" s="69">
        <v>7.3120310000000002</v>
      </c>
      <c r="J672" s="69">
        <v>50.507579999999997</v>
      </c>
      <c r="K672" s="69">
        <v>52.256210000000003</v>
      </c>
      <c r="L672" s="69">
        <v>52.506070000000001</v>
      </c>
      <c r="M672" s="69">
        <v>52.517589999999998</v>
      </c>
      <c r="N672" s="69">
        <v>14.599819999999999</v>
      </c>
      <c r="O672" s="69">
        <v>13.383150000000001</v>
      </c>
      <c r="P672" s="69">
        <v>12.92545</v>
      </c>
      <c r="Q672" s="69">
        <v>12.559150000000001</v>
      </c>
      <c r="R672" s="69">
        <v>8.7637830000000001</v>
      </c>
      <c r="S672" s="69">
        <v>7.8092259999999998</v>
      </c>
      <c r="T672" s="69">
        <v>7.4456009999999999</v>
      </c>
      <c r="U672" s="69">
        <v>7.1505280000000004</v>
      </c>
      <c r="V672" s="70">
        <v>0.56847139999999996</v>
      </c>
      <c r="W672" s="70">
        <v>0.49387930000000002</v>
      </c>
      <c r="X672" s="70">
        <v>0.45813500000000001</v>
      </c>
      <c r="Y672" s="70">
        <v>0.43771100000000002</v>
      </c>
    </row>
    <row r="673" spans="1:25">
      <c r="A673" t="str">
        <f t="shared" si="33"/>
        <v>31-21</v>
      </c>
      <c r="B673">
        <f t="shared" si="31"/>
        <v>31</v>
      </c>
      <c r="C673">
        <f t="shared" si="32"/>
        <v>21</v>
      </c>
      <c r="D673">
        <v>144000</v>
      </c>
      <c r="E673">
        <v>102000</v>
      </c>
      <c r="F673" s="69">
        <v>11.082100000000001</v>
      </c>
      <c r="G673" s="69">
        <v>9.7933210000000006</v>
      </c>
      <c r="H673" s="69">
        <v>9.3768019999999996</v>
      </c>
      <c r="I673" s="69">
        <v>9.1732809999999994</v>
      </c>
      <c r="J673" s="69">
        <v>47.49024</v>
      </c>
      <c r="K673" s="69">
        <v>49.350589999999997</v>
      </c>
      <c r="L673" s="69">
        <v>49.639769999999999</v>
      </c>
      <c r="M673" s="69">
        <v>49.662289999999999</v>
      </c>
      <c r="N673" s="69">
        <v>16.396820000000002</v>
      </c>
      <c r="O673" s="69">
        <v>15.00568</v>
      </c>
      <c r="P673" s="69">
        <v>14.48118</v>
      </c>
      <c r="Q673" s="69">
        <v>14.05992</v>
      </c>
      <c r="R673" s="69">
        <v>9.3802459999999996</v>
      </c>
      <c r="S673" s="69">
        <v>8.3544060000000009</v>
      </c>
      <c r="T673" s="69">
        <v>7.963101</v>
      </c>
      <c r="U673" s="69">
        <v>7.6453160000000002</v>
      </c>
      <c r="V673" s="70">
        <v>0.55823730000000005</v>
      </c>
      <c r="W673" s="70">
        <v>0.48484769999999999</v>
      </c>
      <c r="X673" s="70">
        <v>0.44957940000000002</v>
      </c>
      <c r="Y673" s="70">
        <v>0.42969810000000003</v>
      </c>
    </row>
    <row r="674" spans="1:25">
      <c r="A674" t="str">
        <f t="shared" si="33"/>
        <v>31-22</v>
      </c>
      <c r="B674">
        <f t="shared" si="31"/>
        <v>31</v>
      </c>
      <c r="C674">
        <f t="shared" si="32"/>
        <v>22</v>
      </c>
      <c r="D674">
        <v>144000</v>
      </c>
      <c r="E674">
        <v>106000</v>
      </c>
      <c r="F674" s="69">
        <v>12.21533</v>
      </c>
      <c r="G674" s="69">
        <v>10.81781</v>
      </c>
      <c r="H674" s="69">
        <v>10.36989</v>
      </c>
      <c r="I674" s="69">
        <v>10.1637</v>
      </c>
      <c r="J674" s="69">
        <v>45.886369999999999</v>
      </c>
      <c r="K674" s="69">
        <v>47.820140000000002</v>
      </c>
      <c r="L674" s="69">
        <v>48.126420000000003</v>
      </c>
      <c r="M674" s="69">
        <v>48.147480000000002</v>
      </c>
      <c r="N674" s="69">
        <v>16.247399999999999</v>
      </c>
      <c r="O674" s="69">
        <v>14.87363</v>
      </c>
      <c r="P674" s="69">
        <v>14.35392</v>
      </c>
      <c r="Q674" s="69">
        <v>13.93553</v>
      </c>
      <c r="R674" s="69">
        <v>9.5110460000000003</v>
      </c>
      <c r="S674" s="69">
        <v>8.4737050000000007</v>
      </c>
      <c r="T674" s="69">
        <v>8.0761149999999997</v>
      </c>
      <c r="U674" s="69">
        <v>7.7525079999999997</v>
      </c>
      <c r="V674" s="70">
        <v>0.52760700000000005</v>
      </c>
      <c r="W674" s="70">
        <v>0.45822370000000001</v>
      </c>
      <c r="X674" s="70">
        <v>0.42438870000000001</v>
      </c>
      <c r="Y674" s="70">
        <v>0.40541919999999998</v>
      </c>
    </row>
    <row r="675" spans="1:25">
      <c r="A675" t="str">
        <f t="shared" si="33"/>
        <v>31-23</v>
      </c>
      <c r="B675">
        <f t="shared" si="31"/>
        <v>31</v>
      </c>
      <c r="C675">
        <f t="shared" si="32"/>
        <v>23</v>
      </c>
      <c r="D675">
        <v>144000</v>
      </c>
      <c r="E675">
        <v>110000</v>
      </c>
      <c r="F675" s="69">
        <v>12.944050000000001</v>
      </c>
      <c r="G675" s="69">
        <v>11.48405</v>
      </c>
      <c r="H675" s="69">
        <v>11.02347</v>
      </c>
      <c r="I675" s="69">
        <v>10.826890000000001</v>
      </c>
      <c r="J675" s="69">
        <v>43.084589999999999</v>
      </c>
      <c r="K675" s="69">
        <v>45.117289999999997</v>
      </c>
      <c r="L675" s="69">
        <v>45.452500000000001</v>
      </c>
      <c r="M675" s="69">
        <v>45.475119999999997</v>
      </c>
      <c r="N675" s="69">
        <v>17.583490000000001</v>
      </c>
      <c r="O675" s="69">
        <v>16.08023</v>
      </c>
      <c r="P675" s="69">
        <v>15.508100000000001</v>
      </c>
      <c r="Q675" s="69">
        <v>15.04372</v>
      </c>
      <c r="R675" s="69">
        <v>9.9339150000000007</v>
      </c>
      <c r="S675" s="69">
        <v>8.8542880000000004</v>
      </c>
      <c r="T675" s="69">
        <v>8.4377250000000004</v>
      </c>
      <c r="U675" s="69">
        <v>8.0970250000000004</v>
      </c>
      <c r="V675" s="70">
        <v>0.4382046</v>
      </c>
      <c r="W675" s="70">
        <v>0.37937759999999998</v>
      </c>
      <c r="X675" s="70">
        <v>0.34970040000000002</v>
      </c>
      <c r="Y675" s="70">
        <v>0.3330902</v>
      </c>
    </row>
    <row r="676" spans="1:25">
      <c r="A676" t="str">
        <f t="shared" si="33"/>
        <v>31-24</v>
      </c>
      <c r="B676">
        <f t="shared" si="31"/>
        <v>31</v>
      </c>
      <c r="C676">
        <f t="shared" si="32"/>
        <v>24</v>
      </c>
      <c r="D676">
        <v>144000</v>
      </c>
      <c r="E676">
        <v>114000</v>
      </c>
      <c r="F676" s="69">
        <v>16.09319</v>
      </c>
      <c r="G676" s="69">
        <v>14.31268</v>
      </c>
      <c r="H676" s="69">
        <v>13.753489999999999</v>
      </c>
      <c r="I676" s="69">
        <v>13.55519</v>
      </c>
      <c r="J676" s="69">
        <v>43.8005</v>
      </c>
      <c r="K676" s="69">
        <v>45.809420000000003</v>
      </c>
      <c r="L676" s="69">
        <v>46.125549999999997</v>
      </c>
      <c r="M676" s="69">
        <v>46.103960000000001</v>
      </c>
      <c r="N676" s="69">
        <v>16.189859999999999</v>
      </c>
      <c r="O676" s="69">
        <v>14.828390000000001</v>
      </c>
      <c r="P676" s="69">
        <v>14.304180000000001</v>
      </c>
      <c r="Q676" s="69">
        <v>13.88237</v>
      </c>
      <c r="R676" s="69">
        <v>10.05945</v>
      </c>
      <c r="S676" s="69">
        <v>8.9707460000000001</v>
      </c>
      <c r="T676" s="69">
        <v>8.5464680000000008</v>
      </c>
      <c r="U676" s="69">
        <v>8.2010670000000001</v>
      </c>
      <c r="V676" s="70">
        <v>0.63163800000000003</v>
      </c>
      <c r="W676" s="70">
        <v>0.55160799999999999</v>
      </c>
      <c r="X676" s="70">
        <v>0.51284070000000004</v>
      </c>
      <c r="Y676" s="70">
        <v>0.49108590000000002</v>
      </c>
    </row>
    <row r="677" spans="1:25">
      <c r="A677" t="str">
        <f t="shared" si="33"/>
        <v>31-25</v>
      </c>
      <c r="B677">
        <f t="shared" si="31"/>
        <v>31</v>
      </c>
      <c r="C677">
        <f t="shared" si="32"/>
        <v>25</v>
      </c>
      <c r="D677">
        <v>144000</v>
      </c>
      <c r="E677">
        <v>118000</v>
      </c>
      <c r="F677" s="69">
        <v>13.2903</v>
      </c>
      <c r="G677" s="69">
        <v>11.78257</v>
      </c>
      <c r="H677" s="69">
        <v>11.317399999999999</v>
      </c>
      <c r="I677" s="69">
        <v>11.153729999999999</v>
      </c>
      <c r="J677" s="69">
        <v>44.213799999999999</v>
      </c>
      <c r="K677" s="69">
        <v>46.248910000000002</v>
      </c>
      <c r="L677" s="69">
        <v>46.556269999999998</v>
      </c>
      <c r="M677" s="69">
        <v>46.512569999999997</v>
      </c>
      <c r="N677" s="69">
        <v>13.788629999999999</v>
      </c>
      <c r="O677" s="69">
        <v>12.66206</v>
      </c>
      <c r="P677" s="69">
        <v>12.22429</v>
      </c>
      <c r="Q677" s="69">
        <v>11.87135</v>
      </c>
      <c r="R677" s="69">
        <v>9.4206529999999997</v>
      </c>
      <c r="S677" s="69">
        <v>8.418177</v>
      </c>
      <c r="T677" s="69">
        <v>8.0221669999999996</v>
      </c>
      <c r="U677" s="69">
        <v>7.6982780000000002</v>
      </c>
      <c r="V677" s="70">
        <v>0.48396990000000001</v>
      </c>
      <c r="W677" s="70">
        <v>0.42147430000000002</v>
      </c>
      <c r="X677" s="70">
        <v>0.38980680000000001</v>
      </c>
      <c r="Y677" s="70">
        <v>0.37216090000000002</v>
      </c>
    </row>
    <row r="678" spans="1:25">
      <c r="A678" t="str">
        <f t="shared" si="33"/>
        <v>31-26</v>
      </c>
      <c r="B678">
        <f t="shared" si="31"/>
        <v>31</v>
      </c>
      <c r="C678">
        <f t="shared" si="32"/>
        <v>26</v>
      </c>
      <c r="D678">
        <v>144000</v>
      </c>
      <c r="E678">
        <v>122000</v>
      </c>
      <c r="F678" s="69">
        <v>19.062639999999998</v>
      </c>
      <c r="G678" s="69">
        <v>17.0063</v>
      </c>
      <c r="H678" s="69">
        <v>16.374120000000001</v>
      </c>
      <c r="I678" s="69">
        <v>16.178629999999998</v>
      </c>
      <c r="J678" s="69">
        <v>38.280079999999998</v>
      </c>
      <c r="K678" s="69">
        <v>40.46322</v>
      </c>
      <c r="L678" s="69">
        <v>40.836239999999997</v>
      </c>
      <c r="M678" s="69">
        <v>40.839329999999997</v>
      </c>
      <c r="N678" s="69">
        <v>18.72672</v>
      </c>
      <c r="O678" s="69">
        <v>17.141839999999998</v>
      </c>
      <c r="P678" s="69">
        <v>16.512309999999999</v>
      </c>
      <c r="Q678" s="69">
        <v>16.000679999999999</v>
      </c>
      <c r="R678" s="69">
        <v>11.33257</v>
      </c>
      <c r="S678" s="69">
        <v>10.125299999999999</v>
      </c>
      <c r="T678" s="69">
        <v>9.6414690000000007</v>
      </c>
      <c r="U678" s="69">
        <v>9.2452400000000008</v>
      </c>
      <c r="V678" s="70">
        <v>0.67358410000000002</v>
      </c>
      <c r="W678" s="70">
        <v>0.59181609999999996</v>
      </c>
      <c r="X678" s="70">
        <v>0.55079089999999997</v>
      </c>
      <c r="Y678" s="70">
        <v>0.52693710000000005</v>
      </c>
    </row>
    <row r="679" spans="1:25">
      <c r="A679" t="str">
        <f t="shared" si="33"/>
        <v>31-27</v>
      </c>
      <c r="B679">
        <f t="shared" si="31"/>
        <v>31</v>
      </c>
      <c r="C679">
        <f t="shared" si="32"/>
        <v>27</v>
      </c>
      <c r="D679">
        <v>144000</v>
      </c>
      <c r="E679">
        <v>126000</v>
      </c>
      <c r="F679" s="69">
        <v>17.160499999999999</v>
      </c>
      <c r="G679" s="69">
        <v>15.24933</v>
      </c>
      <c r="H679" s="69">
        <v>14.659380000000001</v>
      </c>
      <c r="I679" s="69">
        <v>14.46983</v>
      </c>
      <c r="J679" s="69">
        <v>39.20758</v>
      </c>
      <c r="K679" s="69">
        <v>41.442520000000002</v>
      </c>
      <c r="L679" s="69">
        <v>41.817659999999997</v>
      </c>
      <c r="M679" s="69">
        <v>41.805160000000001</v>
      </c>
      <c r="N679" s="69">
        <v>17.587499999999999</v>
      </c>
      <c r="O679" s="69">
        <v>16.134920000000001</v>
      </c>
      <c r="P679" s="69">
        <v>15.548730000000001</v>
      </c>
      <c r="Q679" s="69">
        <v>15.07241</v>
      </c>
      <c r="R679" s="69">
        <v>10.98067</v>
      </c>
      <c r="S679" s="69">
        <v>9.8283970000000007</v>
      </c>
      <c r="T679" s="69">
        <v>9.3591300000000004</v>
      </c>
      <c r="U679" s="69">
        <v>8.9742280000000001</v>
      </c>
      <c r="V679" s="70">
        <v>0.63327469999999997</v>
      </c>
      <c r="W679" s="70">
        <v>0.55814050000000004</v>
      </c>
      <c r="X679" s="70">
        <v>0.51975930000000004</v>
      </c>
      <c r="Y679" s="70">
        <v>0.49740849999999998</v>
      </c>
    </row>
    <row r="680" spans="1:25">
      <c r="A680" t="str">
        <f t="shared" si="33"/>
        <v>31-28</v>
      </c>
      <c r="B680">
        <f t="shared" si="31"/>
        <v>31</v>
      </c>
      <c r="C680">
        <f t="shared" si="32"/>
        <v>28</v>
      </c>
      <c r="D680">
        <v>144000</v>
      </c>
      <c r="E680">
        <v>130000</v>
      </c>
      <c r="F680" s="69">
        <v>20.51417</v>
      </c>
      <c r="G680" s="69">
        <v>18.19736</v>
      </c>
      <c r="H680" s="69">
        <v>17.442250000000001</v>
      </c>
      <c r="I680" s="69">
        <v>17.22711</v>
      </c>
      <c r="J680" s="69">
        <v>38.227040000000002</v>
      </c>
      <c r="K680" s="69">
        <v>40.42503</v>
      </c>
      <c r="L680" s="69">
        <v>40.778739999999999</v>
      </c>
      <c r="M680" s="69">
        <v>40.732599999999998</v>
      </c>
      <c r="N680" s="69">
        <v>17.957909999999998</v>
      </c>
      <c r="O680" s="69">
        <v>16.47052</v>
      </c>
      <c r="P680" s="69">
        <v>15.87369</v>
      </c>
      <c r="Q680" s="69">
        <v>15.395210000000001</v>
      </c>
      <c r="R680" s="69">
        <v>11.502190000000001</v>
      </c>
      <c r="S680" s="69">
        <v>10.29177</v>
      </c>
      <c r="T680" s="69">
        <v>9.8004929999999995</v>
      </c>
      <c r="U680" s="69">
        <v>9.402628</v>
      </c>
      <c r="V680" s="70">
        <v>0.72851679999999996</v>
      </c>
      <c r="W680" s="70">
        <v>0.64011770000000001</v>
      </c>
      <c r="X680" s="70">
        <v>0.59778770000000003</v>
      </c>
      <c r="Y680" s="70">
        <v>0.57482239999999996</v>
      </c>
    </row>
    <row r="681" spans="1:25">
      <c r="A681" t="str">
        <f t="shared" si="33"/>
        <v>31-29</v>
      </c>
      <c r="B681">
        <f t="shared" si="31"/>
        <v>31</v>
      </c>
      <c r="C681">
        <f t="shared" si="32"/>
        <v>29</v>
      </c>
      <c r="D681">
        <v>144000</v>
      </c>
      <c r="E681">
        <v>134000</v>
      </c>
      <c r="F681" s="69">
        <v>15.93257</v>
      </c>
      <c r="G681" s="69">
        <v>14.15732</v>
      </c>
      <c r="H681" s="69">
        <v>13.61248</v>
      </c>
      <c r="I681" s="69">
        <v>13.47531</v>
      </c>
      <c r="J681" s="69">
        <v>43.03539</v>
      </c>
      <c r="K681" s="69">
        <v>45.165010000000002</v>
      </c>
      <c r="L681" s="69">
        <v>45.460549999999998</v>
      </c>
      <c r="M681" s="69">
        <v>45.346519999999998</v>
      </c>
      <c r="N681" s="69">
        <v>17.600549999999998</v>
      </c>
      <c r="O681" s="69">
        <v>16.155380000000001</v>
      </c>
      <c r="P681" s="69">
        <v>15.577500000000001</v>
      </c>
      <c r="Q681" s="69">
        <v>15.11129</v>
      </c>
      <c r="R681" s="69">
        <v>11.182320000000001</v>
      </c>
      <c r="S681" s="69">
        <v>10.01412</v>
      </c>
      <c r="T681" s="69">
        <v>9.5424500000000005</v>
      </c>
      <c r="U681" s="69">
        <v>9.1583410000000001</v>
      </c>
      <c r="V681" s="70">
        <v>0.64279969999999997</v>
      </c>
      <c r="W681" s="70">
        <v>0.56718210000000002</v>
      </c>
      <c r="X681" s="70">
        <v>0.53092969999999995</v>
      </c>
      <c r="Y681" s="70">
        <v>0.51135200000000003</v>
      </c>
    </row>
    <row r="682" spans="1:25">
      <c r="A682" t="str">
        <f t="shared" si="33"/>
        <v>31-30</v>
      </c>
      <c r="B682">
        <f t="shared" si="31"/>
        <v>31</v>
      </c>
      <c r="C682">
        <f t="shared" si="32"/>
        <v>30</v>
      </c>
      <c r="D682">
        <v>144000</v>
      </c>
      <c r="E682">
        <v>138000</v>
      </c>
      <c r="F682" s="69">
        <v>19.563279999999999</v>
      </c>
      <c r="G682" s="69">
        <v>17.499890000000001</v>
      </c>
      <c r="H682" s="69">
        <v>16.823409999999999</v>
      </c>
      <c r="I682" s="69">
        <v>16.680009999999999</v>
      </c>
      <c r="J682" s="69">
        <v>39.517949999999999</v>
      </c>
      <c r="K682" s="69">
        <v>41.576039999999999</v>
      </c>
      <c r="L682" s="69">
        <v>41.876019999999997</v>
      </c>
      <c r="M682" s="69">
        <v>41.741520000000001</v>
      </c>
      <c r="N682" s="69">
        <v>18.226040000000001</v>
      </c>
      <c r="O682" s="69">
        <v>16.70167</v>
      </c>
      <c r="P682" s="69">
        <v>16.110510000000001</v>
      </c>
      <c r="Q682" s="69">
        <v>15.64536</v>
      </c>
      <c r="R682" s="69">
        <v>11.752969999999999</v>
      </c>
      <c r="S682" s="69">
        <v>10.496969999999999</v>
      </c>
      <c r="T682" s="69">
        <v>10.00404</v>
      </c>
      <c r="U682" s="69">
        <v>9.6119219999999999</v>
      </c>
      <c r="V682" s="70">
        <v>0.71820850000000003</v>
      </c>
      <c r="W682" s="70">
        <v>0.62870809999999999</v>
      </c>
      <c r="X682" s="70">
        <v>0.58926429999999996</v>
      </c>
      <c r="Y682" s="70">
        <v>0.57037349999999998</v>
      </c>
    </row>
    <row r="683" spans="1:25">
      <c r="A683" t="str">
        <f t="shared" si="33"/>
        <v>31-31</v>
      </c>
      <c r="B683">
        <f t="shared" si="31"/>
        <v>31</v>
      </c>
      <c r="C683">
        <f t="shared" si="32"/>
        <v>31</v>
      </c>
      <c r="D683">
        <v>144000</v>
      </c>
      <c r="E683">
        <v>142000</v>
      </c>
      <c r="F683" s="69">
        <v>17.21538</v>
      </c>
      <c r="G683" s="69">
        <v>15.39983</v>
      </c>
      <c r="H683" s="69">
        <v>14.81175</v>
      </c>
      <c r="I683" s="69">
        <v>14.69285</v>
      </c>
      <c r="J683" s="69">
        <v>41.258180000000003</v>
      </c>
      <c r="K683" s="69">
        <v>43.33511</v>
      </c>
      <c r="L683" s="69">
        <v>43.634639999999997</v>
      </c>
      <c r="M683" s="69">
        <v>43.483040000000003</v>
      </c>
      <c r="N683" s="69">
        <v>17.362480000000001</v>
      </c>
      <c r="O683" s="69">
        <v>15.920500000000001</v>
      </c>
      <c r="P683" s="69">
        <v>15.36763</v>
      </c>
      <c r="Q683" s="69">
        <v>14.93561</v>
      </c>
      <c r="R683" s="69">
        <v>11.506360000000001</v>
      </c>
      <c r="S683" s="69">
        <v>10.2705</v>
      </c>
      <c r="T683" s="69">
        <v>9.7905610000000003</v>
      </c>
      <c r="U683" s="69">
        <v>9.4102239999999995</v>
      </c>
      <c r="V683" s="70">
        <v>0.6671996</v>
      </c>
      <c r="W683" s="70">
        <v>0.58225870000000002</v>
      </c>
      <c r="X683" s="70">
        <v>0.54543140000000001</v>
      </c>
      <c r="Y683" s="70">
        <v>0.52868009999999999</v>
      </c>
    </row>
    <row r="684" spans="1:25">
      <c r="A684" t="str">
        <f t="shared" si="33"/>
        <v>31-32</v>
      </c>
      <c r="B684">
        <f t="shared" si="31"/>
        <v>31</v>
      </c>
      <c r="C684">
        <f t="shared" si="32"/>
        <v>32</v>
      </c>
      <c r="D684">
        <v>144000</v>
      </c>
      <c r="E684">
        <v>146000</v>
      </c>
      <c r="F684" s="69">
        <v>14.177199999999999</v>
      </c>
      <c r="G684" s="69">
        <v>12.732530000000001</v>
      </c>
      <c r="H684" s="69">
        <v>12.26519</v>
      </c>
      <c r="I684" s="69">
        <v>12.17413</v>
      </c>
      <c r="J684" s="69">
        <v>44.154000000000003</v>
      </c>
      <c r="K684" s="69">
        <v>46.186999999999998</v>
      </c>
      <c r="L684" s="69">
        <v>46.469450000000002</v>
      </c>
      <c r="M684" s="69">
        <v>46.292140000000003</v>
      </c>
      <c r="N684" s="69">
        <v>17.947289999999999</v>
      </c>
      <c r="O684" s="69">
        <v>16.438230000000001</v>
      </c>
      <c r="P684" s="69">
        <v>15.860239999999999</v>
      </c>
      <c r="Q684" s="69">
        <v>15.40802</v>
      </c>
      <c r="R684" s="69">
        <v>11.69782</v>
      </c>
      <c r="S684" s="69">
        <v>10.43702</v>
      </c>
      <c r="T684" s="69">
        <v>9.9482890000000008</v>
      </c>
      <c r="U684" s="69">
        <v>9.5607260000000007</v>
      </c>
      <c r="V684" s="70">
        <v>0.53681449999999997</v>
      </c>
      <c r="W684" s="70">
        <v>0.46756439999999999</v>
      </c>
      <c r="X684" s="70">
        <v>0.43735210000000002</v>
      </c>
      <c r="Y684" s="70">
        <v>0.42429250000000002</v>
      </c>
    </row>
    <row r="685" spans="1:25">
      <c r="A685" t="str">
        <f t="shared" si="33"/>
        <v>31-33</v>
      </c>
      <c r="B685">
        <f t="shared" si="31"/>
        <v>31</v>
      </c>
      <c r="C685">
        <f t="shared" si="32"/>
        <v>33</v>
      </c>
      <c r="D685">
        <v>144000</v>
      </c>
      <c r="E685">
        <v>150000</v>
      </c>
      <c r="F685" s="69">
        <v>23.648240000000001</v>
      </c>
      <c r="G685" s="69">
        <v>21.26014</v>
      </c>
      <c r="H685" s="69">
        <v>20.449719999999999</v>
      </c>
      <c r="I685" s="69">
        <v>20.266069999999999</v>
      </c>
      <c r="J685" s="69">
        <v>38.548909999999999</v>
      </c>
      <c r="K685" s="69">
        <v>40.648569999999999</v>
      </c>
      <c r="L685" s="69">
        <v>40.995429999999999</v>
      </c>
      <c r="M685" s="69">
        <v>40.898820000000001</v>
      </c>
      <c r="N685" s="69">
        <v>18.90887</v>
      </c>
      <c r="O685" s="69">
        <v>17.291329999999999</v>
      </c>
      <c r="P685" s="69">
        <v>16.676100000000002</v>
      </c>
      <c r="Q685" s="69">
        <v>16.19361</v>
      </c>
      <c r="R685" s="69">
        <v>13.025</v>
      </c>
      <c r="S685" s="69">
        <v>11.60374</v>
      </c>
      <c r="T685" s="69">
        <v>11.05692</v>
      </c>
      <c r="U685" s="69">
        <v>10.622389999999999</v>
      </c>
      <c r="V685" s="70">
        <v>0.80288090000000001</v>
      </c>
      <c r="W685" s="70">
        <v>0.69995620000000003</v>
      </c>
      <c r="X685" s="70">
        <v>0.65490680000000001</v>
      </c>
      <c r="Y685" s="70">
        <v>0.6327296</v>
      </c>
    </row>
    <row r="686" spans="1:25">
      <c r="A686" t="str">
        <f t="shared" si="33"/>
        <v>31-34</v>
      </c>
      <c r="B686">
        <f t="shared" si="31"/>
        <v>31</v>
      </c>
      <c r="C686">
        <f t="shared" si="32"/>
        <v>34</v>
      </c>
      <c r="D686">
        <v>144000</v>
      </c>
      <c r="E686">
        <v>154000</v>
      </c>
      <c r="F686" s="69">
        <v>17.62079</v>
      </c>
      <c r="G686" s="69">
        <v>15.2309</v>
      </c>
      <c r="H686" s="69">
        <v>14.365449999999999</v>
      </c>
      <c r="I686" s="69">
        <v>14.141349999999999</v>
      </c>
      <c r="J686" s="69">
        <v>42.128300000000003</v>
      </c>
      <c r="K686" s="69">
        <v>44.550319999999999</v>
      </c>
      <c r="L686" s="69">
        <v>44.952710000000003</v>
      </c>
      <c r="M686" s="69">
        <v>44.78969</v>
      </c>
      <c r="N686" s="69">
        <v>16.267720000000001</v>
      </c>
      <c r="O686" s="69">
        <v>14.88265</v>
      </c>
      <c r="P686" s="69">
        <v>14.377879999999999</v>
      </c>
      <c r="Q686" s="69">
        <v>14.01233</v>
      </c>
      <c r="R686" s="69">
        <v>12.18516</v>
      </c>
      <c r="S686" s="69">
        <v>10.82084</v>
      </c>
      <c r="T686" s="69">
        <v>10.30813</v>
      </c>
      <c r="U686" s="69">
        <v>9.9264860000000006</v>
      </c>
      <c r="V686" s="70">
        <v>0.66730310000000004</v>
      </c>
      <c r="W686" s="70">
        <v>0.56881360000000003</v>
      </c>
      <c r="X686" s="70">
        <v>0.53111889999999995</v>
      </c>
      <c r="Y686" s="70">
        <v>0.51930299999999996</v>
      </c>
    </row>
    <row r="687" spans="1:25">
      <c r="A687" t="str">
        <f t="shared" si="33"/>
        <v>31-35</v>
      </c>
      <c r="B687">
        <f t="shared" si="31"/>
        <v>31</v>
      </c>
      <c r="C687">
        <f t="shared" si="32"/>
        <v>35</v>
      </c>
      <c r="D687">
        <v>144000</v>
      </c>
      <c r="E687">
        <v>158000</v>
      </c>
      <c r="F687" s="69">
        <v>21.961539999999999</v>
      </c>
      <c r="G687" s="69">
        <v>19.154260000000001</v>
      </c>
      <c r="H687" s="69">
        <v>18.176539999999999</v>
      </c>
      <c r="I687" s="69">
        <v>17.913250000000001</v>
      </c>
      <c r="J687" s="69">
        <v>42.889069999999997</v>
      </c>
      <c r="K687" s="69">
        <v>45.2164</v>
      </c>
      <c r="L687" s="69">
        <v>45.598030000000001</v>
      </c>
      <c r="M687" s="69">
        <v>45.470599999999997</v>
      </c>
      <c r="N687" s="69">
        <v>18.232669999999999</v>
      </c>
      <c r="O687" s="69">
        <v>16.645209999999999</v>
      </c>
      <c r="P687" s="69">
        <v>16.024909999999998</v>
      </c>
      <c r="Q687" s="69">
        <v>15.54626</v>
      </c>
      <c r="R687" s="69">
        <v>13.211029999999999</v>
      </c>
      <c r="S687" s="69">
        <v>11.72917</v>
      </c>
      <c r="T687" s="69">
        <v>11.14133</v>
      </c>
      <c r="U687" s="69">
        <v>10.68117</v>
      </c>
      <c r="V687" s="70">
        <v>0.73474030000000001</v>
      </c>
      <c r="W687" s="70">
        <v>0.62900250000000002</v>
      </c>
      <c r="X687" s="70">
        <v>0.58430879999999996</v>
      </c>
      <c r="Y687" s="70">
        <v>0.56452740000000001</v>
      </c>
    </row>
    <row r="688" spans="1:25">
      <c r="A688" t="str">
        <f t="shared" si="33"/>
        <v>31-36</v>
      </c>
      <c r="B688">
        <f t="shared" si="31"/>
        <v>31</v>
      </c>
      <c r="C688">
        <f t="shared" si="32"/>
        <v>36</v>
      </c>
      <c r="D688">
        <v>144000</v>
      </c>
      <c r="E688">
        <v>162000</v>
      </c>
      <c r="F688" s="69">
        <v>21.691020000000002</v>
      </c>
      <c r="G688" s="69">
        <v>19.148479999999999</v>
      </c>
      <c r="H688" s="69">
        <v>18.27814</v>
      </c>
      <c r="I688" s="69">
        <v>18.01905</v>
      </c>
      <c r="J688" s="69">
        <v>43.287529999999997</v>
      </c>
      <c r="K688" s="69">
        <v>45.361989999999999</v>
      </c>
      <c r="L688" s="69">
        <v>45.663760000000003</v>
      </c>
      <c r="M688" s="69">
        <v>45.551310000000001</v>
      </c>
      <c r="N688" s="69">
        <v>19.51728</v>
      </c>
      <c r="O688" s="69">
        <v>17.80322</v>
      </c>
      <c r="P688" s="69">
        <v>17.144749999999998</v>
      </c>
      <c r="Q688" s="69">
        <v>16.636749999999999</v>
      </c>
      <c r="R688" s="69">
        <v>13.700480000000001</v>
      </c>
      <c r="S688" s="69">
        <v>12.16048</v>
      </c>
      <c r="T688" s="69">
        <v>11.560409999999999</v>
      </c>
      <c r="U688" s="69">
        <v>11.091469999999999</v>
      </c>
      <c r="V688" s="70">
        <v>0.88586620000000005</v>
      </c>
      <c r="W688" s="70">
        <v>0.76051590000000002</v>
      </c>
      <c r="X688" s="70">
        <v>0.70723499999999995</v>
      </c>
      <c r="Y688" s="70">
        <v>0.68206500000000003</v>
      </c>
    </row>
    <row r="689" spans="1:25">
      <c r="A689" t="str">
        <f t="shared" si="33"/>
        <v>31-37</v>
      </c>
      <c r="B689">
        <f t="shared" si="31"/>
        <v>31</v>
      </c>
      <c r="C689">
        <f t="shared" si="32"/>
        <v>37</v>
      </c>
      <c r="D689">
        <v>144000</v>
      </c>
      <c r="E689">
        <v>166000</v>
      </c>
      <c r="F689" s="69">
        <v>29.391069999999999</v>
      </c>
      <c r="G689" s="69">
        <v>26.392510000000001</v>
      </c>
      <c r="H689" s="69">
        <v>25.357209999999998</v>
      </c>
      <c r="I689" s="69">
        <v>24.998860000000001</v>
      </c>
      <c r="J689" s="69">
        <v>37.193809999999999</v>
      </c>
      <c r="K689" s="69">
        <v>39.04092</v>
      </c>
      <c r="L689" s="69">
        <v>39.239220000000003</v>
      </c>
      <c r="M689" s="69">
        <v>39.145189999999999</v>
      </c>
      <c r="N689" s="69">
        <v>22.635950000000001</v>
      </c>
      <c r="O689" s="69">
        <v>20.609089999999998</v>
      </c>
      <c r="P689" s="69">
        <v>19.834440000000001</v>
      </c>
      <c r="Q689" s="69">
        <v>19.242429999999999</v>
      </c>
      <c r="R689" s="69">
        <v>15.546569999999999</v>
      </c>
      <c r="S689" s="69">
        <v>13.788690000000001</v>
      </c>
      <c r="T689" s="69">
        <v>13.10694</v>
      </c>
      <c r="U689" s="69">
        <v>12.57973</v>
      </c>
      <c r="V689" s="70">
        <v>1.3287</v>
      </c>
      <c r="W689" s="70">
        <v>1.156226</v>
      </c>
      <c r="X689" s="70">
        <v>1.084795</v>
      </c>
      <c r="Y689" s="70">
        <v>1.0515140000000001</v>
      </c>
    </row>
    <row r="690" spans="1:25">
      <c r="A690" t="str">
        <f t="shared" si="33"/>
        <v>31-38</v>
      </c>
      <c r="B690">
        <f t="shared" si="31"/>
        <v>31</v>
      </c>
      <c r="C690">
        <f t="shared" si="32"/>
        <v>38</v>
      </c>
      <c r="D690">
        <v>144000</v>
      </c>
      <c r="E690">
        <v>170000</v>
      </c>
      <c r="F690" s="69">
        <v>27.073509999999999</v>
      </c>
      <c r="G690" s="69">
        <v>24.545010000000001</v>
      </c>
      <c r="H690" s="69">
        <v>23.562139999999999</v>
      </c>
      <c r="I690" s="69">
        <v>23.179020000000001</v>
      </c>
      <c r="J690" s="69">
        <v>39.702370000000002</v>
      </c>
      <c r="K690" s="69">
        <v>41.296219999999998</v>
      </c>
      <c r="L690" s="69">
        <v>41.521880000000003</v>
      </c>
      <c r="M690" s="69">
        <v>41.44502</v>
      </c>
      <c r="N690" s="69">
        <v>20.203489999999999</v>
      </c>
      <c r="O690" s="69">
        <v>18.432030000000001</v>
      </c>
      <c r="P690" s="69">
        <v>17.752410000000001</v>
      </c>
      <c r="Q690" s="69">
        <v>17.236969999999999</v>
      </c>
      <c r="R690" s="69">
        <v>14.54664</v>
      </c>
      <c r="S690" s="69">
        <v>12.90652</v>
      </c>
      <c r="T690" s="69">
        <v>12.266590000000001</v>
      </c>
      <c r="U690" s="69">
        <v>11.77407</v>
      </c>
      <c r="V690" s="70">
        <v>0.92154150000000001</v>
      </c>
      <c r="W690" s="70">
        <v>0.79156859999999996</v>
      </c>
      <c r="X690" s="70">
        <v>0.73816660000000001</v>
      </c>
      <c r="Y690" s="70">
        <v>0.71526719999999999</v>
      </c>
    </row>
    <row r="691" spans="1:25">
      <c r="A691" t="str">
        <f t="shared" si="33"/>
        <v>31-39</v>
      </c>
      <c r="B691">
        <f t="shared" si="31"/>
        <v>31</v>
      </c>
      <c r="C691">
        <f t="shared" si="32"/>
        <v>39</v>
      </c>
      <c r="D691">
        <v>144000</v>
      </c>
      <c r="E691">
        <v>174000</v>
      </c>
      <c r="F691" s="69">
        <v>29.532920000000001</v>
      </c>
      <c r="G691" s="69">
        <v>25.992380000000001</v>
      </c>
      <c r="H691" s="69">
        <v>24.631689999999999</v>
      </c>
      <c r="I691" s="69">
        <v>24.171610000000001</v>
      </c>
      <c r="J691" s="69">
        <v>36.242379999999997</v>
      </c>
      <c r="K691" s="69">
        <v>38.284999999999997</v>
      </c>
      <c r="L691" s="69">
        <v>38.626519999999999</v>
      </c>
      <c r="M691" s="69">
        <v>38.559579999999997</v>
      </c>
      <c r="N691" s="69">
        <v>21.391680000000001</v>
      </c>
      <c r="O691" s="69">
        <v>19.486630000000002</v>
      </c>
      <c r="P691" s="69">
        <v>18.754799999999999</v>
      </c>
      <c r="Q691" s="69">
        <v>18.205279999999998</v>
      </c>
      <c r="R691" s="69">
        <v>14.975759999999999</v>
      </c>
      <c r="S691" s="69">
        <v>13.26432</v>
      </c>
      <c r="T691" s="69">
        <v>12.596360000000001</v>
      </c>
      <c r="U691" s="69">
        <v>12.08883</v>
      </c>
      <c r="V691" s="70">
        <v>1.1571400000000001</v>
      </c>
      <c r="W691" s="70">
        <v>0.98706939999999999</v>
      </c>
      <c r="X691" s="70">
        <v>0.919852</v>
      </c>
      <c r="Y691" s="70">
        <v>0.89256100000000005</v>
      </c>
    </row>
    <row r="692" spans="1:25">
      <c r="A692" t="str">
        <f t="shared" si="33"/>
        <v>31-40</v>
      </c>
      <c r="B692">
        <f t="shared" si="31"/>
        <v>31</v>
      </c>
      <c r="C692">
        <f t="shared" si="32"/>
        <v>40</v>
      </c>
      <c r="D692">
        <v>144000</v>
      </c>
      <c r="E692">
        <v>178000</v>
      </c>
      <c r="F692" s="69">
        <v>17.648109999999999</v>
      </c>
      <c r="G692" s="69">
        <v>15.25164</v>
      </c>
      <c r="H692" s="69">
        <v>14.463369999999999</v>
      </c>
      <c r="I692" s="69">
        <v>14.23246</v>
      </c>
      <c r="J692" s="69">
        <v>44.802370000000003</v>
      </c>
      <c r="K692" s="69">
        <v>47.245330000000003</v>
      </c>
      <c r="L692" s="69">
        <v>47.646270000000001</v>
      </c>
      <c r="M692" s="69">
        <v>47.548160000000003</v>
      </c>
      <c r="N692" s="69">
        <v>18.749919999999999</v>
      </c>
      <c r="O692" s="69">
        <v>17.130179999999999</v>
      </c>
      <c r="P692" s="69">
        <v>16.49785</v>
      </c>
      <c r="Q692" s="69">
        <v>16.004439999999999</v>
      </c>
      <c r="R692" s="69">
        <v>12.935879999999999</v>
      </c>
      <c r="S692" s="69">
        <v>11.488250000000001</v>
      </c>
      <c r="T692" s="69">
        <v>10.918950000000001</v>
      </c>
      <c r="U692" s="69">
        <v>10.47021</v>
      </c>
      <c r="V692" s="70">
        <v>0.63021340000000003</v>
      </c>
      <c r="W692" s="70">
        <v>0.53882609999999997</v>
      </c>
      <c r="X692" s="70">
        <v>0.50036329999999996</v>
      </c>
      <c r="Y692" s="70">
        <v>0.48280190000000001</v>
      </c>
    </row>
    <row r="693" spans="1:25">
      <c r="A693" t="str">
        <f t="shared" si="33"/>
        <v>31-41</v>
      </c>
      <c r="B693">
        <f t="shared" si="31"/>
        <v>31</v>
      </c>
      <c r="C693">
        <f t="shared" si="32"/>
        <v>41</v>
      </c>
      <c r="D693">
        <v>144000</v>
      </c>
      <c r="E693">
        <v>182000</v>
      </c>
      <c r="F693" s="69">
        <v>15.693339999999999</v>
      </c>
      <c r="G693" s="69">
        <v>13.635</v>
      </c>
      <c r="H693" s="69">
        <v>13.002090000000001</v>
      </c>
      <c r="I693" s="69">
        <v>12.8095</v>
      </c>
      <c r="J693" s="69">
        <v>45.863219999999998</v>
      </c>
      <c r="K693" s="69">
        <v>48.397860000000001</v>
      </c>
      <c r="L693" s="69">
        <v>48.807270000000003</v>
      </c>
      <c r="M693" s="69">
        <v>48.723759999999999</v>
      </c>
      <c r="N693" s="69">
        <v>18.22635</v>
      </c>
      <c r="O693" s="69">
        <v>16.67052</v>
      </c>
      <c r="P693" s="69">
        <v>16.057839999999999</v>
      </c>
      <c r="Q693" s="69">
        <v>15.5688</v>
      </c>
      <c r="R693" s="69">
        <v>12.395250000000001</v>
      </c>
      <c r="S693" s="69">
        <v>11.01998</v>
      </c>
      <c r="T693" s="69">
        <v>10.47883</v>
      </c>
      <c r="U693" s="69">
        <v>10.043559999999999</v>
      </c>
      <c r="V693" s="70">
        <v>0.57031120000000002</v>
      </c>
      <c r="W693" s="70">
        <v>0.4897434</v>
      </c>
      <c r="X693" s="70">
        <v>0.45376929999999999</v>
      </c>
      <c r="Y693" s="70">
        <v>0.43538120000000002</v>
      </c>
    </row>
    <row r="694" spans="1:25">
      <c r="A694" t="str">
        <f t="shared" si="33"/>
        <v>31-42</v>
      </c>
      <c r="B694">
        <f t="shared" si="31"/>
        <v>31</v>
      </c>
      <c r="C694">
        <f t="shared" si="32"/>
        <v>42</v>
      </c>
      <c r="D694">
        <v>144000</v>
      </c>
      <c r="E694">
        <v>186000</v>
      </c>
      <c r="F694" s="69">
        <v>14.70017</v>
      </c>
      <c r="G694" s="69">
        <v>12.80918</v>
      </c>
      <c r="H694" s="69">
        <v>12.243840000000001</v>
      </c>
      <c r="I694" s="69">
        <v>12.07028</v>
      </c>
      <c r="J694" s="69">
        <v>47.418849999999999</v>
      </c>
      <c r="K694" s="69">
        <v>49.875929999999997</v>
      </c>
      <c r="L694" s="69">
        <v>50.248950000000001</v>
      </c>
      <c r="M694" s="69">
        <v>50.153790000000001</v>
      </c>
      <c r="N694" s="69">
        <v>17.860119999999998</v>
      </c>
      <c r="O694" s="69">
        <v>16.34413</v>
      </c>
      <c r="P694" s="69">
        <v>15.74091</v>
      </c>
      <c r="Q694" s="69">
        <v>15.25461</v>
      </c>
      <c r="R694" s="69">
        <v>12.02378</v>
      </c>
      <c r="S694" s="69">
        <v>10.68937</v>
      </c>
      <c r="T694" s="69">
        <v>10.161910000000001</v>
      </c>
      <c r="U694" s="69">
        <v>9.7338290000000001</v>
      </c>
      <c r="V694" s="70">
        <v>0.6036899</v>
      </c>
      <c r="W694" s="70">
        <v>0.52056599999999997</v>
      </c>
      <c r="X694" s="70">
        <v>0.48196539999999999</v>
      </c>
      <c r="Y694" s="70">
        <v>0.4607986</v>
      </c>
    </row>
    <row r="695" spans="1:25">
      <c r="A695" t="str">
        <f t="shared" si="33"/>
        <v>31-43</v>
      </c>
      <c r="B695">
        <f t="shared" si="31"/>
        <v>31</v>
      </c>
      <c r="C695">
        <f t="shared" si="32"/>
        <v>43</v>
      </c>
      <c r="D695">
        <v>144000</v>
      </c>
      <c r="E695">
        <v>190000</v>
      </c>
      <c r="F695" s="69">
        <v>15.134930000000001</v>
      </c>
      <c r="G695" s="69">
        <v>13.18121</v>
      </c>
      <c r="H695" s="69">
        <v>12.605689999999999</v>
      </c>
      <c r="I695" s="69">
        <v>12.432689999999999</v>
      </c>
      <c r="J695" s="69">
        <v>47.542079999999999</v>
      </c>
      <c r="K695" s="69">
        <v>50.01632</v>
      </c>
      <c r="L695" s="69">
        <v>50.378819999999997</v>
      </c>
      <c r="M695" s="69">
        <v>50.273420000000002</v>
      </c>
      <c r="N695" s="69">
        <v>17.432559999999999</v>
      </c>
      <c r="O695" s="69">
        <v>15.956519999999999</v>
      </c>
      <c r="P695" s="69">
        <v>15.35056</v>
      </c>
      <c r="Q695" s="69">
        <v>14.85657</v>
      </c>
      <c r="R695" s="69">
        <v>11.74583</v>
      </c>
      <c r="S695" s="69">
        <v>10.44061</v>
      </c>
      <c r="T695" s="69">
        <v>9.9096659999999996</v>
      </c>
      <c r="U695" s="69">
        <v>9.4748420000000007</v>
      </c>
      <c r="V695" s="70">
        <v>0.60096170000000004</v>
      </c>
      <c r="W695" s="70">
        <v>0.51843539999999999</v>
      </c>
      <c r="X695" s="70">
        <v>0.47899019999999998</v>
      </c>
      <c r="Y695" s="70">
        <v>0.45623229999999998</v>
      </c>
    </row>
    <row r="696" spans="1:25">
      <c r="A696" t="str">
        <f t="shared" si="33"/>
        <v>31-44</v>
      </c>
      <c r="B696">
        <f t="shared" si="31"/>
        <v>31</v>
      </c>
      <c r="C696">
        <f t="shared" si="32"/>
        <v>44</v>
      </c>
      <c r="D696">
        <v>144000</v>
      </c>
      <c r="E696">
        <v>194000</v>
      </c>
      <c r="F696" s="69">
        <v>15.18876</v>
      </c>
      <c r="G696" s="69">
        <v>13.15596</v>
      </c>
      <c r="H696" s="69">
        <v>12.56142</v>
      </c>
      <c r="I696" s="69">
        <v>12.38697</v>
      </c>
      <c r="J696" s="69">
        <v>47.971449999999997</v>
      </c>
      <c r="K696" s="69">
        <v>50.506839999999997</v>
      </c>
      <c r="L696" s="69">
        <v>50.87135</v>
      </c>
      <c r="M696" s="69">
        <v>50.751179999999998</v>
      </c>
      <c r="N696" s="69">
        <v>17.75656</v>
      </c>
      <c r="O696" s="69">
        <v>16.24588</v>
      </c>
      <c r="P696" s="69">
        <v>15.62758</v>
      </c>
      <c r="Q696" s="69">
        <v>15.123239999999999</v>
      </c>
      <c r="R696" s="69">
        <v>11.70407</v>
      </c>
      <c r="S696" s="69">
        <v>10.39771</v>
      </c>
      <c r="T696" s="69">
        <v>9.8690569999999997</v>
      </c>
      <c r="U696" s="69">
        <v>9.4359099999999998</v>
      </c>
      <c r="V696" s="70">
        <v>0.63000149999999999</v>
      </c>
      <c r="W696" s="70">
        <v>0.54311529999999997</v>
      </c>
      <c r="X696" s="70">
        <v>0.50235410000000003</v>
      </c>
      <c r="Y696" s="70">
        <v>0.47895120000000002</v>
      </c>
    </row>
    <row r="697" spans="1:25">
      <c r="A697" t="str">
        <f t="shared" si="33"/>
        <v>31-45</v>
      </c>
      <c r="B697">
        <f t="shared" si="31"/>
        <v>31</v>
      </c>
      <c r="C697">
        <f t="shared" si="32"/>
        <v>45</v>
      </c>
      <c r="D697">
        <v>144000</v>
      </c>
      <c r="E697">
        <v>198000</v>
      </c>
      <c r="F697" s="69">
        <v>19.041450000000001</v>
      </c>
      <c r="G697" s="69">
        <v>16.524319999999999</v>
      </c>
      <c r="H697" s="69">
        <v>15.769270000000001</v>
      </c>
      <c r="I697" s="69">
        <v>15.569369999999999</v>
      </c>
      <c r="J697" s="69">
        <v>44.997920000000001</v>
      </c>
      <c r="K697" s="69">
        <v>47.640990000000002</v>
      </c>
      <c r="L697" s="69">
        <v>48.05536</v>
      </c>
      <c r="M697" s="69">
        <v>47.950049999999997</v>
      </c>
      <c r="N697" s="69">
        <v>19.186219999999999</v>
      </c>
      <c r="O697" s="69">
        <v>17.532830000000001</v>
      </c>
      <c r="P697" s="69">
        <v>16.850210000000001</v>
      </c>
      <c r="Q697" s="69">
        <v>16.290310000000002</v>
      </c>
      <c r="R697" s="69">
        <v>12.369199999999999</v>
      </c>
      <c r="S697" s="69">
        <v>10.979939999999999</v>
      </c>
      <c r="T697" s="69">
        <v>10.416779999999999</v>
      </c>
      <c r="U697" s="69">
        <v>9.9543219999999994</v>
      </c>
      <c r="V697" s="70">
        <v>0.66986889999999999</v>
      </c>
      <c r="W697" s="70">
        <v>0.57783759999999995</v>
      </c>
      <c r="X697" s="70">
        <v>0.53515550000000001</v>
      </c>
      <c r="Y697" s="70">
        <v>0.51062779999999997</v>
      </c>
    </row>
    <row r="698" spans="1:25">
      <c r="A698" t="str">
        <f t="shared" si="33"/>
        <v>31-46</v>
      </c>
      <c r="B698">
        <f t="shared" si="31"/>
        <v>31</v>
      </c>
      <c r="C698">
        <f t="shared" si="32"/>
        <v>46</v>
      </c>
      <c r="D698">
        <v>144000</v>
      </c>
      <c r="E698">
        <v>202000</v>
      </c>
      <c r="F698" s="69">
        <v>17.34385</v>
      </c>
      <c r="G698" s="69">
        <v>15.014609999999999</v>
      </c>
      <c r="H698" s="69">
        <v>14.34318</v>
      </c>
      <c r="I698" s="69">
        <v>14.18149</v>
      </c>
      <c r="J698" s="69">
        <v>47.778550000000003</v>
      </c>
      <c r="K698" s="69">
        <v>50.40372</v>
      </c>
      <c r="L698" s="69">
        <v>50.780880000000003</v>
      </c>
      <c r="M698" s="69">
        <v>50.62435</v>
      </c>
      <c r="N698" s="69">
        <v>16.29053</v>
      </c>
      <c r="O698" s="69">
        <v>14.936640000000001</v>
      </c>
      <c r="P698" s="69">
        <v>14.395659999999999</v>
      </c>
      <c r="Q698" s="69">
        <v>13.95617</v>
      </c>
      <c r="R698" s="69">
        <v>12.46278</v>
      </c>
      <c r="S698" s="69">
        <v>11.06085</v>
      </c>
      <c r="T698" s="69">
        <v>10.50793</v>
      </c>
      <c r="U698" s="69">
        <v>10.055809999999999</v>
      </c>
      <c r="V698" s="70">
        <v>0.56540749999999995</v>
      </c>
      <c r="W698" s="70">
        <v>0.48873820000000001</v>
      </c>
      <c r="X698" s="70">
        <v>0.4554996</v>
      </c>
      <c r="Y698" s="70">
        <v>0.43829259999999998</v>
      </c>
    </row>
    <row r="699" spans="1:25">
      <c r="A699" t="str">
        <f t="shared" si="33"/>
        <v>31-47</v>
      </c>
      <c r="B699">
        <f t="shared" si="31"/>
        <v>31</v>
      </c>
      <c r="C699">
        <f t="shared" si="32"/>
        <v>47</v>
      </c>
      <c r="D699">
        <v>144000</v>
      </c>
      <c r="E699">
        <v>206000</v>
      </c>
      <c r="F699" s="69">
        <v>14.02299</v>
      </c>
      <c r="G699" s="69">
        <v>11.827199999999999</v>
      </c>
      <c r="H699" s="69">
        <v>11.185359999999999</v>
      </c>
      <c r="I699" s="69">
        <v>11.02469</v>
      </c>
      <c r="J699" s="69">
        <v>47.616959999999999</v>
      </c>
      <c r="K699" s="69">
        <v>50.38532</v>
      </c>
      <c r="L699" s="69">
        <v>50.796599999999998</v>
      </c>
      <c r="M699" s="69">
        <v>50.618479999999998</v>
      </c>
      <c r="N699" s="69">
        <v>18.273440000000001</v>
      </c>
      <c r="O699" s="69">
        <v>16.741250000000001</v>
      </c>
      <c r="P699" s="69">
        <v>16.13588</v>
      </c>
      <c r="Q699" s="69">
        <v>15.65499</v>
      </c>
      <c r="R699" s="69">
        <v>11.56442</v>
      </c>
      <c r="S699" s="69">
        <v>10.25848</v>
      </c>
      <c r="T699" s="69">
        <v>9.7591999999999999</v>
      </c>
      <c r="U699" s="69">
        <v>9.3606700000000007</v>
      </c>
      <c r="V699" s="70">
        <v>0.58680509999999997</v>
      </c>
      <c r="W699" s="70">
        <v>0.50741159999999996</v>
      </c>
      <c r="X699" s="70">
        <v>0.47590260000000001</v>
      </c>
      <c r="Y699" s="70">
        <v>0.46252979999999999</v>
      </c>
    </row>
    <row r="700" spans="1:25">
      <c r="A700" t="str">
        <f t="shared" si="33"/>
        <v>31-48</v>
      </c>
      <c r="B700">
        <f t="shared" si="31"/>
        <v>31</v>
      </c>
      <c r="C700">
        <f t="shared" si="32"/>
        <v>48</v>
      </c>
      <c r="D700">
        <v>144000</v>
      </c>
      <c r="E700">
        <v>210000</v>
      </c>
      <c r="F700" s="69">
        <v>15.14236</v>
      </c>
      <c r="G700" s="69">
        <v>12.76502</v>
      </c>
      <c r="H700" s="69">
        <v>12.08028</v>
      </c>
      <c r="I700" s="69">
        <v>11.922359999999999</v>
      </c>
      <c r="J700" s="69">
        <v>46.194499999999998</v>
      </c>
      <c r="K700" s="69">
        <v>48.885150000000003</v>
      </c>
      <c r="L700" s="69">
        <v>49.256689999999999</v>
      </c>
      <c r="M700" s="69">
        <v>49.041609999999999</v>
      </c>
      <c r="N700" s="69">
        <v>18.69988</v>
      </c>
      <c r="O700" s="69">
        <v>17.135719999999999</v>
      </c>
      <c r="P700" s="69">
        <v>16.529949999999999</v>
      </c>
      <c r="Q700" s="69">
        <v>16.055479999999999</v>
      </c>
      <c r="R700" s="69">
        <v>11.933630000000001</v>
      </c>
      <c r="S700" s="69">
        <v>10.5784</v>
      </c>
      <c r="T700" s="69">
        <v>10.072850000000001</v>
      </c>
      <c r="U700" s="69">
        <v>9.6752929999999999</v>
      </c>
      <c r="V700" s="70">
        <v>0.58420110000000003</v>
      </c>
      <c r="W700" s="70">
        <v>0.5070363</v>
      </c>
      <c r="X700" s="70">
        <v>0.4787537</v>
      </c>
      <c r="Y700" s="70">
        <v>0.46870289999999998</v>
      </c>
    </row>
    <row r="701" spans="1:25">
      <c r="A701" t="str">
        <f t="shared" si="33"/>
        <v>31-49</v>
      </c>
      <c r="B701">
        <f t="shared" si="31"/>
        <v>31</v>
      </c>
      <c r="C701">
        <f t="shared" si="32"/>
        <v>49</v>
      </c>
      <c r="D701">
        <v>144000</v>
      </c>
      <c r="E701">
        <v>214000</v>
      </c>
      <c r="F701" s="69">
        <v>28.150289999999998</v>
      </c>
      <c r="G701" s="69">
        <v>25.002140000000001</v>
      </c>
      <c r="H701" s="69">
        <v>24.042259999999999</v>
      </c>
      <c r="I701" s="69">
        <v>23.88541</v>
      </c>
      <c r="J701" s="69">
        <v>33.638120000000001</v>
      </c>
      <c r="K701" s="69">
        <v>35.825940000000003</v>
      </c>
      <c r="L701" s="69">
        <v>36.106569999999998</v>
      </c>
      <c r="M701" s="69">
        <v>35.909300000000002</v>
      </c>
      <c r="N701" s="69">
        <v>20.490929999999999</v>
      </c>
      <c r="O701" s="69">
        <v>18.806550000000001</v>
      </c>
      <c r="P701" s="69">
        <v>18.169519999999999</v>
      </c>
      <c r="Q701" s="69">
        <v>17.667490000000001</v>
      </c>
      <c r="R701" s="69">
        <v>13.96245</v>
      </c>
      <c r="S701" s="69">
        <v>12.38397</v>
      </c>
      <c r="T701" s="69">
        <v>11.81227</v>
      </c>
      <c r="U701" s="69">
        <v>11.364089999999999</v>
      </c>
      <c r="V701" s="70">
        <v>0.90082229999999996</v>
      </c>
      <c r="W701" s="70">
        <v>0.7902882</v>
      </c>
      <c r="X701" s="70">
        <v>0.74882009999999999</v>
      </c>
      <c r="Y701" s="70">
        <v>0.73218919999999998</v>
      </c>
    </row>
    <row r="702" spans="1:25">
      <c r="A702" t="str">
        <f t="shared" si="33"/>
        <v>31-50</v>
      </c>
      <c r="B702">
        <f t="shared" si="31"/>
        <v>31</v>
      </c>
      <c r="C702">
        <f t="shared" si="32"/>
        <v>50</v>
      </c>
      <c r="D702">
        <v>144000</v>
      </c>
      <c r="E702">
        <v>218000</v>
      </c>
      <c r="F702" s="69">
        <v>35.312660000000001</v>
      </c>
      <c r="G702" s="69">
        <v>32.811990000000002</v>
      </c>
      <c r="H702" s="69">
        <v>32.155909999999999</v>
      </c>
      <c r="I702" s="69">
        <v>32.286940000000001</v>
      </c>
      <c r="J702" s="69">
        <v>30.487349999999999</v>
      </c>
      <c r="K702" s="69">
        <v>32.160609999999998</v>
      </c>
      <c r="L702" s="69">
        <v>32.240180000000002</v>
      </c>
      <c r="M702" s="69">
        <v>31.84694</v>
      </c>
      <c r="N702" s="69">
        <v>22.298829999999999</v>
      </c>
      <c r="O702" s="69">
        <v>20.68141</v>
      </c>
      <c r="P702" s="69">
        <v>20.096820000000001</v>
      </c>
      <c r="Q702" s="69">
        <v>19.637080000000001</v>
      </c>
      <c r="R702" s="69">
        <v>17.40025</v>
      </c>
      <c r="S702" s="69">
        <v>15.47781</v>
      </c>
      <c r="T702" s="69">
        <v>14.82873</v>
      </c>
      <c r="U702" s="69">
        <v>14.335150000000001</v>
      </c>
      <c r="V702" s="70">
        <v>1.1447860000000001</v>
      </c>
      <c r="W702" s="70">
        <v>1.042708</v>
      </c>
      <c r="X702" s="70">
        <v>1.015158</v>
      </c>
      <c r="Y702" s="70">
        <v>1.015115</v>
      </c>
    </row>
    <row r="703" spans="1:25">
      <c r="A703" t="str">
        <f t="shared" si="33"/>
        <v>31-51</v>
      </c>
      <c r="B703">
        <f t="shared" si="31"/>
        <v>31</v>
      </c>
      <c r="C703">
        <f t="shared" si="32"/>
        <v>51</v>
      </c>
      <c r="D703">
        <v>144000</v>
      </c>
      <c r="E703">
        <v>222000</v>
      </c>
      <c r="F703" s="69">
        <v>35.01484</v>
      </c>
      <c r="G703" s="69">
        <v>32.659280000000003</v>
      </c>
      <c r="H703" s="69">
        <v>32.094760000000001</v>
      </c>
      <c r="I703" s="69">
        <v>32.311950000000003</v>
      </c>
      <c r="J703" s="69">
        <v>30.015460000000001</v>
      </c>
      <c r="K703" s="69">
        <v>31.581040000000002</v>
      </c>
      <c r="L703" s="69">
        <v>31.6098</v>
      </c>
      <c r="M703" s="69">
        <v>31.148199999999999</v>
      </c>
      <c r="N703" s="69">
        <v>22.476420000000001</v>
      </c>
      <c r="O703" s="69">
        <v>20.725079999999998</v>
      </c>
      <c r="P703" s="69">
        <v>20.146380000000001</v>
      </c>
      <c r="Q703" s="69">
        <v>19.7117</v>
      </c>
      <c r="R703" s="69">
        <v>18.043479999999999</v>
      </c>
      <c r="S703" s="69">
        <v>16.031649999999999</v>
      </c>
      <c r="T703" s="69">
        <v>15.390079999999999</v>
      </c>
      <c r="U703" s="69">
        <v>14.910970000000001</v>
      </c>
      <c r="V703" s="70">
        <v>1.190993</v>
      </c>
      <c r="W703" s="70">
        <v>1.082271</v>
      </c>
      <c r="X703" s="70">
        <v>1.06101</v>
      </c>
      <c r="Y703" s="70">
        <v>1.0702700000000001</v>
      </c>
    </row>
    <row r="704" spans="1:25">
      <c r="A704" t="str">
        <f t="shared" si="33"/>
        <v>31-52</v>
      </c>
      <c r="B704">
        <f t="shared" si="31"/>
        <v>31</v>
      </c>
      <c r="C704">
        <f t="shared" si="32"/>
        <v>52</v>
      </c>
      <c r="D704">
        <v>144000</v>
      </c>
      <c r="E704">
        <v>226000</v>
      </c>
      <c r="F704" s="69">
        <v>33.88297</v>
      </c>
      <c r="G704" s="69">
        <v>31.8263</v>
      </c>
      <c r="H704" s="69">
        <v>31.410309999999999</v>
      </c>
      <c r="I704" s="69">
        <v>31.728449999999999</v>
      </c>
      <c r="J704" s="69">
        <v>29.763850000000001</v>
      </c>
      <c r="K704" s="69">
        <v>31.243220000000001</v>
      </c>
      <c r="L704" s="69">
        <v>31.23488</v>
      </c>
      <c r="M704" s="69">
        <v>30.725560000000002</v>
      </c>
      <c r="N704" s="69">
        <v>23.39602</v>
      </c>
      <c r="O704" s="69">
        <v>21.796379999999999</v>
      </c>
      <c r="P704" s="69">
        <v>21.245950000000001</v>
      </c>
      <c r="Q704" s="69">
        <v>20.819310000000002</v>
      </c>
      <c r="R704" s="69">
        <v>17.936640000000001</v>
      </c>
      <c r="S704" s="69">
        <v>15.868639999999999</v>
      </c>
      <c r="T704" s="69">
        <v>15.24596</v>
      </c>
      <c r="U704" s="69">
        <v>14.779400000000001</v>
      </c>
      <c r="V704" s="70">
        <v>1.0760749999999999</v>
      </c>
      <c r="W704" s="70">
        <v>1.0186200000000001</v>
      </c>
      <c r="X704" s="70">
        <v>1.009125</v>
      </c>
      <c r="Y704" s="70">
        <v>1.023266</v>
      </c>
    </row>
    <row r="705" spans="1:25">
      <c r="A705" t="str">
        <f t="shared" si="33"/>
        <v>31-53</v>
      </c>
      <c r="B705">
        <f t="shared" si="31"/>
        <v>31</v>
      </c>
      <c r="C705">
        <f t="shared" si="32"/>
        <v>53</v>
      </c>
      <c r="D705">
        <v>144000</v>
      </c>
      <c r="E705">
        <v>230000</v>
      </c>
      <c r="F705" s="69">
        <v>22.162410000000001</v>
      </c>
      <c r="G705" s="69">
        <v>20.162890000000001</v>
      </c>
      <c r="H705" s="69">
        <v>19.818729999999999</v>
      </c>
      <c r="I705" s="69">
        <v>19.96021</v>
      </c>
      <c r="J705" s="69">
        <v>34.626869999999997</v>
      </c>
      <c r="K705" s="69">
        <v>36.406649999999999</v>
      </c>
      <c r="L705" s="69">
        <v>36.433799999999998</v>
      </c>
      <c r="M705" s="69">
        <v>36.01061</v>
      </c>
      <c r="N705" s="69">
        <v>21.956379999999999</v>
      </c>
      <c r="O705" s="69">
        <v>20.264610000000001</v>
      </c>
      <c r="P705" s="69">
        <v>19.691780000000001</v>
      </c>
      <c r="Q705" s="69">
        <v>19.250399999999999</v>
      </c>
      <c r="R705" s="69">
        <v>14.31517</v>
      </c>
      <c r="S705" s="69">
        <v>12.71536</v>
      </c>
      <c r="T705" s="69">
        <v>12.22395</v>
      </c>
      <c r="U705" s="69">
        <v>11.851129999999999</v>
      </c>
      <c r="V705" s="70">
        <v>0.74713390000000002</v>
      </c>
      <c r="W705" s="70">
        <v>0.67152690000000004</v>
      </c>
      <c r="X705" s="70">
        <v>0.66054919999999995</v>
      </c>
      <c r="Y705" s="70">
        <v>0.66724110000000003</v>
      </c>
    </row>
    <row r="706" spans="1:25">
      <c r="A706" t="str">
        <f t="shared" si="33"/>
        <v>32-13</v>
      </c>
      <c r="B706">
        <f t="shared" si="31"/>
        <v>32</v>
      </c>
      <c r="C706">
        <f t="shared" si="32"/>
        <v>13</v>
      </c>
      <c r="D706">
        <v>148000</v>
      </c>
      <c r="E706">
        <v>70000</v>
      </c>
      <c r="F706" s="69">
        <v>5.6737349999999998</v>
      </c>
      <c r="G706" s="69">
        <v>4.8689349999999996</v>
      </c>
      <c r="H706" s="69">
        <v>4.6215390000000003</v>
      </c>
      <c r="I706" s="69">
        <v>4.4753780000000001</v>
      </c>
      <c r="J706" s="69">
        <v>54.517809999999997</v>
      </c>
      <c r="K706" s="69">
        <v>56.18441</v>
      </c>
      <c r="L706" s="69">
        <v>56.406680000000001</v>
      </c>
      <c r="M706" s="69">
        <v>56.436920000000001</v>
      </c>
      <c r="N706" s="69">
        <v>7.9460839999999999</v>
      </c>
      <c r="O706" s="69">
        <v>7.3189330000000004</v>
      </c>
      <c r="P706" s="69">
        <v>7.0905950000000004</v>
      </c>
      <c r="Q706" s="69">
        <v>6.9087240000000003</v>
      </c>
      <c r="R706" s="69">
        <v>6.8163520000000002</v>
      </c>
      <c r="S706" s="69">
        <v>6.0794430000000004</v>
      </c>
      <c r="T706" s="69">
        <v>5.8026369999999998</v>
      </c>
      <c r="U706" s="69">
        <v>5.5775040000000002</v>
      </c>
      <c r="V706" s="70">
        <v>0.39049780000000001</v>
      </c>
      <c r="W706" s="70">
        <v>0.33260509999999999</v>
      </c>
      <c r="X706" s="70">
        <v>0.30370570000000002</v>
      </c>
      <c r="Y706" s="70">
        <v>0.28708939999999999</v>
      </c>
    </row>
    <row r="707" spans="1:25">
      <c r="A707" t="str">
        <f t="shared" si="33"/>
        <v>32-14</v>
      </c>
      <c r="B707">
        <f t="shared" ref="B707:B770" si="34">(D707-24000)/4000+1</f>
        <v>32</v>
      </c>
      <c r="C707">
        <f t="shared" ref="C707:C770" si="35">(E707-22000)/4000+1</f>
        <v>14</v>
      </c>
      <c r="D707">
        <v>148000</v>
      </c>
      <c r="E707">
        <v>74000</v>
      </c>
      <c r="F707" s="69">
        <v>8.3325139999999998</v>
      </c>
      <c r="G707" s="69">
        <v>7.1827319999999997</v>
      </c>
      <c r="H707" s="69">
        <v>6.8304869999999998</v>
      </c>
      <c r="I707" s="69">
        <v>6.6388049999999996</v>
      </c>
      <c r="J707" s="69">
        <v>51.945889999999999</v>
      </c>
      <c r="K707" s="69">
        <v>53.744720000000001</v>
      </c>
      <c r="L707" s="69">
        <v>54.021819999999998</v>
      </c>
      <c r="M707" s="69">
        <v>54.08182</v>
      </c>
      <c r="N707" s="69">
        <v>13.06683</v>
      </c>
      <c r="O707" s="69">
        <v>11.96129</v>
      </c>
      <c r="P707" s="69">
        <v>11.55199</v>
      </c>
      <c r="Q707" s="69">
        <v>11.220980000000001</v>
      </c>
      <c r="R707" s="69">
        <v>8.0268160000000002</v>
      </c>
      <c r="S707" s="69">
        <v>7.151243</v>
      </c>
      <c r="T707" s="69">
        <v>6.8209489999999997</v>
      </c>
      <c r="U707" s="69">
        <v>6.5512009999999998</v>
      </c>
      <c r="V707" s="70">
        <v>0.46965000000000001</v>
      </c>
      <c r="W707" s="70">
        <v>0.40264850000000002</v>
      </c>
      <c r="X707" s="70">
        <v>0.37054009999999998</v>
      </c>
      <c r="Y707" s="70">
        <v>0.35224830000000001</v>
      </c>
    </row>
    <row r="708" spans="1:25">
      <c r="A708" t="str">
        <f t="shared" ref="A708:A771" si="36">B708&amp;"-"&amp;C708</f>
        <v>32-15</v>
      </c>
      <c r="B708">
        <f t="shared" si="34"/>
        <v>32</v>
      </c>
      <c r="C708">
        <f t="shared" si="35"/>
        <v>15</v>
      </c>
      <c r="D708">
        <v>148000</v>
      </c>
      <c r="E708">
        <v>78000</v>
      </c>
      <c r="F708" s="69">
        <v>8.7639030000000009</v>
      </c>
      <c r="G708" s="69">
        <v>7.5570890000000004</v>
      </c>
      <c r="H708" s="69">
        <v>7.1827759999999996</v>
      </c>
      <c r="I708" s="69">
        <v>6.9878980000000004</v>
      </c>
      <c r="J708" s="69">
        <v>52.835920000000002</v>
      </c>
      <c r="K708" s="69">
        <v>54.557169999999999</v>
      </c>
      <c r="L708" s="69">
        <v>54.804369999999999</v>
      </c>
      <c r="M708" s="69">
        <v>54.836440000000003</v>
      </c>
      <c r="N708" s="69">
        <v>11.30756</v>
      </c>
      <c r="O708" s="69">
        <v>10.37246</v>
      </c>
      <c r="P708" s="69">
        <v>10.024789999999999</v>
      </c>
      <c r="Q708" s="69">
        <v>9.7446380000000001</v>
      </c>
      <c r="R708" s="69">
        <v>7.8283959999999997</v>
      </c>
      <c r="S708" s="69">
        <v>6.9815839999999998</v>
      </c>
      <c r="T708" s="69">
        <v>6.6608919999999996</v>
      </c>
      <c r="U708" s="69">
        <v>6.3988449999999997</v>
      </c>
      <c r="V708" s="70">
        <v>0.50848879999999996</v>
      </c>
      <c r="W708" s="70">
        <v>0.43723109999999998</v>
      </c>
      <c r="X708" s="70">
        <v>0.4035492</v>
      </c>
      <c r="Y708" s="70">
        <v>0.38446049999999998</v>
      </c>
    </row>
    <row r="709" spans="1:25">
      <c r="A709" t="str">
        <f t="shared" si="36"/>
        <v>32-16</v>
      </c>
      <c r="B709">
        <f t="shared" si="34"/>
        <v>32</v>
      </c>
      <c r="C709">
        <f t="shared" si="35"/>
        <v>16</v>
      </c>
      <c r="D709">
        <v>148000</v>
      </c>
      <c r="E709">
        <v>82000</v>
      </c>
      <c r="F709" s="69">
        <v>10.820679999999999</v>
      </c>
      <c r="G709" s="69">
        <v>9.3944159999999997</v>
      </c>
      <c r="H709" s="69">
        <v>8.9518599999999999</v>
      </c>
      <c r="I709" s="69">
        <v>8.733746</v>
      </c>
      <c r="J709" s="69">
        <v>51.598030000000001</v>
      </c>
      <c r="K709" s="69">
        <v>53.372959999999999</v>
      </c>
      <c r="L709" s="69">
        <v>53.640050000000002</v>
      </c>
      <c r="M709" s="69">
        <v>53.677660000000003</v>
      </c>
      <c r="N709" s="69">
        <v>15.04515</v>
      </c>
      <c r="O709" s="69">
        <v>13.76402</v>
      </c>
      <c r="P709" s="69">
        <v>13.28464</v>
      </c>
      <c r="Q709" s="69">
        <v>12.89691</v>
      </c>
      <c r="R709" s="69">
        <v>8.756024</v>
      </c>
      <c r="S709" s="69">
        <v>7.8001709999999997</v>
      </c>
      <c r="T709" s="69">
        <v>7.4375410000000004</v>
      </c>
      <c r="U709" s="69">
        <v>7.1416659999999998</v>
      </c>
      <c r="V709" s="70">
        <v>0.62349480000000002</v>
      </c>
      <c r="W709" s="70">
        <v>0.54055200000000003</v>
      </c>
      <c r="X709" s="70">
        <v>0.50254010000000005</v>
      </c>
      <c r="Y709" s="70">
        <v>0.48077629999999999</v>
      </c>
    </row>
    <row r="710" spans="1:25">
      <c r="A710" t="str">
        <f t="shared" si="36"/>
        <v>32-17</v>
      </c>
      <c r="B710">
        <f t="shared" si="34"/>
        <v>32</v>
      </c>
      <c r="C710">
        <f t="shared" si="35"/>
        <v>17</v>
      </c>
      <c r="D710">
        <v>148000</v>
      </c>
      <c r="E710">
        <v>86000</v>
      </c>
      <c r="F710" s="69">
        <v>5.9051999999999998</v>
      </c>
      <c r="G710" s="69">
        <v>5.1271190000000004</v>
      </c>
      <c r="H710" s="69">
        <v>4.8816569999999997</v>
      </c>
      <c r="I710" s="69">
        <v>4.7480880000000001</v>
      </c>
      <c r="J710" s="69">
        <v>54.106439999999999</v>
      </c>
      <c r="K710" s="69">
        <v>55.680259999999997</v>
      </c>
      <c r="L710" s="69">
        <v>55.872160000000001</v>
      </c>
      <c r="M710" s="69">
        <v>55.858550000000001</v>
      </c>
      <c r="N710" s="69">
        <v>9.1025799999999997</v>
      </c>
      <c r="O710" s="69">
        <v>8.3729770000000006</v>
      </c>
      <c r="P710" s="69">
        <v>8.1000890000000005</v>
      </c>
      <c r="Q710" s="69">
        <v>7.8810209999999996</v>
      </c>
      <c r="R710" s="69">
        <v>7.2317809999999998</v>
      </c>
      <c r="S710" s="69">
        <v>6.4583120000000003</v>
      </c>
      <c r="T710" s="69">
        <v>6.1629350000000001</v>
      </c>
      <c r="U710" s="69">
        <v>5.9218019999999996</v>
      </c>
      <c r="V710" s="70">
        <v>0.42063080000000003</v>
      </c>
      <c r="W710" s="70">
        <v>0.36171639999999999</v>
      </c>
      <c r="X710" s="70">
        <v>0.3324493</v>
      </c>
      <c r="Y710" s="70">
        <v>0.31573780000000001</v>
      </c>
    </row>
    <row r="711" spans="1:25">
      <c r="A711" t="str">
        <f t="shared" si="36"/>
        <v>32-18</v>
      </c>
      <c r="B711">
        <f t="shared" si="34"/>
        <v>32</v>
      </c>
      <c r="C711">
        <f t="shared" si="35"/>
        <v>18</v>
      </c>
      <c r="D711">
        <v>148000</v>
      </c>
      <c r="E711">
        <v>90000</v>
      </c>
      <c r="F711" s="69">
        <v>6.3293699999999999</v>
      </c>
      <c r="G711" s="69">
        <v>5.5190720000000004</v>
      </c>
      <c r="H711" s="69">
        <v>5.261971</v>
      </c>
      <c r="I711" s="69">
        <v>5.1220780000000001</v>
      </c>
      <c r="J711" s="69">
        <v>54.014569999999999</v>
      </c>
      <c r="K711" s="69">
        <v>55.578949999999999</v>
      </c>
      <c r="L711" s="69">
        <v>55.764710000000001</v>
      </c>
      <c r="M711" s="69">
        <v>55.743720000000003</v>
      </c>
      <c r="N711" s="69">
        <v>11.56446</v>
      </c>
      <c r="O711" s="69">
        <v>10.623659999999999</v>
      </c>
      <c r="P711" s="69">
        <v>10.27159</v>
      </c>
      <c r="Q711" s="69">
        <v>9.988747</v>
      </c>
      <c r="R711" s="69">
        <v>7.7998070000000004</v>
      </c>
      <c r="S711" s="69">
        <v>6.9595520000000004</v>
      </c>
      <c r="T711" s="69">
        <v>6.639869</v>
      </c>
      <c r="U711" s="69">
        <v>6.3792289999999996</v>
      </c>
      <c r="V711" s="70">
        <v>0.51198960000000004</v>
      </c>
      <c r="W711" s="70">
        <v>0.44279760000000001</v>
      </c>
      <c r="X711" s="70">
        <v>0.40967409999999999</v>
      </c>
      <c r="Y711" s="70">
        <v>0.39079839999999999</v>
      </c>
    </row>
    <row r="712" spans="1:25">
      <c r="A712" t="str">
        <f t="shared" si="36"/>
        <v>32-19</v>
      </c>
      <c r="B712">
        <f t="shared" si="34"/>
        <v>32</v>
      </c>
      <c r="C712">
        <f t="shared" si="35"/>
        <v>19</v>
      </c>
      <c r="D712">
        <v>148000</v>
      </c>
      <c r="E712">
        <v>94000</v>
      </c>
      <c r="F712" s="69">
        <v>10.49178</v>
      </c>
      <c r="G712" s="69">
        <v>9.1886449999999993</v>
      </c>
      <c r="H712" s="69">
        <v>8.7775739999999995</v>
      </c>
      <c r="I712" s="69">
        <v>8.5766360000000006</v>
      </c>
      <c r="J712" s="69">
        <v>50.870890000000003</v>
      </c>
      <c r="K712" s="69">
        <v>52.63261</v>
      </c>
      <c r="L712" s="69">
        <v>52.88617</v>
      </c>
      <c r="M712" s="69">
        <v>52.898829999999997</v>
      </c>
      <c r="N712" s="69">
        <v>14.449619999999999</v>
      </c>
      <c r="O712" s="69">
        <v>13.2415</v>
      </c>
      <c r="P712" s="69">
        <v>12.78764</v>
      </c>
      <c r="Q712" s="69">
        <v>12.42179</v>
      </c>
      <c r="R712" s="69">
        <v>8.7709499999999991</v>
      </c>
      <c r="S712" s="69">
        <v>7.8176069999999998</v>
      </c>
      <c r="T712" s="69">
        <v>7.4546000000000001</v>
      </c>
      <c r="U712" s="69">
        <v>7.1588659999999997</v>
      </c>
      <c r="V712" s="70">
        <v>0.60497299999999998</v>
      </c>
      <c r="W712" s="70">
        <v>0.52515279999999998</v>
      </c>
      <c r="X712" s="70">
        <v>0.48824659999999998</v>
      </c>
      <c r="Y712" s="70">
        <v>0.46728189999999997</v>
      </c>
    </row>
    <row r="713" spans="1:25">
      <c r="A713" t="str">
        <f t="shared" si="36"/>
        <v>32-20</v>
      </c>
      <c r="B713">
        <f t="shared" si="34"/>
        <v>32</v>
      </c>
      <c r="C713">
        <f t="shared" si="35"/>
        <v>20</v>
      </c>
      <c r="D713">
        <v>148000</v>
      </c>
      <c r="E713">
        <v>98000</v>
      </c>
      <c r="F713" s="69">
        <v>8.0148320000000002</v>
      </c>
      <c r="G713" s="69">
        <v>7.0569730000000002</v>
      </c>
      <c r="H713" s="69">
        <v>6.7491029999999999</v>
      </c>
      <c r="I713" s="69">
        <v>6.5892720000000002</v>
      </c>
      <c r="J713" s="69">
        <v>50.790199999999999</v>
      </c>
      <c r="K713" s="69">
        <v>52.508209999999998</v>
      </c>
      <c r="L713" s="69">
        <v>52.74877</v>
      </c>
      <c r="M713" s="69">
        <v>52.746510000000001</v>
      </c>
      <c r="N713" s="69">
        <v>13.254519999999999</v>
      </c>
      <c r="O713" s="69">
        <v>12.162929999999999</v>
      </c>
      <c r="P713" s="69">
        <v>11.75245</v>
      </c>
      <c r="Q713" s="69">
        <v>11.423109999999999</v>
      </c>
      <c r="R713" s="69">
        <v>8.3403310000000008</v>
      </c>
      <c r="S713" s="69">
        <v>7.4378419999999998</v>
      </c>
      <c r="T713" s="69">
        <v>7.0936060000000003</v>
      </c>
      <c r="U713" s="69">
        <v>6.8137319999999999</v>
      </c>
      <c r="V713" s="70">
        <v>0.47067120000000001</v>
      </c>
      <c r="W713" s="70">
        <v>0.40742119999999998</v>
      </c>
      <c r="X713" s="70">
        <v>0.3763629</v>
      </c>
      <c r="Y713" s="70">
        <v>0.35877540000000002</v>
      </c>
    </row>
    <row r="714" spans="1:25">
      <c r="A714" t="str">
        <f t="shared" si="36"/>
        <v>32-21</v>
      </c>
      <c r="B714">
        <f t="shared" si="34"/>
        <v>32</v>
      </c>
      <c r="C714">
        <f t="shared" si="35"/>
        <v>21</v>
      </c>
      <c r="D714">
        <v>148000</v>
      </c>
      <c r="E714">
        <v>102000</v>
      </c>
      <c r="F714" s="69">
        <v>10.360010000000001</v>
      </c>
      <c r="G714" s="69">
        <v>9.1738459999999993</v>
      </c>
      <c r="H714" s="69">
        <v>8.7947849999999992</v>
      </c>
      <c r="I714" s="69">
        <v>8.6123279999999998</v>
      </c>
      <c r="J714" s="69">
        <v>47.19659</v>
      </c>
      <c r="K714" s="69">
        <v>49.038220000000003</v>
      </c>
      <c r="L714" s="69">
        <v>49.324060000000003</v>
      </c>
      <c r="M714" s="69">
        <v>49.338410000000003</v>
      </c>
      <c r="N714" s="69">
        <v>15.61788</v>
      </c>
      <c r="O714" s="69">
        <v>14.29852</v>
      </c>
      <c r="P714" s="69">
        <v>13.80193</v>
      </c>
      <c r="Q714" s="69">
        <v>13.401579999999999</v>
      </c>
      <c r="R714" s="69">
        <v>9.0633140000000001</v>
      </c>
      <c r="S714" s="69">
        <v>8.0761579999999995</v>
      </c>
      <c r="T714" s="69">
        <v>7.6998620000000004</v>
      </c>
      <c r="U714" s="69">
        <v>7.3935829999999996</v>
      </c>
      <c r="V714" s="70">
        <v>0.46522249999999998</v>
      </c>
      <c r="W714" s="70">
        <v>0.40273039999999999</v>
      </c>
      <c r="X714" s="70">
        <v>0.37206600000000001</v>
      </c>
      <c r="Y714" s="70">
        <v>0.35491089999999997</v>
      </c>
    </row>
    <row r="715" spans="1:25">
      <c r="A715" t="str">
        <f t="shared" si="36"/>
        <v>32-22</v>
      </c>
      <c r="B715">
        <f t="shared" si="34"/>
        <v>32</v>
      </c>
      <c r="C715">
        <f t="shared" si="35"/>
        <v>22</v>
      </c>
      <c r="D715">
        <v>148000</v>
      </c>
      <c r="E715">
        <v>106000</v>
      </c>
      <c r="F715" s="69">
        <v>13.103300000000001</v>
      </c>
      <c r="G715" s="69">
        <v>11.65713</v>
      </c>
      <c r="H715" s="69">
        <v>11.20295</v>
      </c>
      <c r="I715" s="69">
        <v>11.005710000000001</v>
      </c>
      <c r="J715" s="69">
        <v>44.21696</v>
      </c>
      <c r="K715" s="69">
        <v>46.158749999999998</v>
      </c>
      <c r="L715" s="69">
        <v>46.474020000000003</v>
      </c>
      <c r="M715" s="69">
        <v>46.497990000000001</v>
      </c>
      <c r="N715" s="69">
        <v>17.660209999999999</v>
      </c>
      <c r="O715" s="69">
        <v>16.14085</v>
      </c>
      <c r="P715" s="69">
        <v>15.56612</v>
      </c>
      <c r="Q715" s="69">
        <v>15.100630000000001</v>
      </c>
      <c r="R715" s="69">
        <v>9.8234300000000001</v>
      </c>
      <c r="S715" s="69">
        <v>8.7521930000000001</v>
      </c>
      <c r="T715" s="69">
        <v>8.3423809999999996</v>
      </c>
      <c r="U715" s="69">
        <v>8.0085119999999996</v>
      </c>
      <c r="V715" s="70">
        <v>0.47997810000000002</v>
      </c>
      <c r="W715" s="70">
        <v>0.41646339999999998</v>
      </c>
      <c r="X715" s="70">
        <v>0.38527440000000002</v>
      </c>
      <c r="Y715" s="70">
        <v>0.3677974</v>
      </c>
    </row>
    <row r="716" spans="1:25">
      <c r="A716" t="str">
        <f t="shared" si="36"/>
        <v>32-23</v>
      </c>
      <c r="B716">
        <f t="shared" si="34"/>
        <v>32</v>
      </c>
      <c r="C716">
        <f t="shared" si="35"/>
        <v>23</v>
      </c>
      <c r="D716">
        <v>148000</v>
      </c>
      <c r="E716">
        <v>110000</v>
      </c>
      <c r="F716" s="69">
        <v>14.59028</v>
      </c>
      <c r="G716" s="69">
        <v>13.01027</v>
      </c>
      <c r="H716" s="69">
        <v>12.5161</v>
      </c>
      <c r="I716" s="69">
        <v>12.32358</v>
      </c>
      <c r="J716" s="69">
        <v>42.856990000000003</v>
      </c>
      <c r="K716" s="69">
        <v>44.844749999999998</v>
      </c>
      <c r="L716" s="69">
        <v>45.165190000000003</v>
      </c>
      <c r="M716" s="69">
        <v>45.171689999999998</v>
      </c>
      <c r="N716" s="69">
        <v>17.813199999999998</v>
      </c>
      <c r="O716" s="69">
        <v>16.290320000000001</v>
      </c>
      <c r="P716" s="69">
        <v>15.71044</v>
      </c>
      <c r="Q716" s="69">
        <v>15.241680000000001</v>
      </c>
      <c r="R716" s="69">
        <v>10.07253</v>
      </c>
      <c r="S716" s="69">
        <v>8.9802800000000005</v>
      </c>
      <c r="T716" s="69">
        <v>8.5599139999999991</v>
      </c>
      <c r="U716" s="69">
        <v>8.2177199999999999</v>
      </c>
      <c r="V716" s="70">
        <v>0.4890082</v>
      </c>
      <c r="W716" s="70">
        <v>0.42521949999999997</v>
      </c>
      <c r="X716" s="70">
        <v>0.39381519999999998</v>
      </c>
      <c r="Y716" s="70">
        <v>0.37633169999999999</v>
      </c>
    </row>
    <row r="717" spans="1:25">
      <c r="A717" t="str">
        <f t="shared" si="36"/>
        <v>32-24</v>
      </c>
      <c r="B717">
        <f t="shared" si="34"/>
        <v>32</v>
      </c>
      <c r="C717">
        <f t="shared" si="35"/>
        <v>24</v>
      </c>
      <c r="D717">
        <v>148000</v>
      </c>
      <c r="E717">
        <v>114000</v>
      </c>
      <c r="F717" s="69">
        <v>13.10135</v>
      </c>
      <c r="G717" s="69">
        <v>11.655060000000001</v>
      </c>
      <c r="H717" s="69">
        <v>11.197979999999999</v>
      </c>
      <c r="I717" s="69">
        <v>11.025370000000001</v>
      </c>
      <c r="J717" s="69">
        <v>44.098390000000002</v>
      </c>
      <c r="K717" s="69">
        <v>46.059280000000001</v>
      </c>
      <c r="L717" s="69">
        <v>46.360660000000003</v>
      </c>
      <c r="M717" s="69">
        <v>46.326770000000003</v>
      </c>
      <c r="N717" s="69">
        <v>16.505289999999999</v>
      </c>
      <c r="O717" s="69">
        <v>15.115449999999999</v>
      </c>
      <c r="P717" s="69">
        <v>14.580719999999999</v>
      </c>
      <c r="Q717" s="69">
        <v>14.14921</v>
      </c>
      <c r="R717" s="69">
        <v>9.7719590000000007</v>
      </c>
      <c r="S717" s="69">
        <v>8.71875</v>
      </c>
      <c r="T717" s="69">
        <v>8.3089960000000005</v>
      </c>
      <c r="U717" s="69">
        <v>7.9751719999999997</v>
      </c>
      <c r="V717" s="70">
        <v>0.50597760000000003</v>
      </c>
      <c r="W717" s="70">
        <v>0.44094889999999998</v>
      </c>
      <c r="X717" s="70">
        <v>0.4086611</v>
      </c>
      <c r="Y717" s="70">
        <v>0.39077879999999998</v>
      </c>
    </row>
    <row r="718" spans="1:25">
      <c r="A718" t="str">
        <f t="shared" si="36"/>
        <v>32-25</v>
      </c>
      <c r="B718">
        <f t="shared" si="34"/>
        <v>32</v>
      </c>
      <c r="C718">
        <f t="shared" si="35"/>
        <v>25</v>
      </c>
      <c r="D718">
        <v>148000</v>
      </c>
      <c r="E718">
        <v>118000</v>
      </c>
      <c r="F718" s="69">
        <v>14.07574</v>
      </c>
      <c r="G718" s="69">
        <v>12.502879999999999</v>
      </c>
      <c r="H718" s="69">
        <v>12.016030000000001</v>
      </c>
      <c r="I718" s="69">
        <v>11.860379999999999</v>
      </c>
      <c r="J718" s="69">
        <v>44.227029999999999</v>
      </c>
      <c r="K718" s="69">
        <v>46.227170000000001</v>
      </c>
      <c r="L718" s="69">
        <v>46.521279999999997</v>
      </c>
      <c r="M718" s="69">
        <v>46.448779999999999</v>
      </c>
      <c r="N718" s="69">
        <v>14.898669999999999</v>
      </c>
      <c r="O718" s="69">
        <v>13.67042</v>
      </c>
      <c r="P718" s="69">
        <v>13.19075</v>
      </c>
      <c r="Q718" s="69">
        <v>12.80382</v>
      </c>
      <c r="R718" s="69">
        <v>9.6708979999999993</v>
      </c>
      <c r="S718" s="69">
        <v>8.6439269999999997</v>
      </c>
      <c r="T718" s="69">
        <v>8.2376149999999999</v>
      </c>
      <c r="U718" s="69">
        <v>7.9061570000000003</v>
      </c>
      <c r="V718" s="70">
        <v>0.54704149999999996</v>
      </c>
      <c r="W718" s="70">
        <v>0.47837770000000002</v>
      </c>
      <c r="X718" s="70">
        <v>0.44404519999999997</v>
      </c>
      <c r="Y718" s="70">
        <v>0.42483120000000002</v>
      </c>
    </row>
    <row r="719" spans="1:25">
      <c r="A719" t="str">
        <f t="shared" si="36"/>
        <v>32-26</v>
      </c>
      <c r="B719">
        <f t="shared" si="34"/>
        <v>32</v>
      </c>
      <c r="C719">
        <f t="shared" si="35"/>
        <v>26</v>
      </c>
      <c r="D719">
        <v>148000</v>
      </c>
      <c r="E719">
        <v>122000</v>
      </c>
      <c r="F719" s="69">
        <v>21.83792</v>
      </c>
      <c r="G719" s="69">
        <v>19.528639999999999</v>
      </c>
      <c r="H719" s="69">
        <v>18.81589</v>
      </c>
      <c r="I719" s="69">
        <v>18.626750000000001</v>
      </c>
      <c r="J719" s="69">
        <v>36.554549999999999</v>
      </c>
      <c r="K719" s="69">
        <v>38.72184</v>
      </c>
      <c r="L719" s="69">
        <v>39.101599999999998</v>
      </c>
      <c r="M719" s="69">
        <v>39.089300000000001</v>
      </c>
      <c r="N719" s="69">
        <v>18.27216</v>
      </c>
      <c r="O719" s="69">
        <v>16.73132</v>
      </c>
      <c r="P719" s="69">
        <v>16.11186</v>
      </c>
      <c r="Q719" s="69">
        <v>15.607699999999999</v>
      </c>
      <c r="R719" s="69">
        <v>11.313029999999999</v>
      </c>
      <c r="S719" s="69">
        <v>10.12022</v>
      </c>
      <c r="T719" s="69">
        <v>9.6373540000000002</v>
      </c>
      <c r="U719" s="69">
        <v>9.2417370000000005</v>
      </c>
      <c r="V719" s="70">
        <v>0.77520290000000003</v>
      </c>
      <c r="W719" s="70">
        <v>0.68435159999999995</v>
      </c>
      <c r="X719" s="70">
        <v>0.63857330000000001</v>
      </c>
      <c r="Y719" s="70">
        <v>0.61128930000000004</v>
      </c>
    </row>
    <row r="720" spans="1:25">
      <c r="A720" t="str">
        <f t="shared" si="36"/>
        <v>32-27</v>
      </c>
      <c r="B720">
        <f t="shared" si="34"/>
        <v>32</v>
      </c>
      <c r="C720">
        <f t="shared" si="35"/>
        <v>27</v>
      </c>
      <c r="D720">
        <v>148000</v>
      </c>
      <c r="E720">
        <v>126000</v>
      </c>
      <c r="F720" s="69">
        <v>19.582719999999998</v>
      </c>
      <c r="G720" s="69">
        <v>17.449190000000002</v>
      </c>
      <c r="H720" s="69">
        <v>16.791329999999999</v>
      </c>
      <c r="I720" s="69">
        <v>16.604659999999999</v>
      </c>
      <c r="J720" s="69">
        <v>38.554040000000001</v>
      </c>
      <c r="K720" s="69">
        <v>40.741770000000002</v>
      </c>
      <c r="L720" s="69">
        <v>41.10577</v>
      </c>
      <c r="M720" s="69">
        <v>41.071660000000001</v>
      </c>
      <c r="N720" s="69">
        <v>18.43571</v>
      </c>
      <c r="O720" s="69">
        <v>16.90306</v>
      </c>
      <c r="P720" s="69">
        <v>16.274039999999999</v>
      </c>
      <c r="Q720" s="69">
        <v>15.7591</v>
      </c>
      <c r="R720" s="69">
        <v>11.43262</v>
      </c>
      <c r="S720" s="69">
        <v>10.2424</v>
      </c>
      <c r="T720" s="69">
        <v>9.7508610000000004</v>
      </c>
      <c r="U720" s="69">
        <v>9.3455309999999994</v>
      </c>
      <c r="V720" s="70">
        <v>0.69696650000000004</v>
      </c>
      <c r="W720" s="70">
        <v>0.61604530000000002</v>
      </c>
      <c r="X720" s="70">
        <v>0.57432989999999995</v>
      </c>
      <c r="Y720" s="70">
        <v>0.54940469999999997</v>
      </c>
    </row>
    <row r="721" spans="1:25">
      <c r="A721" t="str">
        <f t="shared" si="36"/>
        <v>32-28</v>
      </c>
      <c r="B721">
        <f t="shared" si="34"/>
        <v>32</v>
      </c>
      <c r="C721">
        <f t="shared" si="35"/>
        <v>28</v>
      </c>
      <c r="D721">
        <v>148000</v>
      </c>
      <c r="E721">
        <v>130000</v>
      </c>
      <c r="F721" s="69">
        <v>20.587389999999999</v>
      </c>
      <c r="G721" s="69">
        <v>18.263940000000002</v>
      </c>
      <c r="H721" s="69">
        <v>17.514230000000001</v>
      </c>
      <c r="I721" s="69">
        <v>17.306069999999998</v>
      </c>
      <c r="J721" s="69">
        <v>38.002299999999998</v>
      </c>
      <c r="K721" s="69">
        <v>40.186839999999997</v>
      </c>
      <c r="L721" s="69">
        <v>40.533000000000001</v>
      </c>
      <c r="M721" s="69">
        <v>40.482430000000001</v>
      </c>
      <c r="N721" s="69">
        <v>18.821639999999999</v>
      </c>
      <c r="O721" s="69">
        <v>17.251529999999999</v>
      </c>
      <c r="P721" s="69">
        <v>16.61589</v>
      </c>
      <c r="Q721" s="69">
        <v>16.103000000000002</v>
      </c>
      <c r="R721" s="69">
        <v>11.671139999999999</v>
      </c>
      <c r="S721" s="69">
        <v>10.448370000000001</v>
      </c>
      <c r="T721" s="69">
        <v>9.9490789999999993</v>
      </c>
      <c r="U721" s="69">
        <v>9.5432849999999991</v>
      </c>
      <c r="V721" s="70">
        <v>0.74856699999999998</v>
      </c>
      <c r="W721" s="70">
        <v>0.65961559999999997</v>
      </c>
      <c r="X721" s="70">
        <v>0.6166779</v>
      </c>
      <c r="Y721" s="70">
        <v>0.59294919999999995</v>
      </c>
    </row>
    <row r="722" spans="1:25">
      <c r="A722" t="str">
        <f t="shared" si="36"/>
        <v>32-29</v>
      </c>
      <c r="B722">
        <f t="shared" si="34"/>
        <v>32</v>
      </c>
      <c r="C722">
        <f t="shared" si="35"/>
        <v>29</v>
      </c>
      <c r="D722">
        <v>148000</v>
      </c>
      <c r="E722">
        <v>134000</v>
      </c>
      <c r="F722" s="69">
        <v>14.909599999999999</v>
      </c>
      <c r="G722" s="69">
        <v>13.250209999999999</v>
      </c>
      <c r="H722" s="69">
        <v>12.74976</v>
      </c>
      <c r="I722" s="69">
        <v>12.62185</v>
      </c>
      <c r="J722" s="69">
        <v>42.431719999999999</v>
      </c>
      <c r="K722" s="69">
        <v>44.551729999999999</v>
      </c>
      <c r="L722" s="69">
        <v>44.850349999999999</v>
      </c>
      <c r="M722" s="69">
        <v>44.741610000000001</v>
      </c>
      <c r="N722" s="69">
        <v>17.856809999999999</v>
      </c>
      <c r="O722" s="69">
        <v>16.372140000000002</v>
      </c>
      <c r="P722" s="69">
        <v>15.781470000000001</v>
      </c>
      <c r="Q722" s="69">
        <v>15.305120000000001</v>
      </c>
      <c r="R722" s="69">
        <v>11.118370000000001</v>
      </c>
      <c r="S722" s="69">
        <v>9.9502410000000001</v>
      </c>
      <c r="T722" s="69">
        <v>9.4816409999999998</v>
      </c>
      <c r="U722" s="69">
        <v>9.1006579999999992</v>
      </c>
      <c r="V722" s="70">
        <v>0.52969259999999996</v>
      </c>
      <c r="W722" s="70">
        <v>0.46610940000000001</v>
      </c>
      <c r="X722" s="70">
        <v>0.43549070000000001</v>
      </c>
      <c r="Y722" s="70">
        <v>0.41936590000000001</v>
      </c>
    </row>
    <row r="723" spans="1:25">
      <c r="A723" t="str">
        <f t="shared" si="36"/>
        <v>32-30</v>
      </c>
      <c r="B723">
        <f t="shared" si="34"/>
        <v>32</v>
      </c>
      <c r="C723">
        <f t="shared" si="35"/>
        <v>30</v>
      </c>
      <c r="D723">
        <v>148000</v>
      </c>
      <c r="E723">
        <v>138000</v>
      </c>
      <c r="F723" s="69">
        <v>14.80341</v>
      </c>
      <c r="G723" s="69">
        <v>13.139049999999999</v>
      </c>
      <c r="H723" s="69">
        <v>12.621499999999999</v>
      </c>
      <c r="I723" s="69">
        <v>12.503399999999999</v>
      </c>
      <c r="J723" s="69">
        <v>42.783389999999997</v>
      </c>
      <c r="K723" s="69">
        <v>44.844430000000003</v>
      </c>
      <c r="L723" s="69">
        <v>45.124839999999999</v>
      </c>
      <c r="M723" s="69">
        <v>44.975839999999998</v>
      </c>
      <c r="N723" s="69">
        <v>17.833490000000001</v>
      </c>
      <c r="O723" s="69">
        <v>16.3445</v>
      </c>
      <c r="P723" s="69">
        <v>15.7646</v>
      </c>
      <c r="Q723" s="69">
        <v>15.30494</v>
      </c>
      <c r="R723" s="69">
        <v>11.31489</v>
      </c>
      <c r="S723" s="69">
        <v>10.10942</v>
      </c>
      <c r="T723" s="69">
        <v>9.6355880000000003</v>
      </c>
      <c r="U723" s="69">
        <v>9.2563510000000004</v>
      </c>
      <c r="V723" s="70">
        <v>0.52641519999999997</v>
      </c>
      <c r="W723" s="70">
        <v>0.46067200000000003</v>
      </c>
      <c r="X723" s="70">
        <v>0.43080439999999998</v>
      </c>
      <c r="Y723" s="70">
        <v>0.41662480000000002</v>
      </c>
    </row>
    <row r="724" spans="1:25">
      <c r="A724" t="str">
        <f t="shared" si="36"/>
        <v>32-31</v>
      </c>
      <c r="B724">
        <f t="shared" si="34"/>
        <v>32</v>
      </c>
      <c r="C724">
        <f t="shared" si="35"/>
        <v>31</v>
      </c>
      <c r="D724">
        <v>148000</v>
      </c>
      <c r="E724">
        <v>142000</v>
      </c>
      <c r="F724" s="69">
        <v>22.04382</v>
      </c>
      <c r="G724" s="69">
        <v>19.857469999999999</v>
      </c>
      <c r="H724" s="69">
        <v>19.180350000000001</v>
      </c>
      <c r="I724" s="69">
        <v>19.05453</v>
      </c>
      <c r="J724" s="69">
        <v>39.888599999999997</v>
      </c>
      <c r="K724" s="69">
        <v>41.924680000000002</v>
      </c>
      <c r="L724" s="69">
        <v>42.2134</v>
      </c>
      <c r="M724" s="69">
        <v>42.077260000000003</v>
      </c>
      <c r="N724" s="69">
        <v>20.056730000000002</v>
      </c>
      <c r="O724" s="69">
        <v>18.344329999999999</v>
      </c>
      <c r="P724" s="69">
        <v>17.68102</v>
      </c>
      <c r="Q724" s="69">
        <v>17.14958</v>
      </c>
      <c r="R724" s="69">
        <v>12.90667</v>
      </c>
      <c r="S724" s="69">
        <v>11.52197</v>
      </c>
      <c r="T724" s="69">
        <v>10.983370000000001</v>
      </c>
      <c r="U724" s="69">
        <v>10.549149999999999</v>
      </c>
      <c r="V724" s="70">
        <v>0.79351309999999997</v>
      </c>
      <c r="W724" s="70">
        <v>0.69987969999999999</v>
      </c>
      <c r="X724" s="70">
        <v>0.65775570000000005</v>
      </c>
      <c r="Y724" s="70">
        <v>0.63566020000000001</v>
      </c>
    </row>
    <row r="725" spans="1:25">
      <c r="A725" t="str">
        <f t="shared" si="36"/>
        <v>32-32</v>
      </c>
      <c r="B725">
        <f t="shared" si="34"/>
        <v>32</v>
      </c>
      <c r="C725">
        <f t="shared" si="35"/>
        <v>32</v>
      </c>
      <c r="D725">
        <v>148000</v>
      </c>
      <c r="E725">
        <v>146000</v>
      </c>
      <c r="F725" s="69">
        <v>17.842739999999999</v>
      </c>
      <c r="G725" s="69">
        <v>16.04889</v>
      </c>
      <c r="H725" s="69">
        <v>15.48906</v>
      </c>
      <c r="I725" s="69">
        <v>15.381959999999999</v>
      </c>
      <c r="J725" s="69">
        <v>42.534010000000002</v>
      </c>
      <c r="K725" s="69">
        <v>44.577469999999998</v>
      </c>
      <c r="L725" s="69">
        <v>44.866239999999998</v>
      </c>
      <c r="M725" s="69">
        <v>44.713250000000002</v>
      </c>
      <c r="N725" s="69">
        <v>18.45626</v>
      </c>
      <c r="O725" s="69">
        <v>16.91366</v>
      </c>
      <c r="P725" s="69">
        <v>16.308669999999999</v>
      </c>
      <c r="Q725" s="69">
        <v>15.8253</v>
      </c>
      <c r="R725" s="69">
        <v>12.24146</v>
      </c>
      <c r="S725" s="69">
        <v>10.941039999999999</v>
      </c>
      <c r="T725" s="69">
        <v>10.42736</v>
      </c>
      <c r="U725" s="69">
        <v>10.0131</v>
      </c>
      <c r="V725" s="70">
        <v>0.59538329999999995</v>
      </c>
      <c r="W725" s="70">
        <v>0.52399090000000004</v>
      </c>
      <c r="X725" s="70">
        <v>0.49123299999999998</v>
      </c>
      <c r="Y725" s="70">
        <v>0.47496969999999999</v>
      </c>
    </row>
    <row r="726" spans="1:25">
      <c r="A726" t="str">
        <f t="shared" si="36"/>
        <v>32-33</v>
      </c>
      <c r="B726">
        <f t="shared" si="34"/>
        <v>32</v>
      </c>
      <c r="C726">
        <f t="shared" si="35"/>
        <v>33</v>
      </c>
      <c r="D726">
        <v>148000</v>
      </c>
      <c r="E726">
        <v>150000</v>
      </c>
      <c r="F726" s="69">
        <v>18.25197</v>
      </c>
      <c r="G726" s="69">
        <v>16.315159999999999</v>
      </c>
      <c r="H726" s="69">
        <v>15.680249999999999</v>
      </c>
      <c r="I726" s="69">
        <v>15.54167</v>
      </c>
      <c r="J726" s="69">
        <v>42.265149999999998</v>
      </c>
      <c r="K726" s="69">
        <v>44.39246</v>
      </c>
      <c r="L726" s="69">
        <v>44.716500000000003</v>
      </c>
      <c r="M726" s="69">
        <v>44.579509999999999</v>
      </c>
      <c r="N726" s="69">
        <v>18.067620000000002</v>
      </c>
      <c r="O726" s="69">
        <v>16.548549999999999</v>
      </c>
      <c r="P726" s="69">
        <v>15.96153</v>
      </c>
      <c r="Q726" s="69">
        <v>15.49982</v>
      </c>
      <c r="R726" s="69">
        <v>12.35177</v>
      </c>
      <c r="S726" s="69">
        <v>11.020709999999999</v>
      </c>
      <c r="T726" s="69">
        <v>10.50121</v>
      </c>
      <c r="U726" s="69">
        <v>10.08788</v>
      </c>
      <c r="V726" s="70">
        <v>0.62282939999999998</v>
      </c>
      <c r="W726" s="70">
        <v>0.54348470000000004</v>
      </c>
      <c r="X726" s="70">
        <v>0.50852569999999997</v>
      </c>
      <c r="Y726" s="70">
        <v>0.49235669999999998</v>
      </c>
    </row>
    <row r="727" spans="1:25">
      <c r="A727" t="str">
        <f t="shared" si="36"/>
        <v>32-34</v>
      </c>
      <c r="B727">
        <f t="shared" si="34"/>
        <v>32</v>
      </c>
      <c r="C727">
        <f t="shared" si="35"/>
        <v>34</v>
      </c>
      <c r="D727">
        <v>148000</v>
      </c>
      <c r="E727">
        <v>154000</v>
      </c>
      <c r="F727" s="69">
        <v>19.528099999999998</v>
      </c>
      <c r="G727" s="69">
        <v>17.2713</v>
      </c>
      <c r="H727" s="69">
        <v>16.518609999999999</v>
      </c>
      <c r="I727" s="69">
        <v>16.35023</v>
      </c>
      <c r="J727" s="69">
        <v>42.061729999999997</v>
      </c>
      <c r="K727" s="69">
        <v>44.318919999999999</v>
      </c>
      <c r="L727" s="69">
        <v>44.673729999999999</v>
      </c>
      <c r="M727" s="69">
        <v>44.526150000000001</v>
      </c>
      <c r="N727" s="69">
        <v>18.612639999999999</v>
      </c>
      <c r="O727" s="69">
        <v>17.03491</v>
      </c>
      <c r="P727" s="69">
        <v>16.426169999999999</v>
      </c>
      <c r="Q727" s="69">
        <v>15.94999</v>
      </c>
      <c r="R727" s="69">
        <v>13.128</v>
      </c>
      <c r="S727" s="69">
        <v>11.70759</v>
      </c>
      <c r="T727" s="69">
        <v>11.154070000000001</v>
      </c>
      <c r="U727" s="69">
        <v>10.71658</v>
      </c>
      <c r="V727" s="70">
        <v>0.70706179999999996</v>
      </c>
      <c r="W727" s="70">
        <v>0.61547839999999998</v>
      </c>
      <c r="X727" s="70">
        <v>0.57643809999999995</v>
      </c>
      <c r="Y727" s="70">
        <v>0.55894350000000004</v>
      </c>
    </row>
    <row r="728" spans="1:25">
      <c r="A728" t="str">
        <f t="shared" si="36"/>
        <v>32-35</v>
      </c>
      <c r="B728">
        <f t="shared" si="34"/>
        <v>32</v>
      </c>
      <c r="C728">
        <f t="shared" si="35"/>
        <v>35</v>
      </c>
      <c r="D728">
        <v>148000</v>
      </c>
      <c r="E728">
        <v>158000</v>
      </c>
      <c r="F728" s="69">
        <v>22.288219999999999</v>
      </c>
      <c r="G728" s="69">
        <v>19.775680000000001</v>
      </c>
      <c r="H728" s="69">
        <v>18.926490000000001</v>
      </c>
      <c r="I728" s="69">
        <v>18.711130000000001</v>
      </c>
      <c r="J728" s="69">
        <v>42.867100000000001</v>
      </c>
      <c r="K728" s="69">
        <v>45.06024</v>
      </c>
      <c r="L728" s="69">
        <v>45.40549</v>
      </c>
      <c r="M728" s="69">
        <v>45.279899999999998</v>
      </c>
      <c r="N728" s="69">
        <v>18.374169999999999</v>
      </c>
      <c r="O728" s="69">
        <v>16.796410000000002</v>
      </c>
      <c r="P728" s="69">
        <v>16.180060000000001</v>
      </c>
      <c r="Q728" s="69">
        <v>15.69481</v>
      </c>
      <c r="R728" s="69">
        <v>13.41783</v>
      </c>
      <c r="S728" s="69">
        <v>11.94218</v>
      </c>
      <c r="T728" s="69">
        <v>11.36073</v>
      </c>
      <c r="U728" s="69">
        <v>10.89772</v>
      </c>
      <c r="V728" s="70">
        <v>0.72274329999999998</v>
      </c>
      <c r="W728" s="70">
        <v>0.62595679999999998</v>
      </c>
      <c r="X728" s="70">
        <v>0.58321599999999996</v>
      </c>
      <c r="Y728" s="70">
        <v>0.56239810000000001</v>
      </c>
    </row>
    <row r="729" spans="1:25">
      <c r="A729" t="str">
        <f t="shared" si="36"/>
        <v>32-36</v>
      </c>
      <c r="B729">
        <f t="shared" si="34"/>
        <v>32</v>
      </c>
      <c r="C729">
        <f t="shared" si="35"/>
        <v>36</v>
      </c>
      <c r="D729">
        <v>148000</v>
      </c>
      <c r="E729">
        <v>162000</v>
      </c>
      <c r="F729" s="69">
        <v>24.586300000000001</v>
      </c>
      <c r="G729" s="69">
        <v>22.511780000000002</v>
      </c>
      <c r="H729" s="69">
        <v>21.67388</v>
      </c>
      <c r="I729" s="69">
        <v>21.38954</v>
      </c>
      <c r="J729" s="69">
        <v>41.618929999999999</v>
      </c>
      <c r="K729" s="69">
        <v>43.134799999999998</v>
      </c>
      <c r="L729" s="69">
        <v>43.400599999999997</v>
      </c>
      <c r="M729" s="69">
        <v>43.303420000000003</v>
      </c>
      <c r="N729" s="69">
        <v>19.11636</v>
      </c>
      <c r="O729" s="69">
        <v>17.449439999999999</v>
      </c>
      <c r="P729" s="69">
        <v>16.802219999999998</v>
      </c>
      <c r="Q729" s="69">
        <v>16.29607</v>
      </c>
      <c r="R729" s="69">
        <v>14.033250000000001</v>
      </c>
      <c r="S729" s="69">
        <v>12.46566</v>
      </c>
      <c r="T729" s="69">
        <v>11.85018</v>
      </c>
      <c r="U729" s="69">
        <v>11.363340000000001</v>
      </c>
      <c r="V729" s="70">
        <v>0.76259259999999995</v>
      </c>
      <c r="W729" s="70">
        <v>0.65697110000000003</v>
      </c>
      <c r="X729" s="70">
        <v>0.61087829999999999</v>
      </c>
      <c r="Y729" s="70">
        <v>0.58849410000000002</v>
      </c>
    </row>
    <row r="730" spans="1:25">
      <c r="A730" t="str">
        <f t="shared" si="36"/>
        <v>32-37</v>
      </c>
      <c r="B730">
        <f t="shared" si="34"/>
        <v>32</v>
      </c>
      <c r="C730">
        <f t="shared" si="35"/>
        <v>37</v>
      </c>
      <c r="D730">
        <v>148000</v>
      </c>
      <c r="E730">
        <v>166000</v>
      </c>
      <c r="F730" s="69">
        <v>30.283899999999999</v>
      </c>
      <c r="G730" s="69">
        <v>26.7563</v>
      </c>
      <c r="H730" s="69">
        <v>25.51801</v>
      </c>
      <c r="I730" s="69">
        <v>25.126100000000001</v>
      </c>
      <c r="J730" s="69">
        <v>37.712220000000002</v>
      </c>
      <c r="K730" s="69">
        <v>39.891039999999997</v>
      </c>
      <c r="L730" s="69">
        <v>40.171529999999997</v>
      </c>
      <c r="M730" s="69">
        <v>40.05001</v>
      </c>
      <c r="N730" s="69">
        <v>21.210190000000001</v>
      </c>
      <c r="O730" s="69">
        <v>19.327269999999999</v>
      </c>
      <c r="P730" s="69">
        <v>18.610800000000001</v>
      </c>
      <c r="Q730" s="69">
        <v>18.070180000000001</v>
      </c>
      <c r="R730" s="69">
        <v>15.6456</v>
      </c>
      <c r="S730" s="69">
        <v>13.87308</v>
      </c>
      <c r="T730" s="69">
        <v>13.18655</v>
      </c>
      <c r="U730" s="69">
        <v>12.661239999999999</v>
      </c>
      <c r="V730" s="70">
        <v>1.0859970000000001</v>
      </c>
      <c r="W730" s="70">
        <v>0.93456340000000004</v>
      </c>
      <c r="X730" s="70">
        <v>0.87405849999999996</v>
      </c>
      <c r="Y730" s="70">
        <v>0.84921469999999999</v>
      </c>
    </row>
    <row r="731" spans="1:25">
      <c r="A731" t="str">
        <f t="shared" si="36"/>
        <v>32-38</v>
      </c>
      <c r="B731">
        <f t="shared" si="34"/>
        <v>32</v>
      </c>
      <c r="C731">
        <f t="shared" si="35"/>
        <v>38</v>
      </c>
      <c r="D731">
        <v>148000</v>
      </c>
      <c r="E731">
        <v>170000</v>
      </c>
      <c r="F731" s="69">
        <v>39.520899999999997</v>
      </c>
      <c r="G731" s="69">
        <v>36.020040000000002</v>
      </c>
      <c r="H731" s="69">
        <v>34.747619999999998</v>
      </c>
      <c r="I731" s="69">
        <v>34.32114</v>
      </c>
      <c r="J731" s="69">
        <v>35.063499999999998</v>
      </c>
      <c r="K731" s="69">
        <v>37.155099999999997</v>
      </c>
      <c r="L731" s="69">
        <v>37.407609999999998</v>
      </c>
      <c r="M731" s="69">
        <v>37.330640000000002</v>
      </c>
      <c r="N731" s="69">
        <v>22.734490000000001</v>
      </c>
      <c r="O731" s="69">
        <v>20.750520000000002</v>
      </c>
      <c r="P731" s="69">
        <v>19.967459999999999</v>
      </c>
      <c r="Q731" s="69">
        <v>19.351520000000001</v>
      </c>
      <c r="R731" s="69">
        <v>18.300239999999999</v>
      </c>
      <c r="S731" s="69">
        <v>16.27692</v>
      </c>
      <c r="T731" s="69">
        <v>15.47179</v>
      </c>
      <c r="U731" s="69">
        <v>14.831720000000001</v>
      </c>
      <c r="V731" s="70">
        <v>1.8964110000000001</v>
      </c>
      <c r="W731" s="70">
        <v>1.6757580000000001</v>
      </c>
      <c r="X731" s="70">
        <v>1.5775300000000001</v>
      </c>
      <c r="Y731" s="70">
        <v>1.522167</v>
      </c>
    </row>
    <row r="732" spans="1:25">
      <c r="A732" t="str">
        <f t="shared" si="36"/>
        <v>32-39</v>
      </c>
      <c r="B732">
        <f t="shared" si="34"/>
        <v>32</v>
      </c>
      <c r="C732">
        <f t="shared" si="35"/>
        <v>39</v>
      </c>
      <c r="D732">
        <v>148000</v>
      </c>
      <c r="E732">
        <v>174000</v>
      </c>
      <c r="F732" s="69">
        <v>34.091999999999999</v>
      </c>
      <c r="G732" s="69">
        <v>30.940660000000001</v>
      </c>
      <c r="H732" s="69">
        <v>29.87294</v>
      </c>
      <c r="I732" s="69">
        <v>29.482140000000001</v>
      </c>
      <c r="J732" s="69">
        <v>34.406269999999999</v>
      </c>
      <c r="K732" s="69">
        <v>36.386380000000003</v>
      </c>
      <c r="L732" s="69">
        <v>36.643970000000003</v>
      </c>
      <c r="M732" s="69">
        <v>36.587310000000002</v>
      </c>
      <c r="N732" s="69">
        <v>21.946850000000001</v>
      </c>
      <c r="O732" s="69">
        <v>20.077400000000001</v>
      </c>
      <c r="P732" s="69">
        <v>19.32424</v>
      </c>
      <c r="Q732" s="69">
        <v>18.730180000000001</v>
      </c>
      <c r="R732" s="69">
        <v>16.359860000000001</v>
      </c>
      <c r="S732" s="69">
        <v>14.589930000000001</v>
      </c>
      <c r="T732" s="69">
        <v>13.87168</v>
      </c>
      <c r="U732" s="69">
        <v>13.30029</v>
      </c>
      <c r="V732" s="70">
        <v>1.3275300000000001</v>
      </c>
      <c r="W732" s="70">
        <v>1.1684749999999999</v>
      </c>
      <c r="X732" s="70">
        <v>1.098357</v>
      </c>
      <c r="Y732" s="70">
        <v>1.061518</v>
      </c>
    </row>
    <row r="733" spans="1:25">
      <c r="A733" t="str">
        <f t="shared" si="36"/>
        <v>32-40</v>
      </c>
      <c r="B733">
        <f t="shared" si="34"/>
        <v>32</v>
      </c>
      <c r="C733">
        <f t="shared" si="35"/>
        <v>40</v>
      </c>
      <c r="D733">
        <v>148000</v>
      </c>
      <c r="E733">
        <v>178000</v>
      </c>
      <c r="F733" s="69">
        <v>30.61618</v>
      </c>
      <c r="G733" s="69">
        <v>26.86617</v>
      </c>
      <c r="H733" s="69">
        <v>25.551960000000001</v>
      </c>
      <c r="I733" s="69">
        <v>25.149629999999998</v>
      </c>
      <c r="J733" s="69">
        <v>34.407330000000002</v>
      </c>
      <c r="K733" s="69">
        <v>36.772709999999996</v>
      </c>
      <c r="L733" s="69">
        <v>37.15175</v>
      </c>
      <c r="M733" s="69">
        <v>37.090449999999997</v>
      </c>
      <c r="N733" s="69">
        <v>21.1281</v>
      </c>
      <c r="O733" s="69">
        <v>19.268419999999999</v>
      </c>
      <c r="P733" s="69">
        <v>18.54073</v>
      </c>
      <c r="Q733" s="69">
        <v>17.984760000000001</v>
      </c>
      <c r="R733" s="69">
        <v>15.046950000000001</v>
      </c>
      <c r="S733" s="69">
        <v>13.348369999999999</v>
      </c>
      <c r="T733" s="69">
        <v>12.67582</v>
      </c>
      <c r="U733" s="69">
        <v>12.15652</v>
      </c>
      <c r="V733" s="70">
        <v>1.13076</v>
      </c>
      <c r="W733" s="70">
        <v>0.97074439999999995</v>
      </c>
      <c r="X733" s="70">
        <v>0.90566279999999999</v>
      </c>
      <c r="Y733" s="70">
        <v>0.87657830000000003</v>
      </c>
    </row>
    <row r="734" spans="1:25">
      <c r="A734" t="str">
        <f t="shared" si="36"/>
        <v>32-41</v>
      </c>
      <c r="B734">
        <f t="shared" si="34"/>
        <v>32</v>
      </c>
      <c r="C734">
        <f t="shared" si="35"/>
        <v>41</v>
      </c>
      <c r="D734">
        <v>148000</v>
      </c>
      <c r="E734">
        <v>182000</v>
      </c>
      <c r="F734" s="69">
        <v>21.41601</v>
      </c>
      <c r="G734" s="69">
        <v>18.4377</v>
      </c>
      <c r="H734" s="69">
        <v>17.482900000000001</v>
      </c>
      <c r="I734" s="69">
        <v>17.207329999999999</v>
      </c>
      <c r="J734" s="69">
        <v>42.106960000000001</v>
      </c>
      <c r="K734" s="69">
        <v>44.866579999999999</v>
      </c>
      <c r="L734" s="69">
        <v>45.336269999999999</v>
      </c>
      <c r="M734" s="69">
        <v>45.265999999999998</v>
      </c>
      <c r="N734" s="69">
        <v>19.18967</v>
      </c>
      <c r="O734" s="69">
        <v>17.52637</v>
      </c>
      <c r="P734" s="69">
        <v>16.865020000000001</v>
      </c>
      <c r="Q734" s="69">
        <v>16.344919999999998</v>
      </c>
      <c r="R734" s="69">
        <v>13.301550000000001</v>
      </c>
      <c r="S734" s="69">
        <v>11.80925</v>
      </c>
      <c r="T734" s="69">
        <v>11.214460000000001</v>
      </c>
      <c r="U734" s="69">
        <v>10.74371</v>
      </c>
      <c r="V734" s="70">
        <v>0.6535744</v>
      </c>
      <c r="W734" s="70">
        <v>0.55792839999999999</v>
      </c>
      <c r="X734" s="70">
        <v>0.51781869999999997</v>
      </c>
      <c r="Y734" s="70">
        <v>0.49955050000000001</v>
      </c>
    </row>
    <row r="735" spans="1:25">
      <c r="A735" t="str">
        <f t="shared" si="36"/>
        <v>32-42</v>
      </c>
      <c r="B735">
        <f t="shared" si="34"/>
        <v>32</v>
      </c>
      <c r="C735">
        <f t="shared" si="35"/>
        <v>42</v>
      </c>
      <c r="D735">
        <v>148000</v>
      </c>
      <c r="E735">
        <v>186000</v>
      </c>
      <c r="F735" s="69">
        <v>16.73638</v>
      </c>
      <c r="G735" s="69">
        <v>14.388730000000001</v>
      </c>
      <c r="H735" s="69">
        <v>13.66197</v>
      </c>
      <c r="I735" s="69">
        <v>13.45229</v>
      </c>
      <c r="J735" s="69">
        <v>45.364570000000001</v>
      </c>
      <c r="K735" s="69">
        <v>48.04786</v>
      </c>
      <c r="L735" s="69">
        <v>48.483719999999998</v>
      </c>
      <c r="M735" s="69">
        <v>48.390210000000003</v>
      </c>
      <c r="N735" s="69">
        <v>18.167059999999999</v>
      </c>
      <c r="O735" s="69">
        <v>16.627549999999999</v>
      </c>
      <c r="P735" s="69">
        <v>16.020800000000001</v>
      </c>
      <c r="Q735" s="69">
        <v>15.539619999999999</v>
      </c>
      <c r="R735" s="69">
        <v>12.327220000000001</v>
      </c>
      <c r="S735" s="69">
        <v>10.952310000000001</v>
      </c>
      <c r="T735" s="69">
        <v>10.41386</v>
      </c>
      <c r="U735" s="69">
        <v>9.9857440000000004</v>
      </c>
      <c r="V735" s="70">
        <v>0.59575330000000004</v>
      </c>
      <c r="W735" s="70">
        <v>0.5116406</v>
      </c>
      <c r="X735" s="70">
        <v>0.47506510000000002</v>
      </c>
      <c r="Y735" s="70">
        <v>0.45743909999999999</v>
      </c>
    </row>
    <row r="736" spans="1:25">
      <c r="A736" t="str">
        <f t="shared" si="36"/>
        <v>32-43</v>
      </c>
      <c r="B736">
        <f t="shared" si="34"/>
        <v>32</v>
      </c>
      <c r="C736">
        <f t="shared" si="35"/>
        <v>43</v>
      </c>
      <c r="D736">
        <v>148000</v>
      </c>
      <c r="E736">
        <v>190000</v>
      </c>
      <c r="F736" s="69">
        <v>21.09619</v>
      </c>
      <c r="G736" s="69">
        <v>18.32376</v>
      </c>
      <c r="H736" s="69">
        <v>17.450659999999999</v>
      </c>
      <c r="I736" s="69">
        <v>17.209029999999998</v>
      </c>
      <c r="J736" s="69">
        <v>43.640340000000002</v>
      </c>
      <c r="K736" s="69">
        <v>46.32441</v>
      </c>
      <c r="L736" s="69">
        <v>46.769469999999998</v>
      </c>
      <c r="M736" s="69">
        <v>46.687289999999997</v>
      </c>
      <c r="N736" s="69">
        <v>19.475650000000002</v>
      </c>
      <c r="O736" s="69">
        <v>17.838349999999998</v>
      </c>
      <c r="P736" s="69">
        <v>17.16076</v>
      </c>
      <c r="Q736" s="69">
        <v>16.610890000000001</v>
      </c>
      <c r="R736" s="69">
        <v>12.8886</v>
      </c>
      <c r="S736" s="69">
        <v>11.445639999999999</v>
      </c>
      <c r="T736" s="69">
        <v>10.863490000000001</v>
      </c>
      <c r="U736" s="69">
        <v>10.394360000000001</v>
      </c>
      <c r="V736" s="70">
        <v>0.73447850000000003</v>
      </c>
      <c r="W736" s="70">
        <v>0.63654569999999999</v>
      </c>
      <c r="X736" s="70">
        <v>0.59058759999999999</v>
      </c>
      <c r="Y736" s="70">
        <v>0.56528999999999996</v>
      </c>
    </row>
    <row r="737" spans="1:25">
      <c r="A737" t="str">
        <f t="shared" si="36"/>
        <v>32-44</v>
      </c>
      <c r="B737">
        <f t="shared" si="34"/>
        <v>32</v>
      </c>
      <c r="C737">
        <f t="shared" si="35"/>
        <v>44</v>
      </c>
      <c r="D737">
        <v>148000</v>
      </c>
      <c r="E737">
        <v>194000</v>
      </c>
      <c r="F737" s="69">
        <v>22.663820000000001</v>
      </c>
      <c r="G737" s="69">
        <v>19.55003</v>
      </c>
      <c r="H737" s="69">
        <v>18.550260000000002</v>
      </c>
      <c r="I737" s="69">
        <v>18.28021</v>
      </c>
      <c r="J737" s="69">
        <v>42.772010000000002</v>
      </c>
      <c r="K737" s="69">
        <v>45.57873</v>
      </c>
      <c r="L737" s="69">
        <v>46.057580000000002</v>
      </c>
      <c r="M737" s="69">
        <v>45.97242</v>
      </c>
      <c r="N737" s="69">
        <v>20.10951</v>
      </c>
      <c r="O737" s="69">
        <v>18.35211</v>
      </c>
      <c r="P737" s="69">
        <v>17.610309999999998</v>
      </c>
      <c r="Q737" s="69">
        <v>17.007370000000002</v>
      </c>
      <c r="R737" s="69">
        <v>12.96444</v>
      </c>
      <c r="S737" s="69">
        <v>11.49719</v>
      </c>
      <c r="T737" s="69">
        <v>10.889200000000001</v>
      </c>
      <c r="U737" s="69">
        <v>10.39589</v>
      </c>
      <c r="V737" s="70">
        <v>0.79691440000000002</v>
      </c>
      <c r="W737" s="70">
        <v>0.68515389999999998</v>
      </c>
      <c r="X737" s="70">
        <v>0.63313870000000005</v>
      </c>
      <c r="Y737" s="70">
        <v>0.60370250000000003</v>
      </c>
    </row>
    <row r="738" spans="1:25">
      <c r="A738" t="str">
        <f t="shared" si="36"/>
        <v>32-45</v>
      </c>
      <c r="B738">
        <f t="shared" si="34"/>
        <v>32</v>
      </c>
      <c r="C738">
        <f t="shared" si="35"/>
        <v>45</v>
      </c>
      <c r="D738">
        <v>148000</v>
      </c>
      <c r="E738">
        <v>198000</v>
      </c>
      <c r="F738" s="69">
        <v>25.16236</v>
      </c>
      <c r="G738" s="69">
        <v>21.878260000000001</v>
      </c>
      <c r="H738" s="69">
        <v>20.838360000000002</v>
      </c>
      <c r="I738" s="69">
        <v>20.588560000000001</v>
      </c>
      <c r="J738" s="69">
        <v>40.708109999999998</v>
      </c>
      <c r="K738" s="69">
        <v>43.485080000000004</v>
      </c>
      <c r="L738" s="69">
        <v>43.954039999999999</v>
      </c>
      <c r="M738" s="69">
        <v>43.855159999999998</v>
      </c>
      <c r="N738" s="69">
        <v>20.0367</v>
      </c>
      <c r="O738" s="69">
        <v>18.284220000000001</v>
      </c>
      <c r="P738" s="69">
        <v>17.531939999999999</v>
      </c>
      <c r="Q738" s="69">
        <v>16.914459999999998</v>
      </c>
      <c r="R738" s="69">
        <v>13.31128</v>
      </c>
      <c r="S738" s="69">
        <v>11.79894</v>
      </c>
      <c r="T738" s="69">
        <v>11.16446</v>
      </c>
      <c r="U738" s="69">
        <v>10.64493</v>
      </c>
      <c r="V738" s="70">
        <v>0.83242179999999999</v>
      </c>
      <c r="W738" s="70">
        <v>0.71579689999999996</v>
      </c>
      <c r="X738" s="70">
        <v>0.66123620000000005</v>
      </c>
      <c r="Y738" s="70">
        <v>0.62929930000000001</v>
      </c>
    </row>
    <row r="739" spans="1:25">
      <c r="A739" t="str">
        <f t="shared" si="36"/>
        <v>32-46</v>
      </c>
      <c r="B739">
        <f t="shared" si="34"/>
        <v>32</v>
      </c>
      <c r="C739">
        <f t="shared" si="35"/>
        <v>46</v>
      </c>
      <c r="D739">
        <v>148000</v>
      </c>
      <c r="E739">
        <v>202000</v>
      </c>
      <c r="F739" s="69">
        <v>21.455739999999999</v>
      </c>
      <c r="G739" s="69">
        <v>18.649889999999999</v>
      </c>
      <c r="H739" s="69">
        <v>17.80527</v>
      </c>
      <c r="I739" s="69">
        <v>17.6068</v>
      </c>
      <c r="J739" s="69">
        <v>42.734430000000003</v>
      </c>
      <c r="K739" s="69">
        <v>45.438850000000002</v>
      </c>
      <c r="L739" s="69">
        <v>45.865670000000001</v>
      </c>
      <c r="M739" s="69">
        <v>45.740119999999997</v>
      </c>
      <c r="N739" s="69">
        <v>19.323830000000001</v>
      </c>
      <c r="O739" s="69">
        <v>17.650169999999999</v>
      </c>
      <c r="P739" s="69">
        <v>16.921959999999999</v>
      </c>
      <c r="Q739" s="69">
        <v>16.319120000000002</v>
      </c>
      <c r="R739" s="69">
        <v>12.86426</v>
      </c>
      <c r="S739" s="69">
        <v>11.408860000000001</v>
      </c>
      <c r="T739" s="69">
        <v>10.79078</v>
      </c>
      <c r="U739" s="69">
        <v>10.27923</v>
      </c>
      <c r="V739" s="70">
        <v>0.73322710000000002</v>
      </c>
      <c r="W739" s="70">
        <v>0.63299559999999999</v>
      </c>
      <c r="X739" s="70">
        <v>0.58465809999999996</v>
      </c>
      <c r="Y739" s="70">
        <v>0.555643</v>
      </c>
    </row>
    <row r="740" spans="1:25">
      <c r="A740" t="str">
        <f t="shared" si="36"/>
        <v>32-47</v>
      </c>
      <c r="B740">
        <f t="shared" si="34"/>
        <v>32</v>
      </c>
      <c r="C740">
        <f t="shared" si="35"/>
        <v>47</v>
      </c>
      <c r="D740">
        <v>148000</v>
      </c>
      <c r="E740">
        <v>206000</v>
      </c>
      <c r="F740" s="69">
        <v>24.81438</v>
      </c>
      <c r="G740" s="69">
        <v>21.728349999999999</v>
      </c>
      <c r="H740" s="69">
        <v>20.764610000000001</v>
      </c>
      <c r="I740" s="69">
        <v>20.53931</v>
      </c>
      <c r="J740" s="69">
        <v>42.177770000000002</v>
      </c>
      <c r="K740" s="69">
        <v>44.84469</v>
      </c>
      <c r="L740" s="69">
        <v>45.259610000000002</v>
      </c>
      <c r="M740" s="69">
        <v>45.122410000000002</v>
      </c>
      <c r="N740" s="69">
        <v>20.62452</v>
      </c>
      <c r="O740" s="69">
        <v>18.816130000000001</v>
      </c>
      <c r="P740" s="69">
        <v>17.999030000000001</v>
      </c>
      <c r="Q740" s="69">
        <v>17.316199999999998</v>
      </c>
      <c r="R740" s="69">
        <v>13.28182</v>
      </c>
      <c r="S740" s="69">
        <v>11.77205</v>
      </c>
      <c r="T740" s="69">
        <v>11.11565</v>
      </c>
      <c r="U740" s="69">
        <v>10.569610000000001</v>
      </c>
      <c r="V740" s="70">
        <v>0.79425449999999997</v>
      </c>
      <c r="W740" s="70">
        <v>0.68775149999999996</v>
      </c>
      <c r="X740" s="70">
        <v>0.63558400000000004</v>
      </c>
      <c r="Y740" s="70">
        <v>0.60367210000000004</v>
      </c>
    </row>
    <row r="741" spans="1:25">
      <c r="A741" t="str">
        <f t="shared" si="36"/>
        <v>32-48</v>
      </c>
      <c r="B741">
        <f t="shared" si="34"/>
        <v>32</v>
      </c>
      <c r="C741">
        <f t="shared" si="35"/>
        <v>48</v>
      </c>
      <c r="D741">
        <v>148000</v>
      </c>
      <c r="E741">
        <v>210000</v>
      </c>
      <c r="F741" s="69">
        <v>30.348960000000002</v>
      </c>
      <c r="G741" s="69">
        <v>26.47803</v>
      </c>
      <c r="H741" s="69">
        <v>25.195509999999999</v>
      </c>
      <c r="I741" s="69">
        <v>24.902380000000001</v>
      </c>
      <c r="J741" s="69">
        <v>33.334980000000002</v>
      </c>
      <c r="K741" s="69">
        <v>35.876100000000001</v>
      </c>
      <c r="L741" s="69">
        <v>36.28378</v>
      </c>
      <c r="M741" s="69">
        <v>36.140940000000001</v>
      </c>
      <c r="N741" s="69">
        <v>21.243069999999999</v>
      </c>
      <c r="O741" s="69">
        <v>19.386900000000001</v>
      </c>
      <c r="P741" s="69">
        <v>18.555070000000001</v>
      </c>
      <c r="Q741" s="69">
        <v>17.873429999999999</v>
      </c>
      <c r="R741" s="69">
        <v>13.997640000000001</v>
      </c>
      <c r="S741" s="69">
        <v>12.384130000000001</v>
      </c>
      <c r="T741" s="69">
        <v>11.6938</v>
      </c>
      <c r="U741" s="69">
        <v>11.13228</v>
      </c>
      <c r="V741" s="70">
        <v>0.94933069999999997</v>
      </c>
      <c r="W741" s="70">
        <v>0.82078890000000004</v>
      </c>
      <c r="X741" s="70">
        <v>0.76285179999999997</v>
      </c>
      <c r="Y741" s="70">
        <v>0.73134739999999998</v>
      </c>
    </row>
    <row r="742" spans="1:25">
      <c r="A742" t="str">
        <f t="shared" si="36"/>
        <v>32-49</v>
      </c>
      <c r="B742">
        <f t="shared" si="34"/>
        <v>32</v>
      </c>
      <c r="C742">
        <f t="shared" si="35"/>
        <v>49</v>
      </c>
      <c r="D742">
        <v>148000</v>
      </c>
      <c r="E742">
        <v>214000</v>
      </c>
      <c r="F742" s="69">
        <v>26.823869999999999</v>
      </c>
      <c r="G742" s="69">
        <v>23.57685</v>
      </c>
      <c r="H742" s="69">
        <v>22.728909999999999</v>
      </c>
      <c r="I742" s="69">
        <v>22.641590000000001</v>
      </c>
      <c r="J742" s="69">
        <v>34.458629999999999</v>
      </c>
      <c r="K742" s="69">
        <v>36.745820000000002</v>
      </c>
      <c r="L742" s="69">
        <v>36.897790000000001</v>
      </c>
      <c r="M742" s="69">
        <v>36.541910000000001</v>
      </c>
      <c r="N742" s="69">
        <v>19.551739999999999</v>
      </c>
      <c r="O742" s="69">
        <v>18.020679999999999</v>
      </c>
      <c r="P742" s="69">
        <v>17.383410000000001</v>
      </c>
      <c r="Q742" s="69">
        <v>16.870529999999999</v>
      </c>
      <c r="R742" s="69">
        <v>14.20379</v>
      </c>
      <c r="S742" s="69">
        <v>12.605639999999999</v>
      </c>
      <c r="T742" s="69">
        <v>11.98419</v>
      </c>
      <c r="U742" s="69">
        <v>11.49478</v>
      </c>
      <c r="V742" s="70">
        <v>0.77547160000000004</v>
      </c>
      <c r="W742" s="70">
        <v>0.68798239999999999</v>
      </c>
      <c r="X742" s="70">
        <v>0.65687980000000001</v>
      </c>
      <c r="Y742" s="70">
        <v>0.6478566</v>
      </c>
    </row>
    <row r="743" spans="1:25">
      <c r="A743" t="str">
        <f t="shared" si="36"/>
        <v>32-50</v>
      </c>
      <c r="B743">
        <f t="shared" si="34"/>
        <v>32</v>
      </c>
      <c r="C743">
        <f t="shared" si="35"/>
        <v>50</v>
      </c>
      <c r="D743">
        <v>148000</v>
      </c>
      <c r="E743">
        <v>218000</v>
      </c>
      <c r="F743" s="69">
        <v>36.703499999999998</v>
      </c>
      <c r="G743" s="69">
        <v>34.729309999999998</v>
      </c>
      <c r="H743" s="69">
        <v>34.37285</v>
      </c>
      <c r="I743" s="69">
        <v>34.676830000000002</v>
      </c>
      <c r="J743" s="69">
        <v>30.674800000000001</v>
      </c>
      <c r="K743" s="69">
        <v>31.926169999999999</v>
      </c>
      <c r="L743" s="69">
        <v>31.71238</v>
      </c>
      <c r="M743" s="69">
        <v>31.02487</v>
      </c>
      <c r="N743" s="69">
        <v>24.958639999999999</v>
      </c>
      <c r="O743" s="69">
        <v>23.827739999999999</v>
      </c>
      <c r="P743" s="69">
        <v>23.271249999999998</v>
      </c>
      <c r="Q743" s="69">
        <v>22.776869999999999</v>
      </c>
      <c r="R743" s="69">
        <v>17.398160000000001</v>
      </c>
      <c r="S743" s="69">
        <v>15.512560000000001</v>
      </c>
      <c r="T743" s="69">
        <v>14.85107</v>
      </c>
      <c r="U743" s="69">
        <v>14.3553</v>
      </c>
      <c r="V743" s="70">
        <v>1.036165</v>
      </c>
      <c r="W743" s="70">
        <v>1.0037609999999999</v>
      </c>
      <c r="X743" s="70">
        <v>1.0006539999999999</v>
      </c>
      <c r="Y743" s="70">
        <v>1.0175149999999999</v>
      </c>
    </row>
    <row r="744" spans="1:25">
      <c r="A744" t="str">
        <f t="shared" si="36"/>
        <v>32-51</v>
      </c>
      <c r="B744">
        <f t="shared" si="34"/>
        <v>32</v>
      </c>
      <c r="C744">
        <f t="shared" si="35"/>
        <v>51</v>
      </c>
      <c r="D744">
        <v>148000</v>
      </c>
      <c r="E744">
        <v>222000</v>
      </c>
      <c r="F744" s="69">
        <v>38.810879999999997</v>
      </c>
      <c r="G744" s="69">
        <v>36.000950000000003</v>
      </c>
      <c r="H744" s="69">
        <v>35.30574</v>
      </c>
      <c r="I744" s="69">
        <v>35.444740000000003</v>
      </c>
      <c r="J744" s="69">
        <v>30.3398</v>
      </c>
      <c r="K744" s="69">
        <v>31.984359999999999</v>
      </c>
      <c r="L744" s="69">
        <v>31.88823</v>
      </c>
      <c r="M744" s="69">
        <v>31.32281</v>
      </c>
      <c r="N744" s="69">
        <v>25.089210000000001</v>
      </c>
      <c r="O744" s="69">
        <v>23.133299999999998</v>
      </c>
      <c r="P744" s="69">
        <v>22.40269</v>
      </c>
      <c r="Q744" s="69">
        <v>21.82978</v>
      </c>
      <c r="R744" s="69">
        <v>17.352879999999999</v>
      </c>
      <c r="S744" s="69">
        <v>15.42887</v>
      </c>
      <c r="T744" s="69">
        <v>14.764760000000001</v>
      </c>
      <c r="U744" s="69">
        <v>14.26159</v>
      </c>
      <c r="V744" s="70">
        <v>1.291183</v>
      </c>
      <c r="W744" s="70">
        <v>1.1692709999999999</v>
      </c>
      <c r="X744" s="70">
        <v>1.136074</v>
      </c>
      <c r="Y744" s="70">
        <v>1.134795</v>
      </c>
    </row>
    <row r="745" spans="1:25">
      <c r="A745" t="str">
        <f t="shared" si="36"/>
        <v>32-52</v>
      </c>
      <c r="B745">
        <f t="shared" si="34"/>
        <v>32</v>
      </c>
      <c r="C745">
        <f t="shared" si="35"/>
        <v>52</v>
      </c>
      <c r="D745">
        <v>148000</v>
      </c>
      <c r="E745">
        <v>226000</v>
      </c>
      <c r="F745" s="69">
        <v>23.95055</v>
      </c>
      <c r="G745" s="69">
        <v>21.478999999999999</v>
      </c>
      <c r="H745" s="69">
        <v>20.85867</v>
      </c>
      <c r="I745" s="69">
        <v>20.89209</v>
      </c>
      <c r="J745" s="69">
        <v>31.736000000000001</v>
      </c>
      <c r="K745" s="69">
        <v>33.406140000000001</v>
      </c>
      <c r="L745" s="69">
        <v>33.383949999999999</v>
      </c>
      <c r="M745" s="69">
        <v>32.882669999999997</v>
      </c>
      <c r="N745" s="69">
        <v>20.899439999999998</v>
      </c>
      <c r="O745" s="69">
        <v>19.341370000000001</v>
      </c>
      <c r="P745" s="69">
        <v>18.745889999999999</v>
      </c>
      <c r="Q745" s="69">
        <v>18.268750000000001</v>
      </c>
      <c r="R745" s="69">
        <v>14.010579999999999</v>
      </c>
      <c r="S745" s="69">
        <v>12.43726</v>
      </c>
      <c r="T745" s="69">
        <v>11.89983</v>
      </c>
      <c r="U745" s="69">
        <v>11.481030000000001</v>
      </c>
      <c r="V745" s="70">
        <v>0.74365619999999999</v>
      </c>
      <c r="W745" s="70">
        <v>0.6802222</v>
      </c>
      <c r="X745" s="70">
        <v>0.66251320000000002</v>
      </c>
      <c r="Y745" s="70">
        <v>0.66283709999999996</v>
      </c>
    </row>
    <row r="746" spans="1:25">
      <c r="A746" t="str">
        <f t="shared" si="36"/>
        <v>32-53</v>
      </c>
      <c r="B746">
        <f t="shared" si="34"/>
        <v>32</v>
      </c>
      <c r="C746">
        <f t="shared" si="35"/>
        <v>53</v>
      </c>
      <c r="D746">
        <v>148000</v>
      </c>
      <c r="E746">
        <v>230000</v>
      </c>
      <c r="F746" s="69">
        <v>17.684380000000001</v>
      </c>
      <c r="G746" s="69">
        <v>15.54468</v>
      </c>
      <c r="H746" s="69">
        <v>15.06945</v>
      </c>
      <c r="I746" s="69">
        <v>15.1</v>
      </c>
      <c r="J746" s="69">
        <v>38.236890000000002</v>
      </c>
      <c r="K746" s="69">
        <v>40.108879999999999</v>
      </c>
      <c r="L746" s="69">
        <v>40.091140000000003</v>
      </c>
      <c r="M746" s="69">
        <v>39.59507</v>
      </c>
      <c r="N746" s="69">
        <v>18.5581</v>
      </c>
      <c r="O746" s="69">
        <v>17.138680000000001</v>
      </c>
      <c r="P746" s="69">
        <v>16.648530000000001</v>
      </c>
      <c r="Q746" s="69">
        <v>16.26437</v>
      </c>
      <c r="R746" s="69">
        <v>12.59136</v>
      </c>
      <c r="S746" s="69">
        <v>11.195830000000001</v>
      </c>
      <c r="T746" s="69">
        <v>10.743589999999999</v>
      </c>
      <c r="U746" s="69">
        <v>10.394259999999999</v>
      </c>
      <c r="V746" s="70">
        <v>0.56239830000000002</v>
      </c>
      <c r="W746" s="70">
        <v>0.49927539999999998</v>
      </c>
      <c r="X746" s="70">
        <v>0.48910599999999999</v>
      </c>
      <c r="Y746" s="70">
        <v>0.49349470000000001</v>
      </c>
    </row>
    <row r="747" spans="1:25">
      <c r="A747" t="str">
        <f t="shared" si="36"/>
        <v>33-13</v>
      </c>
      <c r="B747">
        <f t="shared" si="34"/>
        <v>33</v>
      </c>
      <c r="C747">
        <f t="shared" si="35"/>
        <v>13</v>
      </c>
      <c r="D747">
        <v>152000</v>
      </c>
      <c r="E747">
        <v>70000</v>
      </c>
      <c r="F747" s="69">
        <v>5.4857259999999997</v>
      </c>
      <c r="G747" s="69">
        <v>4.6963429999999997</v>
      </c>
      <c r="H747" s="69">
        <v>4.4545110000000001</v>
      </c>
      <c r="I747" s="69">
        <v>4.3124659999999997</v>
      </c>
      <c r="J747" s="69">
        <v>55.588709999999999</v>
      </c>
      <c r="K747" s="69">
        <v>57.195709999999998</v>
      </c>
      <c r="L747" s="69">
        <v>57.385150000000003</v>
      </c>
      <c r="M747" s="69">
        <v>57.388010000000001</v>
      </c>
      <c r="N747" s="69">
        <v>9.2707519999999999</v>
      </c>
      <c r="O747" s="69">
        <v>8.5184300000000004</v>
      </c>
      <c r="P747" s="69">
        <v>8.2437769999999997</v>
      </c>
      <c r="Q747" s="69">
        <v>8.0240869999999997</v>
      </c>
      <c r="R747" s="69">
        <v>7.0493870000000003</v>
      </c>
      <c r="S747" s="69">
        <v>6.2859850000000002</v>
      </c>
      <c r="T747" s="69">
        <v>5.9996090000000004</v>
      </c>
      <c r="U747" s="69">
        <v>5.7669100000000002</v>
      </c>
      <c r="V747" s="70">
        <v>0.45003140000000003</v>
      </c>
      <c r="W747" s="70">
        <v>0.38427919999999999</v>
      </c>
      <c r="X747" s="70">
        <v>0.35250169999999997</v>
      </c>
      <c r="Y747" s="70">
        <v>0.33431110000000003</v>
      </c>
    </row>
    <row r="748" spans="1:25">
      <c r="A748" t="str">
        <f t="shared" si="36"/>
        <v>33-14</v>
      </c>
      <c r="B748">
        <f t="shared" si="34"/>
        <v>33</v>
      </c>
      <c r="C748">
        <f t="shared" si="35"/>
        <v>14</v>
      </c>
      <c r="D748">
        <v>152000</v>
      </c>
      <c r="E748">
        <v>74000</v>
      </c>
      <c r="F748" s="69">
        <v>5.6663670000000002</v>
      </c>
      <c r="G748" s="69">
        <v>4.8711650000000004</v>
      </c>
      <c r="H748" s="69">
        <v>4.6250419999999997</v>
      </c>
      <c r="I748" s="69">
        <v>4.4839339999999996</v>
      </c>
      <c r="J748" s="69">
        <v>54.652790000000003</v>
      </c>
      <c r="K748" s="69">
        <v>56.294119999999999</v>
      </c>
      <c r="L748" s="69">
        <v>56.502290000000002</v>
      </c>
      <c r="M748" s="69">
        <v>56.50949</v>
      </c>
      <c r="N748" s="69">
        <v>7.4313469999999997</v>
      </c>
      <c r="O748" s="69">
        <v>6.8553759999999997</v>
      </c>
      <c r="P748" s="69">
        <v>6.6435360000000001</v>
      </c>
      <c r="Q748" s="69">
        <v>6.4757449999999999</v>
      </c>
      <c r="R748" s="69">
        <v>6.7218119999999999</v>
      </c>
      <c r="S748" s="69">
        <v>6.0017319999999996</v>
      </c>
      <c r="T748" s="69">
        <v>5.7292120000000004</v>
      </c>
      <c r="U748" s="69">
        <v>5.5079549999999999</v>
      </c>
      <c r="V748" s="70">
        <v>0.36800519999999998</v>
      </c>
      <c r="W748" s="70">
        <v>0.31377670000000002</v>
      </c>
      <c r="X748" s="70">
        <v>0.28642640000000003</v>
      </c>
      <c r="Y748" s="70">
        <v>0.27086250000000001</v>
      </c>
    </row>
    <row r="749" spans="1:25">
      <c r="A749" t="str">
        <f t="shared" si="36"/>
        <v>33-15</v>
      </c>
      <c r="B749">
        <f t="shared" si="34"/>
        <v>33</v>
      </c>
      <c r="C749">
        <f t="shared" si="35"/>
        <v>15</v>
      </c>
      <c r="D749">
        <v>152000</v>
      </c>
      <c r="E749">
        <v>78000</v>
      </c>
      <c r="F749" s="69">
        <v>8.1670929999999995</v>
      </c>
      <c r="G749" s="69">
        <v>7.0149290000000004</v>
      </c>
      <c r="H749" s="69">
        <v>6.6596250000000001</v>
      </c>
      <c r="I749" s="69">
        <v>6.4748900000000003</v>
      </c>
      <c r="J749" s="69">
        <v>53.013440000000003</v>
      </c>
      <c r="K749" s="69">
        <v>54.748710000000003</v>
      </c>
      <c r="L749" s="69">
        <v>54.992420000000003</v>
      </c>
      <c r="M749" s="69">
        <v>55.015270000000001</v>
      </c>
      <c r="N749" s="69">
        <v>9.4474300000000007</v>
      </c>
      <c r="O749" s="69">
        <v>8.6875499999999999</v>
      </c>
      <c r="P749" s="69">
        <v>8.4053590000000007</v>
      </c>
      <c r="Q749" s="69">
        <v>8.1794569999999993</v>
      </c>
      <c r="R749" s="69">
        <v>7.4032730000000004</v>
      </c>
      <c r="S749" s="69">
        <v>6.6079660000000002</v>
      </c>
      <c r="T749" s="69">
        <v>6.3061059999999998</v>
      </c>
      <c r="U749" s="69">
        <v>6.0603100000000003</v>
      </c>
      <c r="V749" s="70">
        <v>0.4350366</v>
      </c>
      <c r="W749" s="70">
        <v>0.37254749999999998</v>
      </c>
      <c r="X749" s="70">
        <v>0.34214879999999998</v>
      </c>
      <c r="Y749" s="70">
        <v>0.32500210000000002</v>
      </c>
    </row>
    <row r="750" spans="1:25">
      <c r="A750" t="str">
        <f t="shared" si="36"/>
        <v>33-16</v>
      </c>
      <c r="B750">
        <f t="shared" si="34"/>
        <v>33</v>
      </c>
      <c r="C750">
        <f t="shared" si="35"/>
        <v>16</v>
      </c>
      <c r="D750">
        <v>152000</v>
      </c>
      <c r="E750">
        <v>82000</v>
      </c>
      <c r="F750" s="69">
        <v>8.4487299999999994</v>
      </c>
      <c r="G750" s="69">
        <v>7.340992</v>
      </c>
      <c r="H750" s="69">
        <v>6.9961390000000003</v>
      </c>
      <c r="I750" s="69">
        <v>6.8218490000000003</v>
      </c>
      <c r="J750" s="69">
        <v>53.411630000000002</v>
      </c>
      <c r="K750" s="69">
        <v>55.071449999999999</v>
      </c>
      <c r="L750" s="69">
        <v>55.286540000000002</v>
      </c>
      <c r="M750" s="69">
        <v>55.28351</v>
      </c>
      <c r="N750" s="69">
        <v>14.74736</v>
      </c>
      <c r="O750" s="69">
        <v>13.502039999999999</v>
      </c>
      <c r="P750" s="69">
        <v>13.035119999999999</v>
      </c>
      <c r="Q750" s="69">
        <v>12.658329999999999</v>
      </c>
      <c r="R750" s="69">
        <v>8.472016</v>
      </c>
      <c r="S750" s="69">
        <v>7.5519590000000001</v>
      </c>
      <c r="T750" s="69">
        <v>7.2028699999999999</v>
      </c>
      <c r="U750" s="69">
        <v>6.9187310000000002</v>
      </c>
      <c r="V750" s="70">
        <v>0.59978129999999996</v>
      </c>
      <c r="W750" s="70">
        <v>0.52024409999999999</v>
      </c>
      <c r="X750" s="70">
        <v>0.48367359999999998</v>
      </c>
      <c r="Y750" s="70">
        <v>0.4629569</v>
      </c>
    </row>
    <row r="751" spans="1:25">
      <c r="A751" t="str">
        <f t="shared" si="36"/>
        <v>33-17</v>
      </c>
      <c r="B751">
        <f t="shared" si="34"/>
        <v>33</v>
      </c>
      <c r="C751">
        <f t="shared" si="35"/>
        <v>17</v>
      </c>
      <c r="D751">
        <v>152000</v>
      </c>
      <c r="E751">
        <v>86000</v>
      </c>
      <c r="F751" s="69">
        <v>5.9547480000000004</v>
      </c>
      <c r="G751" s="69">
        <v>5.1821780000000004</v>
      </c>
      <c r="H751" s="69">
        <v>4.9396459999999998</v>
      </c>
      <c r="I751" s="69">
        <v>4.8115069999999998</v>
      </c>
      <c r="J751" s="69">
        <v>55.01202</v>
      </c>
      <c r="K751" s="69">
        <v>56.509239999999998</v>
      </c>
      <c r="L751" s="69">
        <v>56.66771</v>
      </c>
      <c r="M751" s="69">
        <v>56.626049999999999</v>
      </c>
      <c r="N751" s="69">
        <v>10.23368</v>
      </c>
      <c r="O751" s="69">
        <v>9.4011379999999996</v>
      </c>
      <c r="P751" s="69">
        <v>9.0890149999999998</v>
      </c>
      <c r="Q751" s="69">
        <v>8.8387410000000006</v>
      </c>
      <c r="R751" s="69">
        <v>7.4430209999999999</v>
      </c>
      <c r="S751" s="69">
        <v>6.6460730000000003</v>
      </c>
      <c r="T751" s="69">
        <v>6.3420839999999998</v>
      </c>
      <c r="U751" s="69">
        <v>6.094716</v>
      </c>
      <c r="V751" s="70">
        <v>0.48297630000000003</v>
      </c>
      <c r="W751" s="70">
        <v>0.4167729</v>
      </c>
      <c r="X751" s="70">
        <v>0.38504240000000001</v>
      </c>
      <c r="Y751" s="70">
        <v>0.36706810000000001</v>
      </c>
    </row>
    <row r="752" spans="1:25">
      <c r="A752" t="str">
        <f t="shared" si="36"/>
        <v>33-18</v>
      </c>
      <c r="B752">
        <f t="shared" si="34"/>
        <v>33</v>
      </c>
      <c r="C752">
        <f t="shared" si="35"/>
        <v>18</v>
      </c>
      <c r="D752">
        <v>152000</v>
      </c>
      <c r="E752">
        <v>90000</v>
      </c>
      <c r="F752" s="69">
        <v>5.7690020000000004</v>
      </c>
      <c r="G752" s="69">
        <v>5.0187460000000002</v>
      </c>
      <c r="H752" s="69">
        <v>4.7829179999999996</v>
      </c>
      <c r="I752" s="69">
        <v>4.6571259999999999</v>
      </c>
      <c r="J752" s="69">
        <v>53.336539999999999</v>
      </c>
      <c r="K752" s="69">
        <v>54.946739999999998</v>
      </c>
      <c r="L752" s="69">
        <v>55.144939999999998</v>
      </c>
      <c r="M752" s="69">
        <v>55.123899999999999</v>
      </c>
      <c r="N752" s="69">
        <v>6.9786919999999997</v>
      </c>
      <c r="O752" s="69">
        <v>6.4443250000000001</v>
      </c>
      <c r="P752" s="69">
        <v>6.2451619999999997</v>
      </c>
      <c r="Q752" s="69">
        <v>6.0869929999999997</v>
      </c>
      <c r="R752" s="69">
        <v>6.7951079999999999</v>
      </c>
      <c r="S752" s="69">
        <v>6.0752610000000002</v>
      </c>
      <c r="T752" s="69">
        <v>5.8007580000000001</v>
      </c>
      <c r="U752" s="69">
        <v>5.5770080000000002</v>
      </c>
      <c r="V752" s="70">
        <v>0.34364889999999998</v>
      </c>
      <c r="W752" s="70">
        <v>0.29434139999999998</v>
      </c>
      <c r="X752" s="70">
        <v>0.26924140000000002</v>
      </c>
      <c r="Y752" s="70">
        <v>0.25515769999999999</v>
      </c>
    </row>
    <row r="753" spans="1:25">
      <c r="A753" t="str">
        <f t="shared" si="36"/>
        <v>33-19</v>
      </c>
      <c r="B753">
        <f t="shared" si="34"/>
        <v>33</v>
      </c>
      <c r="C753">
        <f t="shared" si="35"/>
        <v>19</v>
      </c>
      <c r="D753">
        <v>152000</v>
      </c>
      <c r="E753">
        <v>94000</v>
      </c>
      <c r="F753" s="69">
        <v>8.4217180000000003</v>
      </c>
      <c r="G753" s="69">
        <v>7.3505710000000004</v>
      </c>
      <c r="H753" s="69">
        <v>7.0142540000000002</v>
      </c>
      <c r="I753" s="69">
        <v>6.8488179999999996</v>
      </c>
      <c r="J753" s="69">
        <v>52.308120000000002</v>
      </c>
      <c r="K753" s="69">
        <v>53.975769999999997</v>
      </c>
      <c r="L753" s="69">
        <v>54.188859999999998</v>
      </c>
      <c r="M753" s="69">
        <v>54.16619</v>
      </c>
      <c r="N753" s="69">
        <v>11.691800000000001</v>
      </c>
      <c r="O753" s="69">
        <v>10.73569</v>
      </c>
      <c r="P753" s="69">
        <v>10.37707</v>
      </c>
      <c r="Q753" s="69">
        <v>10.08882</v>
      </c>
      <c r="R753" s="69">
        <v>8.0322049999999994</v>
      </c>
      <c r="S753" s="69">
        <v>7.168628</v>
      </c>
      <c r="T753" s="69">
        <v>6.8393439999999996</v>
      </c>
      <c r="U753" s="69">
        <v>6.5711810000000002</v>
      </c>
      <c r="V753" s="70">
        <v>0.51118379999999997</v>
      </c>
      <c r="W753" s="70">
        <v>0.44151970000000001</v>
      </c>
      <c r="X753" s="70">
        <v>0.40864420000000001</v>
      </c>
      <c r="Y753" s="70">
        <v>0.39027919999999999</v>
      </c>
    </row>
    <row r="754" spans="1:25">
      <c r="A754" t="str">
        <f t="shared" si="36"/>
        <v>33-20</v>
      </c>
      <c r="B754">
        <f t="shared" si="34"/>
        <v>33</v>
      </c>
      <c r="C754">
        <f t="shared" si="35"/>
        <v>20</v>
      </c>
      <c r="D754">
        <v>152000</v>
      </c>
      <c r="E754">
        <v>98000</v>
      </c>
      <c r="F754" s="69">
        <v>8.071574</v>
      </c>
      <c r="G754" s="69">
        <v>7.085337</v>
      </c>
      <c r="H754" s="69">
        <v>6.7724159999999998</v>
      </c>
      <c r="I754" s="69">
        <v>6.6160230000000002</v>
      </c>
      <c r="J754" s="69">
        <v>52.295520000000003</v>
      </c>
      <c r="K754" s="69">
        <v>53.942950000000003</v>
      </c>
      <c r="L754" s="69">
        <v>54.147759999999998</v>
      </c>
      <c r="M754" s="69">
        <v>54.114460000000001</v>
      </c>
      <c r="N754" s="69">
        <v>9.7277889999999996</v>
      </c>
      <c r="O754" s="69">
        <v>8.9535269999999993</v>
      </c>
      <c r="P754" s="69">
        <v>8.6625820000000004</v>
      </c>
      <c r="Q754" s="69">
        <v>8.4309569999999994</v>
      </c>
      <c r="R754" s="69">
        <v>7.6775169999999999</v>
      </c>
      <c r="S754" s="69">
        <v>6.8552569999999999</v>
      </c>
      <c r="T754" s="69">
        <v>6.5408340000000003</v>
      </c>
      <c r="U754" s="69">
        <v>6.2858299999999998</v>
      </c>
      <c r="V754" s="70">
        <v>0.43244320000000003</v>
      </c>
      <c r="W754" s="70">
        <v>0.3732299</v>
      </c>
      <c r="X754" s="70">
        <v>0.34395949999999997</v>
      </c>
      <c r="Y754" s="70">
        <v>0.32756039999999997</v>
      </c>
    </row>
    <row r="755" spans="1:25">
      <c r="A755" t="str">
        <f t="shared" si="36"/>
        <v>33-21</v>
      </c>
      <c r="B755">
        <f t="shared" si="34"/>
        <v>33</v>
      </c>
      <c r="C755">
        <f t="shared" si="35"/>
        <v>21</v>
      </c>
      <c r="D755">
        <v>152000</v>
      </c>
      <c r="E755">
        <v>102000</v>
      </c>
      <c r="F755" s="69">
        <v>9.9461019999999998</v>
      </c>
      <c r="G755" s="69">
        <v>8.7881280000000004</v>
      </c>
      <c r="H755" s="69">
        <v>8.4186940000000003</v>
      </c>
      <c r="I755" s="69">
        <v>8.2456960000000006</v>
      </c>
      <c r="J755" s="69">
        <v>49.503749999999997</v>
      </c>
      <c r="K755" s="69">
        <v>51.244700000000002</v>
      </c>
      <c r="L755" s="69">
        <v>51.482080000000003</v>
      </c>
      <c r="M755" s="69">
        <v>51.458329999999997</v>
      </c>
      <c r="N755" s="69">
        <v>14.93178</v>
      </c>
      <c r="O755" s="69">
        <v>13.679679999999999</v>
      </c>
      <c r="P755" s="69">
        <v>13.20838</v>
      </c>
      <c r="Q755" s="69">
        <v>12.82967</v>
      </c>
      <c r="R755" s="69">
        <v>8.8803470000000004</v>
      </c>
      <c r="S755" s="69">
        <v>7.9164269999999997</v>
      </c>
      <c r="T755" s="69">
        <v>7.5493199999999998</v>
      </c>
      <c r="U755" s="69">
        <v>7.2511859999999997</v>
      </c>
      <c r="V755" s="70">
        <v>0.54641850000000003</v>
      </c>
      <c r="W755" s="70">
        <v>0.47442489999999998</v>
      </c>
      <c r="X755" s="70">
        <v>0.44036979999999998</v>
      </c>
      <c r="Y755" s="70">
        <v>0.42143720000000001</v>
      </c>
    </row>
    <row r="756" spans="1:25">
      <c r="A756" t="str">
        <f t="shared" si="36"/>
        <v>33-22</v>
      </c>
      <c r="B756">
        <f t="shared" si="34"/>
        <v>33</v>
      </c>
      <c r="C756">
        <f t="shared" si="35"/>
        <v>22</v>
      </c>
      <c r="D756">
        <v>152000</v>
      </c>
      <c r="E756">
        <v>106000</v>
      </c>
      <c r="F756" s="69">
        <v>11.07179</v>
      </c>
      <c r="G756" s="69">
        <v>9.8417860000000008</v>
      </c>
      <c r="H756" s="69">
        <v>9.453773</v>
      </c>
      <c r="I756" s="69">
        <v>9.2796299999999992</v>
      </c>
      <c r="J756" s="69">
        <v>46.735590000000002</v>
      </c>
      <c r="K756" s="69">
        <v>48.585450000000002</v>
      </c>
      <c r="L756" s="69">
        <v>48.858220000000003</v>
      </c>
      <c r="M756" s="69">
        <v>48.845350000000003</v>
      </c>
      <c r="N756" s="69">
        <v>16.341390000000001</v>
      </c>
      <c r="O756" s="69">
        <v>14.954330000000001</v>
      </c>
      <c r="P756" s="69">
        <v>14.42923</v>
      </c>
      <c r="Q756" s="69">
        <v>14.00502</v>
      </c>
      <c r="R756" s="69">
        <v>9.3204910000000005</v>
      </c>
      <c r="S756" s="69">
        <v>8.3101090000000006</v>
      </c>
      <c r="T756" s="69">
        <v>7.9234549999999997</v>
      </c>
      <c r="U756" s="69">
        <v>7.6085799999999999</v>
      </c>
      <c r="V756" s="70">
        <v>0.50208960000000002</v>
      </c>
      <c r="W756" s="70">
        <v>0.4364363</v>
      </c>
      <c r="X756" s="70">
        <v>0.40442280000000003</v>
      </c>
      <c r="Y756" s="70">
        <v>0.38649830000000002</v>
      </c>
    </row>
    <row r="757" spans="1:25">
      <c r="A757" t="str">
        <f t="shared" si="36"/>
        <v>33-23</v>
      </c>
      <c r="B757">
        <f t="shared" si="34"/>
        <v>33</v>
      </c>
      <c r="C757">
        <f t="shared" si="35"/>
        <v>23</v>
      </c>
      <c r="D757">
        <v>152000</v>
      </c>
      <c r="E757">
        <v>110000</v>
      </c>
      <c r="F757" s="69">
        <v>13.44299</v>
      </c>
      <c r="G757" s="69">
        <v>11.9777</v>
      </c>
      <c r="H757" s="69">
        <v>11.519170000000001</v>
      </c>
      <c r="I757" s="69">
        <v>11.33811</v>
      </c>
      <c r="J757" s="69">
        <v>44.74926</v>
      </c>
      <c r="K757" s="69">
        <v>46.667209999999997</v>
      </c>
      <c r="L757" s="69">
        <v>46.954569999999997</v>
      </c>
      <c r="M757" s="69">
        <v>46.933070000000001</v>
      </c>
      <c r="N757" s="69">
        <v>15.60112</v>
      </c>
      <c r="O757" s="69">
        <v>14.28356</v>
      </c>
      <c r="P757" s="69">
        <v>13.78152</v>
      </c>
      <c r="Q757" s="69">
        <v>13.377599999999999</v>
      </c>
      <c r="R757" s="69">
        <v>9.4323630000000005</v>
      </c>
      <c r="S757" s="69">
        <v>8.4173709999999993</v>
      </c>
      <c r="T757" s="69">
        <v>8.0260829999999999</v>
      </c>
      <c r="U757" s="69">
        <v>7.7082920000000001</v>
      </c>
      <c r="V757" s="70">
        <v>0.48570540000000001</v>
      </c>
      <c r="W757" s="70">
        <v>0.42229040000000001</v>
      </c>
      <c r="X757" s="70">
        <v>0.3910148</v>
      </c>
      <c r="Y757" s="70">
        <v>0.37355719999999998</v>
      </c>
    </row>
    <row r="758" spans="1:25">
      <c r="A758" t="str">
        <f t="shared" si="36"/>
        <v>33-24</v>
      </c>
      <c r="B758">
        <f t="shared" si="34"/>
        <v>33</v>
      </c>
      <c r="C758">
        <f t="shared" si="35"/>
        <v>24</v>
      </c>
      <c r="D758">
        <v>152000</v>
      </c>
      <c r="E758">
        <v>114000</v>
      </c>
      <c r="F758" s="69">
        <v>15.13097</v>
      </c>
      <c r="G758" s="69">
        <v>13.47123</v>
      </c>
      <c r="H758" s="69">
        <v>12.94439</v>
      </c>
      <c r="I758" s="69">
        <v>12.755089999999999</v>
      </c>
      <c r="J758" s="69">
        <v>44.244039999999998</v>
      </c>
      <c r="K758" s="69">
        <v>46.189</v>
      </c>
      <c r="L758" s="69">
        <v>46.480499999999999</v>
      </c>
      <c r="M758" s="69">
        <v>46.438980000000001</v>
      </c>
      <c r="N758" s="69">
        <v>14.722340000000001</v>
      </c>
      <c r="O758" s="69">
        <v>13.4948</v>
      </c>
      <c r="P758" s="69">
        <v>13.02162</v>
      </c>
      <c r="Q758" s="69">
        <v>12.642480000000001</v>
      </c>
      <c r="R758" s="69">
        <v>9.5280280000000008</v>
      </c>
      <c r="S758" s="69">
        <v>8.507441</v>
      </c>
      <c r="T758" s="69">
        <v>8.1097999999999999</v>
      </c>
      <c r="U758" s="69">
        <v>7.7874809999999997</v>
      </c>
      <c r="V758" s="70">
        <v>0.54423690000000002</v>
      </c>
      <c r="W758" s="70">
        <v>0.474941</v>
      </c>
      <c r="X758" s="70">
        <v>0.44067200000000001</v>
      </c>
      <c r="Y758" s="70">
        <v>0.42149910000000002</v>
      </c>
    </row>
    <row r="759" spans="1:25">
      <c r="A759" t="str">
        <f t="shared" si="36"/>
        <v>33-25</v>
      </c>
      <c r="B759">
        <f t="shared" si="34"/>
        <v>33</v>
      </c>
      <c r="C759">
        <f t="shared" si="35"/>
        <v>25</v>
      </c>
      <c r="D759">
        <v>152000</v>
      </c>
      <c r="E759">
        <v>118000</v>
      </c>
      <c r="F759" s="69">
        <v>23.014790000000001</v>
      </c>
      <c r="G759" s="69">
        <v>20.586130000000001</v>
      </c>
      <c r="H759" s="69">
        <v>19.816890000000001</v>
      </c>
      <c r="I759" s="69">
        <v>19.610499999999998</v>
      </c>
      <c r="J759" s="69">
        <v>37.05986</v>
      </c>
      <c r="K759" s="69">
        <v>39.163170000000001</v>
      </c>
      <c r="L759" s="69">
        <v>39.530589999999997</v>
      </c>
      <c r="M759" s="69">
        <v>39.519350000000003</v>
      </c>
      <c r="N759" s="69">
        <v>18.462150000000001</v>
      </c>
      <c r="O759" s="69">
        <v>16.894020000000001</v>
      </c>
      <c r="P759" s="69">
        <v>16.27488</v>
      </c>
      <c r="Q759" s="69">
        <v>15.77294</v>
      </c>
      <c r="R759" s="69">
        <v>11.288779999999999</v>
      </c>
      <c r="S759" s="69">
        <v>10.08656</v>
      </c>
      <c r="T759" s="69">
        <v>9.6085759999999993</v>
      </c>
      <c r="U759" s="69">
        <v>9.2185190000000006</v>
      </c>
      <c r="V759" s="70">
        <v>0.85021530000000001</v>
      </c>
      <c r="W759" s="70">
        <v>0.75039849999999997</v>
      </c>
      <c r="X759" s="70">
        <v>0.70138259999999997</v>
      </c>
      <c r="Y759" s="70">
        <v>0.67227550000000003</v>
      </c>
    </row>
    <row r="760" spans="1:25">
      <c r="A760" t="str">
        <f t="shared" si="36"/>
        <v>33-26</v>
      </c>
      <c r="B760">
        <f t="shared" si="34"/>
        <v>33</v>
      </c>
      <c r="C760">
        <f t="shared" si="35"/>
        <v>26</v>
      </c>
      <c r="D760">
        <v>152000</v>
      </c>
      <c r="E760">
        <v>122000</v>
      </c>
      <c r="F760" s="69">
        <v>26.714790000000001</v>
      </c>
      <c r="G760" s="69">
        <v>24.148230000000002</v>
      </c>
      <c r="H760" s="69">
        <v>23.36731</v>
      </c>
      <c r="I760" s="69">
        <v>23.211369999999999</v>
      </c>
      <c r="J760" s="69">
        <v>33.327249999999999</v>
      </c>
      <c r="K760" s="69">
        <v>35.395299999999999</v>
      </c>
      <c r="L760" s="69">
        <v>35.749209999999998</v>
      </c>
      <c r="M760" s="69">
        <v>35.710619999999999</v>
      </c>
      <c r="N760" s="69">
        <v>21.204280000000001</v>
      </c>
      <c r="O760" s="69">
        <v>19.4054</v>
      </c>
      <c r="P760" s="69">
        <v>18.668050000000001</v>
      </c>
      <c r="Q760" s="69">
        <v>18.063669999999998</v>
      </c>
      <c r="R760" s="69">
        <v>12.56738</v>
      </c>
      <c r="S760" s="69">
        <v>11.257759999999999</v>
      </c>
      <c r="T760" s="69">
        <v>10.72134</v>
      </c>
      <c r="U760" s="69">
        <v>10.281180000000001</v>
      </c>
      <c r="V760" s="70">
        <v>1.097896</v>
      </c>
      <c r="W760" s="70">
        <v>0.98245300000000002</v>
      </c>
      <c r="X760" s="70">
        <v>0.92279129999999998</v>
      </c>
      <c r="Y760" s="70">
        <v>0.88457969999999997</v>
      </c>
    </row>
    <row r="761" spans="1:25">
      <c r="A761" t="str">
        <f t="shared" si="36"/>
        <v>33-27</v>
      </c>
      <c r="B761">
        <f t="shared" si="34"/>
        <v>33</v>
      </c>
      <c r="C761">
        <f t="shared" si="35"/>
        <v>27</v>
      </c>
      <c r="D761">
        <v>152000</v>
      </c>
      <c r="E761">
        <v>126000</v>
      </c>
      <c r="F761" s="69">
        <v>25.91911</v>
      </c>
      <c r="G761" s="69">
        <v>23.462029999999999</v>
      </c>
      <c r="H761" s="69">
        <v>22.70288</v>
      </c>
      <c r="I761" s="69">
        <v>22.53912</v>
      </c>
      <c r="J761" s="69">
        <v>35.965440000000001</v>
      </c>
      <c r="K761" s="69">
        <v>37.970680000000002</v>
      </c>
      <c r="L761" s="69">
        <v>38.290550000000003</v>
      </c>
      <c r="M761" s="69">
        <v>38.2254</v>
      </c>
      <c r="N761" s="69">
        <v>18.521640000000001</v>
      </c>
      <c r="O761" s="69">
        <v>17.004280000000001</v>
      </c>
      <c r="P761" s="69">
        <v>16.35988</v>
      </c>
      <c r="Q761" s="69">
        <v>15.82795</v>
      </c>
      <c r="R761" s="69">
        <v>11.82925</v>
      </c>
      <c r="S761" s="69">
        <v>10.62443</v>
      </c>
      <c r="T761" s="69">
        <v>10.111359999999999</v>
      </c>
      <c r="U761" s="69">
        <v>9.6857100000000003</v>
      </c>
      <c r="V761" s="70">
        <v>0.89083480000000004</v>
      </c>
      <c r="W761" s="70">
        <v>0.79619989999999996</v>
      </c>
      <c r="X761" s="70">
        <v>0.74529699999999999</v>
      </c>
      <c r="Y761" s="70">
        <v>0.71254729999999999</v>
      </c>
    </row>
    <row r="762" spans="1:25">
      <c r="A762" t="str">
        <f t="shared" si="36"/>
        <v>33-28</v>
      </c>
      <c r="B762">
        <f t="shared" si="34"/>
        <v>33</v>
      </c>
      <c r="C762">
        <f t="shared" si="35"/>
        <v>28</v>
      </c>
      <c r="D762">
        <v>152000</v>
      </c>
      <c r="E762">
        <v>130000</v>
      </c>
      <c r="F762" s="69">
        <v>18.09686</v>
      </c>
      <c r="G762" s="69">
        <v>16.15645</v>
      </c>
      <c r="H762" s="69">
        <v>15.53275</v>
      </c>
      <c r="I762" s="69">
        <v>15.36286</v>
      </c>
      <c r="J762" s="69">
        <v>39.169780000000003</v>
      </c>
      <c r="K762" s="69">
        <v>41.311500000000002</v>
      </c>
      <c r="L762" s="69">
        <v>41.635309999999997</v>
      </c>
      <c r="M762" s="69">
        <v>41.554020000000001</v>
      </c>
      <c r="N762" s="69">
        <v>17.086749999999999</v>
      </c>
      <c r="O762" s="69">
        <v>15.695119999999999</v>
      </c>
      <c r="P762" s="69">
        <v>15.11833</v>
      </c>
      <c r="Q762" s="69">
        <v>14.653409999999999</v>
      </c>
      <c r="R762" s="69">
        <v>11.06662</v>
      </c>
      <c r="S762" s="69">
        <v>9.9293359999999993</v>
      </c>
      <c r="T762" s="69">
        <v>9.4538340000000005</v>
      </c>
      <c r="U762" s="69">
        <v>9.0672449999999998</v>
      </c>
      <c r="V762" s="70">
        <v>0.68307879999999999</v>
      </c>
      <c r="W762" s="70">
        <v>0.60349889999999995</v>
      </c>
      <c r="X762" s="70">
        <v>0.56406559999999994</v>
      </c>
      <c r="Y762" s="70">
        <v>0.54191920000000005</v>
      </c>
    </row>
    <row r="763" spans="1:25">
      <c r="A763" t="str">
        <f t="shared" si="36"/>
        <v>33-29</v>
      </c>
      <c r="B763">
        <f t="shared" si="34"/>
        <v>33</v>
      </c>
      <c r="C763">
        <f t="shared" si="35"/>
        <v>29</v>
      </c>
      <c r="D763">
        <v>152000</v>
      </c>
      <c r="E763">
        <v>134000</v>
      </c>
      <c r="F763" s="69">
        <v>16.194019999999998</v>
      </c>
      <c r="G763" s="69">
        <v>14.3727</v>
      </c>
      <c r="H763" s="69">
        <v>13.801880000000001</v>
      </c>
      <c r="I763" s="69">
        <v>13.65527</v>
      </c>
      <c r="J763" s="69">
        <v>42.437739999999998</v>
      </c>
      <c r="K763" s="69">
        <v>44.610030000000002</v>
      </c>
      <c r="L763" s="69">
        <v>44.917470000000002</v>
      </c>
      <c r="M763" s="69">
        <v>44.800820000000002</v>
      </c>
      <c r="N763" s="69">
        <v>17.966539999999998</v>
      </c>
      <c r="O763" s="69">
        <v>16.464189999999999</v>
      </c>
      <c r="P763" s="69">
        <v>15.8643</v>
      </c>
      <c r="Q763" s="69">
        <v>15.38386</v>
      </c>
      <c r="R763" s="69">
        <v>11.27961</v>
      </c>
      <c r="S763" s="69">
        <v>10.093030000000001</v>
      </c>
      <c r="T763" s="69">
        <v>9.6149059999999995</v>
      </c>
      <c r="U763" s="69">
        <v>9.2287970000000001</v>
      </c>
      <c r="V763" s="70">
        <v>0.58714580000000005</v>
      </c>
      <c r="W763" s="70">
        <v>0.51581759999999999</v>
      </c>
      <c r="X763" s="70">
        <v>0.48234670000000002</v>
      </c>
      <c r="Y763" s="70">
        <v>0.46501209999999998</v>
      </c>
    </row>
    <row r="764" spans="1:25">
      <c r="A764" t="str">
        <f t="shared" si="36"/>
        <v>33-30</v>
      </c>
      <c r="B764">
        <f t="shared" si="34"/>
        <v>33</v>
      </c>
      <c r="C764">
        <f t="shared" si="35"/>
        <v>30</v>
      </c>
      <c r="D764">
        <v>152000</v>
      </c>
      <c r="E764">
        <v>138000</v>
      </c>
      <c r="F764" s="69">
        <v>15.062279999999999</v>
      </c>
      <c r="G764" s="69">
        <v>13.38691</v>
      </c>
      <c r="H764" s="69">
        <v>12.87485</v>
      </c>
      <c r="I764" s="69">
        <v>12.7577</v>
      </c>
      <c r="J764" s="69">
        <v>42.432600000000001</v>
      </c>
      <c r="K764" s="69">
        <v>44.544330000000002</v>
      </c>
      <c r="L764" s="69">
        <v>44.841369999999998</v>
      </c>
      <c r="M764" s="69">
        <v>44.711860000000001</v>
      </c>
      <c r="N764" s="69">
        <v>17.875170000000001</v>
      </c>
      <c r="O764" s="69">
        <v>16.371510000000001</v>
      </c>
      <c r="P764" s="69">
        <v>15.783469999999999</v>
      </c>
      <c r="Q764" s="69">
        <v>15.31555</v>
      </c>
      <c r="R764" s="69">
        <v>11.360440000000001</v>
      </c>
      <c r="S764" s="69">
        <v>10.150180000000001</v>
      </c>
      <c r="T764" s="69">
        <v>9.6727860000000003</v>
      </c>
      <c r="U764" s="69">
        <v>9.2893880000000006</v>
      </c>
      <c r="V764" s="70">
        <v>0.48395529999999998</v>
      </c>
      <c r="W764" s="70">
        <v>0.42345820000000001</v>
      </c>
      <c r="X764" s="70">
        <v>0.39556920000000001</v>
      </c>
      <c r="Y764" s="70">
        <v>0.38202950000000002</v>
      </c>
    </row>
    <row r="765" spans="1:25">
      <c r="A765" t="str">
        <f t="shared" si="36"/>
        <v>33-31</v>
      </c>
      <c r="B765">
        <f t="shared" si="34"/>
        <v>33</v>
      </c>
      <c r="C765">
        <f t="shared" si="35"/>
        <v>31</v>
      </c>
      <c r="D765">
        <v>152000</v>
      </c>
      <c r="E765">
        <v>142000</v>
      </c>
      <c r="F765" s="69">
        <v>15.0998</v>
      </c>
      <c r="G765" s="69">
        <v>13.548019999999999</v>
      </c>
      <c r="H765" s="69">
        <v>13.089449999999999</v>
      </c>
      <c r="I765" s="69">
        <v>13.0008</v>
      </c>
      <c r="J765" s="69">
        <v>42.748559999999998</v>
      </c>
      <c r="K765" s="69">
        <v>44.749859999999998</v>
      </c>
      <c r="L765" s="69">
        <v>45.012680000000003</v>
      </c>
      <c r="M765" s="69">
        <v>44.865679999999998</v>
      </c>
      <c r="N765" s="69">
        <v>18.213570000000001</v>
      </c>
      <c r="O765" s="69">
        <v>16.677630000000001</v>
      </c>
      <c r="P765" s="69">
        <v>16.083939999999998</v>
      </c>
      <c r="Q765" s="69">
        <v>15.61018</v>
      </c>
      <c r="R765" s="69">
        <v>11.700810000000001</v>
      </c>
      <c r="S765" s="69">
        <v>10.44999</v>
      </c>
      <c r="T765" s="69">
        <v>9.9634540000000005</v>
      </c>
      <c r="U765" s="69">
        <v>9.5719119999999993</v>
      </c>
      <c r="V765" s="70">
        <v>0.4894231</v>
      </c>
      <c r="W765" s="70">
        <v>0.4298922</v>
      </c>
      <c r="X765" s="70">
        <v>0.40249489999999999</v>
      </c>
      <c r="Y765" s="70">
        <v>0.38915660000000002</v>
      </c>
    </row>
    <row r="766" spans="1:25">
      <c r="A766" t="str">
        <f t="shared" si="36"/>
        <v>33-32</v>
      </c>
      <c r="B766">
        <f t="shared" si="34"/>
        <v>33</v>
      </c>
      <c r="C766">
        <f t="shared" si="35"/>
        <v>32</v>
      </c>
      <c r="D766">
        <v>152000</v>
      </c>
      <c r="E766">
        <v>146000</v>
      </c>
      <c r="F766" s="69">
        <v>14.721690000000001</v>
      </c>
      <c r="G766" s="69">
        <v>13.254530000000001</v>
      </c>
      <c r="H766" s="69">
        <v>12.815340000000001</v>
      </c>
      <c r="I766" s="69">
        <v>12.72879</v>
      </c>
      <c r="J766" s="69">
        <v>43.70608</v>
      </c>
      <c r="K766" s="69">
        <v>45.694049999999997</v>
      </c>
      <c r="L766" s="69">
        <v>45.958750000000002</v>
      </c>
      <c r="M766" s="69">
        <v>45.807560000000002</v>
      </c>
      <c r="N766" s="69">
        <v>18.170850000000002</v>
      </c>
      <c r="O766" s="69">
        <v>16.641729999999999</v>
      </c>
      <c r="P766" s="69">
        <v>16.047329999999999</v>
      </c>
      <c r="Q766" s="69">
        <v>15.574339999999999</v>
      </c>
      <c r="R766" s="69">
        <v>11.900840000000001</v>
      </c>
      <c r="S766" s="69">
        <v>10.628959999999999</v>
      </c>
      <c r="T766" s="69">
        <v>10.13125</v>
      </c>
      <c r="U766" s="69">
        <v>9.7315889999999996</v>
      </c>
      <c r="V766" s="70">
        <v>0.49953760000000003</v>
      </c>
      <c r="W766" s="70">
        <v>0.43917440000000002</v>
      </c>
      <c r="X766" s="70">
        <v>0.41116249999999999</v>
      </c>
      <c r="Y766" s="70">
        <v>0.3974182</v>
      </c>
    </row>
    <row r="767" spans="1:25">
      <c r="A767" t="str">
        <f t="shared" si="36"/>
        <v>33-33</v>
      </c>
      <c r="B767">
        <f t="shared" si="34"/>
        <v>33</v>
      </c>
      <c r="C767">
        <f t="shared" si="35"/>
        <v>33</v>
      </c>
      <c r="D767">
        <v>152000</v>
      </c>
      <c r="E767">
        <v>150000</v>
      </c>
      <c r="F767" s="69">
        <v>18.55198</v>
      </c>
      <c r="G767" s="69">
        <v>16.628170000000001</v>
      </c>
      <c r="H767" s="69">
        <v>16.02392</v>
      </c>
      <c r="I767" s="69">
        <v>15.89471</v>
      </c>
      <c r="J767" s="69">
        <v>42.864710000000002</v>
      </c>
      <c r="K767" s="69">
        <v>44.954459999999997</v>
      </c>
      <c r="L767" s="69">
        <v>45.25705</v>
      </c>
      <c r="M767" s="69">
        <v>45.122459999999997</v>
      </c>
      <c r="N767" s="69">
        <v>18.667339999999999</v>
      </c>
      <c r="O767" s="69">
        <v>17.08089</v>
      </c>
      <c r="P767" s="69">
        <v>16.465910000000001</v>
      </c>
      <c r="Q767" s="69">
        <v>15.97799</v>
      </c>
      <c r="R767" s="69">
        <v>12.690770000000001</v>
      </c>
      <c r="S767" s="69">
        <v>11.32241</v>
      </c>
      <c r="T767" s="69">
        <v>10.78809</v>
      </c>
      <c r="U767" s="69">
        <v>10.359909999999999</v>
      </c>
      <c r="V767" s="70">
        <v>0.59994630000000004</v>
      </c>
      <c r="W767" s="70">
        <v>0.52554540000000005</v>
      </c>
      <c r="X767" s="70">
        <v>0.49194179999999998</v>
      </c>
      <c r="Y767" s="70">
        <v>0.4754891</v>
      </c>
    </row>
    <row r="768" spans="1:25">
      <c r="A768" t="str">
        <f t="shared" si="36"/>
        <v>33-34</v>
      </c>
      <c r="B768">
        <f t="shared" si="34"/>
        <v>33</v>
      </c>
      <c r="C768">
        <f t="shared" si="35"/>
        <v>34</v>
      </c>
      <c r="D768">
        <v>152000</v>
      </c>
      <c r="E768">
        <v>154000</v>
      </c>
      <c r="F768" s="69">
        <v>25.911899999999999</v>
      </c>
      <c r="G768" s="69">
        <v>23.092490000000002</v>
      </c>
      <c r="H768" s="69">
        <v>22.164349999999999</v>
      </c>
      <c r="I768" s="69">
        <v>21.944220000000001</v>
      </c>
      <c r="J768" s="69">
        <v>39.819479999999999</v>
      </c>
      <c r="K768" s="69">
        <v>42.068199999999997</v>
      </c>
      <c r="L768" s="69">
        <v>42.436070000000001</v>
      </c>
      <c r="M768" s="69">
        <v>42.336300000000001</v>
      </c>
      <c r="N768" s="69">
        <v>19.75722</v>
      </c>
      <c r="O768" s="69">
        <v>18.061900000000001</v>
      </c>
      <c r="P768" s="69">
        <v>17.395389999999999</v>
      </c>
      <c r="Q768" s="69">
        <v>16.866320000000002</v>
      </c>
      <c r="R768" s="69">
        <v>14.117599999999999</v>
      </c>
      <c r="S768" s="69">
        <v>12.594569999999999</v>
      </c>
      <c r="T768" s="69">
        <v>11.99231</v>
      </c>
      <c r="U768" s="69">
        <v>11.50994</v>
      </c>
      <c r="V768" s="70">
        <v>0.8056953</v>
      </c>
      <c r="W768" s="70">
        <v>0.70557349999999996</v>
      </c>
      <c r="X768" s="70">
        <v>0.66047999999999996</v>
      </c>
      <c r="Y768" s="70">
        <v>0.63705270000000003</v>
      </c>
    </row>
    <row r="769" spans="1:25">
      <c r="A769" t="str">
        <f t="shared" si="36"/>
        <v>33-35</v>
      </c>
      <c r="B769">
        <f t="shared" si="34"/>
        <v>33</v>
      </c>
      <c r="C769">
        <f t="shared" si="35"/>
        <v>35</v>
      </c>
      <c r="D769">
        <v>152000</v>
      </c>
      <c r="E769">
        <v>158000</v>
      </c>
      <c r="F769" s="69">
        <v>22.813690000000001</v>
      </c>
      <c r="G769" s="69">
        <v>20.159030000000001</v>
      </c>
      <c r="H769" s="69">
        <v>19.297409999999999</v>
      </c>
      <c r="I769" s="69">
        <v>19.084289999999999</v>
      </c>
      <c r="J769" s="69">
        <v>42.53689</v>
      </c>
      <c r="K769" s="69">
        <v>44.851030000000002</v>
      </c>
      <c r="L769" s="69">
        <v>45.206180000000003</v>
      </c>
      <c r="M769" s="69">
        <v>45.088230000000003</v>
      </c>
      <c r="N769" s="69">
        <v>18.26915</v>
      </c>
      <c r="O769" s="69">
        <v>16.72082</v>
      </c>
      <c r="P769" s="69">
        <v>16.109649999999998</v>
      </c>
      <c r="Q769" s="69">
        <v>15.62688</v>
      </c>
      <c r="R769" s="69">
        <v>13.54907</v>
      </c>
      <c r="S769" s="69">
        <v>12.08048</v>
      </c>
      <c r="T769" s="69">
        <v>11.495900000000001</v>
      </c>
      <c r="U769" s="69">
        <v>11.02896</v>
      </c>
      <c r="V769" s="70">
        <v>0.70666770000000001</v>
      </c>
      <c r="W769" s="70">
        <v>0.61529699999999998</v>
      </c>
      <c r="X769" s="70">
        <v>0.57416310000000004</v>
      </c>
      <c r="Y769" s="70">
        <v>0.55355810000000005</v>
      </c>
    </row>
    <row r="770" spans="1:25">
      <c r="A770" t="str">
        <f t="shared" si="36"/>
        <v>33-36</v>
      </c>
      <c r="B770">
        <f t="shared" si="34"/>
        <v>33</v>
      </c>
      <c r="C770">
        <f t="shared" si="35"/>
        <v>36</v>
      </c>
      <c r="D770">
        <v>152000</v>
      </c>
      <c r="E770">
        <v>162000</v>
      </c>
      <c r="F770" s="69">
        <v>16.220510000000001</v>
      </c>
      <c r="G770" s="69">
        <v>14.395210000000001</v>
      </c>
      <c r="H770" s="69">
        <v>13.7524</v>
      </c>
      <c r="I770" s="69">
        <v>13.57334</v>
      </c>
      <c r="J770" s="69">
        <v>46.804589999999997</v>
      </c>
      <c r="K770" s="69">
        <v>48.788040000000002</v>
      </c>
      <c r="L770" s="69">
        <v>49.078650000000003</v>
      </c>
      <c r="M770" s="69">
        <v>48.915120000000002</v>
      </c>
      <c r="N770" s="69">
        <v>12.37552</v>
      </c>
      <c r="O770" s="69">
        <v>11.378349999999999</v>
      </c>
      <c r="P770" s="69">
        <v>10.9971</v>
      </c>
      <c r="Q770" s="69">
        <v>10.70505</v>
      </c>
      <c r="R770" s="69">
        <v>11.6028</v>
      </c>
      <c r="S770" s="69">
        <v>10.3339</v>
      </c>
      <c r="T770" s="69">
        <v>9.8393960000000007</v>
      </c>
      <c r="U770" s="69">
        <v>9.4521470000000001</v>
      </c>
      <c r="V770" s="70">
        <v>0.49072909999999997</v>
      </c>
      <c r="W770" s="70">
        <v>0.4220294</v>
      </c>
      <c r="X770" s="70">
        <v>0.3926193</v>
      </c>
      <c r="Y770" s="70">
        <v>0.38025490000000001</v>
      </c>
    </row>
    <row r="771" spans="1:25">
      <c r="A771" t="str">
        <f t="shared" si="36"/>
        <v>33-37</v>
      </c>
      <c r="B771">
        <f t="shared" ref="B771:B834" si="37">(D771-24000)/4000+1</f>
        <v>33</v>
      </c>
      <c r="C771">
        <f t="shared" ref="C771:C834" si="38">(E771-22000)/4000+1</f>
        <v>37</v>
      </c>
      <c r="D771">
        <v>152000</v>
      </c>
      <c r="E771">
        <v>166000</v>
      </c>
      <c r="F771" s="69">
        <v>28.70448</v>
      </c>
      <c r="G771" s="69">
        <v>25.236750000000001</v>
      </c>
      <c r="H771" s="69">
        <v>24.026489999999999</v>
      </c>
      <c r="I771" s="69">
        <v>23.6755</v>
      </c>
      <c r="J771" s="69">
        <v>38.688090000000003</v>
      </c>
      <c r="K771" s="69">
        <v>41.088909999999998</v>
      </c>
      <c r="L771" s="69">
        <v>41.428420000000003</v>
      </c>
      <c r="M771" s="69">
        <v>41.30312</v>
      </c>
      <c r="N771" s="69">
        <v>20.160250000000001</v>
      </c>
      <c r="O771" s="69">
        <v>18.38627</v>
      </c>
      <c r="P771" s="69">
        <v>17.71555</v>
      </c>
      <c r="Q771" s="69">
        <v>17.206810000000001</v>
      </c>
      <c r="R771" s="69">
        <v>15.23532</v>
      </c>
      <c r="S771" s="69">
        <v>13.52164</v>
      </c>
      <c r="T771" s="69">
        <v>12.86232</v>
      </c>
      <c r="U771" s="69">
        <v>12.354990000000001</v>
      </c>
      <c r="V771" s="70">
        <v>0.98003870000000004</v>
      </c>
      <c r="W771" s="70">
        <v>0.84229209999999999</v>
      </c>
      <c r="X771" s="70">
        <v>0.78748309999999999</v>
      </c>
      <c r="Y771" s="70">
        <v>0.76510549999999999</v>
      </c>
    </row>
    <row r="772" spans="1:25">
      <c r="A772" t="str">
        <f t="shared" ref="A772:A835" si="39">B772&amp;"-"&amp;C772</f>
        <v>33-38</v>
      </c>
      <c r="B772">
        <f t="shared" si="37"/>
        <v>33</v>
      </c>
      <c r="C772">
        <f t="shared" si="38"/>
        <v>38</v>
      </c>
      <c r="D772">
        <v>152000</v>
      </c>
      <c r="E772">
        <v>170000</v>
      </c>
      <c r="F772" s="69">
        <v>31.882760000000001</v>
      </c>
      <c r="G772" s="69">
        <v>28.445650000000001</v>
      </c>
      <c r="H772" s="69">
        <v>27.391069999999999</v>
      </c>
      <c r="I772" s="69">
        <v>27.066089999999999</v>
      </c>
      <c r="J772" s="69">
        <v>37.340530000000001</v>
      </c>
      <c r="K772" s="69">
        <v>39.751289999999997</v>
      </c>
      <c r="L772" s="69">
        <v>40.010629999999999</v>
      </c>
      <c r="M772" s="69">
        <v>39.903320000000001</v>
      </c>
      <c r="N772" s="69">
        <v>21.830850000000002</v>
      </c>
      <c r="O772" s="69">
        <v>19.94341</v>
      </c>
      <c r="P772" s="69">
        <v>19.201809999999998</v>
      </c>
      <c r="Q772" s="69">
        <v>18.624770000000002</v>
      </c>
      <c r="R772" s="69">
        <v>16.358969999999999</v>
      </c>
      <c r="S772" s="69">
        <v>14.56799</v>
      </c>
      <c r="T772" s="69">
        <v>13.85749</v>
      </c>
      <c r="U772" s="69">
        <v>13.299099999999999</v>
      </c>
      <c r="V772" s="70">
        <v>1.240993</v>
      </c>
      <c r="W772" s="70">
        <v>1.092373</v>
      </c>
      <c r="X772" s="70">
        <v>1.0287949999999999</v>
      </c>
      <c r="Y772" s="70">
        <v>0.99745899999999998</v>
      </c>
    </row>
    <row r="773" spans="1:25">
      <c r="A773" t="str">
        <f t="shared" si="39"/>
        <v>33-39</v>
      </c>
      <c r="B773">
        <f t="shared" si="37"/>
        <v>33</v>
      </c>
      <c r="C773">
        <f t="shared" si="38"/>
        <v>39</v>
      </c>
      <c r="D773">
        <v>152000</v>
      </c>
      <c r="E773">
        <v>174000</v>
      </c>
      <c r="F773" s="69">
        <v>37.280720000000002</v>
      </c>
      <c r="G773" s="69">
        <v>33.671959999999999</v>
      </c>
      <c r="H773" s="69">
        <v>32.496409999999997</v>
      </c>
      <c r="I773" s="69">
        <v>32.102330000000002</v>
      </c>
      <c r="J773" s="69">
        <v>30.970759999999999</v>
      </c>
      <c r="K773" s="69">
        <v>33.164279999999998</v>
      </c>
      <c r="L773" s="69">
        <v>33.396790000000003</v>
      </c>
      <c r="M773" s="69">
        <v>33.33249</v>
      </c>
      <c r="N773" s="69">
        <v>22.992370000000001</v>
      </c>
      <c r="O773" s="69">
        <v>21.02338</v>
      </c>
      <c r="P773" s="69">
        <v>20.239270000000001</v>
      </c>
      <c r="Q773" s="69">
        <v>19.625640000000001</v>
      </c>
      <c r="R773" s="69">
        <v>17.052689999999998</v>
      </c>
      <c r="S773" s="69">
        <v>15.209530000000001</v>
      </c>
      <c r="T773" s="69">
        <v>14.4686</v>
      </c>
      <c r="U773" s="69">
        <v>13.88298</v>
      </c>
      <c r="V773" s="70">
        <v>1.7623599999999999</v>
      </c>
      <c r="W773" s="70">
        <v>1.5657080000000001</v>
      </c>
      <c r="X773" s="70">
        <v>1.47966</v>
      </c>
      <c r="Y773" s="70">
        <v>1.433522</v>
      </c>
    </row>
    <row r="774" spans="1:25">
      <c r="A774" t="str">
        <f t="shared" si="39"/>
        <v>33-40</v>
      </c>
      <c r="B774">
        <f t="shared" si="37"/>
        <v>33</v>
      </c>
      <c r="C774">
        <f t="shared" si="38"/>
        <v>40</v>
      </c>
      <c r="D774">
        <v>152000</v>
      </c>
      <c r="E774">
        <v>178000</v>
      </c>
      <c r="F774" s="69">
        <v>30.724699999999999</v>
      </c>
      <c r="G774" s="69">
        <v>27.793199999999999</v>
      </c>
      <c r="H774" s="69">
        <v>26.755099999999999</v>
      </c>
      <c r="I774" s="69">
        <v>26.340479999999999</v>
      </c>
      <c r="J774" s="69">
        <v>34.637090000000001</v>
      </c>
      <c r="K774" s="69">
        <v>36.433880000000002</v>
      </c>
      <c r="L774" s="69">
        <v>36.683410000000002</v>
      </c>
      <c r="M774" s="69">
        <v>36.621810000000004</v>
      </c>
      <c r="N774" s="69">
        <v>21.672820000000002</v>
      </c>
      <c r="O774" s="69">
        <v>19.789249999999999</v>
      </c>
      <c r="P774" s="69">
        <v>19.040990000000001</v>
      </c>
      <c r="Q774" s="69">
        <v>18.461770000000001</v>
      </c>
      <c r="R774" s="69">
        <v>15.15741</v>
      </c>
      <c r="S774" s="69">
        <v>13.47363</v>
      </c>
      <c r="T774" s="69">
        <v>12.79867</v>
      </c>
      <c r="U774" s="69">
        <v>12.27183</v>
      </c>
      <c r="V774" s="70">
        <v>1.24292</v>
      </c>
      <c r="W774" s="70">
        <v>1.08541</v>
      </c>
      <c r="X774" s="70">
        <v>1.0201709999999999</v>
      </c>
      <c r="Y774" s="70">
        <v>0.98926809999999998</v>
      </c>
    </row>
    <row r="775" spans="1:25">
      <c r="A775" t="str">
        <f t="shared" si="39"/>
        <v>33-41</v>
      </c>
      <c r="B775">
        <f t="shared" si="37"/>
        <v>33</v>
      </c>
      <c r="C775">
        <f t="shared" si="38"/>
        <v>41</v>
      </c>
      <c r="D775">
        <v>152000</v>
      </c>
      <c r="E775">
        <v>182000</v>
      </c>
      <c r="F775" s="69">
        <v>22.608879999999999</v>
      </c>
      <c r="G775" s="69">
        <v>19.84985</v>
      </c>
      <c r="H775" s="69">
        <v>18.985440000000001</v>
      </c>
      <c r="I775" s="69">
        <v>18.7211</v>
      </c>
      <c r="J775" s="69">
        <v>41.223469999999999</v>
      </c>
      <c r="K775" s="69">
        <v>43.68533</v>
      </c>
      <c r="L775" s="69">
        <v>44.068519999999999</v>
      </c>
      <c r="M775" s="69">
        <v>43.989069999999998</v>
      </c>
      <c r="N775" s="69">
        <v>20.39695</v>
      </c>
      <c r="O775" s="69">
        <v>18.61871</v>
      </c>
      <c r="P775" s="69">
        <v>17.90868</v>
      </c>
      <c r="Q775" s="69">
        <v>17.346540000000001</v>
      </c>
      <c r="R775" s="69">
        <v>13.78365</v>
      </c>
      <c r="S775" s="69">
        <v>12.247820000000001</v>
      </c>
      <c r="T775" s="69">
        <v>11.63593</v>
      </c>
      <c r="U775" s="69">
        <v>11.149699999999999</v>
      </c>
      <c r="V775" s="70">
        <v>0.78034550000000003</v>
      </c>
      <c r="W775" s="70">
        <v>0.67315519999999995</v>
      </c>
      <c r="X775" s="70">
        <v>0.62809099999999995</v>
      </c>
      <c r="Y775" s="70">
        <v>0.60621570000000002</v>
      </c>
    </row>
    <row r="776" spans="1:25">
      <c r="A776" t="str">
        <f t="shared" si="39"/>
        <v>33-42</v>
      </c>
      <c r="B776">
        <f t="shared" si="37"/>
        <v>33</v>
      </c>
      <c r="C776">
        <f t="shared" si="38"/>
        <v>42</v>
      </c>
      <c r="D776">
        <v>152000</v>
      </c>
      <c r="E776">
        <v>186000</v>
      </c>
      <c r="F776" s="69">
        <v>15.13852</v>
      </c>
      <c r="G776" s="69">
        <v>13.07306</v>
      </c>
      <c r="H776" s="69">
        <v>12.48207</v>
      </c>
      <c r="I776" s="69">
        <v>12.313459999999999</v>
      </c>
      <c r="J776" s="69">
        <v>40.822180000000003</v>
      </c>
      <c r="K776" s="69">
        <v>43.384799999999998</v>
      </c>
      <c r="L776" s="69">
        <v>43.793370000000003</v>
      </c>
      <c r="M776" s="69">
        <v>43.712940000000003</v>
      </c>
      <c r="N776" s="69">
        <v>18.663170000000001</v>
      </c>
      <c r="O776" s="69">
        <v>17.05884</v>
      </c>
      <c r="P776" s="69">
        <v>16.422049999999999</v>
      </c>
      <c r="Q776" s="69">
        <v>15.914199999999999</v>
      </c>
      <c r="R776" s="69">
        <v>12.74628</v>
      </c>
      <c r="S776" s="69">
        <v>11.32704</v>
      </c>
      <c r="T776" s="69">
        <v>10.766450000000001</v>
      </c>
      <c r="U776" s="69">
        <v>10.317600000000001</v>
      </c>
      <c r="V776" s="70">
        <v>0.64201750000000002</v>
      </c>
      <c r="W776" s="70">
        <v>0.55296060000000002</v>
      </c>
      <c r="X776" s="70">
        <v>0.51422259999999997</v>
      </c>
      <c r="Y776" s="70">
        <v>0.4949364</v>
      </c>
    </row>
    <row r="777" spans="1:25">
      <c r="A777" t="str">
        <f t="shared" si="39"/>
        <v>33-43</v>
      </c>
      <c r="B777">
        <f t="shared" si="37"/>
        <v>33</v>
      </c>
      <c r="C777">
        <f t="shared" si="38"/>
        <v>43</v>
      </c>
      <c r="D777">
        <v>152000</v>
      </c>
      <c r="E777">
        <v>190000</v>
      </c>
      <c r="F777" s="69">
        <v>16.817</v>
      </c>
      <c r="G777" s="69">
        <v>14.60643</v>
      </c>
      <c r="H777" s="69">
        <v>13.955679999999999</v>
      </c>
      <c r="I777" s="69">
        <v>13.78192</v>
      </c>
      <c r="J777" s="69">
        <v>44.776969999999999</v>
      </c>
      <c r="K777" s="69">
        <v>47.402119999999996</v>
      </c>
      <c r="L777" s="69">
        <v>47.800910000000002</v>
      </c>
      <c r="M777" s="69">
        <v>47.683430000000001</v>
      </c>
      <c r="N777" s="69">
        <v>18.278569999999998</v>
      </c>
      <c r="O777" s="69">
        <v>16.725750000000001</v>
      </c>
      <c r="P777" s="69">
        <v>16.08991</v>
      </c>
      <c r="Q777" s="69">
        <v>15.57728</v>
      </c>
      <c r="R777" s="69">
        <v>12.03978</v>
      </c>
      <c r="S777" s="69">
        <v>10.70045</v>
      </c>
      <c r="T777" s="69">
        <v>10.15972</v>
      </c>
      <c r="U777" s="69">
        <v>9.7239620000000002</v>
      </c>
      <c r="V777" s="70">
        <v>0.56314229999999998</v>
      </c>
      <c r="W777" s="70">
        <v>0.4869465</v>
      </c>
      <c r="X777" s="70">
        <v>0.45228620000000003</v>
      </c>
      <c r="Y777" s="70">
        <v>0.43447780000000003</v>
      </c>
    </row>
    <row r="778" spans="1:25">
      <c r="A778" t="str">
        <f t="shared" si="39"/>
        <v>33-44</v>
      </c>
      <c r="B778">
        <f t="shared" si="37"/>
        <v>33</v>
      </c>
      <c r="C778">
        <f t="shared" si="38"/>
        <v>44</v>
      </c>
      <c r="D778">
        <v>152000</v>
      </c>
      <c r="E778">
        <v>194000</v>
      </c>
      <c r="F778" s="69">
        <v>15.25484</v>
      </c>
      <c r="G778" s="69">
        <v>13.104329999999999</v>
      </c>
      <c r="H778" s="69">
        <v>12.466519999999999</v>
      </c>
      <c r="I778" s="69">
        <v>12.29256</v>
      </c>
      <c r="J778" s="69">
        <v>47.701979999999999</v>
      </c>
      <c r="K778" s="69">
        <v>50.427309999999999</v>
      </c>
      <c r="L778" s="69">
        <v>50.828470000000003</v>
      </c>
      <c r="M778" s="69">
        <v>50.682180000000002</v>
      </c>
      <c r="N778" s="69">
        <v>16.302289999999999</v>
      </c>
      <c r="O778" s="69">
        <v>14.93491</v>
      </c>
      <c r="P778" s="69">
        <v>14.37139</v>
      </c>
      <c r="Q778" s="69">
        <v>13.916679999999999</v>
      </c>
      <c r="R778" s="69">
        <v>11.22772</v>
      </c>
      <c r="S778" s="69">
        <v>9.9761889999999998</v>
      </c>
      <c r="T778" s="69">
        <v>9.4649479999999997</v>
      </c>
      <c r="U778" s="69">
        <v>9.050789</v>
      </c>
      <c r="V778" s="70">
        <v>0.58257650000000005</v>
      </c>
      <c r="W778" s="70">
        <v>0.5020348</v>
      </c>
      <c r="X778" s="70">
        <v>0.464895</v>
      </c>
      <c r="Y778" s="70">
        <v>0.44505800000000001</v>
      </c>
    </row>
    <row r="779" spans="1:25">
      <c r="A779" t="str">
        <f t="shared" si="39"/>
        <v>33-45</v>
      </c>
      <c r="B779">
        <f t="shared" si="37"/>
        <v>33</v>
      </c>
      <c r="C779">
        <f t="shared" si="38"/>
        <v>45</v>
      </c>
      <c r="D779">
        <v>152000</v>
      </c>
      <c r="E779">
        <v>198000</v>
      </c>
      <c r="F779" s="69">
        <v>21.506450000000001</v>
      </c>
      <c r="G779" s="69">
        <v>18.645980000000002</v>
      </c>
      <c r="H779" s="69">
        <v>17.764510000000001</v>
      </c>
      <c r="I779" s="69">
        <v>17.543800000000001</v>
      </c>
      <c r="J779" s="69">
        <v>39.828099999999999</v>
      </c>
      <c r="K779" s="69">
        <v>42.595669999999998</v>
      </c>
      <c r="L779" s="69">
        <v>43.083590000000001</v>
      </c>
      <c r="M779" s="69">
        <v>43.006799999999998</v>
      </c>
      <c r="N779" s="69">
        <v>19.609760000000001</v>
      </c>
      <c r="O779" s="69">
        <v>17.894459999999999</v>
      </c>
      <c r="P779" s="69">
        <v>17.155950000000001</v>
      </c>
      <c r="Q779" s="69">
        <v>16.55078</v>
      </c>
      <c r="R779" s="69">
        <v>12.925700000000001</v>
      </c>
      <c r="S779" s="69">
        <v>11.465389999999999</v>
      </c>
      <c r="T779" s="69">
        <v>10.846640000000001</v>
      </c>
      <c r="U779" s="69">
        <v>10.339399999999999</v>
      </c>
      <c r="V779" s="70">
        <v>0.72994049999999999</v>
      </c>
      <c r="W779" s="70">
        <v>0.62846460000000004</v>
      </c>
      <c r="X779" s="70">
        <v>0.57942110000000002</v>
      </c>
      <c r="Y779" s="70">
        <v>0.55043280000000006</v>
      </c>
    </row>
    <row r="780" spans="1:25">
      <c r="A780" t="str">
        <f t="shared" si="39"/>
        <v>33-46</v>
      </c>
      <c r="B780">
        <f t="shared" si="37"/>
        <v>33</v>
      </c>
      <c r="C780">
        <f t="shared" si="38"/>
        <v>46</v>
      </c>
      <c r="D780">
        <v>152000</v>
      </c>
      <c r="E780">
        <v>202000</v>
      </c>
      <c r="F780" s="69">
        <v>21.14988</v>
      </c>
      <c r="G780" s="69">
        <v>18.142759999999999</v>
      </c>
      <c r="H780" s="69">
        <v>17.196010000000001</v>
      </c>
      <c r="I780" s="69">
        <v>16.954830000000001</v>
      </c>
      <c r="J780" s="69">
        <v>44.064590000000003</v>
      </c>
      <c r="K780" s="69">
        <v>46.967019999999998</v>
      </c>
      <c r="L780" s="69">
        <v>47.441299999999998</v>
      </c>
      <c r="M780" s="69">
        <v>47.306660000000001</v>
      </c>
      <c r="N780" s="69">
        <v>20.12988</v>
      </c>
      <c r="O780" s="69">
        <v>18.35886</v>
      </c>
      <c r="P780" s="69">
        <v>17.605589999999999</v>
      </c>
      <c r="Q780" s="69">
        <v>16.997420000000002</v>
      </c>
      <c r="R780" s="69">
        <v>12.244479999999999</v>
      </c>
      <c r="S780" s="69">
        <v>10.85214</v>
      </c>
      <c r="T780" s="69">
        <v>10.271459999999999</v>
      </c>
      <c r="U780" s="69">
        <v>9.8021899999999995</v>
      </c>
      <c r="V780" s="70">
        <v>0.77561970000000002</v>
      </c>
      <c r="W780" s="70">
        <v>0.66619450000000002</v>
      </c>
      <c r="X780" s="70">
        <v>0.61513510000000005</v>
      </c>
      <c r="Y780" s="70">
        <v>0.58641549999999998</v>
      </c>
    </row>
    <row r="781" spans="1:25">
      <c r="A781" t="str">
        <f t="shared" si="39"/>
        <v>33-47</v>
      </c>
      <c r="B781">
        <f t="shared" si="37"/>
        <v>33</v>
      </c>
      <c r="C781">
        <f t="shared" si="38"/>
        <v>47</v>
      </c>
      <c r="D781">
        <v>152000</v>
      </c>
      <c r="E781">
        <v>206000</v>
      </c>
      <c r="F781" s="69">
        <v>27.29175</v>
      </c>
      <c r="G781" s="69">
        <v>23.455950000000001</v>
      </c>
      <c r="H781" s="69">
        <v>22.138449999999999</v>
      </c>
      <c r="I781" s="69">
        <v>21.793279999999999</v>
      </c>
      <c r="J781" s="69">
        <v>39.100960000000001</v>
      </c>
      <c r="K781" s="69">
        <v>42.03734</v>
      </c>
      <c r="L781" s="69">
        <v>42.575940000000003</v>
      </c>
      <c r="M781" s="69">
        <v>42.472940000000001</v>
      </c>
      <c r="N781" s="69">
        <v>20.998940000000001</v>
      </c>
      <c r="O781" s="69">
        <v>19.092369999999999</v>
      </c>
      <c r="P781" s="69">
        <v>18.181609999999999</v>
      </c>
      <c r="Q781" s="69">
        <v>17.427430000000001</v>
      </c>
      <c r="R781" s="69">
        <v>12.62421</v>
      </c>
      <c r="S781" s="69">
        <v>11.16005</v>
      </c>
      <c r="T781" s="69">
        <v>10.481109999999999</v>
      </c>
      <c r="U781" s="69">
        <v>9.9215990000000005</v>
      </c>
      <c r="V781" s="70">
        <v>0.81560889999999997</v>
      </c>
      <c r="W781" s="70">
        <v>0.69913599999999998</v>
      </c>
      <c r="X781" s="70">
        <v>0.64163060000000005</v>
      </c>
      <c r="Y781" s="70">
        <v>0.60759739999999995</v>
      </c>
    </row>
    <row r="782" spans="1:25">
      <c r="A782" t="str">
        <f t="shared" si="39"/>
        <v>33-48</v>
      </c>
      <c r="B782">
        <f t="shared" si="37"/>
        <v>33</v>
      </c>
      <c r="C782">
        <f t="shared" si="38"/>
        <v>48</v>
      </c>
      <c r="D782">
        <v>152000</v>
      </c>
      <c r="E782">
        <v>210000</v>
      </c>
      <c r="F782" s="69">
        <v>38.879939999999998</v>
      </c>
      <c r="G782" s="69">
        <v>33.585320000000003</v>
      </c>
      <c r="H782" s="69">
        <v>31.582789999999999</v>
      </c>
      <c r="I782" s="69">
        <v>31.069500000000001</v>
      </c>
      <c r="J782" s="69">
        <v>31.81887</v>
      </c>
      <c r="K782" s="69">
        <v>34.705849999999998</v>
      </c>
      <c r="L782" s="69">
        <v>35.273940000000003</v>
      </c>
      <c r="M782" s="69">
        <v>35.17848</v>
      </c>
      <c r="N782" s="69">
        <v>21.483170000000001</v>
      </c>
      <c r="O782" s="69">
        <v>19.486270000000001</v>
      </c>
      <c r="P782" s="69">
        <v>18.46377</v>
      </c>
      <c r="Q782" s="69">
        <v>17.61056</v>
      </c>
      <c r="R782" s="69">
        <v>14.10703</v>
      </c>
      <c r="S782" s="69">
        <v>12.42314</v>
      </c>
      <c r="T782" s="69">
        <v>11.587569999999999</v>
      </c>
      <c r="U782" s="69">
        <v>10.893330000000001</v>
      </c>
      <c r="V782" s="70">
        <v>1.3530420000000001</v>
      </c>
      <c r="W782" s="70">
        <v>1.1562650000000001</v>
      </c>
      <c r="X782" s="70">
        <v>1.0543480000000001</v>
      </c>
      <c r="Y782" s="70">
        <v>0.98976209999999998</v>
      </c>
    </row>
    <row r="783" spans="1:25">
      <c r="A783" t="str">
        <f t="shared" si="39"/>
        <v>33-49</v>
      </c>
      <c r="B783">
        <f t="shared" si="37"/>
        <v>33</v>
      </c>
      <c r="C783">
        <f t="shared" si="38"/>
        <v>49</v>
      </c>
      <c r="D783">
        <v>152000</v>
      </c>
      <c r="E783">
        <v>214000</v>
      </c>
      <c r="F783" s="69">
        <v>36.498339999999999</v>
      </c>
      <c r="G783" s="69">
        <v>31.958649999999999</v>
      </c>
      <c r="H783" s="69">
        <v>30.425920000000001</v>
      </c>
      <c r="I783" s="69">
        <v>30.152660000000001</v>
      </c>
      <c r="J783" s="69">
        <v>31.214590000000001</v>
      </c>
      <c r="K783" s="69">
        <v>33.943820000000002</v>
      </c>
      <c r="L783" s="69">
        <v>34.359099999999998</v>
      </c>
      <c r="M783" s="69">
        <v>34.114100000000001</v>
      </c>
      <c r="N783" s="69">
        <v>22.381440000000001</v>
      </c>
      <c r="O783" s="69">
        <v>20.369859999999999</v>
      </c>
      <c r="P783" s="69">
        <v>19.38777</v>
      </c>
      <c r="Q783" s="69">
        <v>18.574290000000001</v>
      </c>
      <c r="R783" s="69">
        <v>14.93843</v>
      </c>
      <c r="S783" s="69">
        <v>13.198219999999999</v>
      </c>
      <c r="T783" s="69">
        <v>12.388500000000001</v>
      </c>
      <c r="U783" s="69">
        <v>11.723789999999999</v>
      </c>
      <c r="V783" s="70">
        <v>0.96084449999999999</v>
      </c>
      <c r="W783" s="70">
        <v>0.83591400000000005</v>
      </c>
      <c r="X783" s="70">
        <v>0.78180550000000004</v>
      </c>
      <c r="Y783" s="70">
        <v>0.75532860000000002</v>
      </c>
    </row>
    <row r="784" spans="1:25">
      <c r="A784" t="str">
        <f t="shared" si="39"/>
        <v>33-50</v>
      </c>
      <c r="B784">
        <f t="shared" si="37"/>
        <v>33</v>
      </c>
      <c r="C784">
        <f t="shared" si="38"/>
        <v>50</v>
      </c>
      <c r="D784">
        <v>152000</v>
      </c>
      <c r="E784">
        <v>218000</v>
      </c>
      <c r="F784" s="69">
        <v>38.237830000000002</v>
      </c>
      <c r="G784" s="69">
        <v>34.470179999999999</v>
      </c>
      <c r="H784" s="69">
        <v>33.255040000000001</v>
      </c>
      <c r="I784" s="69">
        <v>33.157020000000003</v>
      </c>
      <c r="J784" s="69">
        <v>30.87332</v>
      </c>
      <c r="K784" s="69">
        <v>32.960050000000003</v>
      </c>
      <c r="L784" s="69">
        <v>33.081000000000003</v>
      </c>
      <c r="M784" s="69">
        <v>32.603520000000003</v>
      </c>
      <c r="N784" s="69">
        <v>24.100739999999998</v>
      </c>
      <c r="O784" s="69">
        <v>22.167359999999999</v>
      </c>
      <c r="P784" s="69">
        <v>21.27854</v>
      </c>
      <c r="Q784" s="69">
        <v>20.550180000000001</v>
      </c>
      <c r="R784" s="69">
        <v>15.637779999999999</v>
      </c>
      <c r="S784" s="69">
        <v>13.863580000000001</v>
      </c>
      <c r="T784" s="69">
        <v>13.132429999999999</v>
      </c>
      <c r="U784" s="69">
        <v>12.5557</v>
      </c>
      <c r="V784" s="70">
        <v>1.120886</v>
      </c>
      <c r="W784" s="70">
        <v>1.00773</v>
      </c>
      <c r="X784" s="70">
        <v>0.9661381</v>
      </c>
      <c r="Y784" s="70">
        <v>0.95452289999999995</v>
      </c>
    </row>
    <row r="785" spans="1:25">
      <c r="A785" t="str">
        <f t="shared" si="39"/>
        <v>33-51</v>
      </c>
      <c r="B785">
        <f t="shared" si="37"/>
        <v>33</v>
      </c>
      <c r="C785">
        <f t="shared" si="38"/>
        <v>51</v>
      </c>
      <c r="D785">
        <v>152000</v>
      </c>
      <c r="E785">
        <v>222000</v>
      </c>
      <c r="F785" s="69">
        <v>28.803529999999999</v>
      </c>
      <c r="G785" s="69">
        <v>25.60576</v>
      </c>
      <c r="H785" s="69">
        <v>24.718499999999999</v>
      </c>
      <c r="I785" s="69">
        <v>24.657170000000001</v>
      </c>
      <c r="J785" s="69">
        <v>33.13993</v>
      </c>
      <c r="K785" s="69">
        <v>35.077979999999997</v>
      </c>
      <c r="L785" s="69">
        <v>35.084240000000001</v>
      </c>
      <c r="M785" s="69">
        <v>34.582949999999997</v>
      </c>
      <c r="N785" s="69">
        <v>20.409649999999999</v>
      </c>
      <c r="O785" s="69">
        <v>18.746200000000002</v>
      </c>
      <c r="P785" s="69">
        <v>18.090170000000001</v>
      </c>
      <c r="Q785" s="69">
        <v>17.571829999999999</v>
      </c>
      <c r="R785" s="69">
        <v>13.440799999999999</v>
      </c>
      <c r="S785" s="69">
        <v>11.935090000000001</v>
      </c>
      <c r="T785" s="69">
        <v>11.37735</v>
      </c>
      <c r="U785" s="69">
        <v>10.94464</v>
      </c>
      <c r="V785" s="70">
        <v>0.9711052</v>
      </c>
      <c r="W785" s="70">
        <v>0.85898580000000002</v>
      </c>
      <c r="X785" s="70">
        <v>0.82224509999999995</v>
      </c>
      <c r="Y785" s="70">
        <v>0.81203110000000001</v>
      </c>
    </row>
    <row r="786" spans="1:25">
      <c r="A786" t="str">
        <f t="shared" si="39"/>
        <v>33-52</v>
      </c>
      <c r="B786">
        <f t="shared" si="37"/>
        <v>33</v>
      </c>
      <c r="C786">
        <f t="shared" si="38"/>
        <v>52</v>
      </c>
      <c r="D786">
        <v>152000</v>
      </c>
      <c r="E786">
        <v>226000</v>
      </c>
      <c r="F786" s="69">
        <v>18.999569999999999</v>
      </c>
      <c r="G786" s="69">
        <v>16.63043</v>
      </c>
      <c r="H786" s="69">
        <v>16.041070000000001</v>
      </c>
      <c r="I786" s="69">
        <v>16.026979999999998</v>
      </c>
      <c r="J786" s="69">
        <v>41.571640000000002</v>
      </c>
      <c r="K786" s="69">
        <v>43.575850000000003</v>
      </c>
      <c r="L786" s="69">
        <v>43.544370000000001</v>
      </c>
      <c r="M786" s="69">
        <v>42.974530000000001</v>
      </c>
      <c r="N786" s="69">
        <v>18.31671</v>
      </c>
      <c r="O786" s="69">
        <v>16.894539999999999</v>
      </c>
      <c r="P786" s="69">
        <v>16.368069999999999</v>
      </c>
      <c r="Q786" s="69">
        <v>15.95276</v>
      </c>
      <c r="R786" s="69">
        <v>12.31085</v>
      </c>
      <c r="S786" s="69">
        <v>10.941459999999999</v>
      </c>
      <c r="T786" s="69">
        <v>10.465009999999999</v>
      </c>
      <c r="U786" s="69">
        <v>10.094139999999999</v>
      </c>
      <c r="V786" s="70">
        <v>0.59896510000000003</v>
      </c>
      <c r="W786" s="70">
        <v>0.53331949999999995</v>
      </c>
      <c r="X786" s="70">
        <v>0.51616139999999999</v>
      </c>
      <c r="Y786" s="70">
        <v>0.51500979999999996</v>
      </c>
    </row>
    <row r="787" spans="1:25">
      <c r="A787" t="str">
        <f t="shared" si="39"/>
        <v>33-53</v>
      </c>
      <c r="B787">
        <f t="shared" si="37"/>
        <v>33</v>
      </c>
      <c r="C787">
        <f t="shared" si="38"/>
        <v>53</v>
      </c>
      <c r="D787">
        <v>152000</v>
      </c>
      <c r="E787">
        <v>230000</v>
      </c>
      <c r="F787" s="69">
        <v>8.9644680000000001</v>
      </c>
      <c r="G787" s="69">
        <v>7.6175889999999997</v>
      </c>
      <c r="H787" s="69">
        <v>7.3373569999999999</v>
      </c>
      <c r="I787" s="69">
        <v>7.3426780000000003</v>
      </c>
      <c r="J787" s="69">
        <v>47.196750000000002</v>
      </c>
      <c r="K787" s="69">
        <v>49.21555</v>
      </c>
      <c r="L787" s="69">
        <v>49.179789999999997</v>
      </c>
      <c r="M787" s="69">
        <v>48.627740000000003</v>
      </c>
      <c r="N787" s="69">
        <v>10.252459999999999</v>
      </c>
      <c r="O787" s="69">
        <v>9.5284220000000008</v>
      </c>
      <c r="P787" s="69">
        <v>9.2998189999999994</v>
      </c>
      <c r="Q787" s="69">
        <v>9.1234760000000001</v>
      </c>
      <c r="R787" s="69">
        <v>9.5780259999999995</v>
      </c>
      <c r="S787" s="69">
        <v>8.5241570000000007</v>
      </c>
      <c r="T787" s="69">
        <v>8.1882099999999998</v>
      </c>
      <c r="U787" s="69">
        <v>7.9290839999999996</v>
      </c>
      <c r="V787" s="70">
        <v>0.37681320000000001</v>
      </c>
      <c r="W787" s="70">
        <v>0.331455</v>
      </c>
      <c r="X787" s="70">
        <v>0.32691249999999999</v>
      </c>
      <c r="Y787" s="70">
        <v>0.33287689999999998</v>
      </c>
    </row>
    <row r="788" spans="1:25">
      <c r="A788" t="str">
        <f t="shared" si="39"/>
        <v>33-54</v>
      </c>
      <c r="B788">
        <f t="shared" si="37"/>
        <v>33</v>
      </c>
      <c r="C788">
        <f t="shared" si="38"/>
        <v>54</v>
      </c>
      <c r="D788">
        <v>152000</v>
      </c>
      <c r="E788">
        <v>234000</v>
      </c>
      <c r="F788" s="69">
        <v>8.3529509999999991</v>
      </c>
      <c r="G788" s="69">
        <v>7.1716199999999999</v>
      </c>
      <c r="H788" s="69">
        <v>6.9383439999999998</v>
      </c>
      <c r="I788" s="69">
        <v>6.9643499999999996</v>
      </c>
      <c r="J788" s="69">
        <v>48.234789999999997</v>
      </c>
      <c r="K788" s="69">
        <v>50.345170000000003</v>
      </c>
      <c r="L788" s="69">
        <v>50.384830000000001</v>
      </c>
      <c r="M788" s="69">
        <v>49.906309999999998</v>
      </c>
      <c r="N788" s="69">
        <v>12.75333</v>
      </c>
      <c r="O788" s="69">
        <v>11.789350000000001</v>
      </c>
      <c r="P788" s="69">
        <v>11.483750000000001</v>
      </c>
      <c r="Q788" s="69">
        <v>11.247490000000001</v>
      </c>
      <c r="R788" s="69">
        <v>10.099449999999999</v>
      </c>
      <c r="S788" s="69">
        <v>8.9860100000000003</v>
      </c>
      <c r="T788" s="69">
        <v>8.6362539999999992</v>
      </c>
      <c r="U788" s="69">
        <v>8.3669159999999998</v>
      </c>
      <c r="V788" s="70">
        <v>0.4261643</v>
      </c>
      <c r="W788" s="70">
        <v>0.37309100000000001</v>
      </c>
      <c r="X788" s="70">
        <v>0.36465730000000002</v>
      </c>
      <c r="Y788" s="70">
        <v>0.3679211</v>
      </c>
    </row>
    <row r="789" spans="1:25">
      <c r="A789" t="str">
        <f t="shared" si="39"/>
        <v>33-55</v>
      </c>
      <c r="B789">
        <f t="shared" si="37"/>
        <v>33</v>
      </c>
      <c r="C789">
        <f t="shared" si="38"/>
        <v>55</v>
      </c>
      <c r="D789">
        <v>152000</v>
      </c>
      <c r="E789">
        <v>238000</v>
      </c>
      <c r="F789" s="69">
        <v>8.2447579999999991</v>
      </c>
      <c r="G789" s="69">
        <v>7.121982</v>
      </c>
      <c r="H789" s="69">
        <v>6.9123190000000001</v>
      </c>
      <c r="I789" s="69">
        <v>6.9363239999999999</v>
      </c>
      <c r="J789" s="69">
        <v>50.50591</v>
      </c>
      <c r="K789" s="69">
        <v>52.72889</v>
      </c>
      <c r="L789" s="69">
        <v>52.797899999999998</v>
      </c>
      <c r="M789" s="69">
        <v>52.36365</v>
      </c>
      <c r="N789" s="69">
        <v>16.51548</v>
      </c>
      <c r="O789" s="69">
        <v>15.184559999999999</v>
      </c>
      <c r="P789" s="69">
        <v>14.75971</v>
      </c>
      <c r="Q789" s="69">
        <v>14.43247</v>
      </c>
      <c r="R789" s="69">
        <v>11.081289999999999</v>
      </c>
      <c r="S789" s="69">
        <v>9.8488179999999996</v>
      </c>
      <c r="T789" s="69">
        <v>9.4646469999999994</v>
      </c>
      <c r="U789" s="69">
        <v>9.1688740000000006</v>
      </c>
      <c r="V789" s="70">
        <v>0.58103559999999999</v>
      </c>
      <c r="W789" s="70">
        <v>0.50564869999999995</v>
      </c>
      <c r="X789" s="70">
        <v>0.48816009999999999</v>
      </c>
      <c r="Y789" s="70">
        <v>0.48543730000000002</v>
      </c>
    </row>
    <row r="790" spans="1:25">
      <c r="A790" t="str">
        <f t="shared" si="39"/>
        <v>34-13</v>
      </c>
      <c r="B790">
        <f t="shared" si="37"/>
        <v>34</v>
      </c>
      <c r="C790">
        <f t="shared" si="38"/>
        <v>13</v>
      </c>
      <c r="D790">
        <v>156000</v>
      </c>
      <c r="E790">
        <v>70000</v>
      </c>
      <c r="F790" s="69">
        <v>8.3310449999999996</v>
      </c>
      <c r="G790" s="69">
        <v>7.1030069999999998</v>
      </c>
      <c r="H790" s="69">
        <v>6.7318819999999997</v>
      </c>
      <c r="I790" s="69">
        <v>6.532362</v>
      </c>
      <c r="J790" s="69">
        <v>55.392670000000003</v>
      </c>
      <c r="K790" s="69">
        <v>57.039140000000003</v>
      </c>
      <c r="L790" s="69">
        <v>57.234380000000002</v>
      </c>
      <c r="M790" s="69">
        <v>57.232590000000002</v>
      </c>
      <c r="N790" s="69">
        <v>14.24906</v>
      </c>
      <c r="O790" s="69">
        <v>13.01703</v>
      </c>
      <c r="P790" s="69">
        <v>12.56349</v>
      </c>
      <c r="Q790" s="69">
        <v>12.199389999999999</v>
      </c>
      <c r="R790" s="69">
        <v>8.2387759999999997</v>
      </c>
      <c r="S790" s="69">
        <v>7.3316780000000001</v>
      </c>
      <c r="T790" s="69">
        <v>6.9913590000000001</v>
      </c>
      <c r="U790" s="69">
        <v>6.7161479999999996</v>
      </c>
      <c r="V790" s="70">
        <v>0.66022040000000004</v>
      </c>
      <c r="W790" s="70">
        <v>0.56782290000000002</v>
      </c>
      <c r="X790" s="70">
        <v>0.52714289999999997</v>
      </c>
      <c r="Y790" s="70">
        <v>0.50444460000000002</v>
      </c>
    </row>
    <row r="791" spans="1:25">
      <c r="A791" t="str">
        <f t="shared" si="39"/>
        <v>34-14</v>
      </c>
      <c r="B791">
        <f t="shared" si="37"/>
        <v>34</v>
      </c>
      <c r="C791">
        <f t="shared" si="38"/>
        <v>14</v>
      </c>
      <c r="D791">
        <v>156000</v>
      </c>
      <c r="E791">
        <v>74000</v>
      </c>
      <c r="F791" s="69">
        <v>7.4236969999999998</v>
      </c>
      <c r="G791" s="69">
        <v>6.3496499999999996</v>
      </c>
      <c r="H791" s="69">
        <v>6.0212899999999996</v>
      </c>
      <c r="I791" s="69">
        <v>5.8484340000000001</v>
      </c>
      <c r="J791" s="69">
        <v>53.245989999999999</v>
      </c>
      <c r="K791" s="69">
        <v>55.032319999999999</v>
      </c>
      <c r="L791" s="69">
        <v>55.281619999999997</v>
      </c>
      <c r="M791" s="69">
        <v>55.302990000000001</v>
      </c>
      <c r="N791" s="69">
        <v>10.639699999999999</v>
      </c>
      <c r="O791" s="69">
        <v>9.7615590000000001</v>
      </c>
      <c r="P791" s="69">
        <v>9.4356869999999997</v>
      </c>
      <c r="Q791" s="69">
        <v>9.17422</v>
      </c>
      <c r="R791" s="69">
        <v>7.4532410000000002</v>
      </c>
      <c r="S791" s="69">
        <v>6.6482390000000002</v>
      </c>
      <c r="T791" s="69">
        <v>6.3431410000000001</v>
      </c>
      <c r="U791" s="69">
        <v>6.095173</v>
      </c>
      <c r="V791" s="70">
        <v>0.41666619999999999</v>
      </c>
      <c r="W791" s="70">
        <v>0.35568280000000002</v>
      </c>
      <c r="X791" s="70">
        <v>0.32588200000000001</v>
      </c>
      <c r="Y791" s="70">
        <v>0.3090812</v>
      </c>
    </row>
    <row r="792" spans="1:25">
      <c r="A792" t="str">
        <f t="shared" si="39"/>
        <v>34-15</v>
      </c>
      <c r="B792">
        <f t="shared" si="37"/>
        <v>34</v>
      </c>
      <c r="C792">
        <f t="shared" si="38"/>
        <v>15</v>
      </c>
      <c r="D792">
        <v>156000</v>
      </c>
      <c r="E792">
        <v>78000</v>
      </c>
      <c r="F792" s="69">
        <v>6.1974260000000001</v>
      </c>
      <c r="G792" s="69">
        <v>5.3124269999999996</v>
      </c>
      <c r="H792" s="69">
        <v>5.0393100000000004</v>
      </c>
      <c r="I792" s="69">
        <v>4.8933359999999997</v>
      </c>
      <c r="J792" s="69">
        <v>54.37677</v>
      </c>
      <c r="K792" s="69">
        <v>56.041080000000001</v>
      </c>
      <c r="L792" s="69">
        <v>56.248440000000002</v>
      </c>
      <c r="M792" s="69">
        <v>56.239660000000001</v>
      </c>
      <c r="N792" s="69">
        <v>7.6454240000000002</v>
      </c>
      <c r="O792" s="69">
        <v>7.0453789999999996</v>
      </c>
      <c r="P792" s="69">
        <v>6.8227099999999998</v>
      </c>
      <c r="Q792" s="69">
        <v>6.6449129999999998</v>
      </c>
      <c r="R792" s="69">
        <v>6.841958</v>
      </c>
      <c r="S792" s="69">
        <v>6.1149019999999998</v>
      </c>
      <c r="T792" s="69">
        <v>5.8385109999999996</v>
      </c>
      <c r="U792" s="69">
        <v>5.6134060000000003</v>
      </c>
      <c r="V792" s="70">
        <v>0.37133290000000002</v>
      </c>
      <c r="W792" s="70">
        <v>0.31652360000000002</v>
      </c>
      <c r="X792" s="70">
        <v>0.28918929999999998</v>
      </c>
      <c r="Y792" s="70">
        <v>0.27378360000000002</v>
      </c>
    </row>
    <row r="793" spans="1:25">
      <c r="A793" t="str">
        <f t="shared" si="39"/>
        <v>34-16</v>
      </c>
      <c r="B793">
        <f t="shared" si="37"/>
        <v>34</v>
      </c>
      <c r="C793">
        <f t="shared" si="38"/>
        <v>16</v>
      </c>
      <c r="D793">
        <v>156000</v>
      </c>
      <c r="E793">
        <v>82000</v>
      </c>
      <c r="F793" s="69">
        <v>9.8317080000000008</v>
      </c>
      <c r="G793" s="69">
        <v>8.4941779999999998</v>
      </c>
      <c r="H793" s="69">
        <v>8.0809160000000002</v>
      </c>
      <c r="I793" s="69">
        <v>7.8819660000000002</v>
      </c>
      <c r="J793" s="69">
        <v>53.10727</v>
      </c>
      <c r="K793" s="69">
        <v>54.819609999999997</v>
      </c>
      <c r="L793" s="69">
        <v>55.046120000000002</v>
      </c>
      <c r="M793" s="69">
        <v>55.041339999999998</v>
      </c>
      <c r="N793" s="69">
        <v>14.968439999999999</v>
      </c>
      <c r="O793" s="69">
        <v>13.69849</v>
      </c>
      <c r="P793" s="69">
        <v>13.221869999999999</v>
      </c>
      <c r="Q793" s="69">
        <v>12.837020000000001</v>
      </c>
      <c r="R793" s="69">
        <v>8.6044180000000008</v>
      </c>
      <c r="S793" s="69">
        <v>7.6707669999999997</v>
      </c>
      <c r="T793" s="69">
        <v>7.3163559999999999</v>
      </c>
      <c r="U793" s="69">
        <v>7.0278970000000003</v>
      </c>
      <c r="V793" s="70">
        <v>0.61795750000000005</v>
      </c>
      <c r="W793" s="70">
        <v>0.53520909999999999</v>
      </c>
      <c r="X793" s="70">
        <v>0.49815500000000001</v>
      </c>
      <c r="Y793" s="70">
        <v>0.47768369999999999</v>
      </c>
    </row>
    <row r="794" spans="1:25">
      <c r="A794" t="str">
        <f t="shared" si="39"/>
        <v>34-17</v>
      </c>
      <c r="B794">
        <f t="shared" si="37"/>
        <v>34</v>
      </c>
      <c r="C794">
        <f t="shared" si="38"/>
        <v>17</v>
      </c>
      <c r="D794">
        <v>156000</v>
      </c>
      <c r="E794">
        <v>86000</v>
      </c>
      <c r="F794" s="69">
        <v>6.0720989999999997</v>
      </c>
      <c r="G794" s="69">
        <v>5.2934010000000002</v>
      </c>
      <c r="H794" s="69">
        <v>5.0479149999999997</v>
      </c>
      <c r="I794" s="69">
        <v>4.9191250000000002</v>
      </c>
      <c r="J794" s="69">
        <v>56.620840000000001</v>
      </c>
      <c r="K794" s="69">
        <v>58.004829999999998</v>
      </c>
      <c r="L794" s="69">
        <v>58.118679999999998</v>
      </c>
      <c r="M794" s="69">
        <v>58.04119</v>
      </c>
      <c r="N794" s="69">
        <v>12.702780000000001</v>
      </c>
      <c r="O794" s="69">
        <v>11.65314</v>
      </c>
      <c r="P794" s="69">
        <v>11.25752</v>
      </c>
      <c r="Q794" s="69">
        <v>10.93938</v>
      </c>
      <c r="R794" s="69">
        <v>7.9075410000000002</v>
      </c>
      <c r="S794" s="69">
        <v>7.0570560000000002</v>
      </c>
      <c r="T794" s="69">
        <v>6.732342</v>
      </c>
      <c r="U794" s="69">
        <v>6.468146</v>
      </c>
      <c r="V794" s="70">
        <v>0.59720580000000001</v>
      </c>
      <c r="W794" s="70">
        <v>0.51837009999999994</v>
      </c>
      <c r="X794" s="70">
        <v>0.48225410000000002</v>
      </c>
      <c r="Y794" s="70">
        <v>0.46201059999999999</v>
      </c>
    </row>
    <row r="795" spans="1:25">
      <c r="A795" t="str">
        <f t="shared" si="39"/>
        <v>34-18</v>
      </c>
      <c r="B795">
        <f t="shared" si="37"/>
        <v>34</v>
      </c>
      <c r="C795">
        <f t="shared" si="38"/>
        <v>18</v>
      </c>
      <c r="D795">
        <v>156000</v>
      </c>
      <c r="E795">
        <v>90000</v>
      </c>
      <c r="F795" s="69">
        <v>6.2340710000000001</v>
      </c>
      <c r="G795" s="69">
        <v>5.4253130000000001</v>
      </c>
      <c r="H795" s="69">
        <v>5.1715660000000003</v>
      </c>
      <c r="I795" s="69">
        <v>5.0404809999999998</v>
      </c>
      <c r="J795" s="69">
        <v>53.86121</v>
      </c>
      <c r="K795" s="69">
        <v>55.44106</v>
      </c>
      <c r="L795" s="69">
        <v>55.625979999999998</v>
      </c>
      <c r="M795" s="69">
        <v>55.58681</v>
      </c>
      <c r="N795" s="69">
        <v>8.0402979999999999</v>
      </c>
      <c r="O795" s="69">
        <v>7.4062809999999999</v>
      </c>
      <c r="P795" s="69">
        <v>7.1680859999999997</v>
      </c>
      <c r="Q795" s="69">
        <v>6.9783119999999998</v>
      </c>
      <c r="R795" s="69">
        <v>7.046443</v>
      </c>
      <c r="S795" s="69">
        <v>6.2979919999999998</v>
      </c>
      <c r="T795" s="69">
        <v>6.0114080000000003</v>
      </c>
      <c r="U795" s="69">
        <v>5.7783170000000004</v>
      </c>
      <c r="V795" s="70">
        <v>0.38567380000000001</v>
      </c>
      <c r="W795" s="70">
        <v>0.33141929999999997</v>
      </c>
      <c r="X795" s="70">
        <v>0.30437419999999998</v>
      </c>
      <c r="Y795" s="70">
        <v>0.2892284</v>
      </c>
    </row>
    <row r="796" spans="1:25">
      <c r="A796" t="str">
        <f t="shared" si="39"/>
        <v>34-19</v>
      </c>
      <c r="B796">
        <f t="shared" si="37"/>
        <v>34</v>
      </c>
      <c r="C796">
        <f t="shared" si="38"/>
        <v>19</v>
      </c>
      <c r="D796">
        <v>156000</v>
      </c>
      <c r="E796">
        <v>94000</v>
      </c>
      <c r="F796" s="69">
        <v>6.9350420000000002</v>
      </c>
      <c r="G796" s="69">
        <v>6.0625099999999996</v>
      </c>
      <c r="H796" s="69">
        <v>5.7881150000000003</v>
      </c>
      <c r="I796" s="69">
        <v>5.6489180000000001</v>
      </c>
      <c r="J796" s="69">
        <v>53.124110000000002</v>
      </c>
      <c r="K796" s="69">
        <v>54.726689999999998</v>
      </c>
      <c r="L796" s="69">
        <v>54.915909999999997</v>
      </c>
      <c r="M796" s="69">
        <v>54.870640000000002</v>
      </c>
      <c r="N796" s="69">
        <v>9.8052480000000006</v>
      </c>
      <c r="O796" s="69">
        <v>9.0092599999999994</v>
      </c>
      <c r="P796" s="69">
        <v>8.7102319999999995</v>
      </c>
      <c r="Q796" s="69">
        <v>8.470205</v>
      </c>
      <c r="R796" s="69">
        <v>7.5088330000000001</v>
      </c>
      <c r="S796" s="69">
        <v>6.7072459999999996</v>
      </c>
      <c r="T796" s="69">
        <v>6.4012019999999996</v>
      </c>
      <c r="U796" s="69">
        <v>6.1519630000000003</v>
      </c>
      <c r="V796" s="70">
        <v>0.43482530000000003</v>
      </c>
      <c r="W796" s="70">
        <v>0.37434689999999998</v>
      </c>
      <c r="X796" s="70">
        <v>0.34495530000000002</v>
      </c>
      <c r="Y796" s="70">
        <v>0.3285612</v>
      </c>
    </row>
    <row r="797" spans="1:25">
      <c r="A797" t="str">
        <f t="shared" si="39"/>
        <v>34-20</v>
      </c>
      <c r="B797">
        <f t="shared" si="37"/>
        <v>34</v>
      </c>
      <c r="C797">
        <f t="shared" si="38"/>
        <v>20</v>
      </c>
      <c r="D797">
        <v>156000</v>
      </c>
      <c r="E797">
        <v>98000</v>
      </c>
      <c r="F797" s="69">
        <v>8.0746549999999999</v>
      </c>
      <c r="G797" s="69">
        <v>7.0962959999999997</v>
      </c>
      <c r="H797" s="69">
        <v>6.7866020000000002</v>
      </c>
      <c r="I797" s="69">
        <v>6.6348060000000002</v>
      </c>
      <c r="J797" s="69">
        <v>52.193809999999999</v>
      </c>
      <c r="K797" s="69">
        <v>53.840949999999999</v>
      </c>
      <c r="L797" s="69">
        <v>54.044910000000002</v>
      </c>
      <c r="M797" s="69">
        <v>54.001559999999998</v>
      </c>
      <c r="N797" s="69">
        <v>13.101459999999999</v>
      </c>
      <c r="O797" s="69">
        <v>12.017060000000001</v>
      </c>
      <c r="P797" s="69">
        <v>11.60852</v>
      </c>
      <c r="Q797" s="69">
        <v>11.28004</v>
      </c>
      <c r="R797" s="69">
        <v>8.2721750000000007</v>
      </c>
      <c r="S797" s="69">
        <v>7.3809290000000001</v>
      </c>
      <c r="T797" s="69">
        <v>7.0408080000000002</v>
      </c>
      <c r="U797" s="69">
        <v>6.7641460000000002</v>
      </c>
      <c r="V797" s="70">
        <v>0.52983990000000003</v>
      </c>
      <c r="W797" s="70">
        <v>0.4591363</v>
      </c>
      <c r="X797" s="70">
        <v>0.4257995</v>
      </c>
      <c r="Y797" s="70">
        <v>0.4072363</v>
      </c>
    </row>
    <row r="798" spans="1:25">
      <c r="A798" t="str">
        <f t="shared" si="39"/>
        <v>34-21</v>
      </c>
      <c r="B798">
        <f t="shared" si="37"/>
        <v>34</v>
      </c>
      <c r="C798">
        <f t="shared" si="38"/>
        <v>21</v>
      </c>
      <c r="D798">
        <v>156000</v>
      </c>
      <c r="E798">
        <v>102000</v>
      </c>
      <c r="F798" s="69">
        <v>10.63401</v>
      </c>
      <c r="G798" s="69">
        <v>9.3904180000000004</v>
      </c>
      <c r="H798" s="69">
        <v>8.9970920000000003</v>
      </c>
      <c r="I798" s="69">
        <v>8.8225040000000003</v>
      </c>
      <c r="J798" s="69">
        <v>48.33811</v>
      </c>
      <c r="K798" s="69">
        <v>50.149169999999998</v>
      </c>
      <c r="L798" s="69">
        <v>50.410890000000002</v>
      </c>
      <c r="M798" s="69">
        <v>50.391159999999999</v>
      </c>
      <c r="N798" s="69">
        <v>15.52304</v>
      </c>
      <c r="O798" s="69">
        <v>14.209490000000001</v>
      </c>
      <c r="P798" s="69">
        <v>13.713229999999999</v>
      </c>
      <c r="Q798" s="69">
        <v>13.31263</v>
      </c>
      <c r="R798" s="69">
        <v>8.9931450000000002</v>
      </c>
      <c r="S798" s="69">
        <v>8.0186089999999997</v>
      </c>
      <c r="T798" s="69">
        <v>7.646191</v>
      </c>
      <c r="U798" s="69">
        <v>7.3433890000000002</v>
      </c>
      <c r="V798" s="70">
        <v>0.50687420000000005</v>
      </c>
      <c r="W798" s="70">
        <v>0.43916569999999999</v>
      </c>
      <c r="X798" s="70">
        <v>0.40699279999999999</v>
      </c>
      <c r="Y798" s="70">
        <v>0.3893047</v>
      </c>
    </row>
    <row r="799" spans="1:25">
      <c r="A799" t="str">
        <f t="shared" si="39"/>
        <v>34-22</v>
      </c>
      <c r="B799">
        <f t="shared" si="37"/>
        <v>34</v>
      </c>
      <c r="C799">
        <f t="shared" si="38"/>
        <v>22</v>
      </c>
      <c r="D799">
        <v>156000</v>
      </c>
      <c r="E799">
        <v>106000</v>
      </c>
      <c r="F799" s="69">
        <v>14.02769</v>
      </c>
      <c r="G799" s="69">
        <v>12.452859999999999</v>
      </c>
      <c r="H799" s="69">
        <v>11.958679999999999</v>
      </c>
      <c r="I799" s="69">
        <v>11.763859999999999</v>
      </c>
      <c r="J799" s="69">
        <v>45.425330000000002</v>
      </c>
      <c r="K799" s="69">
        <v>47.347560000000001</v>
      </c>
      <c r="L799" s="69">
        <v>47.645350000000001</v>
      </c>
      <c r="M799" s="69">
        <v>47.63673</v>
      </c>
      <c r="N799" s="69">
        <v>16.841550000000002</v>
      </c>
      <c r="O799" s="69">
        <v>15.401300000000001</v>
      </c>
      <c r="P799" s="69">
        <v>14.855169999999999</v>
      </c>
      <c r="Q799" s="69">
        <v>14.41323</v>
      </c>
      <c r="R799" s="69">
        <v>9.6170390000000001</v>
      </c>
      <c r="S799" s="69">
        <v>8.5728960000000001</v>
      </c>
      <c r="T799" s="69">
        <v>8.1730669999999996</v>
      </c>
      <c r="U799" s="69">
        <v>7.8474029999999999</v>
      </c>
      <c r="V799" s="70">
        <v>0.54542800000000002</v>
      </c>
      <c r="W799" s="70">
        <v>0.47435119999999997</v>
      </c>
      <c r="X799" s="70">
        <v>0.44052560000000002</v>
      </c>
      <c r="Y799" s="70">
        <v>0.4217534</v>
      </c>
    </row>
    <row r="800" spans="1:25">
      <c r="A800" t="str">
        <f t="shared" si="39"/>
        <v>34-23</v>
      </c>
      <c r="B800">
        <f t="shared" si="37"/>
        <v>34</v>
      </c>
      <c r="C800">
        <f t="shared" si="38"/>
        <v>23</v>
      </c>
      <c r="D800">
        <v>156000</v>
      </c>
      <c r="E800">
        <v>110000</v>
      </c>
      <c r="F800" s="69">
        <v>13.726419999999999</v>
      </c>
      <c r="G800" s="69">
        <v>12.17367</v>
      </c>
      <c r="H800" s="69">
        <v>11.6791</v>
      </c>
      <c r="I800" s="69">
        <v>11.493029999999999</v>
      </c>
      <c r="J800" s="69">
        <v>45.919359999999998</v>
      </c>
      <c r="K800" s="69">
        <v>47.831270000000004</v>
      </c>
      <c r="L800" s="69">
        <v>48.110750000000003</v>
      </c>
      <c r="M800" s="69">
        <v>48.066290000000002</v>
      </c>
      <c r="N800" s="69">
        <v>15.756399999999999</v>
      </c>
      <c r="O800" s="69">
        <v>14.42638</v>
      </c>
      <c r="P800" s="69">
        <v>13.918839999999999</v>
      </c>
      <c r="Q800" s="69">
        <v>13.51088</v>
      </c>
      <c r="R800" s="69">
        <v>9.4568480000000008</v>
      </c>
      <c r="S800" s="69">
        <v>8.4367710000000002</v>
      </c>
      <c r="T800" s="69">
        <v>8.0432450000000006</v>
      </c>
      <c r="U800" s="69">
        <v>7.7240789999999997</v>
      </c>
      <c r="V800" s="70">
        <v>0.56817870000000004</v>
      </c>
      <c r="W800" s="70">
        <v>0.49457990000000002</v>
      </c>
      <c r="X800" s="70">
        <v>0.45957599999999998</v>
      </c>
      <c r="Y800" s="70">
        <v>0.4403358</v>
      </c>
    </row>
    <row r="801" spans="1:25">
      <c r="A801" t="str">
        <f t="shared" si="39"/>
        <v>34-24</v>
      </c>
      <c r="B801">
        <f t="shared" si="37"/>
        <v>34</v>
      </c>
      <c r="C801">
        <f t="shared" si="38"/>
        <v>24</v>
      </c>
      <c r="D801">
        <v>156000</v>
      </c>
      <c r="E801">
        <v>114000</v>
      </c>
      <c r="F801" s="69">
        <v>16.067129999999999</v>
      </c>
      <c r="G801" s="69">
        <v>14.21346</v>
      </c>
      <c r="H801" s="69">
        <v>13.60952</v>
      </c>
      <c r="I801" s="69">
        <v>13.403130000000001</v>
      </c>
      <c r="J801" s="69">
        <v>43.74783</v>
      </c>
      <c r="K801" s="69">
        <v>45.738700000000001</v>
      </c>
      <c r="L801" s="69">
        <v>46.044730000000001</v>
      </c>
      <c r="M801" s="69">
        <v>45.993749999999999</v>
      </c>
      <c r="N801" s="69">
        <v>15.67695</v>
      </c>
      <c r="O801" s="69">
        <v>14.35572</v>
      </c>
      <c r="P801" s="69">
        <v>13.845980000000001</v>
      </c>
      <c r="Q801" s="69">
        <v>13.439830000000001</v>
      </c>
      <c r="R801" s="69">
        <v>9.7217520000000004</v>
      </c>
      <c r="S801" s="69">
        <v>8.6751149999999999</v>
      </c>
      <c r="T801" s="69">
        <v>8.2669639999999998</v>
      </c>
      <c r="U801" s="69">
        <v>7.9386369999999999</v>
      </c>
      <c r="V801" s="70">
        <v>0.56567389999999995</v>
      </c>
      <c r="W801" s="70">
        <v>0.49255650000000001</v>
      </c>
      <c r="X801" s="70">
        <v>0.45746360000000003</v>
      </c>
      <c r="Y801" s="70">
        <v>0.43850359999999999</v>
      </c>
    </row>
    <row r="802" spans="1:25">
      <c r="A802" t="str">
        <f t="shared" si="39"/>
        <v>34-25</v>
      </c>
      <c r="B802">
        <f t="shared" si="37"/>
        <v>34</v>
      </c>
      <c r="C802">
        <f t="shared" si="38"/>
        <v>25</v>
      </c>
      <c r="D802">
        <v>156000</v>
      </c>
      <c r="E802">
        <v>118000</v>
      </c>
      <c r="F802" s="69">
        <v>20.101230000000001</v>
      </c>
      <c r="G802" s="69">
        <v>17.800560000000001</v>
      </c>
      <c r="H802" s="69">
        <v>17.040980000000001</v>
      </c>
      <c r="I802" s="69">
        <v>16.813079999999999</v>
      </c>
      <c r="J802" s="69">
        <v>40.463709999999999</v>
      </c>
      <c r="K802" s="69">
        <v>42.550190000000001</v>
      </c>
      <c r="L802" s="69">
        <v>42.887889999999999</v>
      </c>
      <c r="M802" s="69">
        <v>42.836739999999999</v>
      </c>
      <c r="N802" s="69">
        <v>15.805770000000001</v>
      </c>
      <c r="O802" s="69">
        <v>14.49367</v>
      </c>
      <c r="P802" s="69">
        <v>13.97706</v>
      </c>
      <c r="Q802" s="69">
        <v>13.565759999999999</v>
      </c>
      <c r="R802" s="69">
        <v>10.29787</v>
      </c>
      <c r="S802" s="69">
        <v>9.2017930000000003</v>
      </c>
      <c r="T802" s="69">
        <v>8.7653169999999996</v>
      </c>
      <c r="U802" s="69">
        <v>8.4139009999999992</v>
      </c>
      <c r="V802" s="70">
        <v>0.64595849999999999</v>
      </c>
      <c r="W802" s="70">
        <v>0.56488899999999997</v>
      </c>
      <c r="X802" s="70">
        <v>0.52544420000000003</v>
      </c>
      <c r="Y802" s="70">
        <v>0.50378129999999999</v>
      </c>
    </row>
    <row r="803" spans="1:25">
      <c r="A803" t="str">
        <f t="shared" si="39"/>
        <v>34-26</v>
      </c>
      <c r="B803">
        <f t="shared" si="37"/>
        <v>34</v>
      </c>
      <c r="C803">
        <f t="shared" si="38"/>
        <v>26</v>
      </c>
      <c r="D803">
        <v>156000</v>
      </c>
      <c r="E803">
        <v>122000</v>
      </c>
      <c r="F803" s="69">
        <v>28.633669999999999</v>
      </c>
      <c r="G803" s="69">
        <v>25.550609999999999</v>
      </c>
      <c r="H803" s="69">
        <v>24.47954</v>
      </c>
      <c r="I803" s="69">
        <v>24.214759999999998</v>
      </c>
      <c r="J803" s="69">
        <v>35.647449999999999</v>
      </c>
      <c r="K803" s="69">
        <v>37.7881</v>
      </c>
      <c r="L803" s="69">
        <v>38.148530000000001</v>
      </c>
      <c r="M803" s="69">
        <v>38.083590000000001</v>
      </c>
      <c r="N803" s="69">
        <v>20.733170000000001</v>
      </c>
      <c r="O803" s="69">
        <v>18.983930000000001</v>
      </c>
      <c r="P803" s="69">
        <v>18.261959999999998</v>
      </c>
      <c r="Q803" s="69">
        <v>17.681270000000001</v>
      </c>
      <c r="R803" s="69">
        <v>12.42784</v>
      </c>
      <c r="S803" s="69">
        <v>11.13104</v>
      </c>
      <c r="T803" s="69">
        <v>10.59421</v>
      </c>
      <c r="U803" s="69">
        <v>10.161569999999999</v>
      </c>
      <c r="V803" s="70">
        <v>1.059118</v>
      </c>
      <c r="W803" s="70">
        <v>0.93867970000000001</v>
      </c>
      <c r="X803" s="70">
        <v>0.88014289999999995</v>
      </c>
      <c r="Y803" s="70">
        <v>0.8466958</v>
      </c>
    </row>
    <row r="804" spans="1:25">
      <c r="A804" t="str">
        <f t="shared" si="39"/>
        <v>34-27</v>
      </c>
      <c r="B804">
        <f t="shared" si="37"/>
        <v>34</v>
      </c>
      <c r="C804">
        <f t="shared" si="38"/>
        <v>27</v>
      </c>
      <c r="D804">
        <v>156000</v>
      </c>
      <c r="E804">
        <v>126000</v>
      </c>
      <c r="F804" s="69">
        <v>29.219750000000001</v>
      </c>
      <c r="G804" s="69">
        <v>26.425750000000001</v>
      </c>
      <c r="H804" s="69">
        <v>25.500710000000002</v>
      </c>
      <c r="I804" s="69">
        <v>25.385919999999999</v>
      </c>
      <c r="J804" s="69">
        <v>33.650649999999999</v>
      </c>
      <c r="K804" s="69">
        <v>35.711269999999999</v>
      </c>
      <c r="L804" s="69">
        <v>36.017879999999998</v>
      </c>
      <c r="M804" s="69">
        <v>35.834490000000002</v>
      </c>
      <c r="N804" s="69">
        <v>20.0566</v>
      </c>
      <c r="O804" s="69">
        <v>18.413029999999999</v>
      </c>
      <c r="P804" s="69">
        <v>17.70232</v>
      </c>
      <c r="Q804" s="69">
        <v>17.12454</v>
      </c>
      <c r="R804" s="69">
        <v>12.427239999999999</v>
      </c>
      <c r="S804" s="69">
        <v>11.17224</v>
      </c>
      <c r="T804" s="69">
        <v>10.627829999999999</v>
      </c>
      <c r="U804" s="69">
        <v>10.18375</v>
      </c>
      <c r="V804" s="70">
        <v>1.0728489999999999</v>
      </c>
      <c r="W804" s="70">
        <v>0.95792379999999999</v>
      </c>
      <c r="X804" s="70">
        <v>0.89967969999999997</v>
      </c>
      <c r="Y804" s="70">
        <v>0.86487190000000003</v>
      </c>
    </row>
    <row r="805" spans="1:25">
      <c r="A805" t="str">
        <f t="shared" si="39"/>
        <v>34-28</v>
      </c>
      <c r="B805">
        <f t="shared" si="37"/>
        <v>34</v>
      </c>
      <c r="C805">
        <f t="shared" si="38"/>
        <v>28</v>
      </c>
      <c r="D805">
        <v>156000</v>
      </c>
      <c r="E805">
        <v>130000</v>
      </c>
      <c r="F805" s="69">
        <v>24.30293</v>
      </c>
      <c r="G805" s="69">
        <v>21.8264</v>
      </c>
      <c r="H805" s="69">
        <v>21.049779999999998</v>
      </c>
      <c r="I805" s="69">
        <v>20.987580000000001</v>
      </c>
      <c r="J805" s="69">
        <v>34.093789999999998</v>
      </c>
      <c r="K805" s="69">
        <v>36.232979999999998</v>
      </c>
      <c r="L805" s="69">
        <v>36.538319999999999</v>
      </c>
      <c r="M805" s="69">
        <v>36.326819999999998</v>
      </c>
      <c r="N805" s="69">
        <v>20.394960000000001</v>
      </c>
      <c r="O805" s="69">
        <v>18.70166</v>
      </c>
      <c r="P805" s="69">
        <v>17.99119</v>
      </c>
      <c r="Q805" s="69">
        <v>17.4191</v>
      </c>
      <c r="R805" s="69">
        <v>12.45022</v>
      </c>
      <c r="S805" s="69">
        <v>11.17407</v>
      </c>
      <c r="T805" s="69">
        <v>10.636100000000001</v>
      </c>
      <c r="U805" s="69">
        <v>10.20166</v>
      </c>
      <c r="V805" s="70">
        <v>0.9511444</v>
      </c>
      <c r="W805" s="70">
        <v>0.8449025</v>
      </c>
      <c r="X805" s="70">
        <v>0.79469780000000001</v>
      </c>
      <c r="Y805" s="70">
        <v>0.76739049999999998</v>
      </c>
    </row>
    <row r="806" spans="1:25">
      <c r="A806" t="str">
        <f t="shared" si="39"/>
        <v>34-29</v>
      </c>
      <c r="B806">
        <f t="shared" si="37"/>
        <v>34</v>
      </c>
      <c r="C806">
        <f t="shared" si="38"/>
        <v>29</v>
      </c>
      <c r="D806">
        <v>156000</v>
      </c>
      <c r="E806">
        <v>134000</v>
      </c>
      <c r="F806" s="69">
        <v>16.696249999999999</v>
      </c>
      <c r="G806" s="69">
        <v>14.898059999999999</v>
      </c>
      <c r="H806" s="69">
        <v>14.36998</v>
      </c>
      <c r="I806" s="69">
        <v>14.305070000000001</v>
      </c>
      <c r="J806" s="69">
        <v>41.108910000000002</v>
      </c>
      <c r="K806" s="69">
        <v>43.296790000000001</v>
      </c>
      <c r="L806" s="69">
        <v>43.58849</v>
      </c>
      <c r="M806" s="69">
        <v>43.39452</v>
      </c>
      <c r="N806" s="69">
        <v>18.03058</v>
      </c>
      <c r="O806" s="69">
        <v>16.532730000000001</v>
      </c>
      <c r="P806" s="69">
        <v>15.928050000000001</v>
      </c>
      <c r="Q806" s="69">
        <v>15.443199999999999</v>
      </c>
      <c r="R806" s="69">
        <v>11.241400000000001</v>
      </c>
      <c r="S806" s="69">
        <v>10.06964</v>
      </c>
      <c r="T806" s="69">
        <v>9.5932180000000002</v>
      </c>
      <c r="U806" s="69">
        <v>9.2086210000000008</v>
      </c>
      <c r="V806" s="70">
        <v>0.50878760000000001</v>
      </c>
      <c r="W806" s="70">
        <v>0.44780550000000002</v>
      </c>
      <c r="X806" s="70">
        <v>0.42034250000000001</v>
      </c>
      <c r="Y806" s="70">
        <v>0.40737580000000001</v>
      </c>
    </row>
    <row r="807" spans="1:25">
      <c r="A807" t="str">
        <f t="shared" si="39"/>
        <v>34-30</v>
      </c>
      <c r="B807">
        <f t="shared" si="37"/>
        <v>34</v>
      </c>
      <c r="C807">
        <f t="shared" si="38"/>
        <v>30</v>
      </c>
      <c r="D807">
        <v>156000</v>
      </c>
      <c r="E807">
        <v>138000</v>
      </c>
      <c r="F807" s="69">
        <v>16.302209999999999</v>
      </c>
      <c r="G807" s="69">
        <v>14.537610000000001</v>
      </c>
      <c r="H807" s="69">
        <v>14.016080000000001</v>
      </c>
      <c r="I807" s="69">
        <v>13.9221</v>
      </c>
      <c r="J807" s="69">
        <v>42.304900000000004</v>
      </c>
      <c r="K807" s="69">
        <v>44.445230000000002</v>
      </c>
      <c r="L807" s="69">
        <v>44.73695</v>
      </c>
      <c r="M807" s="69">
        <v>44.579099999999997</v>
      </c>
      <c r="N807" s="69">
        <v>18.000789999999999</v>
      </c>
      <c r="O807" s="69">
        <v>16.487680000000001</v>
      </c>
      <c r="P807" s="69">
        <v>15.89296</v>
      </c>
      <c r="Q807" s="69">
        <v>15.418240000000001</v>
      </c>
      <c r="R807" s="69">
        <v>11.50052</v>
      </c>
      <c r="S807" s="69">
        <v>10.27933</v>
      </c>
      <c r="T807" s="69">
        <v>9.7960449999999994</v>
      </c>
      <c r="U807" s="69">
        <v>9.4068120000000004</v>
      </c>
      <c r="V807" s="70">
        <v>0.52925029999999995</v>
      </c>
      <c r="W807" s="70">
        <v>0.46452260000000001</v>
      </c>
      <c r="X807" s="70">
        <v>0.43484289999999998</v>
      </c>
      <c r="Y807" s="70">
        <v>0.42012860000000002</v>
      </c>
    </row>
    <row r="808" spans="1:25">
      <c r="A808" t="str">
        <f t="shared" si="39"/>
        <v>34-31</v>
      </c>
      <c r="B808">
        <f t="shared" si="37"/>
        <v>34</v>
      </c>
      <c r="C808">
        <f t="shared" si="38"/>
        <v>31</v>
      </c>
      <c r="D808">
        <v>156000</v>
      </c>
      <c r="E808">
        <v>142000</v>
      </c>
      <c r="F808" s="69">
        <v>16.840199999999999</v>
      </c>
      <c r="G808" s="69">
        <v>15.07774</v>
      </c>
      <c r="H808" s="69">
        <v>14.550700000000001</v>
      </c>
      <c r="I808" s="69">
        <v>14.45547</v>
      </c>
      <c r="J808" s="69">
        <v>43.146079999999998</v>
      </c>
      <c r="K808" s="69">
        <v>45.190010000000001</v>
      </c>
      <c r="L808" s="69">
        <v>45.4589</v>
      </c>
      <c r="M808" s="69">
        <v>45.298810000000003</v>
      </c>
      <c r="N808" s="69">
        <v>18.20712</v>
      </c>
      <c r="O808" s="69">
        <v>16.67023</v>
      </c>
      <c r="P808" s="69">
        <v>16.07386</v>
      </c>
      <c r="Q808" s="69">
        <v>15.6006</v>
      </c>
      <c r="R808" s="69">
        <v>11.909800000000001</v>
      </c>
      <c r="S808" s="69">
        <v>10.63306</v>
      </c>
      <c r="T808" s="69">
        <v>10.13481</v>
      </c>
      <c r="U808" s="69">
        <v>9.7358180000000001</v>
      </c>
      <c r="V808" s="70">
        <v>0.59914590000000001</v>
      </c>
      <c r="W808" s="70">
        <v>0.52615679999999998</v>
      </c>
      <c r="X808" s="70">
        <v>0.49300919999999998</v>
      </c>
      <c r="Y808" s="70">
        <v>0.47636289999999998</v>
      </c>
    </row>
    <row r="809" spans="1:25">
      <c r="A809" t="str">
        <f t="shared" si="39"/>
        <v>34-32</v>
      </c>
      <c r="B809">
        <f t="shared" si="37"/>
        <v>34</v>
      </c>
      <c r="C809">
        <f t="shared" si="38"/>
        <v>32</v>
      </c>
      <c r="D809">
        <v>156000</v>
      </c>
      <c r="E809">
        <v>146000</v>
      </c>
      <c r="F809" s="69">
        <v>16.200780000000002</v>
      </c>
      <c r="G809" s="69">
        <v>14.52356</v>
      </c>
      <c r="H809" s="69">
        <v>14.017720000000001</v>
      </c>
      <c r="I809" s="69">
        <v>13.92413</v>
      </c>
      <c r="J809" s="69">
        <v>44.244289999999999</v>
      </c>
      <c r="K809" s="69">
        <v>46.249859999999998</v>
      </c>
      <c r="L809" s="69">
        <v>46.510190000000001</v>
      </c>
      <c r="M809" s="69">
        <v>46.343040000000002</v>
      </c>
      <c r="N809" s="69">
        <v>17.777170000000002</v>
      </c>
      <c r="O809" s="69">
        <v>16.283349999999999</v>
      </c>
      <c r="P809" s="69">
        <v>15.70411</v>
      </c>
      <c r="Q809" s="69">
        <v>15.246079999999999</v>
      </c>
      <c r="R809" s="69">
        <v>11.999470000000001</v>
      </c>
      <c r="S809" s="69">
        <v>10.71031</v>
      </c>
      <c r="T809" s="69">
        <v>10.207700000000001</v>
      </c>
      <c r="U809" s="69">
        <v>9.8060930000000006</v>
      </c>
      <c r="V809" s="70">
        <v>0.58519310000000002</v>
      </c>
      <c r="W809" s="70">
        <v>0.51350359999999995</v>
      </c>
      <c r="X809" s="70">
        <v>0.48103390000000001</v>
      </c>
      <c r="Y809" s="70">
        <v>0.46505479999999999</v>
      </c>
    </row>
    <row r="810" spans="1:25">
      <c r="A810" t="str">
        <f t="shared" si="39"/>
        <v>34-33</v>
      </c>
      <c r="B810">
        <f t="shared" si="37"/>
        <v>34</v>
      </c>
      <c r="C810">
        <f t="shared" si="38"/>
        <v>33</v>
      </c>
      <c r="D810">
        <v>156000</v>
      </c>
      <c r="E810">
        <v>150000</v>
      </c>
      <c r="F810" s="69">
        <v>16.443739999999998</v>
      </c>
      <c r="G810" s="69">
        <v>14.74194</v>
      </c>
      <c r="H810" s="69">
        <v>14.226610000000001</v>
      </c>
      <c r="I810" s="69">
        <v>14.12745</v>
      </c>
      <c r="J810" s="69">
        <v>44.82817</v>
      </c>
      <c r="K810" s="69">
        <v>46.855460000000001</v>
      </c>
      <c r="L810" s="69">
        <v>47.120379999999997</v>
      </c>
      <c r="M810" s="69">
        <v>46.95579</v>
      </c>
      <c r="N810" s="69">
        <v>17.213539999999998</v>
      </c>
      <c r="O810" s="69">
        <v>15.775</v>
      </c>
      <c r="P810" s="69">
        <v>15.218500000000001</v>
      </c>
      <c r="Q810" s="69">
        <v>14.778700000000001</v>
      </c>
      <c r="R810" s="69">
        <v>12.131030000000001</v>
      </c>
      <c r="S810" s="69">
        <v>10.82385</v>
      </c>
      <c r="T810" s="69">
        <v>10.31551</v>
      </c>
      <c r="U810" s="69">
        <v>9.9091539999999991</v>
      </c>
      <c r="V810" s="70">
        <v>0.57987420000000001</v>
      </c>
      <c r="W810" s="70">
        <v>0.50830359999999997</v>
      </c>
      <c r="X810" s="70">
        <v>0.47588659999999999</v>
      </c>
      <c r="Y810" s="70">
        <v>0.4599299</v>
      </c>
    </row>
    <row r="811" spans="1:25">
      <c r="A811" t="str">
        <f t="shared" si="39"/>
        <v>34-34</v>
      </c>
      <c r="B811">
        <f t="shared" si="37"/>
        <v>34</v>
      </c>
      <c r="C811">
        <f t="shared" si="38"/>
        <v>34</v>
      </c>
      <c r="D811">
        <v>156000</v>
      </c>
      <c r="E811">
        <v>154000</v>
      </c>
      <c r="F811" s="69">
        <v>21.110900000000001</v>
      </c>
      <c r="G811" s="69">
        <v>18.851929999999999</v>
      </c>
      <c r="H811" s="69">
        <v>18.132680000000001</v>
      </c>
      <c r="I811" s="69">
        <v>17.975100000000001</v>
      </c>
      <c r="J811" s="69">
        <v>43.36824</v>
      </c>
      <c r="K811" s="69">
        <v>45.511299999999999</v>
      </c>
      <c r="L811" s="69">
        <v>45.829470000000001</v>
      </c>
      <c r="M811" s="69">
        <v>45.695180000000001</v>
      </c>
      <c r="N811" s="69">
        <v>18.544060000000002</v>
      </c>
      <c r="O811" s="69">
        <v>16.970970000000001</v>
      </c>
      <c r="P811" s="69">
        <v>16.355530000000002</v>
      </c>
      <c r="Q811" s="69">
        <v>15.869529999999999</v>
      </c>
      <c r="R811" s="69">
        <v>13.25576</v>
      </c>
      <c r="S811" s="69">
        <v>11.82403</v>
      </c>
      <c r="T811" s="69">
        <v>11.26168</v>
      </c>
      <c r="U811" s="69">
        <v>10.812950000000001</v>
      </c>
      <c r="V811" s="70">
        <v>0.73314179999999995</v>
      </c>
      <c r="W811" s="70">
        <v>0.64275990000000005</v>
      </c>
      <c r="X811" s="70">
        <v>0.60178489999999996</v>
      </c>
      <c r="Y811" s="70">
        <v>0.58058169999999998</v>
      </c>
    </row>
    <row r="812" spans="1:25">
      <c r="A812" t="str">
        <f t="shared" si="39"/>
        <v>34-35</v>
      </c>
      <c r="B812">
        <f t="shared" si="37"/>
        <v>34</v>
      </c>
      <c r="C812">
        <f t="shared" si="38"/>
        <v>35</v>
      </c>
      <c r="D812">
        <v>156000</v>
      </c>
      <c r="E812">
        <v>158000</v>
      </c>
      <c r="F812" s="69">
        <v>19.950700000000001</v>
      </c>
      <c r="G812" s="69">
        <v>17.615690000000001</v>
      </c>
      <c r="H812" s="69">
        <v>16.878609999999998</v>
      </c>
      <c r="I812" s="69">
        <v>16.708919999999999</v>
      </c>
      <c r="J812" s="69">
        <v>44.449890000000003</v>
      </c>
      <c r="K812" s="69">
        <v>46.737169999999999</v>
      </c>
      <c r="L812" s="69">
        <v>47.067619999999998</v>
      </c>
      <c r="M812" s="69">
        <v>46.92718</v>
      </c>
      <c r="N812" s="69">
        <v>15.78115</v>
      </c>
      <c r="O812" s="69">
        <v>14.482419999999999</v>
      </c>
      <c r="P812" s="69">
        <v>13.97184</v>
      </c>
      <c r="Q812" s="69">
        <v>13.57024</v>
      </c>
      <c r="R812" s="69">
        <v>12.6281</v>
      </c>
      <c r="S812" s="69">
        <v>11.274050000000001</v>
      </c>
      <c r="T812" s="69">
        <v>10.737019999999999</v>
      </c>
      <c r="U812" s="69">
        <v>10.30893</v>
      </c>
      <c r="V812" s="70">
        <v>0.61878180000000005</v>
      </c>
      <c r="W812" s="70">
        <v>0.54025520000000005</v>
      </c>
      <c r="X812" s="70">
        <v>0.50484450000000003</v>
      </c>
      <c r="Y812" s="70">
        <v>0.48752299999999998</v>
      </c>
    </row>
    <row r="813" spans="1:25">
      <c r="A813" t="str">
        <f t="shared" si="39"/>
        <v>34-36</v>
      </c>
      <c r="B813">
        <f t="shared" si="37"/>
        <v>34</v>
      </c>
      <c r="C813">
        <f t="shared" si="38"/>
        <v>36</v>
      </c>
      <c r="D813">
        <v>156000</v>
      </c>
      <c r="E813">
        <v>162000</v>
      </c>
      <c r="F813" s="69">
        <v>19.623809999999999</v>
      </c>
      <c r="G813" s="69">
        <v>17.252379999999999</v>
      </c>
      <c r="H813" s="69">
        <v>16.46546</v>
      </c>
      <c r="I813" s="69">
        <v>16.266069999999999</v>
      </c>
      <c r="J813" s="69">
        <v>44.91357</v>
      </c>
      <c r="K813" s="69">
        <v>47.234459999999999</v>
      </c>
      <c r="L813" s="69">
        <v>47.588529999999999</v>
      </c>
      <c r="M813" s="69">
        <v>47.444879999999998</v>
      </c>
      <c r="N813" s="69">
        <v>14.88837</v>
      </c>
      <c r="O813" s="69">
        <v>13.65362</v>
      </c>
      <c r="P813" s="69">
        <v>13.17154</v>
      </c>
      <c r="Q813" s="69">
        <v>12.796530000000001</v>
      </c>
      <c r="R813" s="69">
        <v>12.520490000000001</v>
      </c>
      <c r="S813" s="69">
        <v>11.148260000000001</v>
      </c>
      <c r="T813" s="69">
        <v>10.6053</v>
      </c>
      <c r="U813" s="69">
        <v>10.176209999999999</v>
      </c>
      <c r="V813" s="70">
        <v>0.58985909999999997</v>
      </c>
      <c r="W813" s="70">
        <v>0.50842290000000001</v>
      </c>
      <c r="X813" s="70">
        <v>0.47293600000000002</v>
      </c>
      <c r="Y813" s="70">
        <v>0.45670280000000002</v>
      </c>
    </row>
    <row r="814" spans="1:25">
      <c r="A814" t="str">
        <f t="shared" si="39"/>
        <v>34-37</v>
      </c>
      <c r="B814">
        <f t="shared" si="37"/>
        <v>34</v>
      </c>
      <c r="C814">
        <f t="shared" si="38"/>
        <v>37</v>
      </c>
      <c r="D814">
        <v>156000</v>
      </c>
      <c r="E814">
        <v>166000</v>
      </c>
      <c r="F814" s="69">
        <v>15.210570000000001</v>
      </c>
      <c r="G814" s="69">
        <v>13.04088</v>
      </c>
      <c r="H814" s="69">
        <v>12.338290000000001</v>
      </c>
      <c r="I814" s="69">
        <v>12.162319999999999</v>
      </c>
      <c r="J814" s="69">
        <v>47.114660000000001</v>
      </c>
      <c r="K814" s="69">
        <v>49.641970000000001</v>
      </c>
      <c r="L814" s="69">
        <v>49.96801</v>
      </c>
      <c r="M814" s="69">
        <v>49.752380000000002</v>
      </c>
      <c r="N814" s="69">
        <v>11.6587</v>
      </c>
      <c r="O814" s="69">
        <v>10.72133</v>
      </c>
      <c r="P814" s="69">
        <v>10.37064</v>
      </c>
      <c r="Q814" s="69">
        <v>10.110810000000001</v>
      </c>
      <c r="R814" s="69">
        <v>11.45776</v>
      </c>
      <c r="S814" s="69">
        <v>10.19834</v>
      </c>
      <c r="T814" s="69">
        <v>9.7134129999999992</v>
      </c>
      <c r="U814" s="69">
        <v>9.3424700000000005</v>
      </c>
      <c r="V814" s="70">
        <v>0.46963329999999998</v>
      </c>
      <c r="W814" s="70">
        <v>0.39956239999999998</v>
      </c>
      <c r="X814" s="70">
        <v>0.37178460000000002</v>
      </c>
      <c r="Y814" s="70">
        <v>0.36230509999999999</v>
      </c>
    </row>
    <row r="815" spans="1:25">
      <c r="A815" t="str">
        <f t="shared" si="39"/>
        <v>34-38</v>
      </c>
      <c r="B815">
        <f t="shared" si="37"/>
        <v>34</v>
      </c>
      <c r="C815">
        <f t="shared" si="38"/>
        <v>38</v>
      </c>
      <c r="D815">
        <v>156000</v>
      </c>
      <c r="E815">
        <v>170000</v>
      </c>
      <c r="F815" s="69">
        <v>28.984680000000001</v>
      </c>
      <c r="G815" s="69">
        <v>25.472380000000001</v>
      </c>
      <c r="H815" s="69">
        <v>24.373570000000001</v>
      </c>
      <c r="I815" s="69">
        <v>24.08568</v>
      </c>
      <c r="J815" s="69">
        <v>38.168520000000001</v>
      </c>
      <c r="K815" s="69">
        <v>40.759630000000001</v>
      </c>
      <c r="L815" s="69">
        <v>41.091830000000002</v>
      </c>
      <c r="M815" s="69">
        <v>40.951830000000001</v>
      </c>
      <c r="N815" s="69">
        <v>20.924050000000001</v>
      </c>
      <c r="O815" s="69">
        <v>19.093440000000001</v>
      </c>
      <c r="P815" s="69">
        <v>18.380960000000002</v>
      </c>
      <c r="Q815" s="69">
        <v>17.83098</v>
      </c>
      <c r="R815" s="69">
        <v>15.422969999999999</v>
      </c>
      <c r="S815" s="69">
        <v>13.71172</v>
      </c>
      <c r="T815" s="69">
        <v>13.037649999999999</v>
      </c>
      <c r="U815" s="69">
        <v>12.512169999999999</v>
      </c>
      <c r="V815" s="70">
        <v>1.009601</v>
      </c>
      <c r="W815" s="70">
        <v>0.87547470000000005</v>
      </c>
      <c r="X815" s="70">
        <v>0.82005490000000003</v>
      </c>
      <c r="Y815" s="70">
        <v>0.79502930000000005</v>
      </c>
    </row>
    <row r="816" spans="1:25">
      <c r="A816" t="str">
        <f t="shared" si="39"/>
        <v>34-39</v>
      </c>
      <c r="B816">
        <f t="shared" si="37"/>
        <v>34</v>
      </c>
      <c r="C816">
        <f t="shared" si="38"/>
        <v>39</v>
      </c>
      <c r="D816">
        <v>156000</v>
      </c>
      <c r="E816">
        <v>174000</v>
      </c>
      <c r="F816" s="69">
        <v>32.613259999999997</v>
      </c>
      <c r="G816" s="69">
        <v>28.529499999999999</v>
      </c>
      <c r="H816" s="69">
        <v>27.223890000000001</v>
      </c>
      <c r="I816" s="69">
        <v>26.889679999999998</v>
      </c>
      <c r="J816" s="69">
        <v>33.363199999999999</v>
      </c>
      <c r="K816" s="69">
        <v>35.900390000000002</v>
      </c>
      <c r="L816" s="69">
        <v>36.190269999999998</v>
      </c>
      <c r="M816" s="69">
        <v>36.02684</v>
      </c>
      <c r="N816" s="69">
        <v>21.951920000000001</v>
      </c>
      <c r="O816" s="69">
        <v>20.01613</v>
      </c>
      <c r="P816" s="69">
        <v>19.261050000000001</v>
      </c>
      <c r="Q816" s="69">
        <v>18.688600000000001</v>
      </c>
      <c r="R816" s="69">
        <v>15.78383</v>
      </c>
      <c r="S816" s="69">
        <v>14.014049999999999</v>
      </c>
      <c r="T816" s="69">
        <v>13.311450000000001</v>
      </c>
      <c r="U816" s="69">
        <v>12.77211</v>
      </c>
      <c r="V816" s="70">
        <v>1.3191660000000001</v>
      </c>
      <c r="W816" s="70">
        <v>1.1416580000000001</v>
      </c>
      <c r="X816" s="70">
        <v>1.070255</v>
      </c>
      <c r="Y816" s="70">
        <v>1.0389120000000001</v>
      </c>
    </row>
    <row r="817" spans="1:25">
      <c r="A817" t="str">
        <f t="shared" si="39"/>
        <v>34-40</v>
      </c>
      <c r="B817">
        <f t="shared" si="37"/>
        <v>34</v>
      </c>
      <c r="C817">
        <f t="shared" si="38"/>
        <v>40</v>
      </c>
      <c r="D817">
        <v>156000</v>
      </c>
      <c r="E817">
        <v>178000</v>
      </c>
      <c r="F817" s="69">
        <v>33.225990000000003</v>
      </c>
      <c r="G817" s="69">
        <v>29.54766</v>
      </c>
      <c r="H817" s="69">
        <v>28.424980000000001</v>
      </c>
      <c r="I817" s="69">
        <v>28.259910000000001</v>
      </c>
      <c r="J817" s="69">
        <v>33.343130000000002</v>
      </c>
      <c r="K817" s="69">
        <v>35.43817</v>
      </c>
      <c r="L817" s="69">
        <v>35.533999999999999</v>
      </c>
      <c r="M817" s="69">
        <v>35.188630000000003</v>
      </c>
      <c r="N817" s="69">
        <v>21.920269999999999</v>
      </c>
      <c r="O817" s="69">
        <v>19.991019999999999</v>
      </c>
      <c r="P817" s="69">
        <v>19.233910000000002</v>
      </c>
      <c r="Q817" s="69">
        <v>18.662310000000002</v>
      </c>
      <c r="R817" s="69">
        <v>15.39583</v>
      </c>
      <c r="S817" s="69">
        <v>13.65814</v>
      </c>
      <c r="T817" s="69">
        <v>12.96111</v>
      </c>
      <c r="U817" s="69">
        <v>12.42773</v>
      </c>
      <c r="V817" s="70">
        <v>1.4656210000000001</v>
      </c>
      <c r="W817" s="70">
        <v>1.2698259999999999</v>
      </c>
      <c r="X817" s="70">
        <v>1.1932739999999999</v>
      </c>
      <c r="Y817" s="70">
        <v>1.1606860000000001</v>
      </c>
    </row>
    <row r="818" spans="1:25">
      <c r="A818" t="str">
        <f t="shared" si="39"/>
        <v>34-41</v>
      </c>
      <c r="B818">
        <f t="shared" si="37"/>
        <v>34</v>
      </c>
      <c r="C818">
        <f t="shared" si="38"/>
        <v>41</v>
      </c>
      <c r="D818">
        <v>156000</v>
      </c>
      <c r="E818">
        <v>182000</v>
      </c>
      <c r="F818" s="69">
        <v>22.499860000000002</v>
      </c>
      <c r="G818" s="69">
        <v>19.51324</v>
      </c>
      <c r="H818" s="69">
        <v>18.634810000000002</v>
      </c>
      <c r="I818" s="69">
        <v>18.428360000000001</v>
      </c>
      <c r="J818" s="69">
        <v>41.24456</v>
      </c>
      <c r="K818" s="69">
        <v>43.841659999999997</v>
      </c>
      <c r="L818" s="69">
        <v>44.145760000000003</v>
      </c>
      <c r="M818" s="69">
        <v>43.923439999999999</v>
      </c>
      <c r="N818" s="69">
        <v>20.096800000000002</v>
      </c>
      <c r="O818" s="69">
        <v>18.338010000000001</v>
      </c>
      <c r="P818" s="69">
        <v>17.637599999999999</v>
      </c>
      <c r="Q818" s="69">
        <v>17.092400000000001</v>
      </c>
      <c r="R818" s="69">
        <v>13.562200000000001</v>
      </c>
      <c r="S818" s="69">
        <v>12.04471</v>
      </c>
      <c r="T818" s="69">
        <v>11.43867</v>
      </c>
      <c r="U818" s="69">
        <v>10.964639999999999</v>
      </c>
      <c r="V818" s="70">
        <v>0.83852479999999996</v>
      </c>
      <c r="W818" s="70">
        <v>0.72215050000000003</v>
      </c>
      <c r="X818" s="70">
        <v>0.67551649999999996</v>
      </c>
      <c r="Y818" s="70">
        <v>0.65503330000000004</v>
      </c>
    </row>
    <row r="819" spans="1:25">
      <c r="A819" t="str">
        <f t="shared" si="39"/>
        <v>34-42</v>
      </c>
      <c r="B819">
        <f t="shared" si="37"/>
        <v>34</v>
      </c>
      <c r="C819">
        <f t="shared" si="38"/>
        <v>42</v>
      </c>
      <c r="D819">
        <v>156000</v>
      </c>
      <c r="E819">
        <v>186000</v>
      </c>
      <c r="F819" s="69">
        <v>22.558969999999999</v>
      </c>
      <c r="G819" s="69">
        <v>19.59355</v>
      </c>
      <c r="H819" s="69">
        <v>18.68816</v>
      </c>
      <c r="I819" s="69">
        <v>18.453399999999998</v>
      </c>
      <c r="J819" s="69">
        <v>40.687759999999997</v>
      </c>
      <c r="K819" s="69">
        <v>43.334800000000001</v>
      </c>
      <c r="L819" s="69">
        <v>43.722099999999998</v>
      </c>
      <c r="M819" s="69">
        <v>43.576709999999999</v>
      </c>
      <c r="N819" s="69">
        <v>18.725290000000001</v>
      </c>
      <c r="O819" s="69">
        <v>17.094609999999999</v>
      </c>
      <c r="P819" s="69">
        <v>16.430679999999999</v>
      </c>
      <c r="Q819" s="69">
        <v>15.90399</v>
      </c>
      <c r="R819" s="69">
        <v>12.82307</v>
      </c>
      <c r="S819" s="69">
        <v>11.38354</v>
      </c>
      <c r="T819" s="69">
        <v>10.79853</v>
      </c>
      <c r="U819" s="69">
        <v>10.332280000000001</v>
      </c>
      <c r="V819" s="70">
        <v>0.77163740000000003</v>
      </c>
      <c r="W819" s="70">
        <v>0.66189290000000001</v>
      </c>
      <c r="X819" s="70">
        <v>0.61387320000000001</v>
      </c>
      <c r="Y819" s="70">
        <v>0.58955579999999996</v>
      </c>
    </row>
    <row r="820" spans="1:25">
      <c r="A820" t="str">
        <f t="shared" si="39"/>
        <v>34-43</v>
      </c>
      <c r="B820">
        <f t="shared" si="37"/>
        <v>34</v>
      </c>
      <c r="C820">
        <f t="shared" si="38"/>
        <v>43</v>
      </c>
      <c r="D820">
        <v>156000</v>
      </c>
      <c r="E820">
        <v>190000</v>
      </c>
      <c r="F820" s="69">
        <v>26.599080000000001</v>
      </c>
      <c r="G820" s="69">
        <v>22.975639999999999</v>
      </c>
      <c r="H820" s="69">
        <v>21.780650000000001</v>
      </c>
      <c r="I820" s="69">
        <v>21.47221</v>
      </c>
      <c r="J820" s="69">
        <v>38.534610000000001</v>
      </c>
      <c r="K820" s="69">
        <v>41.347459999999998</v>
      </c>
      <c r="L820" s="69">
        <v>41.831380000000003</v>
      </c>
      <c r="M820" s="69">
        <v>41.736600000000003</v>
      </c>
      <c r="N820" s="69">
        <v>19.534230000000001</v>
      </c>
      <c r="O820" s="69">
        <v>17.799910000000001</v>
      </c>
      <c r="P820" s="69">
        <v>17.056290000000001</v>
      </c>
      <c r="Q820" s="69">
        <v>16.459720000000001</v>
      </c>
      <c r="R820" s="69">
        <v>13.191319999999999</v>
      </c>
      <c r="S820" s="69">
        <v>11.682119999999999</v>
      </c>
      <c r="T820" s="69">
        <v>11.04177</v>
      </c>
      <c r="U820" s="69">
        <v>10.527430000000001</v>
      </c>
      <c r="V820" s="70">
        <v>0.85915039999999998</v>
      </c>
      <c r="W820" s="70">
        <v>0.73388030000000004</v>
      </c>
      <c r="X820" s="70">
        <v>0.67679199999999995</v>
      </c>
      <c r="Y820" s="70">
        <v>0.64587839999999996</v>
      </c>
    </row>
    <row r="821" spans="1:25">
      <c r="A821" t="str">
        <f t="shared" si="39"/>
        <v>34-44</v>
      </c>
      <c r="B821">
        <f t="shared" si="37"/>
        <v>34</v>
      </c>
      <c r="C821">
        <f t="shared" si="38"/>
        <v>44</v>
      </c>
      <c r="D821">
        <v>156000</v>
      </c>
      <c r="E821">
        <v>194000</v>
      </c>
      <c r="F821" s="69">
        <v>25.217030000000001</v>
      </c>
      <c r="G821" s="69">
        <v>21.538519999999998</v>
      </c>
      <c r="H821" s="69">
        <v>20.320540000000001</v>
      </c>
      <c r="I821" s="69">
        <v>20.00412</v>
      </c>
      <c r="J821" s="69">
        <v>39.601390000000002</v>
      </c>
      <c r="K821" s="69">
        <v>42.596359999999997</v>
      </c>
      <c r="L821" s="69">
        <v>43.136180000000003</v>
      </c>
      <c r="M821" s="69">
        <v>43.04786</v>
      </c>
      <c r="N821" s="69">
        <v>19.367190000000001</v>
      </c>
      <c r="O821" s="69">
        <v>17.65164</v>
      </c>
      <c r="P821" s="69">
        <v>16.92859</v>
      </c>
      <c r="Q821" s="69">
        <v>16.35209</v>
      </c>
      <c r="R821" s="69">
        <v>12.72064</v>
      </c>
      <c r="S821" s="69">
        <v>11.2644</v>
      </c>
      <c r="T821" s="69">
        <v>10.65625</v>
      </c>
      <c r="U821" s="69">
        <v>10.17069</v>
      </c>
      <c r="V821" s="70">
        <v>0.92722329999999997</v>
      </c>
      <c r="W821" s="70">
        <v>0.79109439999999998</v>
      </c>
      <c r="X821" s="70">
        <v>0.72949549999999996</v>
      </c>
      <c r="Y821" s="70">
        <v>0.69598320000000002</v>
      </c>
    </row>
    <row r="822" spans="1:25">
      <c r="A822" t="str">
        <f t="shared" si="39"/>
        <v>34-45</v>
      </c>
      <c r="B822">
        <f t="shared" si="37"/>
        <v>34</v>
      </c>
      <c r="C822">
        <f t="shared" si="38"/>
        <v>45</v>
      </c>
      <c r="D822">
        <v>156000</v>
      </c>
      <c r="E822">
        <v>198000</v>
      </c>
      <c r="F822" s="69">
        <v>19.909300000000002</v>
      </c>
      <c r="G822" s="69">
        <v>16.884</v>
      </c>
      <c r="H822" s="69">
        <v>15.933120000000001</v>
      </c>
      <c r="I822" s="69">
        <v>15.68815</v>
      </c>
      <c r="J822" s="69">
        <v>43.615760000000002</v>
      </c>
      <c r="K822" s="69">
        <v>46.695059999999998</v>
      </c>
      <c r="L822" s="69">
        <v>47.221240000000002</v>
      </c>
      <c r="M822" s="69">
        <v>47.096310000000003</v>
      </c>
      <c r="N822" s="69">
        <v>18.00487</v>
      </c>
      <c r="O822" s="69">
        <v>16.454029999999999</v>
      </c>
      <c r="P822" s="69">
        <v>15.813359999999999</v>
      </c>
      <c r="Q822" s="69">
        <v>15.30463</v>
      </c>
      <c r="R822" s="69">
        <v>11.622960000000001</v>
      </c>
      <c r="S822" s="69">
        <v>10.30414</v>
      </c>
      <c r="T822" s="69">
        <v>9.7650609999999993</v>
      </c>
      <c r="U822" s="69">
        <v>9.3357189999999992</v>
      </c>
      <c r="V822" s="70">
        <v>0.75782550000000004</v>
      </c>
      <c r="W822" s="70">
        <v>0.64818880000000001</v>
      </c>
      <c r="X822" s="70">
        <v>0.59985759999999999</v>
      </c>
      <c r="Y822" s="70">
        <v>0.57499929999999999</v>
      </c>
    </row>
    <row r="823" spans="1:25">
      <c r="A823" t="str">
        <f t="shared" si="39"/>
        <v>34-46</v>
      </c>
      <c r="B823">
        <f t="shared" si="37"/>
        <v>34</v>
      </c>
      <c r="C823">
        <f t="shared" si="38"/>
        <v>46</v>
      </c>
      <c r="D823">
        <v>156000</v>
      </c>
      <c r="E823">
        <v>202000</v>
      </c>
      <c r="F823" s="69">
        <v>25.813829999999999</v>
      </c>
      <c r="G823" s="69">
        <v>22.104520000000001</v>
      </c>
      <c r="H823" s="69">
        <v>20.891449999999999</v>
      </c>
      <c r="I823" s="69">
        <v>20.595130000000001</v>
      </c>
      <c r="J823" s="69">
        <v>39.618659999999998</v>
      </c>
      <c r="K823" s="69">
        <v>42.66433</v>
      </c>
      <c r="L823" s="69">
        <v>43.22146</v>
      </c>
      <c r="M823" s="69">
        <v>43.12547</v>
      </c>
      <c r="N823" s="69">
        <v>19.689859999999999</v>
      </c>
      <c r="O823" s="69">
        <v>17.94576</v>
      </c>
      <c r="P823" s="69">
        <v>17.202839999999998</v>
      </c>
      <c r="Q823" s="69">
        <v>16.607800000000001</v>
      </c>
      <c r="R823" s="69">
        <v>12.35519</v>
      </c>
      <c r="S823" s="69">
        <v>10.941800000000001</v>
      </c>
      <c r="T823" s="69">
        <v>10.34877</v>
      </c>
      <c r="U823" s="69">
        <v>9.8740480000000002</v>
      </c>
      <c r="V823" s="70">
        <v>0.84433599999999998</v>
      </c>
      <c r="W823" s="70">
        <v>0.72181799999999996</v>
      </c>
      <c r="X823" s="70">
        <v>0.66643920000000001</v>
      </c>
      <c r="Y823" s="70">
        <v>0.63657249999999999</v>
      </c>
    </row>
    <row r="824" spans="1:25">
      <c r="A824" t="str">
        <f t="shared" si="39"/>
        <v>34-47</v>
      </c>
      <c r="B824">
        <f t="shared" si="37"/>
        <v>34</v>
      </c>
      <c r="C824">
        <f t="shared" si="38"/>
        <v>47</v>
      </c>
      <c r="D824">
        <v>156000</v>
      </c>
      <c r="E824">
        <v>206000</v>
      </c>
      <c r="F824" s="69">
        <v>28.056660000000001</v>
      </c>
      <c r="G824" s="69">
        <v>24.265239999999999</v>
      </c>
      <c r="H824" s="69">
        <v>23.005490000000002</v>
      </c>
      <c r="I824" s="69">
        <v>22.702529999999999</v>
      </c>
      <c r="J824" s="69">
        <v>38.64631</v>
      </c>
      <c r="K824" s="69">
        <v>41.637219999999999</v>
      </c>
      <c r="L824" s="69">
        <v>42.189880000000002</v>
      </c>
      <c r="M824" s="69">
        <v>42.086239999999997</v>
      </c>
      <c r="N824" s="69">
        <v>20.08004</v>
      </c>
      <c r="O824" s="69">
        <v>18.29186</v>
      </c>
      <c r="P824" s="69">
        <v>17.472470000000001</v>
      </c>
      <c r="Q824" s="69">
        <v>16.798780000000001</v>
      </c>
      <c r="R824" s="69">
        <v>12.365170000000001</v>
      </c>
      <c r="S824" s="69">
        <v>10.944369999999999</v>
      </c>
      <c r="T824" s="69">
        <v>10.308260000000001</v>
      </c>
      <c r="U824" s="69">
        <v>9.7874440000000007</v>
      </c>
      <c r="V824" s="70">
        <v>0.75271069999999995</v>
      </c>
      <c r="W824" s="70">
        <v>0.64457050000000005</v>
      </c>
      <c r="X824" s="70">
        <v>0.59380909999999998</v>
      </c>
      <c r="Y824" s="70">
        <v>0.56517740000000005</v>
      </c>
    </row>
    <row r="825" spans="1:25">
      <c r="A825" t="str">
        <f t="shared" si="39"/>
        <v>34-48</v>
      </c>
      <c r="B825">
        <f t="shared" si="37"/>
        <v>34</v>
      </c>
      <c r="C825">
        <f t="shared" si="38"/>
        <v>48</v>
      </c>
      <c r="D825">
        <v>156000</v>
      </c>
      <c r="E825">
        <v>210000</v>
      </c>
      <c r="F825" s="69">
        <v>36.027430000000003</v>
      </c>
      <c r="G825" s="69">
        <v>31.026589999999999</v>
      </c>
      <c r="H825" s="69">
        <v>29.18947</v>
      </c>
      <c r="I825" s="69">
        <v>28.722639999999998</v>
      </c>
      <c r="J825" s="69">
        <v>33.045229999999997</v>
      </c>
      <c r="K825" s="69">
        <v>36.061300000000003</v>
      </c>
      <c r="L825" s="69">
        <v>36.667189999999998</v>
      </c>
      <c r="M825" s="69">
        <v>36.578789999999998</v>
      </c>
      <c r="N825" s="69">
        <v>20.719059999999999</v>
      </c>
      <c r="O825" s="69">
        <v>18.826730000000001</v>
      </c>
      <c r="P825" s="69">
        <v>17.863510000000002</v>
      </c>
      <c r="Q825" s="69">
        <v>17.059670000000001</v>
      </c>
      <c r="R825" s="69">
        <v>12.92385</v>
      </c>
      <c r="S825" s="69">
        <v>11.3996</v>
      </c>
      <c r="T825" s="69">
        <v>10.64536</v>
      </c>
      <c r="U825" s="69">
        <v>10.01896</v>
      </c>
      <c r="V825" s="70">
        <v>1.2115389999999999</v>
      </c>
      <c r="W825" s="70">
        <v>1.040567</v>
      </c>
      <c r="X825" s="70">
        <v>0.95507600000000004</v>
      </c>
      <c r="Y825" s="70">
        <v>0.90200360000000002</v>
      </c>
    </row>
    <row r="826" spans="1:25">
      <c r="A826" t="str">
        <f t="shared" si="39"/>
        <v>34-49</v>
      </c>
      <c r="B826">
        <f t="shared" si="37"/>
        <v>34</v>
      </c>
      <c r="C826">
        <f t="shared" si="38"/>
        <v>49</v>
      </c>
      <c r="D826">
        <v>156000</v>
      </c>
      <c r="E826">
        <v>214000</v>
      </c>
      <c r="F826" s="69">
        <v>36.193570000000001</v>
      </c>
      <c r="G826" s="69">
        <v>31.112390000000001</v>
      </c>
      <c r="H826" s="69">
        <v>29.275200000000002</v>
      </c>
      <c r="I826" s="69">
        <v>28.822559999999999</v>
      </c>
      <c r="J826" s="69">
        <v>31.569769999999998</v>
      </c>
      <c r="K826" s="69">
        <v>34.55265</v>
      </c>
      <c r="L826" s="69">
        <v>35.122329999999998</v>
      </c>
      <c r="M826" s="69">
        <v>35.001919999999998</v>
      </c>
      <c r="N826" s="69">
        <v>22.13382</v>
      </c>
      <c r="O826" s="69">
        <v>20.082139999999999</v>
      </c>
      <c r="P826" s="69">
        <v>19.040130000000001</v>
      </c>
      <c r="Q826" s="69">
        <v>18.172239999999999</v>
      </c>
      <c r="R826" s="69">
        <v>13.559570000000001</v>
      </c>
      <c r="S826" s="69">
        <v>11.9519</v>
      </c>
      <c r="T826" s="69">
        <v>11.16835</v>
      </c>
      <c r="U826" s="69">
        <v>10.52149</v>
      </c>
      <c r="V826" s="70">
        <v>1.179789</v>
      </c>
      <c r="W826" s="70">
        <v>1.009911</v>
      </c>
      <c r="X826" s="70">
        <v>0.92882719999999996</v>
      </c>
      <c r="Y826" s="70">
        <v>0.88110069999999996</v>
      </c>
    </row>
    <row r="827" spans="1:25">
      <c r="A827" t="str">
        <f t="shared" si="39"/>
        <v>34-50</v>
      </c>
      <c r="B827">
        <f t="shared" si="37"/>
        <v>34</v>
      </c>
      <c r="C827">
        <f t="shared" si="38"/>
        <v>50</v>
      </c>
      <c r="D827">
        <v>156000</v>
      </c>
      <c r="E827">
        <v>218000</v>
      </c>
      <c r="F827" s="69">
        <v>29.876989999999999</v>
      </c>
      <c r="G827" s="69">
        <v>25.720389999999998</v>
      </c>
      <c r="H827" s="69">
        <v>24.345749999999999</v>
      </c>
      <c r="I827" s="69">
        <v>24.08128</v>
      </c>
      <c r="J827" s="69">
        <v>34.620660000000001</v>
      </c>
      <c r="K827" s="69">
        <v>37.328809999999997</v>
      </c>
      <c r="L827" s="69">
        <v>37.71752</v>
      </c>
      <c r="M827" s="69">
        <v>37.424079999999996</v>
      </c>
      <c r="N827" s="69">
        <v>20.24212</v>
      </c>
      <c r="O827" s="69">
        <v>18.472930000000002</v>
      </c>
      <c r="P827" s="69">
        <v>17.633330000000001</v>
      </c>
      <c r="Q827" s="69">
        <v>16.944130000000001</v>
      </c>
      <c r="R827" s="69">
        <v>12.697900000000001</v>
      </c>
      <c r="S827" s="69">
        <v>11.22378</v>
      </c>
      <c r="T827" s="69">
        <v>10.55977</v>
      </c>
      <c r="U827" s="69">
        <v>10.02125</v>
      </c>
      <c r="V827" s="70">
        <v>0.87737790000000004</v>
      </c>
      <c r="W827" s="70">
        <v>0.75920949999999998</v>
      </c>
      <c r="X827" s="70">
        <v>0.71052919999999997</v>
      </c>
      <c r="Y827" s="70">
        <v>0.68715990000000005</v>
      </c>
    </row>
    <row r="828" spans="1:25">
      <c r="A828" t="str">
        <f t="shared" si="39"/>
        <v>34-51</v>
      </c>
      <c r="B828">
        <f t="shared" si="37"/>
        <v>34</v>
      </c>
      <c r="C828">
        <f t="shared" si="38"/>
        <v>51</v>
      </c>
      <c r="D828">
        <v>156000</v>
      </c>
      <c r="E828">
        <v>222000</v>
      </c>
      <c r="F828" s="69">
        <v>25.68093</v>
      </c>
      <c r="G828" s="69">
        <v>22.567</v>
      </c>
      <c r="H828" s="69">
        <v>21.711749999999999</v>
      </c>
      <c r="I828" s="69">
        <v>21.634260000000001</v>
      </c>
      <c r="J828" s="69">
        <v>38.302349999999997</v>
      </c>
      <c r="K828" s="69">
        <v>40.688479999999998</v>
      </c>
      <c r="L828" s="69">
        <v>40.866</v>
      </c>
      <c r="M828" s="69">
        <v>40.46116</v>
      </c>
      <c r="N828" s="69">
        <v>19.83474</v>
      </c>
      <c r="O828" s="69">
        <v>18.150770000000001</v>
      </c>
      <c r="P828" s="69">
        <v>17.434149999999999</v>
      </c>
      <c r="Q828" s="69">
        <v>16.851739999999999</v>
      </c>
      <c r="R828" s="69">
        <v>12.777100000000001</v>
      </c>
      <c r="S828" s="69">
        <v>11.33469</v>
      </c>
      <c r="T828" s="69">
        <v>10.748469999999999</v>
      </c>
      <c r="U828" s="69">
        <v>10.27599</v>
      </c>
      <c r="V828" s="70">
        <v>0.70678779999999997</v>
      </c>
      <c r="W828" s="70">
        <v>0.61748919999999996</v>
      </c>
      <c r="X828" s="70">
        <v>0.58587869999999997</v>
      </c>
      <c r="Y828" s="70">
        <v>0.57312719999999995</v>
      </c>
    </row>
    <row r="829" spans="1:25">
      <c r="A829" t="str">
        <f t="shared" si="39"/>
        <v>34-52</v>
      </c>
      <c r="B829">
        <f t="shared" si="37"/>
        <v>34</v>
      </c>
      <c r="C829">
        <f t="shared" si="38"/>
        <v>52</v>
      </c>
      <c r="D829">
        <v>156000</v>
      </c>
      <c r="E829">
        <v>226000</v>
      </c>
      <c r="F829" s="69">
        <v>23.034980000000001</v>
      </c>
      <c r="G829" s="69">
        <v>20.377210000000002</v>
      </c>
      <c r="H829" s="69">
        <v>19.70476</v>
      </c>
      <c r="I829" s="69">
        <v>19.68243</v>
      </c>
      <c r="J829" s="69">
        <v>39.160400000000003</v>
      </c>
      <c r="K829" s="69">
        <v>41.345939999999999</v>
      </c>
      <c r="L829" s="69">
        <v>41.466419999999999</v>
      </c>
      <c r="M829" s="69">
        <v>41.05341</v>
      </c>
      <c r="N829" s="69">
        <v>17.85388</v>
      </c>
      <c r="O829" s="69">
        <v>16.421309999999998</v>
      </c>
      <c r="P829" s="69">
        <v>15.866440000000001</v>
      </c>
      <c r="Q829" s="69">
        <v>15.422079999999999</v>
      </c>
      <c r="R829" s="69">
        <v>12.32522</v>
      </c>
      <c r="S829" s="69">
        <v>10.95157</v>
      </c>
      <c r="T829" s="69">
        <v>10.442780000000001</v>
      </c>
      <c r="U829" s="69">
        <v>10.038410000000001</v>
      </c>
      <c r="V829" s="70">
        <v>0.58687440000000002</v>
      </c>
      <c r="W829" s="70">
        <v>0.51742840000000001</v>
      </c>
      <c r="X829" s="70">
        <v>0.49629649999999997</v>
      </c>
      <c r="Y829" s="70">
        <v>0.49074109999999999</v>
      </c>
    </row>
    <row r="830" spans="1:25">
      <c r="A830" t="str">
        <f t="shared" si="39"/>
        <v>34-53</v>
      </c>
      <c r="B830">
        <f t="shared" si="37"/>
        <v>34</v>
      </c>
      <c r="C830">
        <f t="shared" si="38"/>
        <v>53</v>
      </c>
      <c r="D830">
        <v>156000</v>
      </c>
      <c r="E830">
        <v>230000</v>
      </c>
      <c r="F830" s="69">
        <v>19.442080000000001</v>
      </c>
      <c r="G830" s="69">
        <v>17.140879999999999</v>
      </c>
      <c r="H830" s="69">
        <v>16.615279999999998</v>
      </c>
      <c r="I830" s="69">
        <v>16.62349</v>
      </c>
      <c r="J830" s="69">
        <v>41.380420000000001</v>
      </c>
      <c r="K830" s="69">
        <v>43.581789999999998</v>
      </c>
      <c r="L830" s="69">
        <v>43.700099999999999</v>
      </c>
      <c r="M830" s="69">
        <v>43.309620000000002</v>
      </c>
      <c r="N830" s="69">
        <v>17.14395</v>
      </c>
      <c r="O830" s="69">
        <v>15.768789999999999</v>
      </c>
      <c r="P830" s="69">
        <v>15.2628</v>
      </c>
      <c r="Q830" s="69">
        <v>14.86116</v>
      </c>
      <c r="R830" s="69">
        <v>11.94069</v>
      </c>
      <c r="S830" s="69">
        <v>10.61402</v>
      </c>
      <c r="T830" s="69">
        <v>10.143509999999999</v>
      </c>
      <c r="U830" s="69">
        <v>9.7713280000000005</v>
      </c>
      <c r="V830" s="70">
        <v>0.56196590000000002</v>
      </c>
      <c r="W830" s="70">
        <v>0.49290899999999999</v>
      </c>
      <c r="X830" s="70">
        <v>0.47367350000000003</v>
      </c>
      <c r="Y830" s="70">
        <v>0.46918769999999999</v>
      </c>
    </row>
    <row r="831" spans="1:25">
      <c r="A831" t="str">
        <f t="shared" si="39"/>
        <v>34-54</v>
      </c>
      <c r="B831">
        <f t="shared" si="37"/>
        <v>34</v>
      </c>
      <c r="C831">
        <f t="shared" si="38"/>
        <v>54</v>
      </c>
      <c r="D831">
        <v>156000</v>
      </c>
      <c r="E831">
        <v>234000</v>
      </c>
      <c r="F831" s="69">
        <v>16.366869999999999</v>
      </c>
      <c r="G831" s="69">
        <v>14.41118</v>
      </c>
      <c r="H831" s="69">
        <v>13.99518</v>
      </c>
      <c r="I831" s="69">
        <v>14.03227</v>
      </c>
      <c r="J831" s="69">
        <v>43.49877</v>
      </c>
      <c r="K831" s="69">
        <v>45.7607</v>
      </c>
      <c r="L831" s="69">
        <v>45.919510000000002</v>
      </c>
      <c r="M831" s="69">
        <v>45.55847</v>
      </c>
      <c r="N831" s="69">
        <v>16.234649999999998</v>
      </c>
      <c r="O831" s="69">
        <v>14.93319</v>
      </c>
      <c r="P831" s="69">
        <v>14.48198</v>
      </c>
      <c r="Q831" s="69">
        <v>14.12693</v>
      </c>
      <c r="R831" s="69">
        <v>11.51854</v>
      </c>
      <c r="S831" s="69">
        <v>10.23779</v>
      </c>
      <c r="T831" s="69">
        <v>9.8061589999999992</v>
      </c>
      <c r="U831" s="69">
        <v>9.4673459999999992</v>
      </c>
      <c r="V831" s="70">
        <v>0.53352200000000005</v>
      </c>
      <c r="W831" s="70">
        <v>0.46710210000000002</v>
      </c>
      <c r="X831" s="70">
        <v>0.44958199999999998</v>
      </c>
      <c r="Y831" s="70">
        <v>0.44606079999999998</v>
      </c>
    </row>
    <row r="832" spans="1:25">
      <c r="A832" t="str">
        <f t="shared" si="39"/>
        <v>34-55</v>
      </c>
      <c r="B832">
        <f t="shared" si="37"/>
        <v>34</v>
      </c>
      <c r="C832">
        <f t="shared" si="38"/>
        <v>55</v>
      </c>
      <c r="D832">
        <v>156000</v>
      </c>
      <c r="E832">
        <v>238000</v>
      </c>
      <c r="F832" s="69">
        <v>18.838450000000002</v>
      </c>
      <c r="G832" s="69">
        <v>16.688410000000001</v>
      </c>
      <c r="H832" s="69">
        <v>16.213609999999999</v>
      </c>
      <c r="I832" s="69">
        <v>16.238140000000001</v>
      </c>
      <c r="J832" s="69">
        <v>42.302549999999997</v>
      </c>
      <c r="K832" s="69">
        <v>44.67792</v>
      </c>
      <c r="L832" s="69">
        <v>44.907620000000001</v>
      </c>
      <c r="M832" s="69">
        <v>44.615079999999999</v>
      </c>
      <c r="N832" s="69">
        <v>19.2409</v>
      </c>
      <c r="O832" s="69">
        <v>17.61881</v>
      </c>
      <c r="P832" s="69">
        <v>17.049219999999998</v>
      </c>
      <c r="Q832" s="69">
        <v>16.601130000000001</v>
      </c>
      <c r="R832" s="69">
        <v>12.5305</v>
      </c>
      <c r="S832" s="69">
        <v>11.1225</v>
      </c>
      <c r="T832" s="69">
        <v>10.643739999999999</v>
      </c>
      <c r="U832" s="69">
        <v>10.26695</v>
      </c>
      <c r="V832" s="70">
        <v>0.64815160000000005</v>
      </c>
      <c r="W832" s="70">
        <v>0.56442530000000002</v>
      </c>
      <c r="X832" s="70">
        <v>0.5377229</v>
      </c>
      <c r="Y832" s="70">
        <v>0.52712490000000001</v>
      </c>
    </row>
    <row r="833" spans="1:25">
      <c r="A833" t="str">
        <f t="shared" si="39"/>
        <v>34-56</v>
      </c>
      <c r="B833">
        <f t="shared" si="37"/>
        <v>34</v>
      </c>
      <c r="C833">
        <f t="shared" si="38"/>
        <v>56</v>
      </c>
      <c r="D833">
        <v>156000</v>
      </c>
      <c r="E833">
        <v>242000</v>
      </c>
      <c r="F833" s="69">
        <v>8.5657200000000007</v>
      </c>
      <c r="G833" s="69">
        <v>7.420337</v>
      </c>
      <c r="H833" s="69">
        <v>7.203729</v>
      </c>
      <c r="I833" s="69">
        <v>7.2253470000000002</v>
      </c>
      <c r="J833" s="69">
        <v>51.468649999999997</v>
      </c>
      <c r="K833" s="69">
        <v>53.770510000000002</v>
      </c>
      <c r="L833" s="69">
        <v>53.908499999999997</v>
      </c>
      <c r="M833" s="69">
        <v>53.532940000000004</v>
      </c>
      <c r="N833" s="69">
        <v>17.5519</v>
      </c>
      <c r="O833" s="69">
        <v>16.09442</v>
      </c>
      <c r="P833" s="69">
        <v>15.61721</v>
      </c>
      <c r="Q833" s="69">
        <v>15.247199999999999</v>
      </c>
      <c r="R833" s="69">
        <v>11.26224</v>
      </c>
      <c r="S833" s="69">
        <v>10.00407</v>
      </c>
      <c r="T833" s="69">
        <v>9.6010709999999992</v>
      </c>
      <c r="U833" s="69">
        <v>9.2882110000000004</v>
      </c>
      <c r="V833" s="70">
        <v>0.66907249999999996</v>
      </c>
      <c r="W833" s="70">
        <v>0.57737819999999995</v>
      </c>
      <c r="X833" s="70">
        <v>0.55195119999999998</v>
      </c>
      <c r="Y833" s="70">
        <v>0.54335049999999996</v>
      </c>
    </row>
    <row r="834" spans="1:25">
      <c r="A834" t="str">
        <f t="shared" si="39"/>
        <v>35-13</v>
      </c>
      <c r="B834">
        <f t="shared" si="37"/>
        <v>35</v>
      </c>
      <c r="C834">
        <f t="shared" si="38"/>
        <v>13</v>
      </c>
      <c r="D834">
        <v>160000</v>
      </c>
      <c r="E834">
        <v>70000</v>
      </c>
      <c r="F834" s="69">
        <v>7.4252099999999999</v>
      </c>
      <c r="G834" s="69">
        <v>6.1887559999999997</v>
      </c>
      <c r="H834" s="69">
        <v>5.8175410000000003</v>
      </c>
      <c r="I834" s="69">
        <v>5.6009000000000002</v>
      </c>
      <c r="J834" s="69">
        <v>56.56194</v>
      </c>
      <c r="K834" s="69">
        <v>58.277050000000003</v>
      </c>
      <c r="L834" s="69">
        <v>58.442129999999999</v>
      </c>
      <c r="M834" s="69">
        <v>58.430419999999998</v>
      </c>
      <c r="N834" s="69">
        <v>14.20135</v>
      </c>
      <c r="O834" s="69">
        <v>12.96951</v>
      </c>
      <c r="P834" s="69">
        <v>12.513500000000001</v>
      </c>
      <c r="Q834" s="69">
        <v>12.153</v>
      </c>
      <c r="R834" s="69">
        <v>8.1250590000000003</v>
      </c>
      <c r="S834" s="69">
        <v>7.2208189999999997</v>
      </c>
      <c r="T834" s="69">
        <v>6.8777949999999999</v>
      </c>
      <c r="U834" s="69">
        <v>6.6046100000000001</v>
      </c>
      <c r="V834" s="70">
        <v>0.6708115</v>
      </c>
      <c r="W834" s="70">
        <v>0.57188309999999998</v>
      </c>
      <c r="X834" s="70">
        <v>0.52707369999999998</v>
      </c>
      <c r="Y834" s="70">
        <v>0.50307690000000005</v>
      </c>
    </row>
    <row r="835" spans="1:25">
      <c r="A835" t="str">
        <f t="shared" si="39"/>
        <v>35-14</v>
      </c>
      <c r="B835">
        <f t="shared" ref="B835:B898" si="40">(D835-24000)/4000+1</f>
        <v>35</v>
      </c>
      <c r="C835">
        <f t="shared" ref="C835:C898" si="41">(E835-22000)/4000+1</f>
        <v>14</v>
      </c>
      <c r="D835">
        <v>160000</v>
      </c>
      <c r="E835">
        <v>74000</v>
      </c>
      <c r="F835" s="69">
        <v>6.7807599999999999</v>
      </c>
      <c r="G835" s="69">
        <v>5.669556</v>
      </c>
      <c r="H835" s="69">
        <v>5.3221210000000001</v>
      </c>
      <c r="I835" s="69">
        <v>5.1432609999999999</v>
      </c>
      <c r="J835" s="69">
        <v>54.88514</v>
      </c>
      <c r="K835" s="69">
        <v>56.706870000000002</v>
      </c>
      <c r="L835" s="69">
        <v>56.926670000000001</v>
      </c>
      <c r="M835" s="69">
        <v>56.912660000000002</v>
      </c>
      <c r="N835" s="69">
        <v>10.32869</v>
      </c>
      <c r="O835" s="69">
        <v>9.4809210000000004</v>
      </c>
      <c r="P835" s="69">
        <v>9.1673709999999993</v>
      </c>
      <c r="Q835" s="69">
        <v>8.9212720000000001</v>
      </c>
      <c r="R835" s="69">
        <v>7.3399169999999998</v>
      </c>
      <c r="S835" s="69">
        <v>6.5411770000000002</v>
      </c>
      <c r="T835" s="69">
        <v>6.237927</v>
      </c>
      <c r="U835" s="69">
        <v>5.9958960000000001</v>
      </c>
      <c r="V835" s="70">
        <v>0.45579340000000002</v>
      </c>
      <c r="W835" s="70">
        <v>0.38708700000000001</v>
      </c>
      <c r="X835" s="70">
        <v>0.35492689999999999</v>
      </c>
      <c r="Y835" s="70">
        <v>0.33824090000000001</v>
      </c>
    </row>
    <row r="836" spans="1:25">
      <c r="A836" t="str">
        <f t="shared" ref="A836:A899" si="42">B836&amp;"-"&amp;C836</f>
        <v>35-15</v>
      </c>
      <c r="B836">
        <f t="shared" si="40"/>
        <v>35</v>
      </c>
      <c r="C836">
        <f t="shared" si="41"/>
        <v>15</v>
      </c>
      <c r="D836">
        <v>160000</v>
      </c>
      <c r="E836">
        <v>78000</v>
      </c>
      <c r="F836" s="69">
        <v>5.2618929999999997</v>
      </c>
      <c r="G836" s="69">
        <v>4.391076</v>
      </c>
      <c r="H836" s="69">
        <v>4.1104099999999999</v>
      </c>
      <c r="I836" s="69">
        <v>3.9742090000000001</v>
      </c>
      <c r="J836" s="69">
        <v>54.976329999999997</v>
      </c>
      <c r="K836" s="69">
        <v>56.7639</v>
      </c>
      <c r="L836" s="69">
        <v>56.97907</v>
      </c>
      <c r="M836" s="69">
        <v>56.94408</v>
      </c>
      <c r="N836" s="69">
        <v>6.1131029999999997</v>
      </c>
      <c r="O836" s="69">
        <v>5.6481329999999996</v>
      </c>
      <c r="P836" s="69">
        <v>5.4775219999999996</v>
      </c>
      <c r="Q836" s="69">
        <v>5.3458969999999999</v>
      </c>
      <c r="R836" s="69">
        <v>6.4019589999999997</v>
      </c>
      <c r="S836" s="69">
        <v>5.7212100000000001</v>
      </c>
      <c r="T836" s="69">
        <v>5.4622900000000003</v>
      </c>
      <c r="U836" s="69">
        <v>5.255592</v>
      </c>
      <c r="V836" s="70">
        <v>0.31180069999999999</v>
      </c>
      <c r="W836" s="70">
        <v>0.26261899999999999</v>
      </c>
      <c r="X836" s="70">
        <v>0.238646</v>
      </c>
      <c r="Y836" s="70">
        <v>0.2264128</v>
      </c>
    </row>
    <row r="837" spans="1:25">
      <c r="A837" t="str">
        <f t="shared" si="42"/>
        <v>35-16</v>
      </c>
      <c r="B837">
        <f t="shared" si="40"/>
        <v>35</v>
      </c>
      <c r="C837">
        <f t="shared" si="41"/>
        <v>16</v>
      </c>
      <c r="D837">
        <v>160000</v>
      </c>
      <c r="E837">
        <v>82000</v>
      </c>
      <c r="F837" s="69">
        <v>12.153409999999999</v>
      </c>
      <c r="G837" s="69">
        <v>10.223330000000001</v>
      </c>
      <c r="H837" s="69">
        <v>9.6054539999999999</v>
      </c>
      <c r="I837" s="69">
        <v>9.3510980000000004</v>
      </c>
      <c r="J837" s="69">
        <v>50.493479999999998</v>
      </c>
      <c r="K837" s="69">
        <v>52.547400000000003</v>
      </c>
      <c r="L837" s="69">
        <v>52.862499999999997</v>
      </c>
      <c r="M837" s="69">
        <v>52.873930000000001</v>
      </c>
      <c r="N837" s="69">
        <v>14.132619999999999</v>
      </c>
      <c r="O837" s="69">
        <v>12.92773</v>
      </c>
      <c r="P837" s="69">
        <v>12.47803</v>
      </c>
      <c r="Q837" s="69">
        <v>12.12026</v>
      </c>
      <c r="R837" s="69">
        <v>8.7252799999999997</v>
      </c>
      <c r="S837" s="69">
        <v>7.7737689999999997</v>
      </c>
      <c r="T837" s="69">
        <v>7.4131320000000001</v>
      </c>
      <c r="U837" s="69">
        <v>7.1233009999999997</v>
      </c>
      <c r="V837" s="70">
        <v>0.61287590000000003</v>
      </c>
      <c r="W837" s="70">
        <v>0.52614380000000005</v>
      </c>
      <c r="X837" s="70">
        <v>0.48878680000000002</v>
      </c>
      <c r="Y837" s="70">
        <v>0.47001789999999999</v>
      </c>
    </row>
    <row r="838" spans="1:25">
      <c r="A838" t="str">
        <f t="shared" si="42"/>
        <v>35-17</v>
      </c>
      <c r="B838">
        <f t="shared" si="40"/>
        <v>35</v>
      </c>
      <c r="C838">
        <f t="shared" si="41"/>
        <v>17</v>
      </c>
      <c r="D838">
        <v>160000</v>
      </c>
      <c r="E838">
        <v>86000</v>
      </c>
      <c r="F838" s="69">
        <v>12.293900000000001</v>
      </c>
      <c r="G838" s="69">
        <v>10.494949999999999</v>
      </c>
      <c r="H838" s="69">
        <v>9.9316379999999995</v>
      </c>
      <c r="I838" s="69">
        <v>9.7061410000000006</v>
      </c>
      <c r="J838" s="69">
        <v>49.468670000000003</v>
      </c>
      <c r="K838" s="69">
        <v>51.471789999999999</v>
      </c>
      <c r="L838" s="69">
        <v>51.774169999999998</v>
      </c>
      <c r="M838" s="69">
        <v>51.777189999999997</v>
      </c>
      <c r="N838" s="69">
        <v>16.415019999999998</v>
      </c>
      <c r="O838" s="69">
        <v>14.99316</v>
      </c>
      <c r="P838" s="69">
        <v>14.45734</v>
      </c>
      <c r="Q838" s="69">
        <v>14.02711</v>
      </c>
      <c r="R838" s="69">
        <v>9.3259080000000001</v>
      </c>
      <c r="S838" s="69">
        <v>8.30959</v>
      </c>
      <c r="T838" s="69">
        <v>7.9220050000000004</v>
      </c>
      <c r="U838" s="69">
        <v>7.6091420000000003</v>
      </c>
      <c r="V838" s="70">
        <v>0.71703360000000005</v>
      </c>
      <c r="W838" s="70">
        <v>0.6217975</v>
      </c>
      <c r="X838" s="70">
        <v>0.58097120000000002</v>
      </c>
      <c r="Y838" s="70">
        <v>0.55960030000000005</v>
      </c>
    </row>
    <row r="839" spans="1:25">
      <c r="A839" t="str">
        <f t="shared" si="42"/>
        <v>35-18</v>
      </c>
      <c r="B839">
        <f t="shared" si="40"/>
        <v>35</v>
      </c>
      <c r="C839">
        <f t="shared" si="41"/>
        <v>18</v>
      </c>
      <c r="D839">
        <v>160000</v>
      </c>
      <c r="E839">
        <v>90000</v>
      </c>
      <c r="F839" s="69">
        <v>9.1115200000000005</v>
      </c>
      <c r="G839" s="69">
        <v>7.8042129999999998</v>
      </c>
      <c r="H839" s="69">
        <v>7.3928989999999999</v>
      </c>
      <c r="I839" s="69">
        <v>7.2179260000000003</v>
      </c>
      <c r="J839" s="69">
        <v>52.37547</v>
      </c>
      <c r="K839" s="69">
        <v>54.166460000000001</v>
      </c>
      <c r="L839" s="69">
        <v>54.398180000000004</v>
      </c>
      <c r="M839" s="69">
        <v>54.360550000000003</v>
      </c>
      <c r="N839" s="69">
        <v>11.052659999999999</v>
      </c>
      <c r="O839" s="69">
        <v>10.14312</v>
      </c>
      <c r="P839" s="69">
        <v>9.8009719999999998</v>
      </c>
      <c r="Q839" s="69">
        <v>9.5282579999999992</v>
      </c>
      <c r="R839" s="69">
        <v>7.8537730000000003</v>
      </c>
      <c r="S839" s="69">
        <v>7.0121640000000003</v>
      </c>
      <c r="T839" s="69">
        <v>6.6899499999999996</v>
      </c>
      <c r="U839" s="69">
        <v>6.429443</v>
      </c>
      <c r="V839" s="70">
        <v>0.44962960000000002</v>
      </c>
      <c r="W839" s="70">
        <v>0.3861832</v>
      </c>
      <c r="X839" s="70">
        <v>0.3564889</v>
      </c>
      <c r="Y839" s="70">
        <v>0.34092600000000001</v>
      </c>
    </row>
    <row r="840" spans="1:25">
      <c r="A840" t="str">
        <f t="shared" si="42"/>
        <v>35-19</v>
      </c>
      <c r="B840">
        <f t="shared" si="40"/>
        <v>35</v>
      </c>
      <c r="C840">
        <f t="shared" si="41"/>
        <v>19</v>
      </c>
      <c r="D840">
        <v>160000</v>
      </c>
      <c r="E840">
        <v>94000</v>
      </c>
      <c r="F840" s="69">
        <v>8.1739099999999993</v>
      </c>
      <c r="G840" s="69">
        <v>7.0620669999999999</v>
      </c>
      <c r="H840" s="69">
        <v>6.7074040000000004</v>
      </c>
      <c r="I840" s="69">
        <v>6.5511109999999997</v>
      </c>
      <c r="J840" s="69">
        <v>53.181510000000003</v>
      </c>
      <c r="K840" s="69">
        <v>54.866199999999999</v>
      </c>
      <c r="L840" s="69">
        <v>55.062399999999997</v>
      </c>
      <c r="M840" s="69">
        <v>54.99765</v>
      </c>
      <c r="N840" s="69">
        <v>11.78205</v>
      </c>
      <c r="O840" s="69">
        <v>10.801970000000001</v>
      </c>
      <c r="P840" s="69">
        <v>10.43364</v>
      </c>
      <c r="Q840" s="69">
        <v>10.140029999999999</v>
      </c>
      <c r="R840" s="69">
        <v>7.9675399999999996</v>
      </c>
      <c r="S840" s="69">
        <v>7.1101369999999999</v>
      </c>
      <c r="T840" s="69">
        <v>6.7833690000000004</v>
      </c>
      <c r="U840" s="69">
        <v>6.519571</v>
      </c>
      <c r="V840" s="70">
        <v>0.50635629999999998</v>
      </c>
      <c r="W840" s="70">
        <v>0.43632579999999999</v>
      </c>
      <c r="X840" s="70">
        <v>0.40413280000000001</v>
      </c>
      <c r="Y840" s="70">
        <v>0.38717550000000001</v>
      </c>
    </row>
    <row r="841" spans="1:25">
      <c r="A841" t="str">
        <f t="shared" si="42"/>
        <v>35-20</v>
      </c>
      <c r="B841">
        <f t="shared" si="40"/>
        <v>35</v>
      </c>
      <c r="C841">
        <f t="shared" si="41"/>
        <v>20</v>
      </c>
      <c r="D841">
        <v>160000</v>
      </c>
      <c r="E841">
        <v>98000</v>
      </c>
      <c r="F841" s="69">
        <v>9.2371529999999993</v>
      </c>
      <c r="G841" s="69">
        <v>8.0328119999999998</v>
      </c>
      <c r="H841" s="69">
        <v>7.6451950000000002</v>
      </c>
      <c r="I841" s="69">
        <v>7.4792209999999999</v>
      </c>
      <c r="J841" s="69">
        <v>51.268990000000002</v>
      </c>
      <c r="K841" s="69">
        <v>53.05348</v>
      </c>
      <c r="L841" s="69">
        <v>53.28651</v>
      </c>
      <c r="M841" s="69">
        <v>53.23545</v>
      </c>
      <c r="N841" s="69">
        <v>15.14303</v>
      </c>
      <c r="O841" s="69">
        <v>13.854609999999999</v>
      </c>
      <c r="P841" s="69">
        <v>13.370089999999999</v>
      </c>
      <c r="Q841" s="69">
        <v>12.98115</v>
      </c>
      <c r="R841" s="69">
        <v>8.7435320000000001</v>
      </c>
      <c r="S841" s="69">
        <v>7.7948560000000002</v>
      </c>
      <c r="T841" s="69">
        <v>7.433802</v>
      </c>
      <c r="U841" s="69">
        <v>7.1418439999999999</v>
      </c>
      <c r="V841" s="70">
        <v>0.55735789999999996</v>
      </c>
      <c r="W841" s="70">
        <v>0.48174549999999999</v>
      </c>
      <c r="X841" s="70">
        <v>0.44753989999999999</v>
      </c>
      <c r="Y841" s="70">
        <v>0.42961840000000001</v>
      </c>
    </row>
    <row r="842" spans="1:25">
      <c r="A842" t="str">
        <f t="shared" si="42"/>
        <v>35-21</v>
      </c>
      <c r="B842">
        <f t="shared" si="40"/>
        <v>35</v>
      </c>
      <c r="C842">
        <f t="shared" si="41"/>
        <v>21</v>
      </c>
      <c r="D842">
        <v>160000</v>
      </c>
      <c r="E842">
        <v>102000</v>
      </c>
      <c r="F842" s="69">
        <v>10.60913</v>
      </c>
      <c r="G842" s="69">
        <v>9.2806139999999999</v>
      </c>
      <c r="H842" s="69">
        <v>8.8581079999999996</v>
      </c>
      <c r="I842" s="69">
        <v>8.6868169999999996</v>
      </c>
      <c r="J842" s="69">
        <v>46.715719999999997</v>
      </c>
      <c r="K842" s="69">
        <v>48.675910000000002</v>
      </c>
      <c r="L842" s="69">
        <v>48.975520000000003</v>
      </c>
      <c r="M842" s="69">
        <v>48.959809999999997</v>
      </c>
      <c r="N842" s="69">
        <v>16.34205</v>
      </c>
      <c r="O842" s="69">
        <v>14.942909999999999</v>
      </c>
      <c r="P842" s="69">
        <v>14.41456</v>
      </c>
      <c r="Q842" s="69">
        <v>13.989229999999999</v>
      </c>
      <c r="R842" s="69">
        <v>9.3565240000000003</v>
      </c>
      <c r="S842" s="69">
        <v>8.3385569999999998</v>
      </c>
      <c r="T842" s="69">
        <v>7.9502470000000001</v>
      </c>
      <c r="U842" s="69">
        <v>7.6359190000000003</v>
      </c>
      <c r="V842" s="70">
        <v>0.60312790000000005</v>
      </c>
      <c r="W842" s="70">
        <v>0.52342540000000004</v>
      </c>
      <c r="X842" s="70">
        <v>0.48749379999999998</v>
      </c>
      <c r="Y842" s="70">
        <v>0.46848269999999997</v>
      </c>
    </row>
    <row r="843" spans="1:25">
      <c r="A843" t="str">
        <f t="shared" si="42"/>
        <v>35-22</v>
      </c>
      <c r="B843">
        <f t="shared" si="40"/>
        <v>35</v>
      </c>
      <c r="C843">
        <f t="shared" si="41"/>
        <v>22</v>
      </c>
      <c r="D843">
        <v>160000</v>
      </c>
      <c r="E843">
        <v>106000</v>
      </c>
      <c r="F843" s="69">
        <v>12.72476</v>
      </c>
      <c r="G843" s="69">
        <v>11.16921</v>
      </c>
      <c r="H843" s="69">
        <v>10.67408</v>
      </c>
      <c r="I843" s="69">
        <v>10.487270000000001</v>
      </c>
      <c r="J843" s="69">
        <v>46.962519999999998</v>
      </c>
      <c r="K843" s="69">
        <v>48.917160000000003</v>
      </c>
      <c r="L843" s="69">
        <v>49.207850000000001</v>
      </c>
      <c r="M843" s="69">
        <v>49.174489999999999</v>
      </c>
      <c r="N843" s="69">
        <v>14.95721</v>
      </c>
      <c r="O843" s="69">
        <v>13.69853</v>
      </c>
      <c r="P843" s="69">
        <v>13.222149999999999</v>
      </c>
      <c r="Q843" s="69">
        <v>12.84013</v>
      </c>
      <c r="R843" s="69">
        <v>9.0730529999999998</v>
      </c>
      <c r="S843" s="69">
        <v>8.0904399999999992</v>
      </c>
      <c r="T843" s="69">
        <v>7.7141190000000002</v>
      </c>
      <c r="U843" s="69">
        <v>7.40977</v>
      </c>
      <c r="V843" s="70">
        <v>0.50907780000000002</v>
      </c>
      <c r="W843" s="70">
        <v>0.44089349999999999</v>
      </c>
      <c r="X843" s="70">
        <v>0.40901349999999997</v>
      </c>
      <c r="Y843" s="70">
        <v>0.39219890000000002</v>
      </c>
    </row>
    <row r="844" spans="1:25">
      <c r="A844" t="str">
        <f t="shared" si="42"/>
        <v>35-23</v>
      </c>
      <c r="B844">
        <f t="shared" si="40"/>
        <v>35</v>
      </c>
      <c r="C844">
        <f t="shared" si="41"/>
        <v>23</v>
      </c>
      <c r="D844">
        <v>160000</v>
      </c>
      <c r="E844">
        <v>110000</v>
      </c>
      <c r="F844" s="69">
        <v>13.61651</v>
      </c>
      <c r="G844" s="69">
        <v>12.02305</v>
      </c>
      <c r="H844" s="69">
        <v>11.52103</v>
      </c>
      <c r="I844" s="69">
        <v>11.3414</v>
      </c>
      <c r="J844" s="69">
        <v>45.183230000000002</v>
      </c>
      <c r="K844" s="69">
        <v>47.15269</v>
      </c>
      <c r="L844" s="69">
        <v>47.44849</v>
      </c>
      <c r="M844" s="69">
        <v>47.40643</v>
      </c>
      <c r="N844" s="69">
        <v>16.80255</v>
      </c>
      <c r="O844" s="69">
        <v>15.367610000000001</v>
      </c>
      <c r="P844" s="69">
        <v>14.82033</v>
      </c>
      <c r="Q844" s="69">
        <v>14.37823</v>
      </c>
      <c r="R844" s="69">
        <v>9.6037619999999997</v>
      </c>
      <c r="S844" s="69">
        <v>8.5659050000000008</v>
      </c>
      <c r="T844" s="69">
        <v>8.1663300000000003</v>
      </c>
      <c r="U844" s="69">
        <v>7.8419460000000001</v>
      </c>
      <c r="V844" s="70">
        <v>0.52387550000000005</v>
      </c>
      <c r="W844" s="70">
        <v>0.455202</v>
      </c>
      <c r="X844" s="70">
        <v>0.42266979999999998</v>
      </c>
      <c r="Y844" s="70">
        <v>0.40513979999999999</v>
      </c>
    </row>
    <row r="845" spans="1:25">
      <c r="A845" t="str">
        <f t="shared" si="42"/>
        <v>35-24</v>
      </c>
      <c r="B845">
        <f t="shared" si="40"/>
        <v>35</v>
      </c>
      <c r="C845">
        <f t="shared" si="41"/>
        <v>24</v>
      </c>
      <c r="D845">
        <v>160000</v>
      </c>
      <c r="E845">
        <v>114000</v>
      </c>
      <c r="F845" s="69">
        <v>14.638389999999999</v>
      </c>
      <c r="G845" s="69">
        <v>12.981680000000001</v>
      </c>
      <c r="H845" s="69">
        <v>12.4557</v>
      </c>
      <c r="I845" s="69">
        <v>12.27482</v>
      </c>
      <c r="J845" s="69">
        <v>44.994489999999999</v>
      </c>
      <c r="K845" s="69">
        <v>46.908050000000003</v>
      </c>
      <c r="L845" s="69">
        <v>47.183750000000003</v>
      </c>
      <c r="M845" s="69">
        <v>47.11777</v>
      </c>
      <c r="N845" s="69">
        <v>16.646170000000001</v>
      </c>
      <c r="O845" s="69">
        <v>15.228630000000001</v>
      </c>
      <c r="P845" s="69">
        <v>14.68159</v>
      </c>
      <c r="Q845" s="69">
        <v>14.242620000000001</v>
      </c>
      <c r="R845" s="69">
        <v>9.749606</v>
      </c>
      <c r="S845" s="69">
        <v>8.6986209999999993</v>
      </c>
      <c r="T845" s="69">
        <v>8.2901559999999996</v>
      </c>
      <c r="U845" s="69">
        <v>7.9600999999999997</v>
      </c>
      <c r="V845" s="70">
        <v>0.59696300000000002</v>
      </c>
      <c r="W845" s="70">
        <v>0.52165660000000003</v>
      </c>
      <c r="X845" s="70">
        <v>0.48568410000000001</v>
      </c>
      <c r="Y845" s="70">
        <v>0.46580369999999999</v>
      </c>
    </row>
    <row r="846" spans="1:25">
      <c r="A846" t="str">
        <f t="shared" si="42"/>
        <v>35-25</v>
      </c>
      <c r="B846">
        <f t="shared" si="40"/>
        <v>35</v>
      </c>
      <c r="C846">
        <f t="shared" si="41"/>
        <v>25</v>
      </c>
      <c r="D846">
        <v>160000</v>
      </c>
      <c r="E846">
        <v>118000</v>
      </c>
      <c r="F846" s="69">
        <v>16.301659999999998</v>
      </c>
      <c r="G846" s="69">
        <v>14.479369999999999</v>
      </c>
      <c r="H846" s="69">
        <v>13.90522</v>
      </c>
      <c r="I846" s="69">
        <v>13.73047</v>
      </c>
      <c r="J846" s="69">
        <v>43.379600000000003</v>
      </c>
      <c r="K846" s="69">
        <v>45.337850000000003</v>
      </c>
      <c r="L846" s="69">
        <v>45.619129999999998</v>
      </c>
      <c r="M846" s="69">
        <v>45.534239999999997</v>
      </c>
      <c r="N846" s="69">
        <v>16.25516</v>
      </c>
      <c r="O846" s="69">
        <v>14.893380000000001</v>
      </c>
      <c r="P846" s="69">
        <v>14.358320000000001</v>
      </c>
      <c r="Q846" s="69">
        <v>13.9297</v>
      </c>
      <c r="R846" s="69">
        <v>9.9496380000000002</v>
      </c>
      <c r="S846" s="69">
        <v>8.8914810000000006</v>
      </c>
      <c r="T846" s="69">
        <v>8.4727700000000006</v>
      </c>
      <c r="U846" s="69">
        <v>8.1349199999999993</v>
      </c>
      <c r="V846" s="70">
        <v>0.66521010000000003</v>
      </c>
      <c r="W846" s="70">
        <v>0.5848042</v>
      </c>
      <c r="X846" s="70">
        <v>0.54573459999999996</v>
      </c>
      <c r="Y846" s="70">
        <v>0.52368579999999998</v>
      </c>
    </row>
    <row r="847" spans="1:25">
      <c r="A847" t="str">
        <f t="shared" si="42"/>
        <v>35-26</v>
      </c>
      <c r="B847">
        <f t="shared" si="40"/>
        <v>35</v>
      </c>
      <c r="C847">
        <f t="shared" si="41"/>
        <v>26</v>
      </c>
      <c r="D847">
        <v>160000</v>
      </c>
      <c r="E847">
        <v>122000</v>
      </c>
      <c r="F847" s="69">
        <v>26.36337</v>
      </c>
      <c r="G847" s="69">
        <v>23.781320000000001</v>
      </c>
      <c r="H847" s="69">
        <v>22.94678</v>
      </c>
      <c r="I847" s="69">
        <v>22.766480000000001</v>
      </c>
      <c r="J847" s="69">
        <v>35.654600000000002</v>
      </c>
      <c r="K847" s="69">
        <v>37.661070000000002</v>
      </c>
      <c r="L847" s="69">
        <v>37.988869999999999</v>
      </c>
      <c r="M847" s="69">
        <v>37.925609999999999</v>
      </c>
      <c r="N847" s="69">
        <v>19.856010000000001</v>
      </c>
      <c r="O847" s="69">
        <v>18.178629999999998</v>
      </c>
      <c r="P847" s="69">
        <v>17.492319999999999</v>
      </c>
      <c r="Q847" s="69">
        <v>16.937429999999999</v>
      </c>
      <c r="R847" s="69">
        <v>11.738020000000001</v>
      </c>
      <c r="S847" s="69">
        <v>10.510260000000001</v>
      </c>
      <c r="T847" s="69">
        <v>10.00755</v>
      </c>
      <c r="U847" s="69">
        <v>9.6003889999999998</v>
      </c>
      <c r="V847" s="70">
        <v>1.019045</v>
      </c>
      <c r="W847" s="70">
        <v>0.90673139999999997</v>
      </c>
      <c r="X847" s="70">
        <v>0.85133040000000004</v>
      </c>
      <c r="Y847" s="70">
        <v>0.81794489999999997</v>
      </c>
    </row>
    <row r="848" spans="1:25">
      <c r="A848" t="str">
        <f t="shared" si="42"/>
        <v>35-27</v>
      </c>
      <c r="B848">
        <f t="shared" si="40"/>
        <v>35</v>
      </c>
      <c r="C848">
        <f t="shared" si="41"/>
        <v>27</v>
      </c>
      <c r="D848">
        <v>160000</v>
      </c>
      <c r="E848">
        <v>126000</v>
      </c>
      <c r="F848" s="69">
        <v>23.081410000000002</v>
      </c>
      <c r="G848" s="69">
        <v>20.848759999999999</v>
      </c>
      <c r="H848" s="69">
        <v>20.161290000000001</v>
      </c>
      <c r="I848" s="69">
        <v>20.06812</v>
      </c>
      <c r="J848" s="69">
        <v>39.022289999999998</v>
      </c>
      <c r="K848" s="69">
        <v>41.091250000000002</v>
      </c>
      <c r="L848" s="69">
        <v>41.381369999999997</v>
      </c>
      <c r="M848" s="69">
        <v>41.215179999999997</v>
      </c>
      <c r="N848" s="69">
        <v>17.63345</v>
      </c>
      <c r="O848" s="69">
        <v>16.205279999999998</v>
      </c>
      <c r="P848" s="69">
        <v>15.60107</v>
      </c>
      <c r="Q848" s="69">
        <v>15.11003</v>
      </c>
      <c r="R848" s="69">
        <v>11.13232</v>
      </c>
      <c r="S848" s="69">
        <v>10.001580000000001</v>
      </c>
      <c r="T848" s="69">
        <v>9.5213940000000008</v>
      </c>
      <c r="U848" s="69">
        <v>9.1290709999999997</v>
      </c>
      <c r="V848" s="70">
        <v>0.76030209999999998</v>
      </c>
      <c r="W848" s="70">
        <v>0.67757650000000003</v>
      </c>
      <c r="X848" s="70">
        <v>0.63596989999999998</v>
      </c>
      <c r="Y848" s="70">
        <v>0.61166419999999999</v>
      </c>
    </row>
    <row r="849" spans="1:25">
      <c r="A849" t="str">
        <f t="shared" si="42"/>
        <v>35-28</v>
      </c>
      <c r="B849">
        <f t="shared" si="40"/>
        <v>35</v>
      </c>
      <c r="C849">
        <f t="shared" si="41"/>
        <v>28</v>
      </c>
      <c r="D849">
        <v>160000</v>
      </c>
      <c r="E849">
        <v>130000</v>
      </c>
      <c r="F849" s="69">
        <v>22.63503</v>
      </c>
      <c r="G849" s="69">
        <v>20.377939999999999</v>
      </c>
      <c r="H849" s="69">
        <v>19.703859999999999</v>
      </c>
      <c r="I849" s="69">
        <v>19.636279999999999</v>
      </c>
      <c r="J849" s="69">
        <v>35.672080000000001</v>
      </c>
      <c r="K849" s="69">
        <v>37.813029999999998</v>
      </c>
      <c r="L849" s="69">
        <v>38.13599</v>
      </c>
      <c r="M849" s="69">
        <v>37.98312</v>
      </c>
      <c r="N849" s="69">
        <v>19.134229999999999</v>
      </c>
      <c r="O849" s="69">
        <v>17.547879999999999</v>
      </c>
      <c r="P849" s="69">
        <v>16.889479999999999</v>
      </c>
      <c r="Q849" s="69">
        <v>16.35641</v>
      </c>
      <c r="R849" s="69">
        <v>11.675039999999999</v>
      </c>
      <c r="S849" s="69">
        <v>10.474080000000001</v>
      </c>
      <c r="T849" s="69">
        <v>9.9735689999999995</v>
      </c>
      <c r="U849" s="69">
        <v>9.5670029999999997</v>
      </c>
      <c r="V849" s="70">
        <v>0.78005749999999996</v>
      </c>
      <c r="W849" s="70">
        <v>0.6931602</v>
      </c>
      <c r="X849" s="70">
        <v>0.65149800000000002</v>
      </c>
      <c r="Y849" s="70">
        <v>0.62827200000000005</v>
      </c>
    </row>
    <row r="850" spans="1:25">
      <c r="A850" t="str">
        <f t="shared" si="42"/>
        <v>35-29</v>
      </c>
      <c r="B850">
        <f t="shared" si="40"/>
        <v>35</v>
      </c>
      <c r="C850">
        <f t="shared" si="41"/>
        <v>29</v>
      </c>
      <c r="D850">
        <v>160000</v>
      </c>
      <c r="E850">
        <v>134000</v>
      </c>
      <c r="F850" s="69">
        <v>16.052700000000002</v>
      </c>
      <c r="G850" s="69">
        <v>14.446580000000001</v>
      </c>
      <c r="H850" s="69">
        <v>14.000069999999999</v>
      </c>
      <c r="I850" s="69">
        <v>13.974679999999999</v>
      </c>
      <c r="J850" s="69">
        <v>41.474379999999996</v>
      </c>
      <c r="K850" s="69">
        <v>43.594140000000003</v>
      </c>
      <c r="L850" s="69">
        <v>43.872990000000001</v>
      </c>
      <c r="M850" s="69">
        <v>43.686799999999998</v>
      </c>
      <c r="N850" s="69">
        <v>18.111750000000001</v>
      </c>
      <c r="O850" s="69">
        <v>16.599589999999999</v>
      </c>
      <c r="P850" s="69">
        <v>15.9917</v>
      </c>
      <c r="Q850" s="69">
        <v>15.502050000000001</v>
      </c>
      <c r="R850" s="69">
        <v>11.165660000000001</v>
      </c>
      <c r="S850" s="69">
        <v>10.00018</v>
      </c>
      <c r="T850" s="69">
        <v>9.5288439999999994</v>
      </c>
      <c r="U850" s="69">
        <v>9.1470819999999993</v>
      </c>
      <c r="V850" s="70">
        <v>0.48625800000000002</v>
      </c>
      <c r="W850" s="70">
        <v>0.42916599999999999</v>
      </c>
      <c r="X850" s="70">
        <v>0.40299819999999997</v>
      </c>
      <c r="Y850" s="70">
        <v>0.39027970000000001</v>
      </c>
    </row>
    <row r="851" spans="1:25">
      <c r="A851" t="str">
        <f t="shared" si="42"/>
        <v>35-30</v>
      </c>
      <c r="B851">
        <f t="shared" si="40"/>
        <v>35</v>
      </c>
      <c r="C851">
        <f t="shared" si="41"/>
        <v>30</v>
      </c>
      <c r="D851">
        <v>160000</v>
      </c>
      <c r="E851">
        <v>138000</v>
      </c>
      <c r="F851" s="69">
        <v>17.477429999999998</v>
      </c>
      <c r="G851" s="69">
        <v>15.657909999999999</v>
      </c>
      <c r="H851" s="69">
        <v>15.123100000000001</v>
      </c>
      <c r="I851" s="69">
        <v>15.04167</v>
      </c>
      <c r="J851" s="69">
        <v>42.23912</v>
      </c>
      <c r="K851" s="69">
        <v>44.37668</v>
      </c>
      <c r="L851" s="69">
        <v>44.671039999999998</v>
      </c>
      <c r="M851" s="69">
        <v>44.5227</v>
      </c>
      <c r="N851" s="69">
        <v>17.804580000000001</v>
      </c>
      <c r="O851" s="69">
        <v>16.306470000000001</v>
      </c>
      <c r="P851" s="69">
        <v>15.71673</v>
      </c>
      <c r="Q851" s="69">
        <v>15.246449999999999</v>
      </c>
      <c r="R851" s="69">
        <v>11.55429</v>
      </c>
      <c r="S851" s="69">
        <v>10.326840000000001</v>
      </c>
      <c r="T851" s="69">
        <v>9.8403989999999997</v>
      </c>
      <c r="U851" s="69">
        <v>9.4491300000000003</v>
      </c>
      <c r="V851" s="70">
        <v>0.55367659999999996</v>
      </c>
      <c r="W851" s="70">
        <v>0.48686629999999997</v>
      </c>
      <c r="X851" s="70">
        <v>0.45625490000000002</v>
      </c>
      <c r="Y851" s="70">
        <v>0.44085239999999998</v>
      </c>
    </row>
    <row r="852" spans="1:25">
      <c r="A852" t="str">
        <f t="shared" si="42"/>
        <v>35-31</v>
      </c>
      <c r="B852">
        <f t="shared" si="40"/>
        <v>35</v>
      </c>
      <c r="C852">
        <f t="shared" si="41"/>
        <v>31</v>
      </c>
      <c r="D852">
        <v>160000</v>
      </c>
      <c r="E852">
        <v>142000</v>
      </c>
      <c r="F852" s="69">
        <v>14.657439999999999</v>
      </c>
      <c r="G852" s="69">
        <v>13.11261</v>
      </c>
      <c r="H852" s="69">
        <v>12.65762</v>
      </c>
      <c r="I852" s="69">
        <v>12.57685</v>
      </c>
      <c r="J852" s="69">
        <v>44.94605</v>
      </c>
      <c r="K852" s="69">
        <v>46.970109999999998</v>
      </c>
      <c r="L852" s="69">
        <v>47.22531</v>
      </c>
      <c r="M852" s="69">
        <v>47.059240000000003</v>
      </c>
      <c r="N852" s="69">
        <v>15.001110000000001</v>
      </c>
      <c r="O852" s="69">
        <v>13.77216</v>
      </c>
      <c r="P852" s="69">
        <v>13.293089999999999</v>
      </c>
      <c r="Q852" s="69">
        <v>12.91325</v>
      </c>
      <c r="R852" s="69">
        <v>10.922169999999999</v>
      </c>
      <c r="S852" s="69">
        <v>9.7618580000000001</v>
      </c>
      <c r="T852" s="69">
        <v>9.3063900000000004</v>
      </c>
      <c r="U852" s="69">
        <v>8.9408960000000004</v>
      </c>
      <c r="V852" s="70">
        <v>0.49296190000000001</v>
      </c>
      <c r="W852" s="70">
        <v>0.43224469999999998</v>
      </c>
      <c r="X852" s="70">
        <v>0.40437250000000002</v>
      </c>
      <c r="Y852" s="70">
        <v>0.39067570000000001</v>
      </c>
    </row>
    <row r="853" spans="1:25">
      <c r="A853" t="str">
        <f t="shared" si="42"/>
        <v>35-32</v>
      </c>
      <c r="B853">
        <f t="shared" si="40"/>
        <v>35</v>
      </c>
      <c r="C853">
        <f t="shared" si="41"/>
        <v>32</v>
      </c>
      <c r="D853">
        <v>160000</v>
      </c>
      <c r="E853">
        <v>146000</v>
      </c>
      <c r="F853" s="69">
        <v>15.61816</v>
      </c>
      <c r="G853" s="69">
        <v>13.963279999999999</v>
      </c>
      <c r="H853" s="69">
        <v>13.46646</v>
      </c>
      <c r="I853" s="69">
        <v>13.37247</v>
      </c>
      <c r="J853" s="69">
        <v>45.178199999999997</v>
      </c>
      <c r="K853" s="69">
        <v>47.19641</v>
      </c>
      <c r="L853" s="69">
        <v>47.453499999999998</v>
      </c>
      <c r="M853" s="69">
        <v>47.288350000000001</v>
      </c>
      <c r="N853" s="69">
        <v>16.16142</v>
      </c>
      <c r="O853" s="69">
        <v>14.827109999999999</v>
      </c>
      <c r="P853" s="69">
        <v>14.30721</v>
      </c>
      <c r="Q853" s="69">
        <v>13.89678</v>
      </c>
      <c r="R853" s="69">
        <v>11.567769999999999</v>
      </c>
      <c r="S853" s="69">
        <v>10.33006</v>
      </c>
      <c r="T853" s="69">
        <v>9.845345</v>
      </c>
      <c r="U853" s="69">
        <v>9.4579740000000001</v>
      </c>
      <c r="V853" s="70">
        <v>0.55287679999999995</v>
      </c>
      <c r="W853" s="70">
        <v>0.48492600000000002</v>
      </c>
      <c r="X853" s="70">
        <v>0.45393280000000003</v>
      </c>
      <c r="Y853" s="70">
        <v>0.43862250000000003</v>
      </c>
    </row>
    <row r="854" spans="1:25">
      <c r="A854" t="str">
        <f t="shared" si="42"/>
        <v>35-33</v>
      </c>
      <c r="B854">
        <f t="shared" si="40"/>
        <v>35</v>
      </c>
      <c r="C854">
        <f t="shared" si="41"/>
        <v>33</v>
      </c>
      <c r="D854">
        <v>160000</v>
      </c>
      <c r="E854">
        <v>150000</v>
      </c>
      <c r="F854" s="69">
        <v>18.046800000000001</v>
      </c>
      <c r="G854" s="69">
        <v>16.144259999999999</v>
      </c>
      <c r="H854" s="69">
        <v>15.56438</v>
      </c>
      <c r="I854" s="69">
        <v>15.448029999999999</v>
      </c>
      <c r="J854" s="69">
        <v>44.112299999999998</v>
      </c>
      <c r="K854" s="69">
        <v>46.181989999999999</v>
      </c>
      <c r="L854" s="69">
        <v>46.469369999999998</v>
      </c>
      <c r="M854" s="69">
        <v>46.328189999999999</v>
      </c>
      <c r="N854" s="69">
        <v>17.438289999999999</v>
      </c>
      <c r="O854" s="69">
        <v>15.97864</v>
      </c>
      <c r="P854" s="69">
        <v>15.409470000000001</v>
      </c>
      <c r="Q854" s="69">
        <v>14.959379999999999</v>
      </c>
      <c r="R854" s="69">
        <v>12.39917</v>
      </c>
      <c r="S854" s="69">
        <v>11.066789999999999</v>
      </c>
      <c r="T854" s="69">
        <v>10.54477</v>
      </c>
      <c r="U854" s="69">
        <v>10.127520000000001</v>
      </c>
      <c r="V854" s="70">
        <v>0.60011490000000001</v>
      </c>
      <c r="W854" s="70">
        <v>0.52628830000000004</v>
      </c>
      <c r="X854" s="70">
        <v>0.49257889999999999</v>
      </c>
      <c r="Y854" s="70">
        <v>0.47559289999999999</v>
      </c>
    </row>
    <row r="855" spans="1:25">
      <c r="A855" t="str">
        <f t="shared" si="42"/>
        <v>35-34</v>
      </c>
      <c r="B855">
        <f t="shared" si="40"/>
        <v>35</v>
      </c>
      <c r="C855">
        <f t="shared" si="41"/>
        <v>34</v>
      </c>
      <c r="D855">
        <v>160000</v>
      </c>
      <c r="E855">
        <v>154000</v>
      </c>
      <c r="F855" s="69">
        <v>20.932259999999999</v>
      </c>
      <c r="G855" s="69">
        <v>18.644290000000002</v>
      </c>
      <c r="H855" s="69">
        <v>17.910520000000002</v>
      </c>
      <c r="I855" s="69">
        <v>17.742429999999999</v>
      </c>
      <c r="J855" s="69">
        <v>43.55603</v>
      </c>
      <c r="K855" s="69">
        <v>45.719349999999999</v>
      </c>
      <c r="L855" s="69">
        <v>46.046729999999997</v>
      </c>
      <c r="M855" s="69">
        <v>45.92051</v>
      </c>
      <c r="N855" s="69">
        <v>17.966609999999999</v>
      </c>
      <c r="O855" s="69">
        <v>16.455490000000001</v>
      </c>
      <c r="P855" s="69">
        <v>15.86214</v>
      </c>
      <c r="Q855" s="69">
        <v>15.39438</v>
      </c>
      <c r="R855" s="69">
        <v>13.09906</v>
      </c>
      <c r="S855" s="69">
        <v>11.689439999999999</v>
      </c>
      <c r="T855" s="69">
        <v>11.13354</v>
      </c>
      <c r="U855" s="69">
        <v>10.690379999999999</v>
      </c>
      <c r="V855" s="70">
        <v>0.70879270000000005</v>
      </c>
      <c r="W855" s="70">
        <v>0.62145170000000005</v>
      </c>
      <c r="X855" s="70">
        <v>0.58168030000000004</v>
      </c>
      <c r="Y855" s="70">
        <v>0.56110819999999995</v>
      </c>
    </row>
    <row r="856" spans="1:25">
      <c r="A856" t="str">
        <f t="shared" si="42"/>
        <v>35-35</v>
      </c>
      <c r="B856">
        <f t="shared" si="40"/>
        <v>35</v>
      </c>
      <c r="C856">
        <f t="shared" si="41"/>
        <v>35</v>
      </c>
      <c r="D856">
        <v>160000</v>
      </c>
      <c r="E856">
        <v>158000</v>
      </c>
      <c r="F856" s="69">
        <v>26.220739999999999</v>
      </c>
      <c r="G856" s="69">
        <v>23.139040000000001</v>
      </c>
      <c r="H856" s="69">
        <v>22.11796</v>
      </c>
      <c r="I856" s="69">
        <v>21.86421</v>
      </c>
      <c r="J856" s="69">
        <v>40.297530000000002</v>
      </c>
      <c r="K856" s="69">
        <v>42.641570000000002</v>
      </c>
      <c r="L856" s="69">
        <v>43.02637</v>
      </c>
      <c r="M856" s="69">
        <v>42.935319999999997</v>
      </c>
      <c r="N856" s="69">
        <v>19.437290000000001</v>
      </c>
      <c r="O856" s="69">
        <v>17.746320000000001</v>
      </c>
      <c r="P856" s="69">
        <v>17.080190000000002</v>
      </c>
      <c r="Q856" s="69">
        <v>16.55575</v>
      </c>
      <c r="R856" s="69">
        <v>14.307499999999999</v>
      </c>
      <c r="S856" s="69">
        <v>12.7475</v>
      </c>
      <c r="T856" s="69">
        <v>12.129110000000001</v>
      </c>
      <c r="U856" s="69">
        <v>11.637779999999999</v>
      </c>
      <c r="V856" s="70">
        <v>0.81105490000000002</v>
      </c>
      <c r="W856" s="70">
        <v>0.70589639999999998</v>
      </c>
      <c r="X856" s="70">
        <v>0.65921240000000003</v>
      </c>
      <c r="Y856" s="70">
        <v>0.63538320000000004</v>
      </c>
    </row>
    <row r="857" spans="1:25">
      <c r="A857" t="str">
        <f t="shared" si="42"/>
        <v>35-36</v>
      </c>
      <c r="B857">
        <f t="shared" si="40"/>
        <v>35</v>
      </c>
      <c r="C857">
        <f t="shared" si="41"/>
        <v>36</v>
      </c>
      <c r="D857">
        <v>160000</v>
      </c>
      <c r="E857">
        <v>162000</v>
      </c>
      <c r="F857" s="69">
        <v>24.29326</v>
      </c>
      <c r="G857" s="69">
        <v>21.319559999999999</v>
      </c>
      <c r="H857" s="69">
        <v>20.328130000000002</v>
      </c>
      <c r="I857" s="69">
        <v>20.07517</v>
      </c>
      <c r="J857" s="69">
        <v>42.177990000000001</v>
      </c>
      <c r="K857" s="69">
        <v>44.624380000000002</v>
      </c>
      <c r="L857" s="69">
        <v>45.027230000000003</v>
      </c>
      <c r="M857" s="69">
        <v>44.921959999999999</v>
      </c>
      <c r="N857" s="69">
        <v>18.790980000000001</v>
      </c>
      <c r="O857" s="69">
        <v>17.14424</v>
      </c>
      <c r="P857" s="69">
        <v>16.485749999999999</v>
      </c>
      <c r="Q857" s="69">
        <v>15.96721</v>
      </c>
      <c r="R857" s="69">
        <v>13.965909999999999</v>
      </c>
      <c r="S857" s="69">
        <v>12.42065</v>
      </c>
      <c r="T857" s="69">
        <v>11.797829999999999</v>
      </c>
      <c r="U857" s="69">
        <v>11.3028</v>
      </c>
      <c r="V857" s="70">
        <v>0.79259970000000002</v>
      </c>
      <c r="W857" s="70">
        <v>0.68297419999999998</v>
      </c>
      <c r="X857" s="70">
        <v>0.63434480000000004</v>
      </c>
      <c r="Y857" s="70">
        <v>0.60955130000000002</v>
      </c>
    </row>
    <row r="858" spans="1:25">
      <c r="A858" t="str">
        <f t="shared" si="42"/>
        <v>35-37</v>
      </c>
      <c r="B858">
        <f t="shared" si="40"/>
        <v>35</v>
      </c>
      <c r="C858">
        <f t="shared" si="41"/>
        <v>37</v>
      </c>
      <c r="D858">
        <v>160000</v>
      </c>
      <c r="E858">
        <v>166000</v>
      </c>
      <c r="F858" s="69">
        <v>19.524159999999998</v>
      </c>
      <c r="G858" s="69">
        <v>16.962879999999998</v>
      </c>
      <c r="H858" s="69">
        <v>16.140250000000002</v>
      </c>
      <c r="I858" s="69">
        <v>15.93989</v>
      </c>
      <c r="J858" s="69">
        <v>44.69605</v>
      </c>
      <c r="K858" s="69">
        <v>47.212020000000003</v>
      </c>
      <c r="L858" s="69">
        <v>47.569450000000003</v>
      </c>
      <c r="M858" s="69">
        <v>47.399180000000001</v>
      </c>
      <c r="N858" s="69">
        <v>14.86374</v>
      </c>
      <c r="O858" s="69">
        <v>13.61576</v>
      </c>
      <c r="P858" s="69">
        <v>13.124320000000001</v>
      </c>
      <c r="Q858" s="69">
        <v>12.7416</v>
      </c>
      <c r="R858" s="69">
        <v>12.48784</v>
      </c>
      <c r="S858" s="69">
        <v>11.11647</v>
      </c>
      <c r="T858" s="69">
        <v>10.5693</v>
      </c>
      <c r="U858" s="69">
        <v>10.136649999999999</v>
      </c>
      <c r="V858" s="70">
        <v>0.57399820000000001</v>
      </c>
      <c r="W858" s="70">
        <v>0.4916838</v>
      </c>
      <c r="X858" s="70">
        <v>0.45636500000000002</v>
      </c>
      <c r="Y858" s="70">
        <v>0.44042730000000002</v>
      </c>
    </row>
    <row r="859" spans="1:25">
      <c r="A859" t="str">
        <f t="shared" si="42"/>
        <v>35-38</v>
      </c>
      <c r="B859">
        <f t="shared" si="40"/>
        <v>35</v>
      </c>
      <c r="C859">
        <f t="shared" si="41"/>
        <v>38</v>
      </c>
      <c r="D859">
        <v>160000</v>
      </c>
      <c r="E859">
        <v>170000</v>
      </c>
      <c r="F859" s="69">
        <v>24.408359999999998</v>
      </c>
      <c r="G859" s="69">
        <v>21.360749999999999</v>
      </c>
      <c r="H859" s="69">
        <v>20.38721</v>
      </c>
      <c r="I859" s="69">
        <v>20.143249999999998</v>
      </c>
      <c r="J859" s="69">
        <v>40.630580000000002</v>
      </c>
      <c r="K859" s="69">
        <v>43.177999999999997</v>
      </c>
      <c r="L859" s="69">
        <v>43.54607</v>
      </c>
      <c r="M859" s="69">
        <v>43.400419999999997</v>
      </c>
      <c r="N859" s="69">
        <v>18.925660000000001</v>
      </c>
      <c r="O859" s="69">
        <v>17.282119999999999</v>
      </c>
      <c r="P859" s="69">
        <v>16.625869999999999</v>
      </c>
      <c r="Q859" s="69">
        <v>16.111429999999999</v>
      </c>
      <c r="R859" s="69">
        <v>13.980549999999999</v>
      </c>
      <c r="S859" s="69">
        <v>12.43249</v>
      </c>
      <c r="T859" s="69">
        <v>11.80804</v>
      </c>
      <c r="U859" s="69">
        <v>11.31371</v>
      </c>
      <c r="V859" s="70">
        <v>0.69100119999999998</v>
      </c>
      <c r="W859" s="70">
        <v>0.59400120000000001</v>
      </c>
      <c r="X859" s="70">
        <v>0.55200090000000002</v>
      </c>
      <c r="Y859" s="70">
        <v>0.53224890000000002</v>
      </c>
    </row>
    <row r="860" spans="1:25">
      <c r="A860" t="str">
        <f t="shared" si="42"/>
        <v>35-39</v>
      </c>
      <c r="B860">
        <f t="shared" si="40"/>
        <v>35</v>
      </c>
      <c r="C860">
        <f t="shared" si="41"/>
        <v>39</v>
      </c>
      <c r="D860">
        <v>160000</v>
      </c>
      <c r="E860">
        <v>174000</v>
      </c>
      <c r="F860" s="69">
        <v>24.325990000000001</v>
      </c>
      <c r="G860" s="69">
        <v>21.268439999999998</v>
      </c>
      <c r="H860" s="69">
        <v>20.392240000000001</v>
      </c>
      <c r="I860" s="69">
        <v>20.253789999999999</v>
      </c>
      <c r="J860" s="69">
        <v>40.228679999999997</v>
      </c>
      <c r="K860" s="69">
        <v>42.639490000000002</v>
      </c>
      <c r="L860" s="69">
        <v>42.809249999999999</v>
      </c>
      <c r="M860" s="69">
        <v>42.471699999999998</v>
      </c>
      <c r="N860" s="69">
        <v>20.276129999999998</v>
      </c>
      <c r="O860" s="69">
        <v>18.513030000000001</v>
      </c>
      <c r="P860" s="69">
        <v>17.829830000000001</v>
      </c>
      <c r="Q860" s="69">
        <v>17.309010000000001</v>
      </c>
      <c r="R860" s="69">
        <v>14.17891</v>
      </c>
      <c r="S860" s="69">
        <v>12.60135</v>
      </c>
      <c r="T860" s="69">
        <v>11.978300000000001</v>
      </c>
      <c r="U860" s="69">
        <v>11.49784</v>
      </c>
      <c r="V860" s="70">
        <v>0.83107660000000005</v>
      </c>
      <c r="W860" s="70">
        <v>0.71582809999999997</v>
      </c>
      <c r="X860" s="70">
        <v>0.67023770000000005</v>
      </c>
      <c r="Y860" s="70">
        <v>0.65199810000000002</v>
      </c>
    </row>
    <row r="861" spans="1:25">
      <c r="A861" t="str">
        <f t="shared" si="42"/>
        <v>35-40</v>
      </c>
      <c r="B861">
        <f t="shared" si="40"/>
        <v>35</v>
      </c>
      <c r="C861">
        <f t="shared" si="41"/>
        <v>40</v>
      </c>
      <c r="D861">
        <v>160000</v>
      </c>
      <c r="E861">
        <v>178000</v>
      </c>
      <c r="F861" s="69">
        <v>26.393650000000001</v>
      </c>
      <c r="G861" s="69">
        <v>23.956759999999999</v>
      </c>
      <c r="H861" s="69">
        <v>23.577940000000002</v>
      </c>
      <c r="I861" s="69">
        <v>23.84928</v>
      </c>
      <c r="J861" s="69">
        <v>39.747480000000003</v>
      </c>
      <c r="K861" s="69">
        <v>41.48753</v>
      </c>
      <c r="L861" s="69">
        <v>41.21</v>
      </c>
      <c r="M861" s="69">
        <v>40.513680000000001</v>
      </c>
      <c r="N861" s="69">
        <v>19.881399999999999</v>
      </c>
      <c r="O861" s="69">
        <v>18.195530000000002</v>
      </c>
      <c r="P861" s="69">
        <v>17.543769999999999</v>
      </c>
      <c r="Q861" s="69">
        <v>17.04374</v>
      </c>
      <c r="R861" s="69">
        <v>13.893929999999999</v>
      </c>
      <c r="S861" s="69">
        <v>12.37144</v>
      </c>
      <c r="T861" s="69">
        <v>11.76853</v>
      </c>
      <c r="U861" s="69">
        <v>11.29936</v>
      </c>
      <c r="V861" s="70">
        <v>1.0897920000000001</v>
      </c>
      <c r="W861" s="70">
        <v>0.9552233</v>
      </c>
      <c r="X861" s="70">
        <v>0.90337579999999995</v>
      </c>
      <c r="Y861" s="70">
        <v>0.88150879999999998</v>
      </c>
    </row>
    <row r="862" spans="1:25">
      <c r="A862" t="str">
        <f t="shared" si="42"/>
        <v>35-41</v>
      </c>
      <c r="B862">
        <f t="shared" si="40"/>
        <v>35</v>
      </c>
      <c r="C862">
        <f t="shared" si="41"/>
        <v>41</v>
      </c>
      <c r="D862">
        <v>160000</v>
      </c>
      <c r="E862">
        <v>182000</v>
      </c>
      <c r="F862" s="69">
        <v>19.84506</v>
      </c>
      <c r="G862" s="69">
        <v>17.334309999999999</v>
      </c>
      <c r="H862" s="69">
        <v>16.759250000000002</v>
      </c>
      <c r="I862" s="69">
        <v>16.756270000000001</v>
      </c>
      <c r="J862" s="69">
        <v>41.60331</v>
      </c>
      <c r="K862" s="69">
        <v>43.919040000000003</v>
      </c>
      <c r="L862" s="69">
        <v>44.002090000000003</v>
      </c>
      <c r="M862" s="69">
        <v>43.590020000000003</v>
      </c>
      <c r="N862" s="69">
        <v>17.706340000000001</v>
      </c>
      <c r="O862" s="69">
        <v>16.20974</v>
      </c>
      <c r="P862" s="69">
        <v>15.623609999999999</v>
      </c>
      <c r="Q862" s="69">
        <v>15.170360000000001</v>
      </c>
      <c r="R862" s="69">
        <v>12.436170000000001</v>
      </c>
      <c r="S862" s="69">
        <v>11.065110000000001</v>
      </c>
      <c r="T862" s="69">
        <v>10.521100000000001</v>
      </c>
      <c r="U862" s="69">
        <v>10.09535</v>
      </c>
      <c r="V862" s="70">
        <v>0.63455269999999997</v>
      </c>
      <c r="W862" s="70">
        <v>0.55092949999999996</v>
      </c>
      <c r="X862" s="70">
        <v>0.51941809999999999</v>
      </c>
      <c r="Y862" s="70">
        <v>0.50828399999999996</v>
      </c>
    </row>
    <row r="863" spans="1:25">
      <c r="A863" t="str">
        <f t="shared" si="42"/>
        <v>35-42</v>
      </c>
      <c r="B863">
        <f t="shared" si="40"/>
        <v>35</v>
      </c>
      <c r="C863">
        <f t="shared" si="41"/>
        <v>42</v>
      </c>
      <c r="D863">
        <v>160000</v>
      </c>
      <c r="E863">
        <v>186000</v>
      </c>
      <c r="F863" s="69">
        <v>22.14096</v>
      </c>
      <c r="G863" s="69">
        <v>19.217929999999999</v>
      </c>
      <c r="H863" s="69">
        <v>18.37097</v>
      </c>
      <c r="I863" s="69">
        <v>18.200030000000002</v>
      </c>
      <c r="J863" s="69">
        <v>42.164749999999998</v>
      </c>
      <c r="K863" s="69">
        <v>44.749789999999997</v>
      </c>
      <c r="L863" s="69">
        <v>45.039549999999998</v>
      </c>
      <c r="M863" s="69">
        <v>44.798299999999998</v>
      </c>
      <c r="N863" s="69">
        <v>17.3766</v>
      </c>
      <c r="O863" s="69">
        <v>15.87988</v>
      </c>
      <c r="P863" s="69">
        <v>15.26492</v>
      </c>
      <c r="Q863" s="69">
        <v>14.7789</v>
      </c>
      <c r="R863" s="69">
        <v>12.4003</v>
      </c>
      <c r="S863" s="69">
        <v>11.01248</v>
      </c>
      <c r="T863" s="69">
        <v>10.43913</v>
      </c>
      <c r="U863" s="69">
        <v>9.9821500000000007</v>
      </c>
      <c r="V863" s="70">
        <v>0.71241469999999996</v>
      </c>
      <c r="W863" s="70">
        <v>0.61221190000000003</v>
      </c>
      <c r="X863" s="70">
        <v>0.56910099999999997</v>
      </c>
      <c r="Y863" s="70">
        <v>0.54827020000000004</v>
      </c>
    </row>
    <row r="864" spans="1:25">
      <c r="A864" t="str">
        <f t="shared" si="42"/>
        <v>35-43</v>
      </c>
      <c r="B864">
        <f t="shared" si="40"/>
        <v>35</v>
      </c>
      <c r="C864">
        <f t="shared" si="41"/>
        <v>43</v>
      </c>
      <c r="D864">
        <v>160000</v>
      </c>
      <c r="E864">
        <v>190000</v>
      </c>
      <c r="F864" s="69">
        <v>28.02356</v>
      </c>
      <c r="G864" s="69">
        <v>24.516120000000001</v>
      </c>
      <c r="H864" s="69">
        <v>23.427140000000001</v>
      </c>
      <c r="I864" s="69">
        <v>23.17792</v>
      </c>
      <c r="J864" s="69">
        <v>37.260860000000001</v>
      </c>
      <c r="K864" s="69">
        <v>39.95196</v>
      </c>
      <c r="L864" s="69">
        <v>40.37838</v>
      </c>
      <c r="M864" s="69">
        <v>40.263109999999998</v>
      </c>
      <c r="N864" s="69">
        <v>18.783950000000001</v>
      </c>
      <c r="O864" s="69">
        <v>17.133790000000001</v>
      </c>
      <c r="P864" s="69">
        <v>16.421520000000001</v>
      </c>
      <c r="Q864" s="69">
        <v>15.844150000000001</v>
      </c>
      <c r="R864" s="69">
        <v>12.99147</v>
      </c>
      <c r="S864" s="69">
        <v>11.52421</v>
      </c>
      <c r="T864" s="69">
        <v>10.89495</v>
      </c>
      <c r="U864" s="69">
        <v>10.38326</v>
      </c>
      <c r="V864" s="70">
        <v>0.92167619999999995</v>
      </c>
      <c r="W864" s="70">
        <v>0.79219839999999997</v>
      </c>
      <c r="X864" s="70">
        <v>0.73045800000000005</v>
      </c>
      <c r="Y864" s="70">
        <v>0.69376800000000005</v>
      </c>
    </row>
    <row r="865" spans="1:25">
      <c r="A865" t="str">
        <f t="shared" si="42"/>
        <v>35-44</v>
      </c>
      <c r="B865">
        <f t="shared" si="40"/>
        <v>35</v>
      </c>
      <c r="C865">
        <f t="shared" si="41"/>
        <v>44</v>
      </c>
      <c r="D865">
        <v>160000</v>
      </c>
      <c r="E865">
        <v>194000</v>
      </c>
      <c r="F865" s="69">
        <v>20.424009999999999</v>
      </c>
      <c r="G865" s="69">
        <v>17.583210000000001</v>
      </c>
      <c r="H865" s="69">
        <v>16.744890000000002</v>
      </c>
      <c r="I865" s="69">
        <v>16.548030000000001</v>
      </c>
      <c r="J865" s="69">
        <v>44.862290000000002</v>
      </c>
      <c r="K865" s="69">
        <v>47.675910000000002</v>
      </c>
      <c r="L865" s="69">
        <v>48.086379999999998</v>
      </c>
      <c r="M865" s="69">
        <v>47.919690000000003</v>
      </c>
      <c r="N865" s="69">
        <v>18.8352</v>
      </c>
      <c r="O865" s="69">
        <v>17.17822</v>
      </c>
      <c r="P865" s="69">
        <v>16.474170000000001</v>
      </c>
      <c r="Q865" s="69">
        <v>15.905430000000001</v>
      </c>
      <c r="R865" s="69">
        <v>12.183450000000001</v>
      </c>
      <c r="S865" s="69">
        <v>10.81141</v>
      </c>
      <c r="T865" s="69">
        <v>10.23358</v>
      </c>
      <c r="U865" s="69">
        <v>9.7662650000000006</v>
      </c>
      <c r="V865" s="70">
        <v>0.74903500000000001</v>
      </c>
      <c r="W865" s="70">
        <v>0.64258170000000003</v>
      </c>
      <c r="X865" s="70">
        <v>0.59328400000000003</v>
      </c>
      <c r="Y865" s="70">
        <v>0.56555420000000001</v>
      </c>
    </row>
    <row r="866" spans="1:25">
      <c r="A866" t="str">
        <f t="shared" si="42"/>
        <v>35-45</v>
      </c>
      <c r="B866">
        <f t="shared" si="40"/>
        <v>35</v>
      </c>
      <c r="C866">
        <f t="shared" si="41"/>
        <v>45</v>
      </c>
      <c r="D866">
        <v>160000</v>
      </c>
      <c r="E866">
        <v>198000</v>
      </c>
      <c r="F866" s="69">
        <v>18.002870000000001</v>
      </c>
      <c r="G866" s="69">
        <v>15.433339999999999</v>
      </c>
      <c r="H866" s="69">
        <v>14.680540000000001</v>
      </c>
      <c r="I866" s="69">
        <v>14.50817</v>
      </c>
      <c r="J866" s="69">
        <v>46.743839999999999</v>
      </c>
      <c r="K866" s="69">
        <v>49.6023</v>
      </c>
      <c r="L866" s="69">
        <v>50.027079999999998</v>
      </c>
      <c r="M866" s="69">
        <v>49.851050000000001</v>
      </c>
      <c r="N866" s="69">
        <v>17.562419999999999</v>
      </c>
      <c r="O866" s="69">
        <v>16.054770000000001</v>
      </c>
      <c r="P866" s="69">
        <v>15.41938</v>
      </c>
      <c r="Q866" s="69">
        <v>14.909039999999999</v>
      </c>
      <c r="R866" s="69">
        <v>11.392390000000001</v>
      </c>
      <c r="S866" s="69">
        <v>10.114369999999999</v>
      </c>
      <c r="T866" s="69">
        <v>9.5815169999999998</v>
      </c>
      <c r="U866" s="69">
        <v>9.1525400000000001</v>
      </c>
      <c r="V866" s="70">
        <v>0.66598380000000001</v>
      </c>
      <c r="W866" s="70">
        <v>0.57195130000000005</v>
      </c>
      <c r="X866" s="70">
        <v>0.52940730000000003</v>
      </c>
      <c r="Y866" s="70">
        <v>0.50658970000000003</v>
      </c>
    </row>
    <row r="867" spans="1:25">
      <c r="A867" t="str">
        <f t="shared" si="42"/>
        <v>35-46</v>
      </c>
      <c r="B867">
        <f t="shared" si="40"/>
        <v>35</v>
      </c>
      <c r="C867">
        <f t="shared" si="41"/>
        <v>46</v>
      </c>
      <c r="D867">
        <v>160000</v>
      </c>
      <c r="E867">
        <v>202000</v>
      </c>
      <c r="F867" s="69">
        <v>15.39293</v>
      </c>
      <c r="G867" s="69">
        <v>13.032629999999999</v>
      </c>
      <c r="H867" s="69">
        <v>12.3482</v>
      </c>
      <c r="I867" s="69">
        <v>12.19483</v>
      </c>
      <c r="J867" s="69">
        <v>47.983960000000003</v>
      </c>
      <c r="K867" s="69">
        <v>50.910469999999997</v>
      </c>
      <c r="L867" s="69">
        <v>51.350110000000001</v>
      </c>
      <c r="M867" s="69">
        <v>51.164400000000001</v>
      </c>
      <c r="N867" s="69">
        <v>17.536239999999999</v>
      </c>
      <c r="O867" s="69">
        <v>16.034389999999998</v>
      </c>
      <c r="P867" s="69">
        <v>15.415480000000001</v>
      </c>
      <c r="Q867" s="69">
        <v>14.92187</v>
      </c>
      <c r="R867" s="69">
        <v>10.934200000000001</v>
      </c>
      <c r="S867" s="69">
        <v>9.7086050000000004</v>
      </c>
      <c r="T867" s="69">
        <v>9.2088300000000007</v>
      </c>
      <c r="U867" s="69">
        <v>8.8091310000000007</v>
      </c>
      <c r="V867" s="70">
        <v>0.63376449999999995</v>
      </c>
      <c r="W867" s="70">
        <v>0.54402410000000001</v>
      </c>
      <c r="X867" s="70">
        <v>0.5046486</v>
      </c>
      <c r="Y867" s="70">
        <v>0.48468660000000002</v>
      </c>
    </row>
    <row r="868" spans="1:25">
      <c r="A868" t="str">
        <f t="shared" si="42"/>
        <v>35-47</v>
      </c>
      <c r="B868">
        <f t="shared" si="40"/>
        <v>35</v>
      </c>
      <c r="C868">
        <f t="shared" si="41"/>
        <v>47</v>
      </c>
      <c r="D868">
        <v>160000</v>
      </c>
      <c r="E868">
        <v>206000</v>
      </c>
      <c r="F868" s="69">
        <v>19.150839999999999</v>
      </c>
      <c r="G868" s="69">
        <v>16.423100000000002</v>
      </c>
      <c r="H868" s="69">
        <v>15.61406</v>
      </c>
      <c r="I868" s="69">
        <v>15.44018</v>
      </c>
      <c r="J868" s="69">
        <v>44.321089999999998</v>
      </c>
      <c r="K868" s="69">
        <v>47.242539999999998</v>
      </c>
      <c r="L868" s="69">
        <v>47.710909999999998</v>
      </c>
      <c r="M868" s="69">
        <v>47.547559999999997</v>
      </c>
      <c r="N868" s="69">
        <v>18.446370000000002</v>
      </c>
      <c r="O868" s="69">
        <v>16.849170000000001</v>
      </c>
      <c r="P868" s="69">
        <v>16.17775</v>
      </c>
      <c r="Q868" s="69">
        <v>15.63801</v>
      </c>
      <c r="R868" s="69">
        <v>11.22364</v>
      </c>
      <c r="S868" s="69">
        <v>9.9585699999999999</v>
      </c>
      <c r="T868" s="69">
        <v>9.4340309999999992</v>
      </c>
      <c r="U868" s="69">
        <v>9.0123259999999998</v>
      </c>
      <c r="V868" s="70">
        <v>0.60135839999999996</v>
      </c>
      <c r="W868" s="70">
        <v>0.5151152</v>
      </c>
      <c r="X868" s="70">
        <v>0.477238</v>
      </c>
      <c r="Y868" s="70">
        <v>0.45796870000000001</v>
      </c>
    </row>
    <row r="869" spans="1:25">
      <c r="A869" t="str">
        <f t="shared" si="42"/>
        <v>35-48</v>
      </c>
      <c r="B869">
        <f t="shared" si="40"/>
        <v>35</v>
      </c>
      <c r="C869">
        <f t="shared" si="41"/>
        <v>48</v>
      </c>
      <c r="D869">
        <v>160000</v>
      </c>
      <c r="E869">
        <v>210000</v>
      </c>
      <c r="F869" s="69">
        <v>22.691079999999999</v>
      </c>
      <c r="G869" s="69">
        <v>19.082660000000001</v>
      </c>
      <c r="H869" s="69">
        <v>17.9099</v>
      </c>
      <c r="I869" s="69">
        <v>17.633620000000001</v>
      </c>
      <c r="J869" s="69">
        <v>42.244929999999997</v>
      </c>
      <c r="K869" s="69">
        <v>45.47099</v>
      </c>
      <c r="L869" s="69">
        <v>46.04607</v>
      </c>
      <c r="M869" s="69">
        <v>45.884340000000002</v>
      </c>
      <c r="N869" s="69">
        <v>19.56634</v>
      </c>
      <c r="O869" s="69">
        <v>17.82985</v>
      </c>
      <c r="P869" s="69">
        <v>17.056560000000001</v>
      </c>
      <c r="Q869" s="69">
        <v>16.433319999999998</v>
      </c>
      <c r="R869" s="69">
        <v>11.63847</v>
      </c>
      <c r="S869" s="69">
        <v>10.29988</v>
      </c>
      <c r="T869" s="69">
        <v>9.7144290000000009</v>
      </c>
      <c r="U869" s="69">
        <v>9.244021</v>
      </c>
      <c r="V869" s="70">
        <v>0.71789590000000003</v>
      </c>
      <c r="W869" s="70">
        <v>0.61299349999999997</v>
      </c>
      <c r="X869" s="70">
        <v>0.56894489999999998</v>
      </c>
      <c r="Y869" s="70">
        <v>0.54756170000000004</v>
      </c>
    </row>
    <row r="870" spans="1:25">
      <c r="A870" t="str">
        <f t="shared" si="42"/>
        <v>35-49</v>
      </c>
      <c r="B870">
        <f t="shared" si="40"/>
        <v>35</v>
      </c>
      <c r="C870">
        <f t="shared" si="41"/>
        <v>49</v>
      </c>
      <c r="D870">
        <v>160000</v>
      </c>
      <c r="E870">
        <v>214000</v>
      </c>
      <c r="F870" s="69">
        <v>24.829190000000001</v>
      </c>
      <c r="G870" s="69">
        <v>20.99025</v>
      </c>
      <c r="H870" s="69">
        <v>19.74851</v>
      </c>
      <c r="I870" s="69">
        <v>19.463380000000001</v>
      </c>
      <c r="J870" s="69">
        <v>40.573079999999997</v>
      </c>
      <c r="K870" s="69">
        <v>43.769039999999997</v>
      </c>
      <c r="L870" s="69">
        <v>44.337690000000002</v>
      </c>
      <c r="M870" s="69">
        <v>44.183349999999997</v>
      </c>
      <c r="N870" s="69">
        <v>20.173069999999999</v>
      </c>
      <c r="O870" s="69">
        <v>18.37612</v>
      </c>
      <c r="P870" s="69">
        <v>17.56026</v>
      </c>
      <c r="Q870" s="69">
        <v>16.89301</v>
      </c>
      <c r="R870" s="69">
        <v>12.047370000000001</v>
      </c>
      <c r="S870" s="69">
        <v>10.66389</v>
      </c>
      <c r="T870" s="69">
        <v>10.052099999999999</v>
      </c>
      <c r="U870" s="69">
        <v>9.5546679999999995</v>
      </c>
      <c r="V870" s="70">
        <v>0.77175990000000005</v>
      </c>
      <c r="W870" s="70">
        <v>0.66123209999999999</v>
      </c>
      <c r="X870" s="70">
        <v>0.61410759999999998</v>
      </c>
      <c r="Y870" s="70">
        <v>0.58955179999999996</v>
      </c>
    </row>
    <row r="871" spans="1:25">
      <c r="A871" t="str">
        <f t="shared" si="42"/>
        <v>35-50</v>
      </c>
      <c r="B871">
        <f t="shared" si="40"/>
        <v>35</v>
      </c>
      <c r="C871">
        <f t="shared" si="41"/>
        <v>50</v>
      </c>
      <c r="D871">
        <v>160000</v>
      </c>
      <c r="E871">
        <v>218000</v>
      </c>
      <c r="F871" s="69">
        <v>22.890370000000001</v>
      </c>
      <c r="G871" s="69">
        <v>19.207650000000001</v>
      </c>
      <c r="H871" s="69">
        <v>18.05086</v>
      </c>
      <c r="I871" s="69">
        <v>17.814779999999999</v>
      </c>
      <c r="J871" s="69">
        <v>40.644030000000001</v>
      </c>
      <c r="K871" s="69">
        <v>43.725270000000002</v>
      </c>
      <c r="L871" s="69">
        <v>44.232309999999998</v>
      </c>
      <c r="M871" s="69">
        <v>44.00103</v>
      </c>
      <c r="N871" s="69">
        <v>17.41808</v>
      </c>
      <c r="O871" s="69">
        <v>15.92648</v>
      </c>
      <c r="P871" s="69">
        <v>15.28561</v>
      </c>
      <c r="Q871" s="69">
        <v>14.771979999999999</v>
      </c>
      <c r="R871" s="69">
        <v>11.440759999999999</v>
      </c>
      <c r="S871" s="69">
        <v>10.1313</v>
      </c>
      <c r="T871" s="69">
        <v>9.5816680000000005</v>
      </c>
      <c r="U871" s="69">
        <v>9.1417599999999997</v>
      </c>
      <c r="V871" s="70">
        <v>0.59432059999999998</v>
      </c>
      <c r="W871" s="70">
        <v>0.50901759999999996</v>
      </c>
      <c r="X871" s="70">
        <v>0.47839500000000001</v>
      </c>
      <c r="Y871" s="70">
        <v>0.46662179999999998</v>
      </c>
    </row>
    <row r="872" spans="1:25">
      <c r="A872" t="str">
        <f t="shared" si="42"/>
        <v>35-51</v>
      </c>
      <c r="B872">
        <f t="shared" si="40"/>
        <v>35</v>
      </c>
      <c r="C872">
        <f t="shared" si="41"/>
        <v>51</v>
      </c>
      <c r="D872">
        <v>160000</v>
      </c>
      <c r="E872">
        <v>222000</v>
      </c>
      <c r="F872" s="69">
        <v>24.222359999999998</v>
      </c>
      <c r="G872" s="69">
        <v>20.925249999999998</v>
      </c>
      <c r="H872" s="69">
        <v>19.969840000000001</v>
      </c>
      <c r="I872" s="69">
        <v>19.83896</v>
      </c>
      <c r="J872" s="69">
        <v>39.347459999999998</v>
      </c>
      <c r="K872" s="69">
        <v>42.080309999999997</v>
      </c>
      <c r="L872" s="69">
        <v>42.437330000000003</v>
      </c>
      <c r="M872" s="69">
        <v>42.163139999999999</v>
      </c>
      <c r="N872" s="69">
        <v>18.624659999999999</v>
      </c>
      <c r="O872" s="69">
        <v>17.013120000000001</v>
      </c>
      <c r="P872" s="69">
        <v>16.35575</v>
      </c>
      <c r="Q872" s="69">
        <v>15.83127</v>
      </c>
      <c r="R872" s="69">
        <v>12.18277</v>
      </c>
      <c r="S872" s="69">
        <v>10.80392</v>
      </c>
      <c r="T872" s="69">
        <v>10.255549999999999</v>
      </c>
      <c r="U872" s="69">
        <v>9.8182150000000004</v>
      </c>
      <c r="V872" s="70">
        <v>0.64014749999999998</v>
      </c>
      <c r="W872" s="70">
        <v>0.55274089999999998</v>
      </c>
      <c r="X872" s="70">
        <v>0.52254100000000003</v>
      </c>
      <c r="Y872" s="70">
        <v>0.5108935</v>
      </c>
    </row>
    <row r="873" spans="1:25">
      <c r="A873" t="str">
        <f t="shared" si="42"/>
        <v>35-52</v>
      </c>
      <c r="B873">
        <f t="shared" si="40"/>
        <v>35</v>
      </c>
      <c r="C873">
        <f t="shared" si="41"/>
        <v>52</v>
      </c>
      <c r="D873">
        <v>160000</v>
      </c>
      <c r="E873">
        <v>226000</v>
      </c>
      <c r="F873" s="69">
        <v>18.887599999999999</v>
      </c>
      <c r="G873" s="69">
        <v>16.399149999999999</v>
      </c>
      <c r="H873" s="69">
        <v>15.758369999999999</v>
      </c>
      <c r="I873" s="69">
        <v>15.708679999999999</v>
      </c>
      <c r="J873" s="69">
        <v>42.567329999999998</v>
      </c>
      <c r="K873" s="69">
        <v>45.011659999999999</v>
      </c>
      <c r="L873" s="69">
        <v>45.226140000000001</v>
      </c>
      <c r="M873" s="69">
        <v>44.871119999999998</v>
      </c>
      <c r="N873" s="69">
        <v>17.591069999999998</v>
      </c>
      <c r="O873" s="69">
        <v>16.123889999999999</v>
      </c>
      <c r="P873" s="69">
        <v>15.55973</v>
      </c>
      <c r="Q873" s="69">
        <v>15.11159</v>
      </c>
      <c r="R873" s="69">
        <v>11.616619999999999</v>
      </c>
      <c r="S873" s="69">
        <v>10.320510000000001</v>
      </c>
      <c r="T873" s="69">
        <v>9.8387670000000007</v>
      </c>
      <c r="U873" s="69">
        <v>9.4568440000000002</v>
      </c>
      <c r="V873" s="70">
        <v>0.63215589999999999</v>
      </c>
      <c r="W873" s="70">
        <v>0.55172779999999999</v>
      </c>
      <c r="X873" s="70">
        <v>0.52465810000000002</v>
      </c>
      <c r="Y873" s="70">
        <v>0.51470700000000003</v>
      </c>
    </row>
    <row r="874" spans="1:25">
      <c r="A874" t="str">
        <f t="shared" si="42"/>
        <v>35-53</v>
      </c>
      <c r="B874">
        <f t="shared" si="40"/>
        <v>35</v>
      </c>
      <c r="C874">
        <f t="shared" si="41"/>
        <v>53</v>
      </c>
      <c r="D874">
        <v>160000</v>
      </c>
      <c r="E874">
        <v>230000</v>
      </c>
      <c r="F874" s="69">
        <v>14.92562</v>
      </c>
      <c r="G874" s="69">
        <v>12.94936</v>
      </c>
      <c r="H874" s="69">
        <v>12.491529999999999</v>
      </c>
      <c r="I874" s="69">
        <v>12.47391</v>
      </c>
      <c r="J874" s="69">
        <v>45.130859999999998</v>
      </c>
      <c r="K874" s="69">
        <v>47.405740000000002</v>
      </c>
      <c r="L874" s="69">
        <v>47.553190000000001</v>
      </c>
      <c r="M874" s="69">
        <v>47.178710000000002</v>
      </c>
      <c r="N874" s="69">
        <v>17.9956</v>
      </c>
      <c r="O874" s="69">
        <v>16.52413</v>
      </c>
      <c r="P874" s="69">
        <v>15.979229999999999</v>
      </c>
      <c r="Q874" s="69">
        <v>15.55481</v>
      </c>
      <c r="R874" s="69">
        <v>11.518470000000001</v>
      </c>
      <c r="S874" s="69">
        <v>10.23875</v>
      </c>
      <c r="T874" s="69">
        <v>9.7851189999999999</v>
      </c>
      <c r="U874" s="69">
        <v>9.4303000000000008</v>
      </c>
      <c r="V874" s="70">
        <v>0.60387950000000001</v>
      </c>
      <c r="W874" s="70">
        <v>0.52889870000000005</v>
      </c>
      <c r="X874" s="70">
        <v>0.50514389999999998</v>
      </c>
      <c r="Y874" s="70">
        <v>0.49758869999999999</v>
      </c>
    </row>
    <row r="875" spans="1:25">
      <c r="A875" t="str">
        <f t="shared" si="42"/>
        <v>35-54</v>
      </c>
      <c r="B875">
        <f t="shared" si="40"/>
        <v>35</v>
      </c>
      <c r="C875">
        <f t="shared" si="41"/>
        <v>54</v>
      </c>
      <c r="D875">
        <v>160000</v>
      </c>
      <c r="E875">
        <v>234000</v>
      </c>
      <c r="F875" s="69">
        <v>11.78242</v>
      </c>
      <c r="G875" s="69">
        <v>10.23737</v>
      </c>
      <c r="H875" s="69">
        <v>9.9035650000000004</v>
      </c>
      <c r="I875" s="69">
        <v>9.9137810000000002</v>
      </c>
      <c r="J875" s="69">
        <v>46.564489999999999</v>
      </c>
      <c r="K875" s="69">
        <v>48.807259999999999</v>
      </c>
      <c r="L875" s="69">
        <v>48.971429999999998</v>
      </c>
      <c r="M875" s="69">
        <v>48.620049999999999</v>
      </c>
      <c r="N875" s="69">
        <v>18.309249999999999</v>
      </c>
      <c r="O875" s="69">
        <v>16.805869999999999</v>
      </c>
      <c r="P875" s="69">
        <v>16.269690000000001</v>
      </c>
      <c r="Q875" s="69">
        <v>15.85439</v>
      </c>
      <c r="R875" s="69">
        <v>11.41695</v>
      </c>
      <c r="S875" s="69">
        <v>10.14738</v>
      </c>
      <c r="T875" s="69">
        <v>9.7139799999999994</v>
      </c>
      <c r="U875" s="69">
        <v>9.3764109999999992</v>
      </c>
      <c r="V875" s="70">
        <v>0.57515119999999997</v>
      </c>
      <c r="W875" s="70">
        <v>0.50353340000000002</v>
      </c>
      <c r="X875" s="70">
        <v>0.48180659999999997</v>
      </c>
      <c r="Y875" s="70">
        <v>0.4753559</v>
      </c>
    </row>
    <row r="876" spans="1:25">
      <c r="A876" t="str">
        <f t="shared" si="42"/>
        <v>35-55</v>
      </c>
      <c r="B876">
        <f t="shared" si="40"/>
        <v>35</v>
      </c>
      <c r="C876">
        <f t="shared" si="41"/>
        <v>55</v>
      </c>
      <c r="D876">
        <v>160000</v>
      </c>
      <c r="E876">
        <v>238000</v>
      </c>
      <c r="F876" s="69">
        <v>14.079689999999999</v>
      </c>
      <c r="G876" s="69">
        <v>12.32713</v>
      </c>
      <c r="H876" s="69">
        <v>11.94369</v>
      </c>
      <c r="I876" s="69">
        <v>11.9518</v>
      </c>
      <c r="J876" s="69">
        <v>45.353700000000003</v>
      </c>
      <c r="K876" s="69">
        <v>47.714149999999997</v>
      </c>
      <c r="L876" s="69">
        <v>47.938540000000003</v>
      </c>
      <c r="M876" s="69">
        <v>47.642420000000001</v>
      </c>
      <c r="N876" s="69">
        <v>18.949079999999999</v>
      </c>
      <c r="O876" s="69">
        <v>17.37979</v>
      </c>
      <c r="P876" s="69">
        <v>16.826419999999999</v>
      </c>
      <c r="Q876" s="69">
        <v>16.398800000000001</v>
      </c>
      <c r="R876" s="69">
        <v>11.859019999999999</v>
      </c>
      <c r="S876" s="69">
        <v>10.53468</v>
      </c>
      <c r="T876" s="69">
        <v>10.087730000000001</v>
      </c>
      <c r="U876" s="69">
        <v>9.7393699999999992</v>
      </c>
      <c r="V876" s="70">
        <v>0.62830450000000004</v>
      </c>
      <c r="W876" s="70">
        <v>0.54930040000000002</v>
      </c>
      <c r="X876" s="70">
        <v>0.52366290000000004</v>
      </c>
      <c r="Y876" s="70">
        <v>0.51407809999999998</v>
      </c>
    </row>
    <row r="877" spans="1:25">
      <c r="A877" t="str">
        <f t="shared" si="42"/>
        <v>35-56</v>
      </c>
      <c r="B877">
        <f t="shared" si="40"/>
        <v>35</v>
      </c>
      <c r="C877">
        <f t="shared" si="41"/>
        <v>56</v>
      </c>
      <c r="D877">
        <v>160000</v>
      </c>
      <c r="E877">
        <v>242000</v>
      </c>
      <c r="F877" s="69">
        <v>8.3332139999999999</v>
      </c>
      <c r="G877" s="69">
        <v>7.2177049999999996</v>
      </c>
      <c r="H877" s="69">
        <v>6.9927349999999997</v>
      </c>
      <c r="I877" s="69">
        <v>7.0021930000000001</v>
      </c>
      <c r="J877" s="69">
        <v>49.303449999999998</v>
      </c>
      <c r="K877" s="69">
        <v>51.654420000000002</v>
      </c>
      <c r="L877" s="69">
        <v>51.860610000000001</v>
      </c>
      <c r="M877" s="69">
        <v>51.55341</v>
      </c>
      <c r="N877" s="69">
        <v>14.95194</v>
      </c>
      <c r="O877" s="69">
        <v>13.754709999999999</v>
      </c>
      <c r="P877" s="69">
        <v>13.360580000000001</v>
      </c>
      <c r="Q877" s="69">
        <v>13.05513</v>
      </c>
      <c r="R877" s="69">
        <v>10.36375</v>
      </c>
      <c r="S877" s="69">
        <v>9.2171339999999997</v>
      </c>
      <c r="T877" s="69">
        <v>8.8450769999999999</v>
      </c>
      <c r="U877" s="69">
        <v>8.5557949999999998</v>
      </c>
      <c r="V877" s="70">
        <v>0.51496090000000005</v>
      </c>
      <c r="W877" s="70">
        <v>0.44514130000000002</v>
      </c>
      <c r="X877" s="70">
        <v>0.42718469999999997</v>
      </c>
      <c r="Y877" s="70">
        <v>0.42282439999999999</v>
      </c>
    </row>
    <row r="878" spans="1:25">
      <c r="A878" t="str">
        <f t="shared" si="42"/>
        <v>36-14</v>
      </c>
      <c r="B878">
        <f t="shared" si="40"/>
        <v>36</v>
      </c>
      <c r="C878">
        <f t="shared" si="41"/>
        <v>14</v>
      </c>
      <c r="D878">
        <v>164000</v>
      </c>
      <c r="E878">
        <v>74000</v>
      </c>
      <c r="F878" s="69">
        <v>5.4722869999999997</v>
      </c>
      <c r="G878" s="69">
        <v>4.6044859999999996</v>
      </c>
      <c r="H878" s="69">
        <v>4.3432550000000001</v>
      </c>
      <c r="I878" s="69">
        <v>4.2004900000000003</v>
      </c>
      <c r="J878" s="69">
        <v>55.379689999999997</v>
      </c>
      <c r="K878" s="69">
        <v>57.059910000000002</v>
      </c>
      <c r="L878" s="69">
        <v>57.250689999999999</v>
      </c>
      <c r="M878" s="69">
        <v>57.234250000000003</v>
      </c>
      <c r="N878" s="69">
        <v>7.4925090000000001</v>
      </c>
      <c r="O878" s="69">
        <v>6.9009539999999996</v>
      </c>
      <c r="P878" s="69">
        <v>6.6804290000000002</v>
      </c>
      <c r="Q878" s="69">
        <v>6.506113</v>
      </c>
      <c r="R878" s="69">
        <v>6.651459</v>
      </c>
      <c r="S878" s="69">
        <v>5.9406800000000004</v>
      </c>
      <c r="T878" s="69">
        <v>5.6681309999999998</v>
      </c>
      <c r="U878" s="69">
        <v>5.4480519999999997</v>
      </c>
      <c r="V878" s="70">
        <v>0.36592279999999999</v>
      </c>
      <c r="W878" s="70">
        <v>0.31017749999999999</v>
      </c>
      <c r="X878" s="70">
        <v>0.28245979999999998</v>
      </c>
      <c r="Y878" s="70">
        <v>0.26704</v>
      </c>
    </row>
    <row r="879" spans="1:25">
      <c r="A879" t="str">
        <f t="shared" si="42"/>
        <v>36-15</v>
      </c>
      <c r="B879">
        <f t="shared" si="40"/>
        <v>36</v>
      </c>
      <c r="C879">
        <f t="shared" si="41"/>
        <v>15</v>
      </c>
      <c r="D879">
        <v>164000</v>
      </c>
      <c r="E879">
        <v>78000</v>
      </c>
      <c r="F879" s="69">
        <v>5.3001240000000003</v>
      </c>
      <c r="G879" s="69">
        <v>4.4663019999999998</v>
      </c>
      <c r="H879" s="69">
        <v>4.2116540000000002</v>
      </c>
      <c r="I879" s="69">
        <v>4.0812629999999999</v>
      </c>
      <c r="J879" s="69">
        <v>55.157670000000003</v>
      </c>
      <c r="K879" s="69">
        <v>56.815959999999997</v>
      </c>
      <c r="L879" s="69">
        <v>57.006120000000003</v>
      </c>
      <c r="M879" s="69">
        <v>56.974029999999999</v>
      </c>
      <c r="N879" s="69">
        <v>5.9948199999999998</v>
      </c>
      <c r="O879" s="69">
        <v>5.5417709999999998</v>
      </c>
      <c r="P879" s="69">
        <v>5.3732790000000001</v>
      </c>
      <c r="Q879" s="69">
        <v>5.241066</v>
      </c>
      <c r="R879" s="69">
        <v>6.3597080000000004</v>
      </c>
      <c r="S879" s="69">
        <v>5.6897250000000001</v>
      </c>
      <c r="T879" s="69">
        <v>5.4327129999999997</v>
      </c>
      <c r="U879" s="69">
        <v>5.22492</v>
      </c>
      <c r="V879" s="70">
        <v>0.30927789999999999</v>
      </c>
      <c r="W879" s="70">
        <v>0.26171080000000002</v>
      </c>
      <c r="X879" s="70">
        <v>0.2377755</v>
      </c>
      <c r="Y879" s="70">
        <v>0.22469700000000001</v>
      </c>
    </row>
    <row r="880" spans="1:25">
      <c r="A880" t="str">
        <f t="shared" si="42"/>
        <v>36-16</v>
      </c>
      <c r="B880">
        <f t="shared" si="40"/>
        <v>36</v>
      </c>
      <c r="C880">
        <f t="shared" si="41"/>
        <v>16</v>
      </c>
      <c r="D880">
        <v>164000</v>
      </c>
      <c r="E880">
        <v>82000</v>
      </c>
      <c r="F880" s="69">
        <v>7.0169180000000004</v>
      </c>
      <c r="G880" s="69">
        <v>5.926698</v>
      </c>
      <c r="H880" s="69">
        <v>5.590967</v>
      </c>
      <c r="I880" s="69">
        <v>5.4349780000000001</v>
      </c>
      <c r="J880" s="69">
        <v>54.31523</v>
      </c>
      <c r="K880" s="69">
        <v>56.018790000000003</v>
      </c>
      <c r="L880" s="69">
        <v>56.223289999999999</v>
      </c>
      <c r="M880" s="69">
        <v>56.187660000000001</v>
      </c>
      <c r="N880" s="69">
        <v>7.728993</v>
      </c>
      <c r="O880" s="69">
        <v>7.1193840000000002</v>
      </c>
      <c r="P880" s="69">
        <v>6.8910039999999997</v>
      </c>
      <c r="Q880" s="69">
        <v>6.7103429999999999</v>
      </c>
      <c r="R880" s="69">
        <v>6.9562189999999999</v>
      </c>
      <c r="S880" s="69">
        <v>6.2201170000000001</v>
      </c>
      <c r="T880" s="69">
        <v>5.9378729999999997</v>
      </c>
      <c r="U880" s="69">
        <v>5.7097610000000003</v>
      </c>
      <c r="V880" s="70">
        <v>0.36629089999999997</v>
      </c>
      <c r="W880" s="70">
        <v>0.3116273</v>
      </c>
      <c r="X880" s="70">
        <v>0.28508660000000002</v>
      </c>
      <c r="Y880" s="70">
        <v>0.27080989999999999</v>
      </c>
    </row>
    <row r="881" spans="1:25">
      <c r="A881" t="str">
        <f t="shared" si="42"/>
        <v>36-17</v>
      </c>
      <c r="B881">
        <f t="shared" si="40"/>
        <v>36</v>
      </c>
      <c r="C881">
        <f t="shared" si="41"/>
        <v>17</v>
      </c>
      <c r="D881">
        <v>164000</v>
      </c>
      <c r="E881">
        <v>86000</v>
      </c>
      <c r="F881" s="69">
        <v>8.5910229999999999</v>
      </c>
      <c r="G881" s="69">
        <v>7.3519069999999997</v>
      </c>
      <c r="H881" s="69">
        <v>6.9722169999999997</v>
      </c>
      <c r="I881" s="69">
        <v>6.8063260000000003</v>
      </c>
      <c r="J881" s="69">
        <v>53.803449999999998</v>
      </c>
      <c r="K881" s="69">
        <v>55.455309999999997</v>
      </c>
      <c r="L881" s="69">
        <v>55.645479999999999</v>
      </c>
      <c r="M881" s="69">
        <v>55.593989999999998</v>
      </c>
      <c r="N881" s="69">
        <v>12.03769</v>
      </c>
      <c r="O881" s="69">
        <v>11.034800000000001</v>
      </c>
      <c r="P881" s="69">
        <v>10.655430000000001</v>
      </c>
      <c r="Q881" s="69">
        <v>10.352309999999999</v>
      </c>
      <c r="R881" s="69">
        <v>7.9332719999999997</v>
      </c>
      <c r="S881" s="69">
        <v>7.0835720000000002</v>
      </c>
      <c r="T881" s="69">
        <v>6.7574249999999996</v>
      </c>
      <c r="U881" s="69">
        <v>6.4938729999999998</v>
      </c>
      <c r="V881" s="70">
        <v>0.48842669999999999</v>
      </c>
      <c r="W881" s="70">
        <v>0.42086679999999999</v>
      </c>
      <c r="X881" s="70">
        <v>0.3893684</v>
      </c>
      <c r="Y881" s="70">
        <v>0.37221080000000001</v>
      </c>
    </row>
    <row r="882" spans="1:25">
      <c r="A882" t="str">
        <f t="shared" si="42"/>
        <v>36-18</v>
      </c>
      <c r="B882">
        <f t="shared" si="40"/>
        <v>36</v>
      </c>
      <c r="C882">
        <f t="shared" si="41"/>
        <v>18</v>
      </c>
      <c r="D882">
        <v>164000</v>
      </c>
      <c r="E882">
        <v>90000</v>
      </c>
      <c r="F882" s="69">
        <v>6.6167550000000004</v>
      </c>
      <c r="G882" s="69">
        <v>5.6923729999999999</v>
      </c>
      <c r="H882" s="69">
        <v>5.4078359999999996</v>
      </c>
      <c r="I882" s="69">
        <v>5.2783569999999997</v>
      </c>
      <c r="J882" s="69">
        <v>55.242780000000003</v>
      </c>
      <c r="K882" s="69">
        <v>56.767020000000002</v>
      </c>
      <c r="L882" s="69">
        <v>56.912860000000002</v>
      </c>
      <c r="M882" s="69">
        <v>56.833320000000001</v>
      </c>
      <c r="N882" s="69">
        <v>10.668670000000001</v>
      </c>
      <c r="O882" s="69">
        <v>9.7885069999999992</v>
      </c>
      <c r="P882" s="69">
        <v>9.4561930000000007</v>
      </c>
      <c r="Q882" s="69">
        <v>9.1904859999999999</v>
      </c>
      <c r="R882" s="69">
        <v>7.5716609999999998</v>
      </c>
      <c r="S882" s="69">
        <v>6.7636719999999997</v>
      </c>
      <c r="T882" s="69">
        <v>6.453881</v>
      </c>
      <c r="U882" s="69">
        <v>6.2031219999999996</v>
      </c>
      <c r="V882" s="70">
        <v>0.47855940000000002</v>
      </c>
      <c r="W882" s="70">
        <v>0.41261530000000002</v>
      </c>
      <c r="X882" s="70">
        <v>0.38166270000000002</v>
      </c>
      <c r="Y882" s="70">
        <v>0.36467729999999998</v>
      </c>
    </row>
    <row r="883" spans="1:25">
      <c r="A883" t="str">
        <f t="shared" si="42"/>
        <v>36-19</v>
      </c>
      <c r="B883">
        <f t="shared" si="40"/>
        <v>36</v>
      </c>
      <c r="C883">
        <f t="shared" si="41"/>
        <v>19</v>
      </c>
      <c r="D883">
        <v>164000</v>
      </c>
      <c r="E883">
        <v>94000</v>
      </c>
      <c r="F883" s="69">
        <v>7.2819130000000003</v>
      </c>
      <c r="G883" s="69">
        <v>6.3190340000000003</v>
      </c>
      <c r="H883" s="69">
        <v>6.0207160000000002</v>
      </c>
      <c r="I883" s="69">
        <v>5.8859969999999997</v>
      </c>
      <c r="J883" s="69">
        <v>54.257060000000003</v>
      </c>
      <c r="K883" s="69">
        <v>55.817459999999997</v>
      </c>
      <c r="L883" s="69">
        <v>55.97627</v>
      </c>
      <c r="M883" s="69">
        <v>55.899340000000002</v>
      </c>
      <c r="N883" s="69">
        <v>11.55626</v>
      </c>
      <c r="O883" s="69">
        <v>10.594010000000001</v>
      </c>
      <c r="P883" s="69">
        <v>10.230869999999999</v>
      </c>
      <c r="Q883" s="69">
        <v>9.9394019999999994</v>
      </c>
      <c r="R883" s="69">
        <v>7.832973</v>
      </c>
      <c r="S883" s="69">
        <v>6.9943879999999998</v>
      </c>
      <c r="T883" s="69">
        <v>6.6739240000000004</v>
      </c>
      <c r="U883" s="69">
        <v>6.4137700000000004</v>
      </c>
      <c r="V883" s="70">
        <v>0.50802009999999997</v>
      </c>
      <c r="W883" s="70">
        <v>0.43871579999999999</v>
      </c>
      <c r="X883" s="70">
        <v>0.40662419999999999</v>
      </c>
      <c r="Y883" s="70">
        <v>0.38905689999999998</v>
      </c>
    </row>
    <row r="884" spans="1:25">
      <c r="A884" t="str">
        <f t="shared" si="42"/>
        <v>36-20</v>
      </c>
      <c r="B884">
        <f t="shared" si="40"/>
        <v>36</v>
      </c>
      <c r="C884">
        <f t="shared" si="41"/>
        <v>20</v>
      </c>
      <c r="D884">
        <v>164000</v>
      </c>
      <c r="E884">
        <v>98000</v>
      </c>
      <c r="F884" s="69">
        <v>10.211180000000001</v>
      </c>
      <c r="G884" s="69">
        <v>8.9261979999999994</v>
      </c>
      <c r="H884" s="69">
        <v>8.5256550000000004</v>
      </c>
      <c r="I884" s="69">
        <v>8.3579749999999997</v>
      </c>
      <c r="J884" s="69">
        <v>51.799120000000002</v>
      </c>
      <c r="K884" s="69">
        <v>53.499720000000003</v>
      </c>
      <c r="L884" s="69">
        <v>53.708379999999998</v>
      </c>
      <c r="M884" s="69">
        <v>53.652290000000001</v>
      </c>
      <c r="N884" s="69">
        <v>14.89282</v>
      </c>
      <c r="O884" s="69">
        <v>13.624409999999999</v>
      </c>
      <c r="P884" s="69">
        <v>13.14537</v>
      </c>
      <c r="Q884" s="69">
        <v>12.759869999999999</v>
      </c>
      <c r="R884" s="69">
        <v>8.7629380000000001</v>
      </c>
      <c r="S884" s="69">
        <v>7.8132900000000003</v>
      </c>
      <c r="T884" s="69">
        <v>7.4512140000000002</v>
      </c>
      <c r="U884" s="69">
        <v>7.1575860000000002</v>
      </c>
      <c r="V884" s="70">
        <v>0.61195449999999996</v>
      </c>
      <c r="W884" s="70">
        <v>0.53128810000000004</v>
      </c>
      <c r="X884" s="70">
        <v>0.49510999999999999</v>
      </c>
      <c r="Y884" s="70">
        <v>0.47543069999999998</v>
      </c>
    </row>
    <row r="885" spans="1:25">
      <c r="A885" t="str">
        <f t="shared" si="42"/>
        <v>36-21</v>
      </c>
      <c r="B885">
        <f t="shared" si="40"/>
        <v>36</v>
      </c>
      <c r="C885">
        <f t="shared" si="41"/>
        <v>21</v>
      </c>
      <c r="D885">
        <v>164000</v>
      </c>
      <c r="E885">
        <v>102000</v>
      </c>
      <c r="F885" s="69">
        <v>9.2176570000000009</v>
      </c>
      <c r="G885" s="69">
        <v>8.0836539999999992</v>
      </c>
      <c r="H885" s="69">
        <v>7.7302739999999996</v>
      </c>
      <c r="I885" s="69">
        <v>7.5836110000000003</v>
      </c>
      <c r="J885" s="69">
        <v>50.673960000000001</v>
      </c>
      <c r="K885" s="69">
        <v>52.406509999999997</v>
      </c>
      <c r="L885" s="69">
        <v>52.620919999999998</v>
      </c>
      <c r="M885" s="69">
        <v>52.555520000000001</v>
      </c>
      <c r="N885" s="69">
        <v>14.25121</v>
      </c>
      <c r="O885" s="69">
        <v>13.05165</v>
      </c>
      <c r="P885" s="69">
        <v>12.59746</v>
      </c>
      <c r="Q885" s="69">
        <v>12.23194</v>
      </c>
      <c r="R885" s="69">
        <v>8.5765419999999999</v>
      </c>
      <c r="S885" s="69">
        <v>7.6507849999999999</v>
      </c>
      <c r="T885" s="69">
        <v>7.2965900000000001</v>
      </c>
      <c r="U885" s="69">
        <v>7.0091979999999996</v>
      </c>
      <c r="V885" s="70">
        <v>0.52606960000000003</v>
      </c>
      <c r="W885" s="70">
        <v>0.45630920000000003</v>
      </c>
      <c r="X885" s="70">
        <v>0.42384509999999997</v>
      </c>
      <c r="Y885" s="70">
        <v>0.4061959</v>
      </c>
    </row>
    <row r="886" spans="1:25">
      <c r="A886" t="str">
        <f t="shared" si="42"/>
        <v>36-22</v>
      </c>
      <c r="B886">
        <f t="shared" si="40"/>
        <v>36</v>
      </c>
      <c r="C886">
        <f t="shared" si="41"/>
        <v>22</v>
      </c>
      <c r="D886">
        <v>164000</v>
      </c>
      <c r="E886">
        <v>106000</v>
      </c>
      <c r="F886" s="69">
        <v>10.97495</v>
      </c>
      <c r="G886" s="69">
        <v>9.6614319999999996</v>
      </c>
      <c r="H886" s="69">
        <v>9.2531309999999998</v>
      </c>
      <c r="I886" s="69">
        <v>9.093693</v>
      </c>
      <c r="J886" s="69">
        <v>48.370759999999997</v>
      </c>
      <c r="K886" s="69">
        <v>50.230350000000001</v>
      </c>
      <c r="L886" s="69">
        <v>50.491489999999999</v>
      </c>
      <c r="M886" s="69">
        <v>50.446089999999998</v>
      </c>
      <c r="N886" s="69">
        <v>14.79045</v>
      </c>
      <c r="O886" s="69">
        <v>13.542899999999999</v>
      </c>
      <c r="P886" s="69">
        <v>13.06934</v>
      </c>
      <c r="Q886" s="69">
        <v>12.688470000000001</v>
      </c>
      <c r="R886" s="69">
        <v>8.8681979999999996</v>
      </c>
      <c r="S886" s="69">
        <v>7.9099550000000001</v>
      </c>
      <c r="T886" s="69">
        <v>7.542503</v>
      </c>
      <c r="U886" s="69">
        <v>7.244586</v>
      </c>
      <c r="V886" s="70">
        <v>0.50654900000000003</v>
      </c>
      <c r="W886" s="70">
        <v>0.43972810000000001</v>
      </c>
      <c r="X886" s="70">
        <v>0.40813319999999997</v>
      </c>
      <c r="Y886" s="70">
        <v>0.39088329999999999</v>
      </c>
    </row>
    <row r="887" spans="1:25">
      <c r="A887" t="str">
        <f t="shared" si="42"/>
        <v>36-23</v>
      </c>
      <c r="B887">
        <f t="shared" si="40"/>
        <v>36</v>
      </c>
      <c r="C887">
        <f t="shared" si="41"/>
        <v>23</v>
      </c>
      <c r="D887">
        <v>164000</v>
      </c>
      <c r="E887">
        <v>110000</v>
      </c>
      <c r="F887" s="69">
        <v>9.7461979999999997</v>
      </c>
      <c r="G887" s="69">
        <v>8.5922560000000008</v>
      </c>
      <c r="H887" s="69">
        <v>8.2335309999999993</v>
      </c>
      <c r="I887" s="69">
        <v>8.0929009999999995</v>
      </c>
      <c r="J887" s="69">
        <v>49.57329</v>
      </c>
      <c r="K887" s="69">
        <v>51.353810000000003</v>
      </c>
      <c r="L887" s="69">
        <v>51.574779999999997</v>
      </c>
      <c r="M887" s="69">
        <v>51.489100000000001</v>
      </c>
      <c r="N887" s="69">
        <v>12.952220000000001</v>
      </c>
      <c r="O887" s="69">
        <v>11.88378</v>
      </c>
      <c r="P887" s="69">
        <v>11.47763</v>
      </c>
      <c r="Q887" s="69">
        <v>11.152480000000001</v>
      </c>
      <c r="R887" s="69">
        <v>8.5076479999999997</v>
      </c>
      <c r="S887" s="69">
        <v>7.595847</v>
      </c>
      <c r="T887" s="69">
        <v>7.2449450000000004</v>
      </c>
      <c r="U887" s="69">
        <v>6.9607640000000002</v>
      </c>
      <c r="V887" s="70">
        <v>0.51711989999999997</v>
      </c>
      <c r="W887" s="70">
        <v>0.44949840000000002</v>
      </c>
      <c r="X887" s="70">
        <v>0.41738259999999999</v>
      </c>
      <c r="Y887" s="70">
        <v>0.39978799999999998</v>
      </c>
    </row>
    <row r="888" spans="1:25">
      <c r="A888" t="str">
        <f t="shared" si="42"/>
        <v>36-24</v>
      </c>
      <c r="B888">
        <f t="shared" si="40"/>
        <v>36</v>
      </c>
      <c r="C888">
        <f t="shared" si="41"/>
        <v>24</v>
      </c>
      <c r="D888">
        <v>164000</v>
      </c>
      <c r="E888">
        <v>114000</v>
      </c>
      <c r="F888" s="69">
        <v>10.9025</v>
      </c>
      <c r="G888" s="69">
        <v>9.6602960000000007</v>
      </c>
      <c r="H888" s="69">
        <v>9.2703389999999999</v>
      </c>
      <c r="I888" s="69">
        <v>9.1251759999999997</v>
      </c>
      <c r="J888" s="69">
        <v>47.671379999999999</v>
      </c>
      <c r="K888" s="69">
        <v>49.480310000000003</v>
      </c>
      <c r="L888" s="69">
        <v>49.718859999999999</v>
      </c>
      <c r="M888" s="69">
        <v>49.630090000000003</v>
      </c>
      <c r="N888" s="69">
        <v>14.30147</v>
      </c>
      <c r="O888" s="69">
        <v>13.10894</v>
      </c>
      <c r="P888" s="69">
        <v>12.65131</v>
      </c>
      <c r="Q888" s="69">
        <v>12.28565</v>
      </c>
      <c r="R888" s="69">
        <v>8.9146009999999993</v>
      </c>
      <c r="S888" s="69">
        <v>7.958564</v>
      </c>
      <c r="T888" s="69">
        <v>7.5881819999999998</v>
      </c>
      <c r="U888" s="69">
        <v>7.2893220000000003</v>
      </c>
      <c r="V888" s="70">
        <v>0.517038</v>
      </c>
      <c r="W888" s="70">
        <v>0.4505827</v>
      </c>
      <c r="X888" s="70">
        <v>0.41844959999999998</v>
      </c>
      <c r="Y888" s="70">
        <v>0.40073340000000002</v>
      </c>
    </row>
    <row r="889" spans="1:25">
      <c r="A889" t="str">
        <f t="shared" si="42"/>
        <v>36-25</v>
      </c>
      <c r="B889">
        <f t="shared" si="40"/>
        <v>36</v>
      </c>
      <c r="C889">
        <f t="shared" si="41"/>
        <v>25</v>
      </c>
      <c r="D889">
        <v>164000</v>
      </c>
      <c r="E889">
        <v>118000</v>
      </c>
      <c r="F889" s="69">
        <v>13.93268</v>
      </c>
      <c r="G889" s="69">
        <v>12.37139</v>
      </c>
      <c r="H889" s="69">
        <v>11.88308</v>
      </c>
      <c r="I889" s="69">
        <v>11.725379999999999</v>
      </c>
      <c r="J889" s="69">
        <v>45.496969999999997</v>
      </c>
      <c r="K889" s="69">
        <v>47.392310000000002</v>
      </c>
      <c r="L889" s="69">
        <v>47.651260000000001</v>
      </c>
      <c r="M889" s="69">
        <v>47.554009999999998</v>
      </c>
      <c r="N889" s="69">
        <v>14.183249999999999</v>
      </c>
      <c r="O889" s="69">
        <v>13.01215</v>
      </c>
      <c r="P889" s="69">
        <v>12.556609999999999</v>
      </c>
      <c r="Q889" s="69">
        <v>12.193989999999999</v>
      </c>
      <c r="R889" s="69">
        <v>9.2203850000000003</v>
      </c>
      <c r="S889" s="69">
        <v>8.2388329999999996</v>
      </c>
      <c r="T889" s="69">
        <v>7.8533489999999997</v>
      </c>
      <c r="U889" s="69">
        <v>7.5432030000000001</v>
      </c>
      <c r="V889" s="70">
        <v>0.53671080000000004</v>
      </c>
      <c r="W889" s="70">
        <v>0.46895959999999998</v>
      </c>
      <c r="X889" s="70">
        <v>0.43606220000000001</v>
      </c>
      <c r="Y889" s="70">
        <v>0.41795330000000003</v>
      </c>
    </row>
    <row r="890" spans="1:25">
      <c r="A890" t="str">
        <f t="shared" si="42"/>
        <v>36-26</v>
      </c>
      <c r="B890">
        <f t="shared" si="40"/>
        <v>36</v>
      </c>
      <c r="C890">
        <f t="shared" si="41"/>
        <v>26</v>
      </c>
      <c r="D890">
        <v>164000</v>
      </c>
      <c r="E890">
        <v>122000</v>
      </c>
      <c r="F890" s="69">
        <v>19.761209999999998</v>
      </c>
      <c r="G890" s="69">
        <v>17.755700000000001</v>
      </c>
      <c r="H890" s="69">
        <v>17.117159999999998</v>
      </c>
      <c r="I890" s="69">
        <v>16.965409999999999</v>
      </c>
      <c r="J890" s="69">
        <v>41.5471</v>
      </c>
      <c r="K890" s="69">
        <v>43.511240000000001</v>
      </c>
      <c r="L890" s="69">
        <v>43.794519999999999</v>
      </c>
      <c r="M890" s="69">
        <v>43.691920000000003</v>
      </c>
      <c r="N890" s="69">
        <v>16.808109999999999</v>
      </c>
      <c r="O890" s="69">
        <v>15.40663</v>
      </c>
      <c r="P890" s="69">
        <v>14.84806</v>
      </c>
      <c r="Q890" s="69">
        <v>14.401910000000001</v>
      </c>
      <c r="R890" s="69">
        <v>10.33445</v>
      </c>
      <c r="S890" s="69">
        <v>9.2449650000000005</v>
      </c>
      <c r="T890" s="69">
        <v>8.8086920000000006</v>
      </c>
      <c r="U890" s="69">
        <v>8.4579839999999997</v>
      </c>
      <c r="V890" s="70">
        <v>0.73182000000000003</v>
      </c>
      <c r="W890" s="70">
        <v>0.6462502</v>
      </c>
      <c r="X890" s="70">
        <v>0.60493680000000005</v>
      </c>
      <c r="Y890" s="70">
        <v>0.58140999999999998</v>
      </c>
    </row>
    <row r="891" spans="1:25">
      <c r="A891" t="str">
        <f t="shared" si="42"/>
        <v>36-27</v>
      </c>
      <c r="B891">
        <f t="shared" si="40"/>
        <v>36</v>
      </c>
      <c r="C891">
        <f t="shared" si="41"/>
        <v>27</v>
      </c>
      <c r="D891">
        <v>164000</v>
      </c>
      <c r="E891">
        <v>126000</v>
      </c>
      <c r="F891" s="69">
        <v>20.853090000000002</v>
      </c>
      <c r="G891" s="69">
        <v>18.775020000000001</v>
      </c>
      <c r="H891" s="69">
        <v>18.136620000000001</v>
      </c>
      <c r="I891" s="69">
        <v>18.023810000000001</v>
      </c>
      <c r="J891" s="69">
        <v>35.929189999999998</v>
      </c>
      <c r="K891" s="69">
        <v>38.019410000000001</v>
      </c>
      <c r="L891" s="69">
        <v>38.360689999999998</v>
      </c>
      <c r="M891" s="69">
        <v>38.278919999999999</v>
      </c>
      <c r="N891" s="69">
        <v>19.187259999999998</v>
      </c>
      <c r="O891" s="69">
        <v>17.554659999999998</v>
      </c>
      <c r="P891" s="69">
        <v>16.886610000000001</v>
      </c>
      <c r="Q891" s="69">
        <v>16.346520000000002</v>
      </c>
      <c r="R891" s="69">
        <v>11.6342</v>
      </c>
      <c r="S891" s="69">
        <v>10.417920000000001</v>
      </c>
      <c r="T891" s="69">
        <v>9.9191859999999998</v>
      </c>
      <c r="U891" s="69">
        <v>9.5146010000000008</v>
      </c>
      <c r="V891" s="70">
        <v>0.86032370000000002</v>
      </c>
      <c r="W891" s="70">
        <v>0.76406370000000001</v>
      </c>
      <c r="X891" s="70">
        <v>0.71664280000000002</v>
      </c>
      <c r="Y891" s="70">
        <v>0.68838429999999995</v>
      </c>
    </row>
    <row r="892" spans="1:25">
      <c r="A892" t="str">
        <f t="shared" si="42"/>
        <v>36-28</v>
      </c>
      <c r="B892">
        <f t="shared" si="40"/>
        <v>36</v>
      </c>
      <c r="C892">
        <f t="shared" si="41"/>
        <v>28</v>
      </c>
      <c r="D892">
        <v>164000</v>
      </c>
      <c r="E892">
        <v>130000</v>
      </c>
      <c r="F892" s="69">
        <v>19.655470000000001</v>
      </c>
      <c r="G892" s="69">
        <v>17.59646</v>
      </c>
      <c r="H892" s="69">
        <v>16.972359999999998</v>
      </c>
      <c r="I892" s="69">
        <v>16.876750000000001</v>
      </c>
      <c r="J892" s="69">
        <v>40.669240000000002</v>
      </c>
      <c r="K892" s="69">
        <v>42.782229999999998</v>
      </c>
      <c r="L892" s="69">
        <v>43.076169999999998</v>
      </c>
      <c r="M892" s="69">
        <v>42.91827</v>
      </c>
      <c r="N892" s="69">
        <v>18.131830000000001</v>
      </c>
      <c r="O892" s="69">
        <v>16.615320000000001</v>
      </c>
      <c r="P892" s="69">
        <v>15.999890000000001</v>
      </c>
      <c r="Q892" s="69">
        <v>15.50723</v>
      </c>
      <c r="R892" s="69">
        <v>11.16342</v>
      </c>
      <c r="S892" s="69">
        <v>9.9989220000000003</v>
      </c>
      <c r="T892" s="69">
        <v>9.5237499999999997</v>
      </c>
      <c r="U892" s="69">
        <v>9.1413989999999998</v>
      </c>
      <c r="V892" s="70">
        <v>0.61690040000000002</v>
      </c>
      <c r="W892" s="70">
        <v>0.54514110000000005</v>
      </c>
      <c r="X892" s="70">
        <v>0.51140149999999995</v>
      </c>
      <c r="Y892" s="70">
        <v>0.49361280000000002</v>
      </c>
    </row>
    <row r="893" spans="1:25">
      <c r="A893" t="str">
        <f t="shared" si="42"/>
        <v>36-29</v>
      </c>
      <c r="B893">
        <f t="shared" si="40"/>
        <v>36</v>
      </c>
      <c r="C893">
        <f t="shared" si="41"/>
        <v>29</v>
      </c>
      <c r="D893">
        <v>164000</v>
      </c>
      <c r="E893">
        <v>134000</v>
      </c>
      <c r="F893" s="69">
        <v>17.50853</v>
      </c>
      <c r="G893" s="69">
        <v>15.699450000000001</v>
      </c>
      <c r="H893" s="69">
        <v>15.177239999999999</v>
      </c>
      <c r="I893" s="69">
        <v>15.11748</v>
      </c>
      <c r="J893" s="69">
        <v>41.847470000000001</v>
      </c>
      <c r="K893" s="69">
        <v>43.961269999999999</v>
      </c>
      <c r="L893" s="69">
        <v>44.246360000000003</v>
      </c>
      <c r="M893" s="69">
        <v>44.077060000000003</v>
      </c>
      <c r="N893" s="69">
        <v>17.858560000000001</v>
      </c>
      <c r="O893" s="69">
        <v>16.355090000000001</v>
      </c>
      <c r="P893" s="69">
        <v>15.75656</v>
      </c>
      <c r="Q893" s="69">
        <v>15.27777</v>
      </c>
      <c r="R893" s="69">
        <v>11.21978</v>
      </c>
      <c r="S893" s="69">
        <v>10.03824</v>
      </c>
      <c r="T893" s="69">
        <v>9.5649460000000008</v>
      </c>
      <c r="U893" s="69">
        <v>9.1838479999999993</v>
      </c>
      <c r="V893" s="70">
        <v>0.54674829999999996</v>
      </c>
      <c r="W893" s="70">
        <v>0.4820084</v>
      </c>
      <c r="X893" s="70">
        <v>0.45227099999999998</v>
      </c>
      <c r="Y893" s="70">
        <v>0.43725520000000001</v>
      </c>
    </row>
    <row r="894" spans="1:25">
      <c r="A894" t="str">
        <f t="shared" si="42"/>
        <v>36-30</v>
      </c>
      <c r="B894">
        <f t="shared" si="40"/>
        <v>36</v>
      </c>
      <c r="C894">
        <f t="shared" si="41"/>
        <v>30</v>
      </c>
      <c r="D894">
        <v>164000</v>
      </c>
      <c r="E894">
        <v>138000</v>
      </c>
      <c r="F894" s="69">
        <v>15.37679</v>
      </c>
      <c r="G894" s="69">
        <v>13.7813</v>
      </c>
      <c r="H894" s="69">
        <v>13.32339</v>
      </c>
      <c r="I894" s="69">
        <v>13.264670000000001</v>
      </c>
      <c r="J894" s="69">
        <v>44.117759999999997</v>
      </c>
      <c r="K894" s="69">
        <v>46.210880000000003</v>
      </c>
      <c r="L894" s="69">
        <v>46.478810000000003</v>
      </c>
      <c r="M894" s="69">
        <v>46.301699999999997</v>
      </c>
      <c r="N894" s="69">
        <v>17.426970000000001</v>
      </c>
      <c r="O894" s="69">
        <v>15.96166</v>
      </c>
      <c r="P894" s="69">
        <v>15.38593</v>
      </c>
      <c r="Q894" s="69">
        <v>14.92849</v>
      </c>
      <c r="R894" s="69">
        <v>11.27378</v>
      </c>
      <c r="S894" s="69">
        <v>10.076890000000001</v>
      </c>
      <c r="T894" s="69">
        <v>9.6035389999999996</v>
      </c>
      <c r="U894" s="69">
        <v>9.2241800000000005</v>
      </c>
      <c r="V894" s="70">
        <v>0.56233310000000003</v>
      </c>
      <c r="W894" s="70">
        <v>0.4946564</v>
      </c>
      <c r="X894" s="70">
        <v>0.46372459999999999</v>
      </c>
      <c r="Y894" s="70">
        <v>0.44804749999999999</v>
      </c>
    </row>
    <row r="895" spans="1:25">
      <c r="A895" t="str">
        <f t="shared" si="42"/>
        <v>36-31</v>
      </c>
      <c r="B895">
        <f t="shared" si="40"/>
        <v>36</v>
      </c>
      <c r="C895">
        <f t="shared" si="41"/>
        <v>31</v>
      </c>
      <c r="D895">
        <v>164000</v>
      </c>
      <c r="E895">
        <v>142000</v>
      </c>
      <c r="F895" s="69">
        <v>15.10975</v>
      </c>
      <c r="G895" s="69">
        <v>13.51606</v>
      </c>
      <c r="H895" s="69">
        <v>13.051740000000001</v>
      </c>
      <c r="I895" s="69">
        <v>12.97566</v>
      </c>
      <c r="J895" s="69">
        <v>44.219119999999997</v>
      </c>
      <c r="K895" s="69">
        <v>46.314799999999998</v>
      </c>
      <c r="L895" s="69">
        <v>46.595379999999999</v>
      </c>
      <c r="M895" s="69">
        <v>46.443710000000003</v>
      </c>
      <c r="N895" s="69">
        <v>16.063790000000001</v>
      </c>
      <c r="O895" s="69">
        <v>14.730309999999999</v>
      </c>
      <c r="P895" s="69">
        <v>14.21044</v>
      </c>
      <c r="Q895" s="69">
        <v>13.79871</v>
      </c>
      <c r="R895" s="69">
        <v>11.20496</v>
      </c>
      <c r="S895" s="69">
        <v>10.011329999999999</v>
      </c>
      <c r="T895" s="69">
        <v>9.5429069999999996</v>
      </c>
      <c r="U895" s="69">
        <v>9.1679680000000001</v>
      </c>
      <c r="V895" s="70">
        <v>0.47009640000000003</v>
      </c>
      <c r="W895" s="70">
        <v>0.41230119999999998</v>
      </c>
      <c r="X895" s="70">
        <v>0.38573760000000001</v>
      </c>
      <c r="Y895" s="70">
        <v>0.37275720000000001</v>
      </c>
    </row>
    <row r="896" spans="1:25">
      <c r="A896" t="str">
        <f t="shared" si="42"/>
        <v>36-32</v>
      </c>
      <c r="B896">
        <f t="shared" si="40"/>
        <v>36</v>
      </c>
      <c r="C896">
        <f t="shared" si="41"/>
        <v>32</v>
      </c>
      <c r="D896">
        <v>164000</v>
      </c>
      <c r="E896">
        <v>146000</v>
      </c>
      <c r="F896" s="69">
        <v>16.793849999999999</v>
      </c>
      <c r="G896" s="69">
        <v>14.97817</v>
      </c>
      <c r="H896" s="69">
        <v>14.430770000000001</v>
      </c>
      <c r="I896" s="69">
        <v>14.32705</v>
      </c>
      <c r="J896" s="69">
        <v>44.64329</v>
      </c>
      <c r="K896" s="69">
        <v>46.73301</v>
      </c>
      <c r="L896" s="69">
        <v>47.017009999999999</v>
      </c>
      <c r="M896" s="69">
        <v>46.868209999999998</v>
      </c>
      <c r="N896" s="69">
        <v>16.904900000000001</v>
      </c>
      <c r="O896" s="69">
        <v>15.479100000000001</v>
      </c>
      <c r="P896" s="69">
        <v>14.921150000000001</v>
      </c>
      <c r="Q896" s="69">
        <v>14.481719999999999</v>
      </c>
      <c r="R896" s="69">
        <v>11.91339</v>
      </c>
      <c r="S896" s="69">
        <v>10.63705</v>
      </c>
      <c r="T896" s="69">
        <v>10.135199999999999</v>
      </c>
      <c r="U896" s="69">
        <v>9.7357569999999996</v>
      </c>
      <c r="V896" s="70">
        <v>0.5758875</v>
      </c>
      <c r="W896" s="70">
        <v>0.50488960000000005</v>
      </c>
      <c r="X896" s="70">
        <v>0.47251070000000001</v>
      </c>
      <c r="Y896" s="70">
        <v>0.45622839999999998</v>
      </c>
    </row>
    <row r="897" spans="1:25">
      <c r="A897" t="str">
        <f t="shared" si="42"/>
        <v>36-33</v>
      </c>
      <c r="B897">
        <f t="shared" si="40"/>
        <v>36</v>
      </c>
      <c r="C897">
        <f t="shared" si="41"/>
        <v>33</v>
      </c>
      <c r="D897">
        <v>164000</v>
      </c>
      <c r="E897">
        <v>150000</v>
      </c>
      <c r="F897" s="69">
        <v>22.231269999999999</v>
      </c>
      <c r="G897" s="69">
        <v>19.78154</v>
      </c>
      <c r="H897" s="69">
        <v>19.012989999999999</v>
      </c>
      <c r="I897" s="69">
        <v>18.84919</v>
      </c>
      <c r="J897" s="69">
        <v>42.163119999999999</v>
      </c>
      <c r="K897" s="69">
        <v>44.341290000000001</v>
      </c>
      <c r="L897" s="69">
        <v>44.669379999999997</v>
      </c>
      <c r="M897" s="69">
        <v>44.551119999999997</v>
      </c>
      <c r="N897" s="69">
        <v>18.161000000000001</v>
      </c>
      <c r="O897" s="69">
        <v>16.622430000000001</v>
      </c>
      <c r="P897" s="69">
        <v>16.014189999999999</v>
      </c>
      <c r="Q897" s="69">
        <v>15.533519999999999</v>
      </c>
      <c r="R897" s="69">
        <v>13.112819999999999</v>
      </c>
      <c r="S897" s="69">
        <v>11.707380000000001</v>
      </c>
      <c r="T897" s="69">
        <v>11.15005</v>
      </c>
      <c r="U897" s="69">
        <v>10.7052</v>
      </c>
      <c r="V897" s="70">
        <v>0.70878949999999996</v>
      </c>
      <c r="W897" s="70">
        <v>0.62254670000000001</v>
      </c>
      <c r="X897" s="70">
        <v>0.58308919999999997</v>
      </c>
      <c r="Y897" s="70">
        <v>0.56245900000000004</v>
      </c>
    </row>
    <row r="898" spans="1:25">
      <c r="A898" t="str">
        <f t="shared" si="42"/>
        <v>36-34</v>
      </c>
      <c r="B898">
        <f t="shared" si="40"/>
        <v>36</v>
      </c>
      <c r="C898">
        <f t="shared" si="41"/>
        <v>34</v>
      </c>
      <c r="D898">
        <v>164000</v>
      </c>
      <c r="E898">
        <v>154000</v>
      </c>
      <c r="F898" s="69">
        <v>22.791550000000001</v>
      </c>
      <c r="G898" s="69">
        <v>20.202829999999999</v>
      </c>
      <c r="H898" s="69">
        <v>19.36572</v>
      </c>
      <c r="I898" s="69">
        <v>19.168900000000001</v>
      </c>
      <c r="J898" s="69">
        <v>43.023029999999999</v>
      </c>
      <c r="K898" s="69">
        <v>45.274859999999997</v>
      </c>
      <c r="L898" s="69">
        <v>45.627540000000003</v>
      </c>
      <c r="M898" s="69">
        <v>45.515300000000003</v>
      </c>
      <c r="N898" s="69">
        <v>18.316510000000001</v>
      </c>
      <c r="O898" s="69">
        <v>16.78163</v>
      </c>
      <c r="P898" s="69">
        <v>16.1645</v>
      </c>
      <c r="Q898" s="69">
        <v>15.675879999999999</v>
      </c>
      <c r="R898" s="69">
        <v>13.436489999999999</v>
      </c>
      <c r="S898" s="69">
        <v>12.00933</v>
      </c>
      <c r="T898" s="69">
        <v>11.43403</v>
      </c>
      <c r="U898" s="69">
        <v>10.973839999999999</v>
      </c>
      <c r="V898" s="70">
        <v>0.7986917</v>
      </c>
      <c r="W898" s="70">
        <v>0.70299009999999995</v>
      </c>
      <c r="X898" s="70">
        <v>0.65828160000000002</v>
      </c>
      <c r="Y898" s="70">
        <v>0.63388339999999999</v>
      </c>
    </row>
    <row r="899" spans="1:25">
      <c r="A899" t="str">
        <f t="shared" si="42"/>
        <v>36-35</v>
      </c>
      <c r="B899">
        <f t="shared" ref="B899:B962" si="43">(D899-24000)/4000+1</f>
        <v>36</v>
      </c>
      <c r="C899">
        <f t="shared" ref="C899:C962" si="44">(E899-22000)/4000+1</f>
        <v>35</v>
      </c>
      <c r="D899">
        <v>164000</v>
      </c>
      <c r="E899">
        <v>158000</v>
      </c>
      <c r="F899" s="69">
        <v>17.822199999999999</v>
      </c>
      <c r="G899" s="69">
        <v>15.46364</v>
      </c>
      <c r="H899" s="69">
        <v>14.675280000000001</v>
      </c>
      <c r="I899" s="69">
        <v>14.477499999999999</v>
      </c>
      <c r="J899" s="69">
        <v>45.555239999999998</v>
      </c>
      <c r="K899" s="69">
        <v>47.991459999999996</v>
      </c>
      <c r="L899" s="69">
        <v>48.352620000000002</v>
      </c>
      <c r="M899" s="69">
        <v>48.190109999999997</v>
      </c>
      <c r="N899" s="69">
        <v>16.73893</v>
      </c>
      <c r="O899" s="69">
        <v>15.34296</v>
      </c>
      <c r="P899" s="69">
        <v>14.79562</v>
      </c>
      <c r="Q899" s="69">
        <v>14.37642</v>
      </c>
      <c r="R899" s="69">
        <v>12.57673</v>
      </c>
      <c r="S899" s="69">
        <v>11.22132</v>
      </c>
      <c r="T899" s="69">
        <v>10.683730000000001</v>
      </c>
      <c r="U899" s="69">
        <v>10.266</v>
      </c>
      <c r="V899" s="70">
        <v>0.62659940000000003</v>
      </c>
      <c r="W899" s="70">
        <v>0.54318180000000005</v>
      </c>
      <c r="X899" s="70">
        <v>0.50800219999999996</v>
      </c>
      <c r="Y899" s="70">
        <v>0.49303599999999997</v>
      </c>
    </row>
    <row r="900" spans="1:25">
      <c r="A900" t="str">
        <f t="shared" ref="A900:A963" si="45">B900&amp;"-"&amp;C900</f>
        <v>36-36</v>
      </c>
      <c r="B900">
        <f t="shared" si="43"/>
        <v>36</v>
      </c>
      <c r="C900">
        <f t="shared" si="44"/>
        <v>36</v>
      </c>
      <c r="D900">
        <v>164000</v>
      </c>
      <c r="E900">
        <v>162000</v>
      </c>
      <c r="F900" s="69">
        <v>17.808700000000002</v>
      </c>
      <c r="G900" s="69">
        <v>15.52314</v>
      </c>
      <c r="H900" s="69">
        <v>14.79035</v>
      </c>
      <c r="I900" s="69">
        <v>14.61054</v>
      </c>
      <c r="J900" s="69">
        <v>45.521619999999999</v>
      </c>
      <c r="K900" s="69">
        <v>47.968269999999997</v>
      </c>
      <c r="L900" s="69">
        <v>48.344520000000003</v>
      </c>
      <c r="M900" s="69">
        <v>48.204470000000001</v>
      </c>
      <c r="N900" s="69">
        <v>17.530709999999999</v>
      </c>
      <c r="O900" s="69">
        <v>16.03641</v>
      </c>
      <c r="P900" s="69">
        <v>15.445360000000001</v>
      </c>
      <c r="Q900" s="69">
        <v>14.983309999999999</v>
      </c>
      <c r="R900" s="69">
        <v>12.831469999999999</v>
      </c>
      <c r="S900" s="69">
        <v>11.43261</v>
      </c>
      <c r="T900" s="69">
        <v>10.87584</v>
      </c>
      <c r="U900" s="69">
        <v>10.435919999999999</v>
      </c>
      <c r="V900" s="70">
        <v>0.61692990000000003</v>
      </c>
      <c r="W900" s="70">
        <v>0.53310049999999998</v>
      </c>
      <c r="X900" s="70">
        <v>0.4966564</v>
      </c>
      <c r="Y900" s="70">
        <v>0.47937999999999997</v>
      </c>
    </row>
    <row r="901" spans="1:25">
      <c r="A901" t="str">
        <f t="shared" si="45"/>
        <v>36-37</v>
      </c>
      <c r="B901">
        <f t="shared" si="43"/>
        <v>36</v>
      </c>
      <c r="C901">
        <f t="shared" si="44"/>
        <v>37</v>
      </c>
      <c r="D901">
        <v>164000</v>
      </c>
      <c r="E901">
        <v>166000</v>
      </c>
      <c r="F901" s="69">
        <v>17.938410000000001</v>
      </c>
      <c r="G901" s="69">
        <v>15.63974</v>
      </c>
      <c r="H901" s="69">
        <v>14.92169</v>
      </c>
      <c r="I901" s="69">
        <v>14.750719999999999</v>
      </c>
      <c r="J901" s="69">
        <v>44.985999999999997</v>
      </c>
      <c r="K901" s="69">
        <v>47.485309999999998</v>
      </c>
      <c r="L901" s="69">
        <v>47.868290000000002</v>
      </c>
      <c r="M901" s="69">
        <v>47.729080000000003</v>
      </c>
      <c r="N901" s="69">
        <v>18.080660000000002</v>
      </c>
      <c r="O901" s="69">
        <v>16.520600000000002</v>
      </c>
      <c r="P901" s="69">
        <v>15.906280000000001</v>
      </c>
      <c r="Q901" s="69">
        <v>15.42356</v>
      </c>
      <c r="R901" s="69">
        <v>12.99358</v>
      </c>
      <c r="S901" s="69">
        <v>11.56973</v>
      </c>
      <c r="T901" s="69">
        <v>11.006069999999999</v>
      </c>
      <c r="U901" s="69">
        <v>10.55913</v>
      </c>
      <c r="V901" s="70">
        <v>0.59586790000000001</v>
      </c>
      <c r="W901" s="70">
        <v>0.51367580000000002</v>
      </c>
      <c r="X901" s="70">
        <v>0.47738350000000002</v>
      </c>
      <c r="Y901" s="70">
        <v>0.45967469999999999</v>
      </c>
    </row>
    <row r="902" spans="1:25">
      <c r="A902" t="str">
        <f t="shared" si="45"/>
        <v>36-38</v>
      </c>
      <c r="B902">
        <f t="shared" si="43"/>
        <v>36</v>
      </c>
      <c r="C902">
        <f t="shared" si="44"/>
        <v>38</v>
      </c>
      <c r="D902">
        <v>164000</v>
      </c>
      <c r="E902">
        <v>170000</v>
      </c>
      <c r="F902" s="69">
        <v>19.641739999999999</v>
      </c>
      <c r="G902" s="69">
        <v>17.075410000000002</v>
      </c>
      <c r="H902" s="69">
        <v>16.249890000000001</v>
      </c>
      <c r="I902" s="69">
        <v>16.040620000000001</v>
      </c>
      <c r="J902" s="69">
        <v>43.90446</v>
      </c>
      <c r="K902" s="69">
        <v>46.45391</v>
      </c>
      <c r="L902" s="69">
        <v>46.855240000000002</v>
      </c>
      <c r="M902" s="69">
        <v>46.725279999999998</v>
      </c>
      <c r="N902" s="69">
        <v>18.137530000000002</v>
      </c>
      <c r="O902" s="69">
        <v>16.570170000000001</v>
      </c>
      <c r="P902" s="69">
        <v>15.95018</v>
      </c>
      <c r="Q902" s="69">
        <v>15.46527</v>
      </c>
      <c r="R902" s="69">
        <v>13.10918</v>
      </c>
      <c r="S902" s="69">
        <v>11.663040000000001</v>
      </c>
      <c r="T902" s="69">
        <v>11.08647</v>
      </c>
      <c r="U902" s="69">
        <v>10.63111</v>
      </c>
      <c r="V902" s="70">
        <v>0.61467839999999996</v>
      </c>
      <c r="W902" s="70">
        <v>0.52816160000000001</v>
      </c>
      <c r="X902" s="70">
        <v>0.49022559999999998</v>
      </c>
      <c r="Y902" s="70">
        <v>0.47195150000000002</v>
      </c>
    </row>
    <row r="903" spans="1:25">
      <c r="A903" t="str">
        <f t="shared" si="45"/>
        <v>36-39</v>
      </c>
      <c r="B903">
        <f t="shared" si="43"/>
        <v>36</v>
      </c>
      <c r="C903">
        <f t="shared" si="44"/>
        <v>39</v>
      </c>
      <c r="D903">
        <v>164000</v>
      </c>
      <c r="E903">
        <v>174000</v>
      </c>
      <c r="F903" s="69">
        <v>20.2163</v>
      </c>
      <c r="G903" s="69">
        <v>17.385950000000001</v>
      </c>
      <c r="H903" s="69">
        <v>16.491900000000001</v>
      </c>
      <c r="I903" s="69">
        <v>16.280059999999999</v>
      </c>
      <c r="J903" s="69">
        <v>42.902839999999998</v>
      </c>
      <c r="K903" s="69">
        <v>45.54139</v>
      </c>
      <c r="L903" s="69">
        <v>45.907130000000002</v>
      </c>
      <c r="M903" s="69">
        <v>45.721670000000003</v>
      </c>
      <c r="N903" s="69">
        <v>18.079319999999999</v>
      </c>
      <c r="O903" s="69">
        <v>16.523820000000001</v>
      </c>
      <c r="P903" s="69">
        <v>15.918340000000001</v>
      </c>
      <c r="Q903" s="69">
        <v>15.452909999999999</v>
      </c>
      <c r="R903" s="69">
        <v>13.01357</v>
      </c>
      <c r="S903" s="69">
        <v>11.571070000000001</v>
      </c>
      <c r="T903" s="69">
        <v>11.00285</v>
      </c>
      <c r="U903" s="69">
        <v>10.561</v>
      </c>
      <c r="V903" s="70">
        <v>0.58566180000000001</v>
      </c>
      <c r="W903" s="70">
        <v>0.50098290000000001</v>
      </c>
      <c r="X903" s="70">
        <v>0.46639560000000002</v>
      </c>
      <c r="Y903" s="70">
        <v>0.45219789999999999</v>
      </c>
    </row>
    <row r="904" spans="1:25">
      <c r="A904" t="str">
        <f t="shared" si="45"/>
        <v>36-40</v>
      </c>
      <c r="B904">
        <f t="shared" si="43"/>
        <v>36</v>
      </c>
      <c r="C904">
        <f t="shared" si="44"/>
        <v>40</v>
      </c>
      <c r="D904">
        <v>164000</v>
      </c>
      <c r="E904">
        <v>178000</v>
      </c>
      <c r="F904" s="69">
        <v>17.857289999999999</v>
      </c>
      <c r="G904" s="69">
        <v>15.70632</v>
      </c>
      <c r="H904" s="69">
        <v>15.2141</v>
      </c>
      <c r="I904" s="69">
        <v>15.242889999999999</v>
      </c>
      <c r="J904" s="69">
        <v>43.910290000000003</v>
      </c>
      <c r="K904" s="69">
        <v>46.015389999999996</v>
      </c>
      <c r="L904" s="69">
        <v>46.022939999999998</v>
      </c>
      <c r="M904" s="69">
        <v>45.559989999999999</v>
      </c>
      <c r="N904" s="69">
        <v>17.700199999999999</v>
      </c>
      <c r="O904" s="69">
        <v>16.202449999999999</v>
      </c>
      <c r="P904" s="69">
        <v>15.61713</v>
      </c>
      <c r="Q904" s="69">
        <v>15.161490000000001</v>
      </c>
      <c r="R904" s="69">
        <v>12.456580000000001</v>
      </c>
      <c r="S904" s="69">
        <v>11.095599999999999</v>
      </c>
      <c r="T904" s="69">
        <v>10.55645</v>
      </c>
      <c r="U904" s="69">
        <v>10.13194</v>
      </c>
      <c r="V904" s="70">
        <v>0.53394529999999996</v>
      </c>
      <c r="W904" s="70">
        <v>0.46393050000000002</v>
      </c>
      <c r="X904" s="70">
        <v>0.43664730000000002</v>
      </c>
      <c r="Y904" s="70">
        <v>0.42643180000000003</v>
      </c>
    </row>
    <row r="905" spans="1:25">
      <c r="A905" t="str">
        <f t="shared" si="45"/>
        <v>36-41</v>
      </c>
      <c r="B905">
        <f t="shared" si="43"/>
        <v>36</v>
      </c>
      <c r="C905">
        <f t="shared" si="44"/>
        <v>41</v>
      </c>
      <c r="D905">
        <v>164000</v>
      </c>
      <c r="E905">
        <v>182000</v>
      </c>
      <c r="F905" s="69">
        <v>20.477429999999998</v>
      </c>
      <c r="G905" s="69">
        <v>17.948370000000001</v>
      </c>
      <c r="H905" s="69">
        <v>17.326499999999999</v>
      </c>
      <c r="I905" s="69">
        <v>17.309670000000001</v>
      </c>
      <c r="J905" s="69">
        <v>42.975389999999997</v>
      </c>
      <c r="K905" s="69">
        <v>45.328299999999999</v>
      </c>
      <c r="L905" s="69">
        <v>45.48077</v>
      </c>
      <c r="M905" s="69">
        <v>45.126660000000001</v>
      </c>
      <c r="N905" s="69">
        <v>18.946639999999999</v>
      </c>
      <c r="O905" s="69">
        <v>17.305980000000002</v>
      </c>
      <c r="P905" s="69">
        <v>16.65532</v>
      </c>
      <c r="Q905" s="69">
        <v>16.143750000000001</v>
      </c>
      <c r="R905" s="69">
        <v>12.896229999999999</v>
      </c>
      <c r="S905" s="69">
        <v>11.47179</v>
      </c>
      <c r="T905" s="69">
        <v>10.90376</v>
      </c>
      <c r="U905" s="69">
        <v>10.454269999999999</v>
      </c>
      <c r="V905" s="70">
        <v>0.6462793</v>
      </c>
      <c r="W905" s="70">
        <v>0.55982779999999999</v>
      </c>
      <c r="X905" s="70">
        <v>0.52452140000000003</v>
      </c>
      <c r="Y905" s="70">
        <v>0.50901759999999996</v>
      </c>
    </row>
    <row r="906" spans="1:25">
      <c r="A906" t="str">
        <f t="shared" si="45"/>
        <v>36-42</v>
      </c>
      <c r="B906">
        <f t="shared" si="43"/>
        <v>36</v>
      </c>
      <c r="C906">
        <f t="shared" si="44"/>
        <v>42</v>
      </c>
      <c r="D906">
        <v>164000</v>
      </c>
      <c r="E906">
        <v>186000</v>
      </c>
      <c r="F906" s="69">
        <v>18.516950000000001</v>
      </c>
      <c r="G906" s="69">
        <v>16.057739999999999</v>
      </c>
      <c r="H906" s="69">
        <v>15.396739999999999</v>
      </c>
      <c r="I906" s="69">
        <v>15.30982</v>
      </c>
      <c r="J906" s="69">
        <v>45.95194</v>
      </c>
      <c r="K906" s="69">
        <v>48.406109999999998</v>
      </c>
      <c r="L906" s="69">
        <v>48.635429999999999</v>
      </c>
      <c r="M906" s="69">
        <v>48.34498</v>
      </c>
      <c r="N906" s="69">
        <v>17.148630000000001</v>
      </c>
      <c r="O906" s="69">
        <v>15.673389999999999</v>
      </c>
      <c r="P906" s="69">
        <v>15.079359999999999</v>
      </c>
      <c r="Q906" s="69">
        <v>14.608890000000001</v>
      </c>
      <c r="R906" s="69">
        <v>12.0403</v>
      </c>
      <c r="S906" s="69">
        <v>10.705109999999999</v>
      </c>
      <c r="T906" s="69">
        <v>10.165100000000001</v>
      </c>
      <c r="U906" s="69">
        <v>9.7342849999999999</v>
      </c>
      <c r="V906" s="70">
        <v>0.68647069999999999</v>
      </c>
      <c r="W906" s="70">
        <v>0.59188839999999998</v>
      </c>
      <c r="X906" s="70">
        <v>0.55113679999999998</v>
      </c>
      <c r="Y906" s="70">
        <v>0.53095360000000003</v>
      </c>
    </row>
    <row r="907" spans="1:25">
      <c r="A907" t="str">
        <f t="shared" si="45"/>
        <v>36-43</v>
      </c>
      <c r="B907">
        <f t="shared" si="43"/>
        <v>36</v>
      </c>
      <c r="C907">
        <f t="shared" si="44"/>
        <v>43</v>
      </c>
      <c r="D907">
        <v>164000</v>
      </c>
      <c r="E907">
        <v>190000</v>
      </c>
      <c r="F907" s="69">
        <v>16.555990000000001</v>
      </c>
      <c r="G907" s="69">
        <v>14.23882</v>
      </c>
      <c r="H907" s="69">
        <v>13.60276</v>
      </c>
      <c r="I907" s="69">
        <v>13.48438</v>
      </c>
      <c r="J907" s="69">
        <v>47.243400000000001</v>
      </c>
      <c r="K907" s="69">
        <v>49.836880000000001</v>
      </c>
      <c r="L907" s="69">
        <v>50.149500000000003</v>
      </c>
      <c r="M907" s="69">
        <v>49.919359999999998</v>
      </c>
      <c r="N907" s="69">
        <v>16.330639999999999</v>
      </c>
      <c r="O907" s="69">
        <v>14.93608</v>
      </c>
      <c r="P907" s="69">
        <v>14.356439999999999</v>
      </c>
      <c r="Q907" s="69">
        <v>13.89195</v>
      </c>
      <c r="R907" s="69">
        <v>11.37731</v>
      </c>
      <c r="S907" s="69">
        <v>10.11279</v>
      </c>
      <c r="T907" s="69">
        <v>9.5873249999999999</v>
      </c>
      <c r="U907" s="69">
        <v>9.1636430000000004</v>
      </c>
      <c r="V907" s="70">
        <v>0.63487680000000002</v>
      </c>
      <c r="W907" s="70">
        <v>0.54597629999999997</v>
      </c>
      <c r="X907" s="70">
        <v>0.50610900000000003</v>
      </c>
      <c r="Y907" s="70">
        <v>0.48509249999999998</v>
      </c>
    </row>
    <row r="908" spans="1:25">
      <c r="A908" t="str">
        <f t="shared" si="45"/>
        <v>36-44</v>
      </c>
      <c r="B908">
        <f t="shared" si="43"/>
        <v>36</v>
      </c>
      <c r="C908">
        <f t="shared" si="44"/>
        <v>44</v>
      </c>
      <c r="D908">
        <v>164000</v>
      </c>
      <c r="E908">
        <v>194000</v>
      </c>
      <c r="F908" s="69">
        <v>14.946339999999999</v>
      </c>
      <c r="G908" s="69">
        <v>12.82019</v>
      </c>
      <c r="H908" s="69">
        <v>12.237109999999999</v>
      </c>
      <c r="I908" s="69">
        <v>12.12463</v>
      </c>
      <c r="J908" s="69">
        <v>48.959620000000001</v>
      </c>
      <c r="K908" s="69">
        <v>51.554319999999997</v>
      </c>
      <c r="L908" s="69">
        <v>51.872050000000002</v>
      </c>
      <c r="M908" s="69">
        <v>51.649189999999997</v>
      </c>
      <c r="N908" s="69">
        <v>16.775649999999999</v>
      </c>
      <c r="O908" s="69">
        <v>15.339180000000001</v>
      </c>
      <c r="P908" s="69">
        <v>14.74189</v>
      </c>
      <c r="Q908" s="69">
        <v>14.263030000000001</v>
      </c>
      <c r="R908" s="69">
        <v>11.13241</v>
      </c>
      <c r="S908" s="69">
        <v>9.8946710000000007</v>
      </c>
      <c r="T908" s="69">
        <v>9.3827269999999992</v>
      </c>
      <c r="U908" s="69">
        <v>8.9701789999999999</v>
      </c>
      <c r="V908" s="70">
        <v>0.65632710000000005</v>
      </c>
      <c r="W908" s="70">
        <v>0.56431480000000001</v>
      </c>
      <c r="X908" s="70">
        <v>0.52226609999999996</v>
      </c>
      <c r="Y908" s="70">
        <v>0.49928869999999997</v>
      </c>
    </row>
    <row r="909" spans="1:25">
      <c r="A909" t="str">
        <f t="shared" si="45"/>
        <v>36-45</v>
      </c>
      <c r="B909">
        <f t="shared" si="43"/>
        <v>36</v>
      </c>
      <c r="C909">
        <f t="shared" si="44"/>
        <v>45</v>
      </c>
      <c r="D909">
        <v>164000</v>
      </c>
      <c r="E909">
        <v>198000</v>
      </c>
      <c r="F909" s="69">
        <v>12.178850000000001</v>
      </c>
      <c r="G909" s="69">
        <v>10.37491</v>
      </c>
      <c r="H909" s="69">
        <v>9.8879129999999993</v>
      </c>
      <c r="I909" s="69">
        <v>9.7861799999999999</v>
      </c>
      <c r="J909" s="69">
        <v>50.917250000000003</v>
      </c>
      <c r="K909" s="69">
        <v>53.52299</v>
      </c>
      <c r="L909" s="69">
        <v>53.83981</v>
      </c>
      <c r="M909" s="69">
        <v>53.60642</v>
      </c>
      <c r="N909" s="69">
        <v>16.272590000000001</v>
      </c>
      <c r="O909" s="69">
        <v>14.898099999999999</v>
      </c>
      <c r="P909" s="69">
        <v>14.336679999999999</v>
      </c>
      <c r="Q909" s="69">
        <v>13.89086</v>
      </c>
      <c r="R909" s="69">
        <v>10.58977</v>
      </c>
      <c r="S909" s="69">
        <v>9.4138900000000003</v>
      </c>
      <c r="T909" s="69">
        <v>8.9365319999999997</v>
      </c>
      <c r="U909" s="69">
        <v>8.5554199999999998</v>
      </c>
      <c r="V909" s="70">
        <v>0.62787660000000001</v>
      </c>
      <c r="W909" s="70">
        <v>0.53981780000000001</v>
      </c>
      <c r="X909" s="70">
        <v>0.50045309999999998</v>
      </c>
      <c r="Y909" s="70">
        <v>0.47969000000000001</v>
      </c>
    </row>
    <row r="910" spans="1:25">
      <c r="A910" t="str">
        <f t="shared" si="45"/>
        <v>36-46</v>
      </c>
      <c r="B910">
        <f t="shared" si="43"/>
        <v>36</v>
      </c>
      <c r="C910">
        <f t="shared" si="44"/>
        <v>46</v>
      </c>
      <c r="D910">
        <v>164000</v>
      </c>
      <c r="E910">
        <v>202000</v>
      </c>
      <c r="F910" s="69">
        <v>21.856190000000002</v>
      </c>
      <c r="G910" s="69">
        <v>18.774360000000001</v>
      </c>
      <c r="H910" s="69">
        <v>17.83344</v>
      </c>
      <c r="I910" s="69">
        <v>17.625240000000002</v>
      </c>
      <c r="J910" s="69">
        <v>44.265160000000002</v>
      </c>
      <c r="K910" s="69">
        <v>47.163359999999997</v>
      </c>
      <c r="L910" s="69">
        <v>47.636029999999998</v>
      </c>
      <c r="M910" s="69">
        <v>47.490760000000002</v>
      </c>
      <c r="N910" s="69">
        <v>18.332809999999998</v>
      </c>
      <c r="O910" s="69">
        <v>16.72822</v>
      </c>
      <c r="P910" s="69">
        <v>16.047249999999998</v>
      </c>
      <c r="Q910" s="69">
        <v>15.50047</v>
      </c>
      <c r="R910" s="69">
        <v>11.75873</v>
      </c>
      <c r="S910" s="69">
        <v>10.429790000000001</v>
      </c>
      <c r="T910" s="69">
        <v>9.8716919999999995</v>
      </c>
      <c r="U910" s="69">
        <v>9.4229249999999993</v>
      </c>
      <c r="V910" s="70">
        <v>0.71419049999999995</v>
      </c>
      <c r="W910" s="70">
        <v>0.61302780000000001</v>
      </c>
      <c r="X910" s="70">
        <v>0.56704810000000005</v>
      </c>
      <c r="Y910" s="70">
        <v>0.54196690000000003</v>
      </c>
    </row>
    <row r="911" spans="1:25">
      <c r="A911" t="str">
        <f t="shared" si="45"/>
        <v>36-47</v>
      </c>
      <c r="B911">
        <f t="shared" si="43"/>
        <v>36</v>
      </c>
      <c r="C911">
        <f t="shared" si="44"/>
        <v>47</v>
      </c>
      <c r="D911">
        <v>164000</v>
      </c>
      <c r="E911">
        <v>206000</v>
      </c>
      <c r="F911" s="69">
        <v>14.7865</v>
      </c>
      <c r="G911" s="69">
        <v>12.55912</v>
      </c>
      <c r="H911" s="69">
        <v>11.92235</v>
      </c>
      <c r="I911" s="69">
        <v>11.786009999999999</v>
      </c>
      <c r="J911" s="69">
        <v>48.597830000000002</v>
      </c>
      <c r="K911" s="69">
        <v>51.44867</v>
      </c>
      <c r="L911" s="69">
        <v>51.863689999999998</v>
      </c>
      <c r="M911" s="69">
        <v>51.66039</v>
      </c>
      <c r="N911" s="69">
        <v>17.639990000000001</v>
      </c>
      <c r="O911" s="69">
        <v>16.124790000000001</v>
      </c>
      <c r="P911" s="69">
        <v>15.5055</v>
      </c>
      <c r="Q911" s="69">
        <v>15.01295</v>
      </c>
      <c r="R911" s="69">
        <v>10.793369999999999</v>
      </c>
      <c r="S911" s="69">
        <v>9.5827340000000003</v>
      </c>
      <c r="T911" s="69">
        <v>9.0932689999999994</v>
      </c>
      <c r="U911" s="69">
        <v>8.7028870000000005</v>
      </c>
      <c r="V911" s="70">
        <v>0.65599969999999996</v>
      </c>
      <c r="W911" s="70">
        <v>0.56322039999999995</v>
      </c>
      <c r="X911" s="70">
        <v>0.52271650000000003</v>
      </c>
      <c r="Y911" s="70">
        <v>0.50167229999999996</v>
      </c>
    </row>
    <row r="912" spans="1:25">
      <c r="A912" t="str">
        <f t="shared" si="45"/>
        <v>36-48</v>
      </c>
      <c r="B912">
        <f t="shared" si="43"/>
        <v>36</v>
      </c>
      <c r="C912">
        <f t="shared" si="44"/>
        <v>48</v>
      </c>
      <c r="D912">
        <v>164000</v>
      </c>
      <c r="E912">
        <v>210000</v>
      </c>
      <c r="F912" s="69">
        <v>23.231110000000001</v>
      </c>
      <c r="G912" s="69">
        <v>19.721889999999998</v>
      </c>
      <c r="H912" s="69">
        <v>18.593360000000001</v>
      </c>
      <c r="I912" s="69">
        <v>18.350999999999999</v>
      </c>
      <c r="J912" s="69">
        <v>40.633099999999999</v>
      </c>
      <c r="K912" s="69">
        <v>43.734090000000002</v>
      </c>
      <c r="L912" s="69">
        <v>44.290320000000001</v>
      </c>
      <c r="M912" s="69">
        <v>44.141509999999997</v>
      </c>
      <c r="N912" s="69">
        <v>18.852519999999998</v>
      </c>
      <c r="O912" s="69">
        <v>17.19641</v>
      </c>
      <c r="P912" s="69">
        <v>16.525179999999999</v>
      </c>
      <c r="Q912" s="69">
        <v>16.002980000000001</v>
      </c>
      <c r="R912" s="69">
        <v>11.65202</v>
      </c>
      <c r="S912" s="69">
        <v>10.31944</v>
      </c>
      <c r="T912" s="69">
        <v>9.7846379999999993</v>
      </c>
      <c r="U912" s="69">
        <v>9.3673500000000001</v>
      </c>
      <c r="V912" s="70">
        <v>0.81398170000000003</v>
      </c>
      <c r="W912" s="70">
        <v>0.69465299999999996</v>
      </c>
      <c r="X912" s="70">
        <v>0.64534150000000001</v>
      </c>
      <c r="Y912" s="70">
        <v>0.62171209999999999</v>
      </c>
    </row>
    <row r="913" spans="1:25">
      <c r="A913" t="str">
        <f t="shared" si="45"/>
        <v>36-49</v>
      </c>
      <c r="B913">
        <f t="shared" si="43"/>
        <v>36</v>
      </c>
      <c r="C913">
        <f t="shared" si="44"/>
        <v>49</v>
      </c>
      <c r="D913">
        <v>164000</v>
      </c>
      <c r="E913">
        <v>214000</v>
      </c>
      <c r="F913" s="69">
        <v>24.643450000000001</v>
      </c>
      <c r="G913" s="69">
        <v>21.076709999999999</v>
      </c>
      <c r="H913" s="69">
        <v>19.960930000000001</v>
      </c>
      <c r="I913" s="69">
        <v>19.718409999999999</v>
      </c>
      <c r="J913" s="69">
        <v>40.30133</v>
      </c>
      <c r="K913" s="69">
        <v>43.359900000000003</v>
      </c>
      <c r="L913" s="69">
        <v>43.907389999999999</v>
      </c>
      <c r="M913" s="69">
        <v>43.791980000000002</v>
      </c>
      <c r="N913" s="69">
        <v>18.963360000000002</v>
      </c>
      <c r="O913" s="69">
        <v>17.29984</v>
      </c>
      <c r="P913" s="69">
        <v>16.602589999999999</v>
      </c>
      <c r="Q913" s="69">
        <v>16.044419999999999</v>
      </c>
      <c r="R913" s="69">
        <v>11.92231</v>
      </c>
      <c r="S913" s="69">
        <v>10.56972</v>
      </c>
      <c r="T913" s="69">
        <v>10.012130000000001</v>
      </c>
      <c r="U913" s="69">
        <v>9.5658460000000005</v>
      </c>
      <c r="V913" s="70">
        <v>0.67782140000000002</v>
      </c>
      <c r="W913" s="70">
        <v>0.58113420000000005</v>
      </c>
      <c r="X913" s="70">
        <v>0.54087499999999999</v>
      </c>
      <c r="Y913" s="70">
        <v>0.52049009999999996</v>
      </c>
    </row>
    <row r="914" spans="1:25">
      <c r="A914" t="str">
        <f t="shared" si="45"/>
        <v>36-50</v>
      </c>
      <c r="B914">
        <f t="shared" si="43"/>
        <v>36</v>
      </c>
      <c r="C914">
        <f t="shared" si="44"/>
        <v>50</v>
      </c>
      <c r="D914">
        <v>164000</v>
      </c>
      <c r="E914">
        <v>218000</v>
      </c>
      <c r="F914" s="69">
        <v>18.350639999999999</v>
      </c>
      <c r="G914" s="69">
        <v>15.417450000000001</v>
      </c>
      <c r="H914" s="69">
        <v>14.54691</v>
      </c>
      <c r="I914" s="69">
        <v>14.36917</v>
      </c>
      <c r="J914" s="69">
        <v>43.89678</v>
      </c>
      <c r="K914" s="69">
        <v>46.911290000000001</v>
      </c>
      <c r="L914" s="69">
        <v>47.408589999999997</v>
      </c>
      <c r="M914" s="69">
        <v>47.22589</v>
      </c>
      <c r="N914" s="69">
        <v>15.950850000000001</v>
      </c>
      <c r="O914" s="69">
        <v>14.605180000000001</v>
      </c>
      <c r="P914" s="69">
        <v>14.055680000000001</v>
      </c>
      <c r="Q914" s="69">
        <v>13.61795</v>
      </c>
      <c r="R914" s="69">
        <v>10.72265</v>
      </c>
      <c r="S914" s="69">
        <v>9.5168649999999992</v>
      </c>
      <c r="T914" s="69">
        <v>9.0324410000000004</v>
      </c>
      <c r="U914" s="69">
        <v>8.6457890000000006</v>
      </c>
      <c r="V914" s="70">
        <v>0.54552610000000001</v>
      </c>
      <c r="W914" s="70">
        <v>0.46853939999999999</v>
      </c>
      <c r="X914" s="70">
        <v>0.43929439999999997</v>
      </c>
      <c r="Y914" s="70">
        <v>0.42654160000000002</v>
      </c>
    </row>
    <row r="915" spans="1:25">
      <c r="A915" t="str">
        <f t="shared" si="45"/>
        <v>36-51</v>
      </c>
      <c r="B915">
        <f t="shared" si="43"/>
        <v>36</v>
      </c>
      <c r="C915">
        <f t="shared" si="44"/>
        <v>51</v>
      </c>
      <c r="D915">
        <v>164000</v>
      </c>
      <c r="E915">
        <v>222000</v>
      </c>
      <c r="F915" s="69">
        <v>24.269839999999999</v>
      </c>
      <c r="G915" s="69">
        <v>20.729679999999998</v>
      </c>
      <c r="H915" s="69">
        <v>19.65701</v>
      </c>
      <c r="I915" s="69">
        <v>19.459579999999999</v>
      </c>
      <c r="J915" s="69">
        <v>39.011620000000001</v>
      </c>
      <c r="K915" s="69">
        <v>41.94558</v>
      </c>
      <c r="L915" s="69">
        <v>42.417619999999999</v>
      </c>
      <c r="M915" s="69">
        <v>42.242809999999999</v>
      </c>
      <c r="N915" s="69">
        <v>18.880680000000002</v>
      </c>
      <c r="O915" s="69">
        <v>17.212980000000002</v>
      </c>
      <c r="P915" s="69">
        <v>16.535419999999998</v>
      </c>
      <c r="Q915" s="69">
        <v>15.998860000000001</v>
      </c>
      <c r="R915" s="69">
        <v>12.103020000000001</v>
      </c>
      <c r="S915" s="69">
        <v>10.727499999999999</v>
      </c>
      <c r="T915" s="69">
        <v>10.17892</v>
      </c>
      <c r="U915" s="69">
        <v>9.7436589999999992</v>
      </c>
      <c r="V915" s="70">
        <v>0.68420219999999998</v>
      </c>
      <c r="W915" s="70">
        <v>0.58687880000000003</v>
      </c>
      <c r="X915" s="70">
        <v>0.54955069999999995</v>
      </c>
      <c r="Y915" s="70">
        <v>0.53251210000000004</v>
      </c>
    </row>
    <row r="916" spans="1:25">
      <c r="A916" t="str">
        <f t="shared" si="45"/>
        <v>36-52</v>
      </c>
      <c r="B916">
        <f t="shared" si="43"/>
        <v>36</v>
      </c>
      <c r="C916">
        <f t="shared" si="44"/>
        <v>52</v>
      </c>
      <c r="D916">
        <v>164000</v>
      </c>
      <c r="E916">
        <v>226000</v>
      </c>
      <c r="F916" s="69">
        <v>12.975630000000001</v>
      </c>
      <c r="G916" s="69">
        <v>10.95148</v>
      </c>
      <c r="H916" s="69">
        <v>10.430730000000001</v>
      </c>
      <c r="I916" s="69">
        <v>10.367620000000001</v>
      </c>
      <c r="J916" s="69">
        <v>46.901179999999997</v>
      </c>
      <c r="K916" s="69">
        <v>49.580370000000002</v>
      </c>
      <c r="L916" s="69">
        <v>49.878770000000003</v>
      </c>
      <c r="M916" s="69">
        <v>49.56015</v>
      </c>
      <c r="N916" s="69">
        <v>14.50456</v>
      </c>
      <c r="O916" s="69">
        <v>13.329660000000001</v>
      </c>
      <c r="P916" s="69">
        <v>12.88153</v>
      </c>
      <c r="Q916" s="69">
        <v>12.5314</v>
      </c>
      <c r="R916" s="69">
        <v>10.17334</v>
      </c>
      <c r="S916" s="69">
        <v>9.0408340000000003</v>
      </c>
      <c r="T916" s="69">
        <v>8.6209299999999995</v>
      </c>
      <c r="U916" s="69">
        <v>8.2912730000000003</v>
      </c>
      <c r="V916" s="70">
        <v>0.48022350000000003</v>
      </c>
      <c r="W916" s="70">
        <v>0.41750890000000002</v>
      </c>
      <c r="X916" s="70">
        <v>0.39823799999999998</v>
      </c>
      <c r="Y916" s="70">
        <v>0.39307360000000002</v>
      </c>
    </row>
    <row r="917" spans="1:25">
      <c r="A917" t="str">
        <f t="shared" si="45"/>
        <v>36-53</v>
      </c>
      <c r="B917">
        <f t="shared" si="43"/>
        <v>36</v>
      </c>
      <c r="C917">
        <f t="shared" si="44"/>
        <v>53</v>
      </c>
      <c r="D917">
        <v>164000</v>
      </c>
      <c r="E917">
        <v>230000</v>
      </c>
      <c r="F917" s="69">
        <v>12.759969999999999</v>
      </c>
      <c r="G917" s="69">
        <v>10.902670000000001</v>
      </c>
      <c r="H917" s="69">
        <v>10.46011</v>
      </c>
      <c r="I917" s="69">
        <v>10.42442</v>
      </c>
      <c r="J917" s="69">
        <v>47.26887</v>
      </c>
      <c r="K917" s="69">
        <v>49.761699999999998</v>
      </c>
      <c r="L917" s="69">
        <v>49.974930000000001</v>
      </c>
      <c r="M917" s="69">
        <v>49.635669999999998</v>
      </c>
      <c r="N917" s="69">
        <v>16.063009999999998</v>
      </c>
      <c r="O917" s="69">
        <v>14.772830000000001</v>
      </c>
      <c r="P917" s="69">
        <v>14.28956</v>
      </c>
      <c r="Q917" s="69">
        <v>13.91661</v>
      </c>
      <c r="R917" s="69">
        <v>10.699439999999999</v>
      </c>
      <c r="S917" s="69">
        <v>9.5118109999999998</v>
      </c>
      <c r="T917" s="69">
        <v>9.0849209999999996</v>
      </c>
      <c r="U917" s="69">
        <v>8.7524870000000004</v>
      </c>
      <c r="V917" s="70">
        <v>0.56883899999999998</v>
      </c>
      <c r="W917" s="70">
        <v>0.49735760000000001</v>
      </c>
      <c r="X917" s="70">
        <v>0.4735258</v>
      </c>
      <c r="Y917" s="70">
        <v>0.46535070000000001</v>
      </c>
    </row>
    <row r="918" spans="1:25">
      <c r="A918" t="str">
        <f t="shared" si="45"/>
        <v>36-54</v>
      </c>
      <c r="B918">
        <f t="shared" si="43"/>
        <v>36</v>
      </c>
      <c r="C918">
        <f t="shared" si="44"/>
        <v>54</v>
      </c>
      <c r="D918">
        <v>164000</v>
      </c>
      <c r="E918">
        <v>234000</v>
      </c>
      <c r="F918" s="69">
        <v>11.43863</v>
      </c>
      <c r="G918" s="69">
        <v>9.8804859999999994</v>
      </c>
      <c r="H918" s="69">
        <v>9.5279570000000007</v>
      </c>
      <c r="I918" s="69">
        <v>9.5165249999999997</v>
      </c>
      <c r="J918" s="69">
        <v>46.096879999999999</v>
      </c>
      <c r="K918" s="69">
        <v>48.462989999999998</v>
      </c>
      <c r="L918" s="69">
        <v>48.695010000000003</v>
      </c>
      <c r="M918" s="69">
        <v>48.398009999999999</v>
      </c>
      <c r="N918" s="69">
        <v>17.565370000000001</v>
      </c>
      <c r="O918" s="69">
        <v>16.139700000000001</v>
      </c>
      <c r="P918" s="69">
        <v>15.625959999999999</v>
      </c>
      <c r="Q918" s="69">
        <v>15.234170000000001</v>
      </c>
      <c r="R918" s="69">
        <v>11.03364</v>
      </c>
      <c r="S918" s="69">
        <v>9.8098580000000002</v>
      </c>
      <c r="T918" s="69">
        <v>9.3884460000000001</v>
      </c>
      <c r="U918" s="69">
        <v>9.0636949999999992</v>
      </c>
      <c r="V918" s="70">
        <v>0.51875530000000003</v>
      </c>
      <c r="W918" s="70">
        <v>0.45445229999999998</v>
      </c>
      <c r="X918" s="70">
        <v>0.43540909999999999</v>
      </c>
      <c r="Y918" s="70">
        <v>0.43046590000000001</v>
      </c>
    </row>
    <row r="919" spans="1:25">
      <c r="A919" t="str">
        <f t="shared" si="45"/>
        <v>36-55</v>
      </c>
      <c r="B919">
        <f t="shared" si="43"/>
        <v>36</v>
      </c>
      <c r="C919">
        <f t="shared" si="44"/>
        <v>55</v>
      </c>
      <c r="D919">
        <v>164000</v>
      </c>
      <c r="E919">
        <v>238000</v>
      </c>
      <c r="F919" s="69">
        <v>7.4665889999999999</v>
      </c>
      <c r="G919" s="69">
        <v>6.4057240000000002</v>
      </c>
      <c r="H919" s="69">
        <v>6.1914439999999997</v>
      </c>
      <c r="I919" s="69">
        <v>6.197368</v>
      </c>
      <c r="J919" s="69">
        <v>51.641069999999999</v>
      </c>
      <c r="K919" s="69">
        <v>53.863120000000002</v>
      </c>
      <c r="L919" s="69">
        <v>54.010150000000003</v>
      </c>
      <c r="M919" s="69">
        <v>53.651580000000003</v>
      </c>
      <c r="N919" s="69">
        <v>16.90157</v>
      </c>
      <c r="O919" s="69">
        <v>15.51469</v>
      </c>
      <c r="P919" s="69">
        <v>15.03912</v>
      </c>
      <c r="Q919" s="69">
        <v>14.67426</v>
      </c>
      <c r="R919" s="69">
        <v>10.66033</v>
      </c>
      <c r="S919" s="69">
        <v>9.4760559999999998</v>
      </c>
      <c r="T919" s="69">
        <v>9.0816099999999995</v>
      </c>
      <c r="U919" s="69">
        <v>8.7770519999999994</v>
      </c>
      <c r="V919" s="70">
        <v>0.62764500000000001</v>
      </c>
      <c r="W919" s="70">
        <v>0.5456744</v>
      </c>
      <c r="X919" s="70">
        <v>0.5192312</v>
      </c>
      <c r="Y919" s="70">
        <v>0.50927120000000003</v>
      </c>
    </row>
    <row r="920" spans="1:25">
      <c r="A920" t="str">
        <f t="shared" si="45"/>
        <v>36-56</v>
      </c>
      <c r="B920">
        <f t="shared" si="43"/>
        <v>36</v>
      </c>
      <c r="C920">
        <f t="shared" si="44"/>
        <v>56</v>
      </c>
      <c r="D920">
        <v>164000</v>
      </c>
      <c r="E920">
        <v>242000</v>
      </c>
      <c r="F920" s="69">
        <v>7.7081429999999997</v>
      </c>
      <c r="G920" s="69">
        <v>6.6598309999999996</v>
      </c>
      <c r="H920" s="69">
        <v>6.4505410000000003</v>
      </c>
      <c r="I920" s="69">
        <v>6.4585400000000002</v>
      </c>
      <c r="J920" s="69">
        <v>51.258400000000002</v>
      </c>
      <c r="K920" s="69">
        <v>53.576230000000002</v>
      </c>
      <c r="L920" s="69">
        <v>53.782080000000001</v>
      </c>
      <c r="M920" s="69">
        <v>53.469200000000001</v>
      </c>
      <c r="N920" s="69">
        <v>15.646459999999999</v>
      </c>
      <c r="O920" s="69">
        <v>14.37997</v>
      </c>
      <c r="P920" s="69">
        <v>13.966089999999999</v>
      </c>
      <c r="Q920" s="69">
        <v>13.651</v>
      </c>
      <c r="R920" s="69">
        <v>10.46176</v>
      </c>
      <c r="S920" s="69">
        <v>9.3041830000000001</v>
      </c>
      <c r="T920" s="69">
        <v>8.9312020000000008</v>
      </c>
      <c r="U920" s="69">
        <v>8.6462749999999993</v>
      </c>
      <c r="V920" s="70">
        <v>0.58516420000000002</v>
      </c>
      <c r="W920" s="70">
        <v>0.50717299999999998</v>
      </c>
      <c r="X920" s="70">
        <v>0.48423250000000001</v>
      </c>
      <c r="Y920" s="70">
        <v>0.47647400000000001</v>
      </c>
    </row>
    <row r="921" spans="1:25">
      <c r="A921" t="str">
        <f t="shared" si="45"/>
        <v>37-14</v>
      </c>
      <c r="B921">
        <f t="shared" si="43"/>
        <v>37</v>
      </c>
      <c r="C921">
        <f t="shared" si="44"/>
        <v>14</v>
      </c>
      <c r="D921">
        <v>168000</v>
      </c>
      <c r="E921">
        <v>74000</v>
      </c>
      <c r="F921" s="69">
        <v>5.3034189999999999</v>
      </c>
      <c r="G921" s="69">
        <v>4.454644</v>
      </c>
      <c r="H921" s="69">
        <v>4.1991120000000004</v>
      </c>
      <c r="I921" s="69">
        <v>4.0515270000000001</v>
      </c>
      <c r="J921" s="69">
        <v>55.039810000000003</v>
      </c>
      <c r="K921" s="69">
        <v>56.744660000000003</v>
      </c>
      <c r="L921" s="69">
        <v>56.94896</v>
      </c>
      <c r="M921" s="69">
        <v>56.948689999999999</v>
      </c>
      <c r="N921" s="69">
        <v>5.8515059999999997</v>
      </c>
      <c r="O921" s="69">
        <v>5.4097939999999998</v>
      </c>
      <c r="P921" s="69">
        <v>5.2434469999999997</v>
      </c>
      <c r="Q921" s="69">
        <v>5.1121879999999997</v>
      </c>
      <c r="R921" s="69">
        <v>6.2526739999999998</v>
      </c>
      <c r="S921" s="69">
        <v>5.5887859999999998</v>
      </c>
      <c r="T921" s="69">
        <v>5.3300179999999999</v>
      </c>
      <c r="U921" s="69">
        <v>5.1196339999999996</v>
      </c>
      <c r="V921" s="70">
        <v>0.30846820000000003</v>
      </c>
      <c r="W921" s="70">
        <v>0.26028390000000001</v>
      </c>
      <c r="X921" s="70">
        <v>0.23506540000000001</v>
      </c>
      <c r="Y921" s="70">
        <v>0.22048960000000001</v>
      </c>
    </row>
    <row r="922" spans="1:25">
      <c r="A922" t="str">
        <f t="shared" si="45"/>
        <v>37-15</v>
      </c>
      <c r="B922">
        <f t="shared" si="43"/>
        <v>37</v>
      </c>
      <c r="C922">
        <f t="shared" si="44"/>
        <v>15</v>
      </c>
      <c r="D922">
        <v>168000</v>
      </c>
      <c r="E922">
        <v>78000</v>
      </c>
      <c r="F922" s="69">
        <v>7.314082</v>
      </c>
      <c r="G922" s="69">
        <v>6.1601559999999997</v>
      </c>
      <c r="H922" s="69">
        <v>5.8142300000000002</v>
      </c>
      <c r="I922" s="69">
        <v>5.6382000000000003</v>
      </c>
      <c r="J922" s="69">
        <v>54.185690000000001</v>
      </c>
      <c r="K922" s="69">
        <v>55.924390000000002</v>
      </c>
      <c r="L922" s="69">
        <v>56.144930000000002</v>
      </c>
      <c r="M922" s="69">
        <v>56.137</v>
      </c>
      <c r="N922" s="69">
        <v>7.8441960000000002</v>
      </c>
      <c r="O922" s="69">
        <v>7.2201029999999999</v>
      </c>
      <c r="P922" s="69">
        <v>6.9851470000000004</v>
      </c>
      <c r="Q922" s="69">
        <v>6.7985160000000002</v>
      </c>
      <c r="R922" s="69">
        <v>6.9243259999999998</v>
      </c>
      <c r="S922" s="69">
        <v>6.1877180000000003</v>
      </c>
      <c r="T922" s="69">
        <v>5.9036299999999997</v>
      </c>
      <c r="U922" s="69">
        <v>5.6735340000000001</v>
      </c>
      <c r="V922" s="70">
        <v>0.37578089999999997</v>
      </c>
      <c r="W922" s="70">
        <v>0.3194668</v>
      </c>
      <c r="X922" s="70">
        <v>0.29155930000000002</v>
      </c>
      <c r="Y922" s="70">
        <v>0.27589170000000002</v>
      </c>
    </row>
    <row r="923" spans="1:25">
      <c r="A923" t="str">
        <f t="shared" si="45"/>
        <v>37-16</v>
      </c>
      <c r="B923">
        <f t="shared" si="43"/>
        <v>37</v>
      </c>
      <c r="C923">
        <f t="shared" si="44"/>
        <v>16</v>
      </c>
      <c r="D923">
        <v>168000</v>
      </c>
      <c r="E923">
        <v>82000</v>
      </c>
      <c r="F923" s="69">
        <v>5.5480470000000004</v>
      </c>
      <c r="G923" s="69">
        <v>4.6908690000000002</v>
      </c>
      <c r="H923" s="69">
        <v>4.4296579999999999</v>
      </c>
      <c r="I923" s="69">
        <v>4.2977679999999996</v>
      </c>
      <c r="J923" s="69">
        <v>55.150309999999998</v>
      </c>
      <c r="K923" s="69">
        <v>56.772219999999997</v>
      </c>
      <c r="L923" s="69">
        <v>56.952869999999997</v>
      </c>
      <c r="M923" s="69">
        <v>56.908369999999998</v>
      </c>
      <c r="N923" s="69">
        <v>6.2430269999999997</v>
      </c>
      <c r="O923" s="69">
        <v>5.7675049999999999</v>
      </c>
      <c r="P923" s="69">
        <v>5.5893969999999999</v>
      </c>
      <c r="Q923" s="69">
        <v>5.4491959999999997</v>
      </c>
      <c r="R923" s="69">
        <v>6.4706890000000001</v>
      </c>
      <c r="S923" s="69">
        <v>5.7913889999999997</v>
      </c>
      <c r="T923" s="69">
        <v>5.5297179999999999</v>
      </c>
      <c r="U923" s="69">
        <v>5.318479</v>
      </c>
      <c r="V923" s="70">
        <v>0.31804690000000002</v>
      </c>
      <c r="W923" s="70">
        <v>0.2700014</v>
      </c>
      <c r="X923" s="70">
        <v>0.2458185</v>
      </c>
      <c r="Y923" s="70">
        <v>0.23247110000000001</v>
      </c>
    </row>
    <row r="924" spans="1:25">
      <c r="A924" t="str">
        <f t="shared" si="45"/>
        <v>37-17</v>
      </c>
      <c r="B924">
        <f t="shared" si="43"/>
        <v>37</v>
      </c>
      <c r="C924">
        <f t="shared" si="44"/>
        <v>17</v>
      </c>
      <c r="D924">
        <v>168000</v>
      </c>
      <c r="E924">
        <v>86000</v>
      </c>
      <c r="F924" s="69">
        <v>10.63958</v>
      </c>
      <c r="G924" s="69">
        <v>9.1055679999999999</v>
      </c>
      <c r="H924" s="69">
        <v>8.6430109999999996</v>
      </c>
      <c r="I924" s="69">
        <v>8.4406890000000008</v>
      </c>
      <c r="J924" s="69">
        <v>51.919649999999997</v>
      </c>
      <c r="K924" s="69">
        <v>53.676819999999999</v>
      </c>
      <c r="L924" s="69">
        <v>53.912030000000001</v>
      </c>
      <c r="M924" s="69">
        <v>53.893680000000003</v>
      </c>
      <c r="N924" s="69">
        <v>13.345750000000001</v>
      </c>
      <c r="O924" s="69">
        <v>12.21514</v>
      </c>
      <c r="P924" s="69">
        <v>11.786799999999999</v>
      </c>
      <c r="Q924" s="69">
        <v>11.44389</v>
      </c>
      <c r="R924" s="69">
        <v>8.2975940000000001</v>
      </c>
      <c r="S924" s="69">
        <v>7.4049889999999996</v>
      </c>
      <c r="T924" s="69">
        <v>7.0624349999999998</v>
      </c>
      <c r="U924" s="69">
        <v>6.7856040000000002</v>
      </c>
      <c r="V924" s="70">
        <v>0.47995270000000001</v>
      </c>
      <c r="W924" s="70">
        <v>0.41303899999999999</v>
      </c>
      <c r="X924" s="70">
        <v>0.38164110000000001</v>
      </c>
      <c r="Y924" s="70">
        <v>0.36438749999999998</v>
      </c>
    </row>
    <row r="925" spans="1:25">
      <c r="A925" t="str">
        <f t="shared" si="45"/>
        <v>37-18</v>
      </c>
      <c r="B925">
        <f t="shared" si="43"/>
        <v>37</v>
      </c>
      <c r="C925">
        <f t="shared" si="44"/>
        <v>18</v>
      </c>
      <c r="D925">
        <v>168000</v>
      </c>
      <c r="E925">
        <v>90000</v>
      </c>
      <c r="F925" s="69">
        <v>7.5018840000000004</v>
      </c>
      <c r="G925" s="69">
        <v>6.4591529999999997</v>
      </c>
      <c r="H925" s="69">
        <v>6.1386320000000003</v>
      </c>
      <c r="I925" s="69">
        <v>5.9923229999999998</v>
      </c>
      <c r="J925" s="69">
        <v>54.193159999999999</v>
      </c>
      <c r="K925" s="69">
        <v>55.770650000000003</v>
      </c>
      <c r="L925" s="69">
        <v>55.939909999999998</v>
      </c>
      <c r="M925" s="69">
        <v>55.875279999999997</v>
      </c>
      <c r="N925" s="69">
        <v>11.023429999999999</v>
      </c>
      <c r="O925" s="69">
        <v>10.116849999999999</v>
      </c>
      <c r="P925" s="69">
        <v>9.7748019999999993</v>
      </c>
      <c r="Q925" s="69">
        <v>9.5022420000000007</v>
      </c>
      <c r="R925" s="69">
        <v>7.6730219999999996</v>
      </c>
      <c r="S925" s="69">
        <v>6.850943</v>
      </c>
      <c r="T925" s="69">
        <v>6.5362220000000004</v>
      </c>
      <c r="U925" s="69">
        <v>6.2822069999999997</v>
      </c>
      <c r="V925" s="70">
        <v>0.46223239999999999</v>
      </c>
      <c r="W925" s="70">
        <v>0.39839029999999998</v>
      </c>
      <c r="X925" s="70">
        <v>0.36814429999999998</v>
      </c>
      <c r="Y925" s="70">
        <v>0.35157850000000002</v>
      </c>
    </row>
    <row r="926" spans="1:25">
      <c r="A926" t="str">
        <f t="shared" si="45"/>
        <v>37-19</v>
      </c>
      <c r="B926">
        <f t="shared" si="43"/>
        <v>37</v>
      </c>
      <c r="C926">
        <f t="shared" si="44"/>
        <v>19</v>
      </c>
      <c r="D926">
        <v>168000</v>
      </c>
      <c r="E926">
        <v>94000</v>
      </c>
      <c r="F926" s="69">
        <v>7.5300719999999997</v>
      </c>
      <c r="G926" s="69">
        <v>6.5292459999999997</v>
      </c>
      <c r="H926" s="69">
        <v>6.2218369999999998</v>
      </c>
      <c r="I926" s="69">
        <v>6.0846159999999996</v>
      </c>
      <c r="J926" s="69">
        <v>51.383749999999999</v>
      </c>
      <c r="K926" s="69">
        <v>53.123040000000003</v>
      </c>
      <c r="L926" s="69">
        <v>53.347720000000002</v>
      </c>
      <c r="M926" s="69">
        <v>53.311230000000002</v>
      </c>
      <c r="N926" s="69">
        <v>11.865959999999999</v>
      </c>
      <c r="O926" s="69">
        <v>10.882910000000001</v>
      </c>
      <c r="P926" s="69">
        <v>10.51214</v>
      </c>
      <c r="Q926" s="69">
        <v>10.2164</v>
      </c>
      <c r="R926" s="69">
        <v>8.0422560000000001</v>
      </c>
      <c r="S926" s="69">
        <v>7.1771630000000002</v>
      </c>
      <c r="T926" s="69">
        <v>6.8467250000000002</v>
      </c>
      <c r="U926" s="69">
        <v>6.5798699999999997</v>
      </c>
      <c r="V926" s="70">
        <v>0.51036930000000003</v>
      </c>
      <c r="W926" s="70">
        <v>0.44144299999999997</v>
      </c>
      <c r="X926" s="70">
        <v>0.40955770000000002</v>
      </c>
      <c r="Y926" s="70">
        <v>0.3922525</v>
      </c>
    </row>
    <row r="927" spans="1:25">
      <c r="A927" t="str">
        <f t="shared" si="45"/>
        <v>37-20</v>
      </c>
      <c r="B927">
        <f t="shared" si="43"/>
        <v>37</v>
      </c>
      <c r="C927">
        <f t="shared" si="44"/>
        <v>20</v>
      </c>
      <c r="D927">
        <v>168000</v>
      </c>
      <c r="E927">
        <v>98000</v>
      </c>
      <c r="F927" s="69">
        <v>8.9787839999999992</v>
      </c>
      <c r="G927" s="69">
        <v>7.8423639999999999</v>
      </c>
      <c r="H927" s="69">
        <v>7.4896370000000001</v>
      </c>
      <c r="I927" s="69">
        <v>7.3397449999999997</v>
      </c>
      <c r="J927" s="69">
        <v>50.042050000000003</v>
      </c>
      <c r="K927" s="69">
        <v>51.822310000000002</v>
      </c>
      <c r="L927" s="69">
        <v>52.063200000000002</v>
      </c>
      <c r="M927" s="69">
        <v>52.027900000000002</v>
      </c>
      <c r="N927" s="69">
        <v>14.979559999999999</v>
      </c>
      <c r="O927" s="69">
        <v>13.700559999999999</v>
      </c>
      <c r="P927" s="69">
        <v>13.217879999999999</v>
      </c>
      <c r="Q927" s="69">
        <v>12.830299999999999</v>
      </c>
      <c r="R927" s="69">
        <v>8.8144670000000005</v>
      </c>
      <c r="S927" s="69">
        <v>7.8576360000000003</v>
      </c>
      <c r="T927" s="69">
        <v>7.4929839999999999</v>
      </c>
      <c r="U927" s="69">
        <v>7.1980139999999997</v>
      </c>
      <c r="V927" s="70">
        <v>0.60845360000000004</v>
      </c>
      <c r="W927" s="70">
        <v>0.52870419999999996</v>
      </c>
      <c r="X927" s="70">
        <v>0.49311480000000002</v>
      </c>
      <c r="Y927" s="70">
        <v>0.47385830000000001</v>
      </c>
    </row>
    <row r="928" spans="1:25">
      <c r="A928" t="str">
        <f t="shared" si="45"/>
        <v>37-21</v>
      </c>
      <c r="B928">
        <f t="shared" si="43"/>
        <v>37</v>
      </c>
      <c r="C928">
        <f t="shared" si="44"/>
        <v>21</v>
      </c>
      <c r="D928">
        <v>168000</v>
      </c>
      <c r="E928">
        <v>102000</v>
      </c>
      <c r="F928" s="69">
        <v>12.739990000000001</v>
      </c>
      <c r="G928" s="69">
        <v>11.21027</v>
      </c>
      <c r="H928" s="69">
        <v>10.757289999999999</v>
      </c>
      <c r="I928" s="69">
        <v>10.595230000000001</v>
      </c>
      <c r="J928" s="69">
        <v>48.54139</v>
      </c>
      <c r="K928" s="69">
        <v>50.360480000000003</v>
      </c>
      <c r="L928" s="69">
        <v>50.600520000000003</v>
      </c>
      <c r="M928" s="69">
        <v>50.545409999999997</v>
      </c>
      <c r="N928" s="69">
        <v>14.248889999999999</v>
      </c>
      <c r="O928" s="69">
        <v>13.03927</v>
      </c>
      <c r="P928" s="69">
        <v>12.582179999999999</v>
      </c>
      <c r="Q928" s="69">
        <v>12.21518</v>
      </c>
      <c r="R928" s="69">
        <v>8.8361479999999997</v>
      </c>
      <c r="S928" s="69">
        <v>7.8806010000000004</v>
      </c>
      <c r="T928" s="69">
        <v>7.5159260000000003</v>
      </c>
      <c r="U928" s="69">
        <v>7.2206739999999998</v>
      </c>
      <c r="V928" s="70">
        <v>0.63753309999999996</v>
      </c>
      <c r="W928" s="70">
        <v>0.55568669999999998</v>
      </c>
      <c r="X928" s="70">
        <v>0.51949020000000001</v>
      </c>
      <c r="Y928" s="70">
        <v>0.49991920000000001</v>
      </c>
    </row>
    <row r="929" spans="1:25">
      <c r="A929" t="str">
        <f t="shared" si="45"/>
        <v>37-22</v>
      </c>
      <c r="B929">
        <f t="shared" si="43"/>
        <v>37</v>
      </c>
      <c r="C929">
        <f t="shared" si="44"/>
        <v>22</v>
      </c>
      <c r="D929">
        <v>168000</v>
      </c>
      <c r="E929">
        <v>106000</v>
      </c>
      <c r="F929" s="69">
        <v>11.874309999999999</v>
      </c>
      <c r="G929" s="69">
        <v>10.477679999999999</v>
      </c>
      <c r="H929" s="69">
        <v>10.05733</v>
      </c>
      <c r="I929" s="69">
        <v>9.905958</v>
      </c>
      <c r="J929" s="69">
        <v>45.968200000000003</v>
      </c>
      <c r="K929" s="69">
        <v>47.899459999999998</v>
      </c>
      <c r="L929" s="69">
        <v>48.195659999999997</v>
      </c>
      <c r="M929" s="69">
        <v>48.172379999999997</v>
      </c>
      <c r="N929" s="69">
        <v>15.17315</v>
      </c>
      <c r="O929" s="69">
        <v>13.870649999999999</v>
      </c>
      <c r="P929" s="69">
        <v>13.37598</v>
      </c>
      <c r="Q929" s="69">
        <v>12.978149999999999</v>
      </c>
      <c r="R929" s="69">
        <v>9.1375530000000005</v>
      </c>
      <c r="S929" s="69">
        <v>8.1490379999999991</v>
      </c>
      <c r="T929" s="69">
        <v>7.7702450000000001</v>
      </c>
      <c r="U929" s="69">
        <v>7.4635410000000002</v>
      </c>
      <c r="V929" s="70">
        <v>0.5250378</v>
      </c>
      <c r="W929" s="70">
        <v>0.4562851</v>
      </c>
      <c r="X929" s="70">
        <v>0.42427189999999998</v>
      </c>
      <c r="Y929" s="70">
        <v>0.40687849999999998</v>
      </c>
    </row>
    <row r="930" spans="1:25">
      <c r="A930" t="str">
        <f t="shared" si="45"/>
        <v>37-23</v>
      </c>
      <c r="B930">
        <f t="shared" si="43"/>
        <v>37</v>
      </c>
      <c r="C930">
        <f t="shared" si="44"/>
        <v>23</v>
      </c>
      <c r="D930">
        <v>168000</v>
      </c>
      <c r="E930">
        <v>110000</v>
      </c>
      <c r="F930" s="69">
        <v>11.20157</v>
      </c>
      <c r="G930" s="69">
        <v>9.9235760000000006</v>
      </c>
      <c r="H930" s="69">
        <v>9.5339469999999995</v>
      </c>
      <c r="I930" s="69">
        <v>9.3936309999999992</v>
      </c>
      <c r="J930" s="69">
        <v>46.05782</v>
      </c>
      <c r="K930" s="69">
        <v>47.935690000000001</v>
      </c>
      <c r="L930" s="69">
        <v>48.207210000000003</v>
      </c>
      <c r="M930" s="69">
        <v>48.157139999999998</v>
      </c>
      <c r="N930" s="69">
        <v>15.7416</v>
      </c>
      <c r="O930" s="69">
        <v>14.396509999999999</v>
      </c>
      <c r="P930" s="69">
        <v>13.88528</v>
      </c>
      <c r="Q930" s="69">
        <v>13.47494</v>
      </c>
      <c r="R930" s="69">
        <v>9.2386879999999998</v>
      </c>
      <c r="S930" s="69">
        <v>8.2407959999999996</v>
      </c>
      <c r="T930" s="69">
        <v>7.8581810000000001</v>
      </c>
      <c r="U930" s="69">
        <v>7.5491580000000003</v>
      </c>
      <c r="V930" s="70">
        <v>0.52097490000000002</v>
      </c>
      <c r="W930" s="70">
        <v>0.4534126</v>
      </c>
      <c r="X930" s="70">
        <v>0.42172739999999997</v>
      </c>
      <c r="Y930" s="70">
        <v>0.40456959999999997</v>
      </c>
    </row>
    <row r="931" spans="1:25">
      <c r="A931" t="str">
        <f t="shared" si="45"/>
        <v>37-24</v>
      </c>
      <c r="B931">
        <f t="shared" si="43"/>
        <v>37</v>
      </c>
      <c r="C931">
        <f t="shared" si="44"/>
        <v>24</v>
      </c>
      <c r="D931">
        <v>168000</v>
      </c>
      <c r="E931">
        <v>114000</v>
      </c>
      <c r="F931" s="69">
        <v>13.705719999999999</v>
      </c>
      <c r="G931" s="69">
        <v>12.180730000000001</v>
      </c>
      <c r="H931" s="69">
        <v>11.705159999999999</v>
      </c>
      <c r="I931" s="69">
        <v>11.54609</v>
      </c>
      <c r="J931" s="69">
        <v>46.553550000000001</v>
      </c>
      <c r="K931" s="69">
        <v>48.392620000000001</v>
      </c>
      <c r="L931" s="69">
        <v>48.647599999999997</v>
      </c>
      <c r="M931" s="69">
        <v>48.570500000000003</v>
      </c>
      <c r="N931" s="69">
        <v>15.63256</v>
      </c>
      <c r="O931" s="69">
        <v>14.30579</v>
      </c>
      <c r="P931" s="69">
        <v>13.7987</v>
      </c>
      <c r="Q931" s="69">
        <v>13.39364</v>
      </c>
      <c r="R931" s="69">
        <v>9.4175269999999998</v>
      </c>
      <c r="S931" s="69">
        <v>8.3999489999999994</v>
      </c>
      <c r="T931" s="69">
        <v>8.0078390000000006</v>
      </c>
      <c r="U931" s="69">
        <v>7.6922759999999997</v>
      </c>
      <c r="V931" s="70">
        <v>0.58832329999999999</v>
      </c>
      <c r="W931" s="70">
        <v>0.51353599999999999</v>
      </c>
      <c r="X931" s="70">
        <v>0.47871540000000001</v>
      </c>
      <c r="Y931" s="70">
        <v>0.45975090000000002</v>
      </c>
    </row>
    <row r="932" spans="1:25">
      <c r="A932" t="str">
        <f t="shared" si="45"/>
        <v>37-25</v>
      </c>
      <c r="B932">
        <f t="shared" si="43"/>
        <v>37</v>
      </c>
      <c r="C932">
        <f t="shared" si="44"/>
        <v>25</v>
      </c>
      <c r="D932">
        <v>168000</v>
      </c>
      <c r="E932">
        <v>118000</v>
      </c>
      <c r="F932" s="69">
        <v>11.55916</v>
      </c>
      <c r="G932" s="69">
        <v>10.25239</v>
      </c>
      <c r="H932" s="69">
        <v>9.8414470000000005</v>
      </c>
      <c r="I932" s="69">
        <v>9.7023050000000008</v>
      </c>
      <c r="J932" s="69">
        <v>47.569339999999997</v>
      </c>
      <c r="K932" s="69">
        <v>49.384059999999998</v>
      </c>
      <c r="L932" s="69">
        <v>49.612220000000001</v>
      </c>
      <c r="M932" s="69">
        <v>49.493729999999999</v>
      </c>
      <c r="N932" s="69">
        <v>13.004860000000001</v>
      </c>
      <c r="O932" s="69">
        <v>11.93651</v>
      </c>
      <c r="P932" s="69">
        <v>11.525550000000001</v>
      </c>
      <c r="Q932" s="69">
        <v>11.201090000000001</v>
      </c>
      <c r="R932" s="69">
        <v>8.8233610000000002</v>
      </c>
      <c r="S932" s="69">
        <v>7.878571</v>
      </c>
      <c r="T932" s="69">
        <v>7.5113000000000003</v>
      </c>
      <c r="U932" s="69">
        <v>7.2175570000000002</v>
      </c>
      <c r="V932" s="70">
        <v>0.51155010000000001</v>
      </c>
      <c r="W932" s="70">
        <v>0.44564979999999998</v>
      </c>
      <c r="X932" s="70">
        <v>0.4142266</v>
      </c>
      <c r="Y932" s="70">
        <v>0.39738869999999998</v>
      </c>
    </row>
    <row r="933" spans="1:25">
      <c r="A933" t="str">
        <f t="shared" si="45"/>
        <v>37-26</v>
      </c>
      <c r="B933">
        <f t="shared" si="43"/>
        <v>37</v>
      </c>
      <c r="C933">
        <f t="shared" si="44"/>
        <v>26</v>
      </c>
      <c r="D933">
        <v>168000</v>
      </c>
      <c r="E933">
        <v>122000</v>
      </c>
      <c r="F933" s="69">
        <v>15.220610000000001</v>
      </c>
      <c r="G933" s="69">
        <v>13.61308</v>
      </c>
      <c r="H933" s="69">
        <v>13.10999</v>
      </c>
      <c r="I933" s="69">
        <v>12.972289999999999</v>
      </c>
      <c r="J933" s="69">
        <v>38.642960000000002</v>
      </c>
      <c r="K933" s="69">
        <v>40.613120000000002</v>
      </c>
      <c r="L933" s="69">
        <v>40.919829999999997</v>
      </c>
      <c r="M933" s="69">
        <v>40.8523</v>
      </c>
      <c r="N933" s="69">
        <v>17.781120000000001</v>
      </c>
      <c r="O933" s="69">
        <v>16.260459999999998</v>
      </c>
      <c r="P933" s="69">
        <v>15.66625</v>
      </c>
      <c r="Q933" s="69">
        <v>15.193020000000001</v>
      </c>
      <c r="R933" s="69">
        <v>10.791460000000001</v>
      </c>
      <c r="S933" s="69">
        <v>9.6308439999999997</v>
      </c>
      <c r="T933" s="69">
        <v>9.1754580000000008</v>
      </c>
      <c r="U933" s="69">
        <v>8.8106069999999992</v>
      </c>
      <c r="V933" s="70">
        <v>0.76348709999999997</v>
      </c>
      <c r="W933" s="70">
        <v>0.67247179999999995</v>
      </c>
      <c r="X933" s="70">
        <v>0.63018719999999995</v>
      </c>
      <c r="Y933" s="70">
        <v>0.60657570000000005</v>
      </c>
    </row>
    <row r="934" spans="1:25">
      <c r="A934" t="str">
        <f t="shared" si="45"/>
        <v>37-27</v>
      </c>
      <c r="B934">
        <f t="shared" si="43"/>
        <v>37</v>
      </c>
      <c r="C934">
        <f t="shared" si="44"/>
        <v>27</v>
      </c>
      <c r="D934">
        <v>168000</v>
      </c>
      <c r="E934">
        <v>126000</v>
      </c>
      <c r="F934" s="69">
        <v>21.940840000000001</v>
      </c>
      <c r="G934" s="69">
        <v>19.91009</v>
      </c>
      <c r="H934" s="69">
        <v>19.266190000000002</v>
      </c>
      <c r="I934" s="69">
        <v>19.15803</v>
      </c>
      <c r="J934" s="69">
        <v>40.319650000000003</v>
      </c>
      <c r="K934" s="69">
        <v>42.232579999999999</v>
      </c>
      <c r="L934" s="69">
        <v>42.50367</v>
      </c>
      <c r="M934" s="69">
        <v>42.362789999999997</v>
      </c>
      <c r="N934" s="69">
        <v>17.595050000000001</v>
      </c>
      <c r="O934" s="69">
        <v>16.104880000000001</v>
      </c>
      <c r="P934" s="69">
        <v>15.50914</v>
      </c>
      <c r="Q934" s="69">
        <v>15.034190000000001</v>
      </c>
      <c r="R934" s="69">
        <v>11.05987</v>
      </c>
      <c r="S934" s="69">
        <v>9.8880859999999995</v>
      </c>
      <c r="T934" s="69">
        <v>9.4177979999999994</v>
      </c>
      <c r="U934" s="69">
        <v>9.0404110000000006</v>
      </c>
      <c r="V934" s="70">
        <v>0.78126169999999995</v>
      </c>
      <c r="W934" s="70">
        <v>0.69072199999999995</v>
      </c>
      <c r="X934" s="70">
        <v>0.64746979999999998</v>
      </c>
      <c r="Y934" s="70">
        <v>0.62279390000000001</v>
      </c>
    </row>
    <row r="935" spans="1:25">
      <c r="A935" t="str">
        <f t="shared" si="45"/>
        <v>37-28</v>
      </c>
      <c r="B935">
        <f t="shared" si="43"/>
        <v>37</v>
      </c>
      <c r="C935">
        <f t="shared" si="44"/>
        <v>28</v>
      </c>
      <c r="D935">
        <v>168000</v>
      </c>
      <c r="E935">
        <v>130000</v>
      </c>
      <c r="F935" s="69">
        <v>17.19632</v>
      </c>
      <c r="G935" s="69">
        <v>15.470459999999999</v>
      </c>
      <c r="H935" s="69">
        <v>14.933339999999999</v>
      </c>
      <c r="I935" s="69">
        <v>14.84285</v>
      </c>
      <c r="J935" s="69">
        <v>42.447859999999999</v>
      </c>
      <c r="K935" s="69">
        <v>44.458329999999997</v>
      </c>
      <c r="L935" s="69">
        <v>44.734529999999999</v>
      </c>
      <c r="M935" s="69">
        <v>44.586019999999998</v>
      </c>
      <c r="N935" s="69">
        <v>17.672689999999999</v>
      </c>
      <c r="O935" s="69">
        <v>16.1844</v>
      </c>
      <c r="P935" s="69">
        <v>15.588150000000001</v>
      </c>
      <c r="Q935" s="69">
        <v>15.11365</v>
      </c>
      <c r="R935" s="69">
        <v>10.822710000000001</v>
      </c>
      <c r="S935" s="69">
        <v>9.6832589999999996</v>
      </c>
      <c r="T935" s="69">
        <v>9.2241440000000008</v>
      </c>
      <c r="U935" s="69">
        <v>8.8565640000000005</v>
      </c>
      <c r="V935" s="70">
        <v>0.56420459999999995</v>
      </c>
      <c r="W935" s="70">
        <v>0.49688159999999998</v>
      </c>
      <c r="X935" s="70">
        <v>0.46523419999999999</v>
      </c>
      <c r="Y935" s="70">
        <v>0.4487236</v>
      </c>
    </row>
    <row r="936" spans="1:25">
      <c r="A936" t="str">
        <f t="shared" si="45"/>
        <v>37-29</v>
      </c>
      <c r="B936">
        <f t="shared" si="43"/>
        <v>37</v>
      </c>
      <c r="C936">
        <f t="shared" si="44"/>
        <v>29</v>
      </c>
      <c r="D936">
        <v>168000</v>
      </c>
      <c r="E936">
        <v>134000</v>
      </c>
      <c r="F936" s="69">
        <v>18.081659999999999</v>
      </c>
      <c r="G936" s="69">
        <v>16.255019999999998</v>
      </c>
      <c r="H936" s="69">
        <v>15.70637</v>
      </c>
      <c r="I936" s="69">
        <v>15.623849999999999</v>
      </c>
      <c r="J936" s="69">
        <v>42.910449999999997</v>
      </c>
      <c r="K936" s="69">
        <v>44.95673</v>
      </c>
      <c r="L936" s="69">
        <v>45.234279999999998</v>
      </c>
      <c r="M936" s="69">
        <v>45.074129999999997</v>
      </c>
      <c r="N936" s="69">
        <v>17.600470000000001</v>
      </c>
      <c r="O936" s="69">
        <v>16.111319999999999</v>
      </c>
      <c r="P936" s="69">
        <v>15.522640000000001</v>
      </c>
      <c r="Q936" s="69">
        <v>15.055479999999999</v>
      </c>
      <c r="R936" s="69">
        <v>11.21984</v>
      </c>
      <c r="S936" s="69">
        <v>10.02796</v>
      </c>
      <c r="T936" s="69">
        <v>9.5540500000000002</v>
      </c>
      <c r="U936" s="69">
        <v>9.1753119999999999</v>
      </c>
      <c r="V936" s="70">
        <v>0.6219635</v>
      </c>
      <c r="W936" s="70">
        <v>0.54764740000000001</v>
      </c>
      <c r="X936" s="70">
        <v>0.51345640000000003</v>
      </c>
      <c r="Y936" s="70">
        <v>0.49549270000000001</v>
      </c>
    </row>
    <row r="937" spans="1:25">
      <c r="A937" t="str">
        <f t="shared" si="45"/>
        <v>37-30</v>
      </c>
      <c r="B937">
        <f t="shared" si="43"/>
        <v>37</v>
      </c>
      <c r="C937">
        <f t="shared" si="44"/>
        <v>30</v>
      </c>
      <c r="D937">
        <v>168000</v>
      </c>
      <c r="E937">
        <v>138000</v>
      </c>
      <c r="F937" s="69">
        <v>15.19449</v>
      </c>
      <c r="G937" s="69">
        <v>13.68064</v>
      </c>
      <c r="H937" s="69">
        <v>13.241300000000001</v>
      </c>
      <c r="I937" s="69">
        <v>13.183759999999999</v>
      </c>
      <c r="J937" s="69">
        <v>43.796889999999998</v>
      </c>
      <c r="K937" s="69">
        <v>45.825580000000002</v>
      </c>
      <c r="L937" s="69">
        <v>46.090170000000001</v>
      </c>
      <c r="M937" s="69">
        <v>45.92257</v>
      </c>
      <c r="N937" s="69">
        <v>17.619219999999999</v>
      </c>
      <c r="O937" s="69">
        <v>16.124870000000001</v>
      </c>
      <c r="P937" s="69">
        <v>15.53993</v>
      </c>
      <c r="Q937" s="69">
        <v>15.076890000000001</v>
      </c>
      <c r="R937" s="69">
        <v>11.26962</v>
      </c>
      <c r="S937" s="69">
        <v>10.066940000000001</v>
      </c>
      <c r="T937" s="69">
        <v>9.5933779999999995</v>
      </c>
      <c r="U937" s="69">
        <v>9.2154100000000003</v>
      </c>
      <c r="V937" s="70">
        <v>0.51157359999999996</v>
      </c>
      <c r="W937" s="70">
        <v>0.44968469999999999</v>
      </c>
      <c r="X937" s="70">
        <v>0.42122150000000003</v>
      </c>
      <c r="Y937" s="70">
        <v>0.40695750000000003</v>
      </c>
    </row>
    <row r="938" spans="1:25">
      <c r="A938" t="str">
        <f t="shared" si="45"/>
        <v>37-31</v>
      </c>
      <c r="B938">
        <f t="shared" si="43"/>
        <v>37</v>
      </c>
      <c r="C938">
        <f t="shared" si="44"/>
        <v>31</v>
      </c>
      <c r="D938">
        <v>168000</v>
      </c>
      <c r="E938">
        <v>142000</v>
      </c>
      <c r="F938" s="69">
        <v>17.676970000000001</v>
      </c>
      <c r="G938" s="69">
        <v>15.86002</v>
      </c>
      <c r="H938" s="69">
        <v>15.32091</v>
      </c>
      <c r="I938" s="69">
        <v>15.229710000000001</v>
      </c>
      <c r="J938" s="69">
        <v>43.267650000000003</v>
      </c>
      <c r="K938" s="69">
        <v>45.328530000000001</v>
      </c>
      <c r="L938" s="69">
        <v>45.610509999999998</v>
      </c>
      <c r="M938" s="69">
        <v>45.463520000000003</v>
      </c>
      <c r="N938" s="69">
        <v>17.969249999999999</v>
      </c>
      <c r="O938" s="69">
        <v>16.432410000000001</v>
      </c>
      <c r="P938" s="69">
        <v>15.83572</v>
      </c>
      <c r="Q938" s="69">
        <v>15.3645</v>
      </c>
      <c r="R938" s="69">
        <v>11.950570000000001</v>
      </c>
      <c r="S938" s="69">
        <v>10.66418</v>
      </c>
      <c r="T938" s="69">
        <v>10.161799999999999</v>
      </c>
      <c r="U938" s="69">
        <v>9.7615979999999993</v>
      </c>
      <c r="V938" s="70">
        <v>0.56835760000000002</v>
      </c>
      <c r="W938" s="70">
        <v>0.49863180000000001</v>
      </c>
      <c r="X938" s="70">
        <v>0.46693519999999999</v>
      </c>
      <c r="Y938" s="70">
        <v>0.45089000000000001</v>
      </c>
    </row>
    <row r="939" spans="1:25">
      <c r="A939" t="str">
        <f t="shared" si="45"/>
        <v>37-32</v>
      </c>
      <c r="B939">
        <f t="shared" si="43"/>
        <v>37</v>
      </c>
      <c r="C939">
        <f t="shared" si="44"/>
        <v>32</v>
      </c>
      <c r="D939">
        <v>168000</v>
      </c>
      <c r="E939">
        <v>146000</v>
      </c>
      <c r="F939" s="69">
        <v>19.22016</v>
      </c>
      <c r="G939" s="69">
        <v>17.137450000000001</v>
      </c>
      <c r="H939" s="69">
        <v>16.493469999999999</v>
      </c>
      <c r="I939" s="69">
        <v>16.365690000000001</v>
      </c>
      <c r="J939" s="69">
        <v>43.422199999999997</v>
      </c>
      <c r="K939" s="69">
        <v>45.536450000000002</v>
      </c>
      <c r="L939" s="69">
        <v>45.836390000000002</v>
      </c>
      <c r="M939" s="69">
        <v>45.698360000000001</v>
      </c>
      <c r="N939" s="69">
        <v>18.089559999999999</v>
      </c>
      <c r="O939" s="69">
        <v>16.534669999999998</v>
      </c>
      <c r="P939" s="69">
        <v>15.930809999999999</v>
      </c>
      <c r="Q939" s="69">
        <v>15.45688</v>
      </c>
      <c r="R939" s="69">
        <v>12.515420000000001</v>
      </c>
      <c r="S939" s="69">
        <v>11.16057</v>
      </c>
      <c r="T939" s="69">
        <v>10.63194</v>
      </c>
      <c r="U939" s="69">
        <v>10.21292</v>
      </c>
      <c r="V939" s="70">
        <v>0.63905420000000002</v>
      </c>
      <c r="W939" s="70">
        <v>0.55969970000000002</v>
      </c>
      <c r="X939" s="70">
        <v>0.52412740000000002</v>
      </c>
      <c r="Y939" s="70">
        <v>0.50620229999999999</v>
      </c>
    </row>
    <row r="940" spans="1:25">
      <c r="A940" t="str">
        <f t="shared" si="45"/>
        <v>37-33</v>
      </c>
      <c r="B940">
        <f t="shared" si="43"/>
        <v>37</v>
      </c>
      <c r="C940">
        <f t="shared" si="44"/>
        <v>33</v>
      </c>
      <c r="D940">
        <v>168000</v>
      </c>
      <c r="E940">
        <v>150000</v>
      </c>
      <c r="F940" s="69">
        <v>19.751719999999999</v>
      </c>
      <c r="G940" s="69">
        <v>17.57114</v>
      </c>
      <c r="H940" s="69">
        <v>16.882960000000001</v>
      </c>
      <c r="I940" s="69">
        <v>16.744869999999999</v>
      </c>
      <c r="J940" s="69">
        <v>38.990720000000003</v>
      </c>
      <c r="K940" s="69">
        <v>41.208320000000001</v>
      </c>
      <c r="L940" s="69">
        <v>41.558639999999997</v>
      </c>
      <c r="M940" s="69">
        <v>41.457180000000001</v>
      </c>
      <c r="N940" s="69">
        <v>20.32554</v>
      </c>
      <c r="O940" s="69">
        <v>18.549630000000001</v>
      </c>
      <c r="P940" s="69">
        <v>17.8582</v>
      </c>
      <c r="Q940" s="69">
        <v>17.319900000000001</v>
      </c>
      <c r="R940" s="69">
        <v>14.04866</v>
      </c>
      <c r="S940" s="69">
        <v>12.519909999999999</v>
      </c>
      <c r="T940" s="69">
        <v>11.92272</v>
      </c>
      <c r="U940" s="69">
        <v>11.4535</v>
      </c>
      <c r="V940" s="70">
        <v>0.88438280000000002</v>
      </c>
      <c r="W940" s="70">
        <v>0.77628430000000004</v>
      </c>
      <c r="X940" s="70">
        <v>0.72916259999999999</v>
      </c>
      <c r="Y940" s="70">
        <v>0.70512839999999999</v>
      </c>
    </row>
    <row r="941" spans="1:25">
      <c r="A941" t="str">
        <f t="shared" si="45"/>
        <v>37-34</v>
      </c>
      <c r="B941">
        <f t="shared" si="43"/>
        <v>37</v>
      </c>
      <c r="C941">
        <f t="shared" si="44"/>
        <v>34</v>
      </c>
      <c r="D941">
        <v>168000</v>
      </c>
      <c r="E941">
        <v>154000</v>
      </c>
      <c r="F941" s="69">
        <v>22.331099999999999</v>
      </c>
      <c r="G941" s="69">
        <v>19.620100000000001</v>
      </c>
      <c r="H941" s="69">
        <v>18.71302</v>
      </c>
      <c r="I941" s="69">
        <v>18.499939999999999</v>
      </c>
      <c r="J941" s="69">
        <v>43.27561</v>
      </c>
      <c r="K941" s="69">
        <v>45.61083</v>
      </c>
      <c r="L941" s="69">
        <v>45.962040000000002</v>
      </c>
      <c r="M941" s="69">
        <v>45.82009</v>
      </c>
      <c r="N941" s="69">
        <v>17.884260000000001</v>
      </c>
      <c r="O941" s="69">
        <v>16.376429999999999</v>
      </c>
      <c r="P941" s="69">
        <v>15.78373</v>
      </c>
      <c r="Q941" s="69">
        <v>15.32816</v>
      </c>
      <c r="R941" s="69">
        <v>13.27483</v>
      </c>
      <c r="S941" s="69">
        <v>11.84207</v>
      </c>
      <c r="T941" s="69">
        <v>11.275359999999999</v>
      </c>
      <c r="U941" s="69">
        <v>10.83398</v>
      </c>
      <c r="V941" s="70">
        <v>0.76035629999999998</v>
      </c>
      <c r="W941" s="70">
        <v>0.66392859999999998</v>
      </c>
      <c r="X941" s="70">
        <v>0.62247989999999997</v>
      </c>
      <c r="Y941" s="70">
        <v>0.6032708</v>
      </c>
    </row>
    <row r="942" spans="1:25">
      <c r="A942" t="str">
        <f t="shared" si="45"/>
        <v>37-35</v>
      </c>
      <c r="B942">
        <f t="shared" si="43"/>
        <v>37</v>
      </c>
      <c r="C942">
        <f t="shared" si="44"/>
        <v>35</v>
      </c>
      <c r="D942">
        <v>168000</v>
      </c>
      <c r="E942">
        <v>158000</v>
      </c>
      <c r="F942" s="69">
        <v>19.518419999999999</v>
      </c>
      <c r="G942" s="69">
        <v>17.09693</v>
      </c>
      <c r="H942" s="69">
        <v>16.320060000000002</v>
      </c>
      <c r="I942" s="69">
        <v>16.147639999999999</v>
      </c>
      <c r="J942" s="69">
        <v>44.754600000000003</v>
      </c>
      <c r="K942" s="69">
        <v>47.126629999999999</v>
      </c>
      <c r="L942" s="69">
        <v>47.471710000000002</v>
      </c>
      <c r="M942" s="69">
        <v>47.311259999999997</v>
      </c>
      <c r="N942" s="69">
        <v>17.46097</v>
      </c>
      <c r="O942" s="69">
        <v>15.989699999999999</v>
      </c>
      <c r="P942" s="69">
        <v>15.410159999999999</v>
      </c>
      <c r="Q942" s="69">
        <v>14.959720000000001</v>
      </c>
      <c r="R942" s="69">
        <v>12.90498</v>
      </c>
      <c r="S942" s="69">
        <v>11.51473</v>
      </c>
      <c r="T942" s="69">
        <v>10.964309999999999</v>
      </c>
      <c r="U942" s="69">
        <v>10.53168</v>
      </c>
      <c r="V942" s="70">
        <v>0.67245480000000002</v>
      </c>
      <c r="W942" s="70">
        <v>0.58633880000000005</v>
      </c>
      <c r="X942" s="70">
        <v>0.54937080000000005</v>
      </c>
      <c r="Y942" s="70">
        <v>0.53221580000000002</v>
      </c>
    </row>
    <row r="943" spans="1:25">
      <c r="A943" t="str">
        <f t="shared" si="45"/>
        <v>37-36</v>
      </c>
      <c r="B943">
        <f t="shared" si="43"/>
        <v>37</v>
      </c>
      <c r="C943">
        <f t="shared" si="44"/>
        <v>36</v>
      </c>
      <c r="D943">
        <v>168000</v>
      </c>
      <c r="E943">
        <v>162000</v>
      </c>
      <c r="F943" s="69">
        <v>16.40315</v>
      </c>
      <c r="G943" s="69">
        <v>14.36379</v>
      </c>
      <c r="H943" s="69">
        <v>13.72939</v>
      </c>
      <c r="I943" s="69">
        <v>13.58986</v>
      </c>
      <c r="J943" s="69">
        <v>48.052140000000001</v>
      </c>
      <c r="K943" s="69">
        <v>50.339320000000001</v>
      </c>
      <c r="L943" s="69">
        <v>50.652520000000003</v>
      </c>
      <c r="M943" s="69">
        <v>50.469360000000002</v>
      </c>
      <c r="N943" s="69">
        <v>16.609349999999999</v>
      </c>
      <c r="O943" s="69">
        <v>15.2127</v>
      </c>
      <c r="P943" s="69">
        <v>14.66586</v>
      </c>
      <c r="Q943" s="69">
        <v>14.2384</v>
      </c>
      <c r="R943" s="69">
        <v>12.40648</v>
      </c>
      <c r="S943" s="69">
        <v>11.05837</v>
      </c>
      <c r="T943" s="69">
        <v>10.52819</v>
      </c>
      <c r="U943" s="69">
        <v>10.10901</v>
      </c>
      <c r="V943" s="70">
        <v>0.69503219999999999</v>
      </c>
      <c r="W943" s="70">
        <v>0.60367800000000005</v>
      </c>
      <c r="X943" s="70">
        <v>0.56372540000000004</v>
      </c>
      <c r="Y943" s="70">
        <v>0.54372109999999996</v>
      </c>
    </row>
    <row r="944" spans="1:25">
      <c r="A944" t="str">
        <f t="shared" si="45"/>
        <v>37-37</v>
      </c>
      <c r="B944">
        <f t="shared" si="43"/>
        <v>37</v>
      </c>
      <c r="C944">
        <f t="shared" si="44"/>
        <v>37</v>
      </c>
      <c r="D944">
        <v>168000</v>
      </c>
      <c r="E944">
        <v>166000</v>
      </c>
      <c r="F944" s="69">
        <v>16.41431</v>
      </c>
      <c r="G944" s="69">
        <v>14.35155</v>
      </c>
      <c r="H944" s="69">
        <v>13.717790000000001</v>
      </c>
      <c r="I944" s="69">
        <v>13.57446</v>
      </c>
      <c r="J944" s="69">
        <v>47.333370000000002</v>
      </c>
      <c r="K944" s="69">
        <v>49.716099999999997</v>
      </c>
      <c r="L944" s="69">
        <v>50.047690000000003</v>
      </c>
      <c r="M944" s="69">
        <v>49.875059999999998</v>
      </c>
      <c r="N944" s="69">
        <v>16.788450000000001</v>
      </c>
      <c r="O944" s="69">
        <v>15.366910000000001</v>
      </c>
      <c r="P944" s="69">
        <v>14.811780000000001</v>
      </c>
      <c r="Q944" s="69">
        <v>14.377980000000001</v>
      </c>
      <c r="R944" s="69">
        <v>12.407500000000001</v>
      </c>
      <c r="S944" s="69">
        <v>11.050219999999999</v>
      </c>
      <c r="T944" s="69">
        <v>10.517329999999999</v>
      </c>
      <c r="U944" s="69">
        <v>10.09638</v>
      </c>
      <c r="V944" s="70">
        <v>0.63794740000000005</v>
      </c>
      <c r="W944" s="70">
        <v>0.55114019999999997</v>
      </c>
      <c r="X944" s="70">
        <v>0.51298489999999997</v>
      </c>
      <c r="Y944" s="70">
        <v>0.49400139999999998</v>
      </c>
    </row>
    <row r="945" spans="1:25">
      <c r="A945" t="str">
        <f t="shared" si="45"/>
        <v>37-38</v>
      </c>
      <c r="B945">
        <f t="shared" si="43"/>
        <v>37</v>
      </c>
      <c r="C945">
        <f t="shared" si="44"/>
        <v>38</v>
      </c>
      <c r="D945">
        <v>168000</v>
      </c>
      <c r="E945">
        <v>170000</v>
      </c>
      <c r="F945" s="69">
        <v>17.20513</v>
      </c>
      <c r="G945" s="69">
        <v>14.82991</v>
      </c>
      <c r="H945" s="69">
        <v>14.06268</v>
      </c>
      <c r="I945" s="69">
        <v>13.87875</v>
      </c>
      <c r="J945" s="69">
        <v>44.579859999999996</v>
      </c>
      <c r="K945" s="69">
        <v>47.157769999999999</v>
      </c>
      <c r="L945" s="69">
        <v>47.566099999999999</v>
      </c>
      <c r="M945" s="69">
        <v>47.415320000000001</v>
      </c>
      <c r="N945" s="69">
        <v>17.81926</v>
      </c>
      <c r="O945" s="69">
        <v>16.27617</v>
      </c>
      <c r="P945" s="69">
        <v>15.67792</v>
      </c>
      <c r="Q945" s="69">
        <v>15.218579999999999</v>
      </c>
      <c r="R945" s="69">
        <v>12.583360000000001</v>
      </c>
      <c r="S945" s="69">
        <v>11.1873</v>
      </c>
      <c r="T945" s="69">
        <v>10.64095</v>
      </c>
      <c r="U945" s="69">
        <v>10.21686</v>
      </c>
      <c r="V945" s="70">
        <v>0.61068630000000002</v>
      </c>
      <c r="W945" s="70">
        <v>0.52271800000000002</v>
      </c>
      <c r="X945" s="70">
        <v>0.48600480000000001</v>
      </c>
      <c r="Y945" s="70">
        <v>0.47005950000000002</v>
      </c>
    </row>
    <row r="946" spans="1:25">
      <c r="A946" t="str">
        <f t="shared" si="45"/>
        <v>37-39</v>
      </c>
      <c r="B946">
        <f t="shared" si="43"/>
        <v>37</v>
      </c>
      <c r="C946">
        <f t="shared" si="44"/>
        <v>39</v>
      </c>
      <c r="D946">
        <v>168000</v>
      </c>
      <c r="E946">
        <v>174000</v>
      </c>
      <c r="F946" s="69">
        <v>19.043030000000002</v>
      </c>
      <c r="G946" s="69">
        <v>16.354099999999999</v>
      </c>
      <c r="H946" s="69">
        <v>15.51139</v>
      </c>
      <c r="I946" s="69">
        <v>15.31324</v>
      </c>
      <c r="J946" s="69">
        <v>44.104259999999996</v>
      </c>
      <c r="K946" s="69">
        <v>46.76634</v>
      </c>
      <c r="L946" s="69">
        <v>47.163780000000003</v>
      </c>
      <c r="M946" s="69">
        <v>47.0062</v>
      </c>
      <c r="N946" s="69">
        <v>17.262440000000002</v>
      </c>
      <c r="O946" s="69">
        <v>15.777839999999999</v>
      </c>
      <c r="P946" s="69">
        <v>15.191800000000001</v>
      </c>
      <c r="Q946" s="69">
        <v>14.7384</v>
      </c>
      <c r="R946" s="69">
        <v>12.49719</v>
      </c>
      <c r="S946" s="69">
        <v>11.1111</v>
      </c>
      <c r="T946" s="69">
        <v>10.559810000000001</v>
      </c>
      <c r="U946" s="69">
        <v>10.12871</v>
      </c>
      <c r="V946" s="70">
        <v>0.66249080000000005</v>
      </c>
      <c r="W946" s="70">
        <v>0.56670659999999995</v>
      </c>
      <c r="X946" s="70">
        <v>0.52605550000000001</v>
      </c>
      <c r="Y946" s="70">
        <v>0.50717290000000004</v>
      </c>
    </row>
    <row r="947" spans="1:25">
      <c r="A947" t="str">
        <f t="shared" si="45"/>
        <v>37-40</v>
      </c>
      <c r="B947">
        <f t="shared" si="43"/>
        <v>37</v>
      </c>
      <c r="C947">
        <f t="shared" si="44"/>
        <v>40</v>
      </c>
      <c r="D947">
        <v>168000</v>
      </c>
      <c r="E947">
        <v>178000</v>
      </c>
      <c r="F947" s="69">
        <v>17.69895</v>
      </c>
      <c r="G947" s="69">
        <v>15.3696</v>
      </c>
      <c r="H947" s="69">
        <v>14.708539999999999</v>
      </c>
      <c r="I947" s="69">
        <v>14.60313</v>
      </c>
      <c r="J947" s="69">
        <v>45.477179999999997</v>
      </c>
      <c r="K947" s="69">
        <v>47.890740000000001</v>
      </c>
      <c r="L947" s="69">
        <v>48.12706</v>
      </c>
      <c r="M947" s="69">
        <v>47.852629999999998</v>
      </c>
      <c r="N947" s="69">
        <v>17.278839999999999</v>
      </c>
      <c r="O947" s="69">
        <v>15.79177</v>
      </c>
      <c r="P947" s="69">
        <v>15.20684</v>
      </c>
      <c r="Q947" s="69">
        <v>14.74933</v>
      </c>
      <c r="R947" s="69">
        <v>12.298249999999999</v>
      </c>
      <c r="S947" s="69">
        <v>10.94664</v>
      </c>
      <c r="T947" s="69">
        <v>10.41126</v>
      </c>
      <c r="U947" s="69">
        <v>9.9886959999999991</v>
      </c>
      <c r="V947" s="70">
        <v>0.59181050000000002</v>
      </c>
      <c r="W947" s="70">
        <v>0.50954169999999999</v>
      </c>
      <c r="X947" s="70">
        <v>0.47460049999999998</v>
      </c>
      <c r="Y947" s="70">
        <v>0.45827180000000001</v>
      </c>
    </row>
    <row r="948" spans="1:25">
      <c r="A948" t="str">
        <f t="shared" si="45"/>
        <v>37-41</v>
      </c>
      <c r="B948">
        <f t="shared" si="43"/>
        <v>37</v>
      </c>
      <c r="C948">
        <f t="shared" si="44"/>
        <v>41</v>
      </c>
      <c r="D948">
        <v>168000</v>
      </c>
      <c r="E948">
        <v>182000</v>
      </c>
      <c r="F948" s="69">
        <v>18.85087</v>
      </c>
      <c r="G948" s="69">
        <v>16.399889999999999</v>
      </c>
      <c r="H948" s="69">
        <v>15.78988</v>
      </c>
      <c r="I948" s="69">
        <v>15.72598</v>
      </c>
      <c r="J948" s="69">
        <v>44.951659999999997</v>
      </c>
      <c r="K948" s="69">
        <v>47.436459999999997</v>
      </c>
      <c r="L948" s="69">
        <v>47.633580000000002</v>
      </c>
      <c r="M948" s="69">
        <v>47.334690000000002</v>
      </c>
      <c r="N948" s="69">
        <v>17.80762</v>
      </c>
      <c r="O948" s="69">
        <v>16.259899999999998</v>
      </c>
      <c r="P948" s="69">
        <v>15.64176</v>
      </c>
      <c r="Q948" s="69">
        <v>15.15462</v>
      </c>
      <c r="R948" s="69">
        <v>12.36754</v>
      </c>
      <c r="S948" s="69">
        <v>11.003909999999999</v>
      </c>
      <c r="T948" s="69">
        <v>10.45748</v>
      </c>
      <c r="U948" s="69">
        <v>10.02392</v>
      </c>
      <c r="V948" s="70">
        <v>0.63362909999999995</v>
      </c>
      <c r="W948" s="70">
        <v>0.54625179999999995</v>
      </c>
      <c r="X948" s="70">
        <v>0.50857909999999995</v>
      </c>
      <c r="Y948" s="70">
        <v>0.49004439999999999</v>
      </c>
    </row>
    <row r="949" spans="1:25">
      <c r="A949" t="str">
        <f t="shared" si="45"/>
        <v>37-42</v>
      </c>
      <c r="B949">
        <f t="shared" si="43"/>
        <v>37</v>
      </c>
      <c r="C949">
        <f t="shared" si="44"/>
        <v>42</v>
      </c>
      <c r="D949">
        <v>168000</v>
      </c>
      <c r="E949">
        <v>186000</v>
      </c>
      <c r="F949" s="69">
        <v>20.246500000000001</v>
      </c>
      <c r="G949" s="69">
        <v>17.644310000000001</v>
      </c>
      <c r="H949" s="69">
        <v>16.96782</v>
      </c>
      <c r="I949" s="69">
        <v>16.880490000000002</v>
      </c>
      <c r="J949" s="69">
        <v>44.531820000000003</v>
      </c>
      <c r="K949" s="69">
        <v>47.04457</v>
      </c>
      <c r="L949" s="69">
        <v>47.289859999999997</v>
      </c>
      <c r="M949" s="69">
        <v>47.02478</v>
      </c>
      <c r="N949" s="69">
        <v>18.13513</v>
      </c>
      <c r="O949" s="69">
        <v>16.556329999999999</v>
      </c>
      <c r="P949" s="69">
        <v>15.9139</v>
      </c>
      <c r="Q949" s="69">
        <v>15.401899999999999</v>
      </c>
      <c r="R949" s="69">
        <v>12.380369999999999</v>
      </c>
      <c r="S949" s="69">
        <v>11.00694</v>
      </c>
      <c r="T949" s="69">
        <v>10.44745</v>
      </c>
      <c r="U949" s="69">
        <v>9.9990930000000002</v>
      </c>
      <c r="V949" s="70">
        <v>0.68462860000000003</v>
      </c>
      <c r="W949" s="70">
        <v>0.59052009999999999</v>
      </c>
      <c r="X949" s="70">
        <v>0.54871919999999996</v>
      </c>
      <c r="Y949" s="70">
        <v>0.52678380000000002</v>
      </c>
    </row>
    <row r="950" spans="1:25">
      <c r="A950" t="str">
        <f t="shared" si="45"/>
        <v>37-43</v>
      </c>
      <c r="B950">
        <f t="shared" si="43"/>
        <v>37</v>
      </c>
      <c r="C950">
        <f t="shared" si="44"/>
        <v>43</v>
      </c>
      <c r="D950">
        <v>168000</v>
      </c>
      <c r="E950">
        <v>190000</v>
      </c>
      <c r="F950" s="69">
        <v>19.219270000000002</v>
      </c>
      <c r="G950" s="69">
        <v>16.7014</v>
      </c>
      <c r="H950" s="69">
        <v>16.017759999999999</v>
      </c>
      <c r="I950" s="69">
        <v>15.907249999999999</v>
      </c>
      <c r="J950" s="69">
        <v>45.768819999999998</v>
      </c>
      <c r="K950" s="69">
        <v>48.331670000000003</v>
      </c>
      <c r="L950" s="69">
        <v>48.639719999999997</v>
      </c>
      <c r="M950" s="69">
        <v>48.427079999999997</v>
      </c>
      <c r="N950" s="69">
        <v>17.692260000000001</v>
      </c>
      <c r="O950" s="69">
        <v>16.161439999999999</v>
      </c>
      <c r="P950" s="69">
        <v>15.53097</v>
      </c>
      <c r="Q950" s="69">
        <v>15.027240000000001</v>
      </c>
      <c r="R950" s="69">
        <v>11.96869</v>
      </c>
      <c r="S950" s="69">
        <v>10.638590000000001</v>
      </c>
      <c r="T950" s="69">
        <v>10.09211</v>
      </c>
      <c r="U950" s="69">
        <v>9.6532599999999995</v>
      </c>
      <c r="V950" s="70">
        <v>0.69701880000000005</v>
      </c>
      <c r="W950" s="70">
        <v>0.60077729999999996</v>
      </c>
      <c r="X950" s="70">
        <v>0.5567356</v>
      </c>
      <c r="Y950" s="70">
        <v>0.53244579999999997</v>
      </c>
    </row>
    <row r="951" spans="1:25">
      <c r="A951" t="str">
        <f t="shared" si="45"/>
        <v>37-44</v>
      </c>
      <c r="B951">
        <f t="shared" si="43"/>
        <v>37</v>
      </c>
      <c r="C951">
        <f t="shared" si="44"/>
        <v>44</v>
      </c>
      <c r="D951">
        <v>168000</v>
      </c>
      <c r="E951">
        <v>194000</v>
      </c>
      <c r="F951" s="69">
        <v>16.41178</v>
      </c>
      <c r="G951" s="69">
        <v>14.16072</v>
      </c>
      <c r="H951" s="69">
        <v>13.5466</v>
      </c>
      <c r="I951" s="69">
        <v>13.43792</v>
      </c>
      <c r="J951" s="69">
        <v>47.453690000000002</v>
      </c>
      <c r="K951" s="69">
        <v>50.001779999999997</v>
      </c>
      <c r="L951" s="69">
        <v>50.323860000000003</v>
      </c>
      <c r="M951" s="69">
        <v>50.121720000000003</v>
      </c>
      <c r="N951" s="69">
        <v>17.41714</v>
      </c>
      <c r="O951" s="69">
        <v>15.905519999999999</v>
      </c>
      <c r="P951" s="69">
        <v>15.261480000000001</v>
      </c>
      <c r="Q951" s="69">
        <v>14.7425</v>
      </c>
      <c r="R951" s="69">
        <v>11.368639999999999</v>
      </c>
      <c r="S951" s="69">
        <v>10.101699999999999</v>
      </c>
      <c r="T951" s="69">
        <v>9.5654669999999999</v>
      </c>
      <c r="U951" s="69">
        <v>9.1314360000000008</v>
      </c>
      <c r="V951" s="70">
        <v>0.65483919999999995</v>
      </c>
      <c r="W951" s="70">
        <v>0.56371130000000003</v>
      </c>
      <c r="X951" s="70">
        <v>0.52065430000000001</v>
      </c>
      <c r="Y951" s="70">
        <v>0.4962008</v>
      </c>
    </row>
    <row r="952" spans="1:25">
      <c r="A952" t="str">
        <f t="shared" si="45"/>
        <v>37-45</v>
      </c>
      <c r="B952">
        <f t="shared" si="43"/>
        <v>37</v>
      </c>
      <c r="C952">
        <f t="shared" si="44"/>
        <v>45</v>
      </c>
      <c r="D952">
        <v>168000</v>
      </c>
      <c r="E952">
        <v>198000</v>
      </c>
      <c r="F952" s="69">
        <v>15.313370000000001</v>
      </c>
      <c r="G952" s="69">
        <v>13.174530000000001</v>
      </c>
      <c r="H952" s="69">
        <v>12.583209999999999</v>
      </c>
      <c r="I952" s="69">
        <v>12.46903</v>
      </c>
      <c r="J952" s="69">
        <v>48.131329999999998</v>
      </c>
      <c r="K952" s="69">
        <v>50.717559999999999</v>
      </c>
      <c r="L952" s="69">
        <v>51.053310000000003</v>
      </c>
      <c r="M952" s="69">
        <v>50.850670000000001</v>
      </c>
      <c r="N952" s="69">
        <v>18.098569999999999</v>
      </c>
      <c r="O952" s="69">
        <v>16.528310000000001</v>
      </c>
      <c r="P952" s="69">
        <v>15.882619999999999</v>
      </c>
      <c r="Q952" s="69">
        <v>15.36905</v>
      </c>
      <c r="R952" s="69">
        <v>11.33839</v>
      </c>
      <c r="S952" s="69">
        <v>10.072710000000001</v>
      </c>
      <c r="T952" s="69">
        <v>9.556317</v>
      </c>
      <c r="U952" s="69">
        <v>9.1438439999999996</v>
      </c>
      <c r="V952" s="70">
        <v>0.67759590000000003</v>
      </c>
      <c r="W952" s="70">
        <v>0.58313329999999997</v>
      </c>
      <c r="X952" s="70">
        <v>0.54011260000000005</v>
      </c>
      <c r="Y952" s="70">
        <v>0.51642489999999996</v>
      </c>
    </row>
    <row r="953" spans="1:25">
      <c r="A953" t="str">
        <f t="shared" si="45"/>
        <v>37-46</v>
      </c>
      <c r="B953">
        <f t="shared" si="43"/>
        <v>37</v>
      </c>
      <c r="C953">
        <f t="shared" si="44"/>
        <v>46</v>
      </c>
      <c r="D953">
        <v>168000</v>
      </c>
      <c r="E953">
        <v>202000</v>
      </c>
      <c r="F953" s="69">
        <v>15.486549999999999</v>
      </c>
      <c r="G953" s="69">
        <v>13.1981</v>
      </c>
      <c r="H953" s="69">
        <v>12.558059999999999</v>
      </c>
      <c r="I953" s="69">
        <v>12.433820000000001</v>
      </c>
      <c r="J953" s="69">
        <v>47.80883</v>
      </c>
      <c r="K953" s="69">
        <v>50.580170000000003</v>
      </c>
      <c r="L953" s="69">
        <v>50.972810000000003</v>
      </c>
      <c r="M953" s="69">
        <v>50.777520000000003</v>
      </c>
      <c r="N953" s="69">
        <v>17.20993</v>
      </c>
      <c r="O953" s="69">
        <v>15.724</v>
      </c>
      <c r="P953" s="69">
        <v>15.11449</v>
      </c>
      <c r="Q953" s="69">
        <v>14.630509999999999</v>
      </c>
      <c r="R953" s="69">
        <v>10.929589999999999</v>
      </c>
      <c r="S953" s="69">
        <v>9.7045510000000004</v>
      </c>
      <c r="T953" s="69">
        <v>9.205368</v>
      </c>
      <c r="U953" s="69">
        <v>8.8073219999999992</v>
      </c>
      <c r="V953" s="70">
        <v>0.62650930000000005</v>
      </c>
      <c r="W953" s="70">
        <v>0.53812380000000004</v>
      </c>
      <c r="X953" s="70">
        <v>0.49903740000000002</v>
      </c>
      <c r="Y953" s="70">
        <v>0.4784754</v>
      </c>
    </row>
    <row r="954" spans="1:25">
      <c r="A954" t="str">
        <f t="shared" si="45"/>
        <v>37-47</v>
      </c>
      <c r="B954">
        <f t="shared" si="43"/>
        <v>37</v>
      </c>
      <c r="C954">
        <f t="shared" si="44"/>
        <v>47</v>
      </c>
      <c r="D954">
        <v>168000</v>
      </c>
      <c r="E954">
        <v>206000</v>
      </c>
      <c r="F954" s="69">
        <v>15.86768</v>
      </c>
      <c r="G954" s="69">
        <v>13.52994</v>
      </c>
      <c r="H954" s="69">
        <v>12.87195</v>
      </c>
      <c r="I954" s="69">
        <v>12.744300000000001</v>
      </c>
      <c r="J954" s="69">
        <v>47.145020000000002</v>
      </c>
      <c r="K954" s="69">
        <v>49.999020000000002</v>
      </c>
      <c r="L954" s="69">
        <v>50.423009999999998</v>
      </c>
      <c r="M954" s="69">
        <v>50.237169999999999</v>
      </c>
      <c r="N954" s="69">
        <v>16.40887</v>
      </c>
      <c r="O954" s="69">
        <v>15.013450000000001</v>
      </c>
      <c r="P954" s="69">
        <v>14.451829999999999</v>
      </c>
      <c r="Q954" s="69">
        <v>14.00863</v>
      </c>
      <c r="R954" s="69">
        <v>10.64161</v>
      </c>
      <c r="S954" s="69">
        <v>9.4506519999999998</v>
      </c>
      <c r="T954" s="69">
        <v>8.9748660000000005</v>
      </c>
      <c r="U954" s="69">
        <v>8.5974380000000004</v>
      </c>
      <c r="V954" s="70">
        <v>0.57421339999999998</v>
      </c>
      <c r="W954" s="70">
        <v>0.49276959999999997</v>
      </c>
      <c r="X954" s="70">
        <v>0.4579454</v>
      </c>
      <c r="Y954" s="70">
        <v>0.44057249999999998</v>
      </c>
    </row>
    <row r="955" spans="1:25">
      <c r="A955" t="str">
        <f t="shared" si="45"/>
        <v>37-48</v>
      </c>
      <c r="B955">
        <f t="shared" si="43"/>
        <v>37</v>
      </c>
      <c r="C955">
        <f t="shared" si="44"/>
        <v>48</v>
      </c>
      <c r="D955">
        <v>168000</v>
      </c>
      <c r="E955">
        <v>210000</v>
      </c>
      <c r="F955" s="69">
        <v>18.2425</v>
      </c>
      <c r="G955" s="69">
        <v>15.25554</v>
      </c>
      <c r="H955" s="69">
        <v>14.350390000000001</v>
      </c>
      <c r="I955" s="69">
        <v>14.173030000000001</v>
      </c>
      <c r="J955" s="69">
        <v>45.163899999999998</v>
      </c>
      <c r="K955" s="69">
        <v>48.321040000000004</v>
      </c>
      <c r="L955" s="69">
        <v>48.837690000000002</v>
      </c>
      <c r="M955" s="69">
        <v>48.640529999999998</v>
      </c>
      <c r="N955" s="69">
        <v>16.966609999999999</v>
      </c>
      <c r="O955" s="69">
        <v>15.503819999999999</v>
      </c>
      <c r="P955" s="69">
        <v>14.93228</v>
      </c>
      <c r="Q955" s="69">
        <v>14.495279999999999</v>
      </c>
      <c r="R955" s="69">
        <v>10.94238</v>
      </c>
      <c r="S955" s="69">
        <v>9.6979919999999993</v>
      </c>
      <c r="T955" s="69">
        <v>9.2133509999999994</v>
      </c>
      <c r="U955" s="69">
        <v>8.8399160000000006</v>
      </c>
      <c r="V955" s="70">
        <v>0.64285760000000003</v>
      </c>
      <c r="W955" s="70">
        <v>0.54757809999999996</v>
      </c>
      <c r="X955" s="70">
        <v>0.51052319999999995</v>
      </c>
      <c r="Y955" s="70">
        <v>0.49505519999999997</v>
      </c>
    </row>
    <row r="956" spans="1:25">
      <c r="A956" t="str">
        <f t="shared" si="45"/>
        <v>37-49</v>
      </c>
      <c r="B956">
        <f t="shared" si="43"/>
        <v>37</v>
      </c>
      <c r="C956">
        <f t="shared" si="44"/>
        <v>49</v>
      </c>
      <c r="D956">
        <v>168000</v>
      </c>
      <c r="E956">
        <v>214000</v>
      </c>
      <c r="F956" s="69">
        <v>17.268219999999999</v>
      </c>
      <c r="G956" s="69">
        <v>14.534599999999999</v>
      </c>
      <c r="H956" s="69">
        <v>13.734159999999999</v>
      </c>
      <c r="I956" s="69">
        <v>13.579549999999999</v>
      </c>
      <c r="J956" s="69">
        <v>45.089390000000002</v>
      </c>
      <c r="K956" s="69">
        <v>48.127139999999997</v>
      </c>
      <c r="L956" s="69">
        <v>48.620550000000001</v>
      </c>
      <c r="M956" s="69">
        <v>48.457639999999998</v>
      </c>
      <c r="N956" s="69">
        <v>15.93468</v>
      </c>
      <c r="O956" s="69">
        <v>14.57638</v>
      </c>
      <c r="P956" s="69">
        <v>14.037129999999999</v>
      </c>
      <c r="Q956" s="69">
        <v>13.615880000000001</v>
      </c>
      <c r="R956" s="69">
        <v>10.614850000000001</v>
      </c>
      <c r="S956" s="69">
        <v>9.4215900000000001</v>
      </c>
      <c r="T956" s="69">
        <v>8.9515170000000008</v>
      </c>
      <c r="U956" s="69">
        <v>8.5818279999999998</v>
      </c>
      <c r="V956" s="70">
        <v>0.55309580000000003</v>
      </c>
      <c r="W956" s="70">
        <v>0.47318209999999999</v>
      </c>
      <c r="X956" s="70">
        <v>0.44203609999999999</v>
      </c>
      <c r="Y956" s="70">
        <v>0.42812129999999998</v>
      </c>
    </row>
    <row r="957" spans="1:25">
      <c r="A957" t="str">
        <f t="shared" si="45"/>
        <v>37-50</v>
      </c>
      <c r="B957">
        <f t="shared" si="43"/>
        <v>37</v>
      </c>
      <c r="C957">
        <f t="shared" si="44"/>
        <v>50</v>
      </c>
      <c r="D957">
        <v>168000</v>
      </c>
      <c r="E957">
        <v>218000</v>
      </c>
      <c r="F957" s="69">
        <v>23.589449999999999</v>
      </c>
      <c r="G957" s="69">
        <v>20.287330000000001</v>
      </c>
      <c r="H957" s="69">
        <v>19.27976</v>
      </c>
      <c r="I957" s="69">
        <v>19.076039999999999</v>
      </c>
      <c r="J957" s="69">
        <v>40.701079999999997</v>
      </c>
      <c r="K957" s="69">
        <v>43.62077</v>
      </c>
      <c r="L957" s="69">
        <v>44.140729999999998</v>
      </c>
      <c r="M957" s="69">
        <v>44.033079999999998</v>
      </c>
      <c r="N957" s="69">
        <v>19.314219999999999</v>
      </c>
      <c r="O957" s="69">
        <v>17.617059999999999</v>
      </c>
      <c r="P957" s="69">
        <v>16.935230000000001</v>
      </c>
      <c r="Q957" s="69">
        <v>16.394449999999999</v>
      </c>
      <c r="R957" s="69">
        <v>12.083690000000001</v>
      </c>
      <c r="S957" s="69">
        <v>10.720649999999999</v>
      </c>
      <c r="T957" s="69">
        <v>10.182169999999999</v>
      </c>
      <c r="U957" s="69">
        <v>9.7546300000000006</v>
      </c>
      <c r="V957" s="70">
        <v>0.69821900000000003</v>
      </c>
      <c r="W957" s="70">
        <v>0.60062660000000001</v>
      </c>
      <c r="X957" s="70">
        <v>0.56003840000000005</v>
      </c>
      <c r="Y957" s="70">
        <v>0.53892870000000004</v>
      </c>
    </row>
    <row r="958" spans="1:25">
      <c r="A958" t="str">
        <f t="shared" si="45"/>
        <v>37-51</v>
      </c>
      <c r="B958">
        <f t="shared" si="43"/>
        <v>37</v>
      </c>
      <c r="C958">
        <f t="shared" si="44"/>
        <v>51</v>
      </c>
      <c r="D958">
        <v>168000</v>
      </c>
      <c r="E958">
        <v>222000</v>
      </c>
      <c r="F958" s="69">
        <v>8.8131160000000008</v>
      </c>
      <c r="G958" s="69">
        <v>7.2316750000000001</v>
      </c>
      <c r="H958" s="69">
        <v>6.8069009999999999</v>
      </c>
      <c r="I958" s="69">
        <v>6.7271179999999999</v>
      </c>
      <c r="J958" s="69">
        <v>50.170859999999998</v>
      </c>
      <c r="K958" s="69">
        <v>53.049039999999998</v>
      </c>
      <c r="L958" s="69">
        <v>53.42116</v>
      </c>
      <c r="M958" s="69">
        <v>53.160640000000001</v>
      </c>
      <c r="N958" s="69">
        <v>14.25572</v>
      </c>
      <c r="O958" s="69">
        <v>13.07845</v>
      </c>
      <c r="P958" s="69">
        <v>12.62571</v>
      </c>
      <c r="Q958" s="69">
        <v>12.27331</v>
      </c>
      <c r="R958" s="69">
        <v>9.5837620000000001</v>
      </c>
      <c r="S958" s="69">
        <v>8.5170829999999995</v>
      </c>
      <c r="T958" s="69">
        <v>8.1125439999999998</v>
      </c>
      <c r="U958" s="69">
        <v>7.7954140000000001</v>
      </c>
      <c r="V958" s="70">
        <v>0.49673309999999998</v>
      </c>
      <c r="W958" s="70">
        <v>0.42674230000000002</v>
      </c>
      <c r="X958" s="70">
        <v>0.4017445</v>
      </c>
      <c r="Y958" s="70">
        <v>0.39195049999999998</v>
      </c>
    </row>
    <row r="959" spans="1:25">
      <c r="A959" t="str">
        <f t="shared" si="45"/>
        <v>37-52</v>
      </c>
      <c r="B959">
        <f t="shared" si="43"/>
        <v>37</v>
      </c>
      <c r="C959">
        <f t="shared" si="44"/>
        <v>52</v>
      </c>
      <c r="D959">
        <v>168000</v>
      </c>
      <c r="E959">
        <v>226000</v>
      </c>
      <c r="F959" s="69">
        <v>15.067629999999999</v>
      </c>
      <c r="G959" s="69">
        <v>12.63256</v>
      </c>
      <c r="H959" s="69">
        <v>11.951460000000001</v>
      </c>
      <c r="I959" s="69">
        <v>11.83433</v>
      </c>
      <c r="J959" s="69">
        <v>45.681669999999997</v>
      </c>
      <c r="K959" s="69">
        <v>48.574809999999999</v>
      </c>
      <c r="L959" s="69">
        <v>48.97542</v>
      </c>
      <c r="M959" s="69">
        <v>48.732729999999997</v>
      </c>
      <c r="N959" s="69">
        <v>18.392219999999998</v>
      </c>
      <c r="O959" s="69">
        <v>16.825240000000001</v>
      </c>
      <c r="P959" s="69">
        <v>16.22945</v>
      </c>
      <c r="Q959" s="69">
        <v>15.773709999999999</v>
      </c>
      <c r="R959" s="69">
        <v>11.26493</v>
      </c>
      <c r="S959" s="69">
        <v>9.9945120000000003</v>
      </c>
      <c r="T959" s="69">
        <v>9.5249780000000008</v>
      </c>
      <c r="U959" s="69">
        <v>9.1626270000000005</v>
      </c>
      <c r="V959" s="70">
        <v>0.62622370000000005</v>
      </c>
      <c r="W959" s="70">
        <v>0.54030279999999997</v>
      </c>
      <c r="X959" s="70">
        <v>0.50898370000000004</v>
      </c>
      <c r="Y959" s="70">
        <v>0.49674249999999998</v>
      </c>
    </row>
    <row r="960" spans="1:25">
      <c r="A960" t="str">
        <f t="shared" si="45"/>
        <v>37-53</v>
      </c>
      <c r="B960">
        <f t="shared" si="43"/>
        <v>37</v>
      </c>
      <c r="C960">
        <f t="shared" si="44"/>
        <v>53</v>
      </c>
      <c r="D960">
        <v>168000</v>
      </c>
      <c r="E960">
        <v>230000</v>
      </c>
      <c r="F960" s="69">
        <v>11.67365</v>
      </c>
      <c r="G960" s="69">
        <v>9.8428989999999992</v>
      </c>
      <c r="H960" s="69">
        <v>9.3786900000000006</v>
      </c>
      <c r="I960" s="69">
        <v>9.3179239999999997</v>
      </c>
      <c r="J960" s="69">
        <v>48.135739999999998</v>
      </c>
      <c r="K960" s="69">
        <v>50.785919999999997</v>
      </c>
      <c r="L960" s="69">
        <v>51.07452</v>
      </c>
      <c r="M960" s="69">
        <v>50.778880000000001</v>
      </c>
      <c r="N960" s="69">
        <v>16.23442</v>
      </c>
      <c r="O960" s="69">
        <v>14.9109</v>
      </c>
      <c r="P960" s="69">
        <v>14.417630000000001</v>
      </c>
      <c r="Q960" s="69">
        <v>14.04416</v>
      </c>
      <c r="R960" s="69">
        <v>10.551030000000001</v>
      </c>
      <c r="S960" s="69">
        <v>9.3730740000000008</v>
      </c>
      <c r="T960" s="69">
        <v>8.9506300000000003</v>
      </c>
      <c r="U960" s="69">
        <v>8.6261080000000003</v>
      </c>
      <c r="V960" s="70">
        <v>0.57903530000000003</v>
      </c>
      <c r="W960" s="70">
        <v>0.50347019999999998</v>
      </c>
      <c r="X960" s="70">
        <v>0.47739320000000002</v>
      </c>
      <c r="Y960" s="70">
        <v>0.468144</v>
      </c>
    </row>
    <row r="961" spans="1:25">
      <c r="A961" t="str">
        <f t="shared" si="45"/>
        <v>37-54</v>
      </c>
      <c r="B961">
        <f t="shared" si="43"/>
        <v>37</v>
      </c>
      <c r="C961">
        <f t="shared" si="44"/>
        <v>54</v>
      </c>
      <c r="D961">
        <v>168000</v>
      </c>
      <c r="E961">
        <v>234000</v>
      </c>
      <c r="F961" s="69">
        <v>13.02338</v>
      </c>
      <c r="G961" s="69">
        <v>11.21604</v>
      </c>
      <c r="H961" s="69">
        <v>10.7629</v>
      </c>
      <c r="I961" s="69">
        <v>10.72527</v>
      </c>
      <c r="J961" s="69">
        <v>47.207949999999997</v>
      </c>
      <c r="K961" s="69">
        <v>49.681019999999997</v>
      </c>
      <c r="L961" s="69">
        <v>49.964460000000003</v>
      </c>
      <c r="M961" s="69">
        <v>49.688630000000003</v>
      </c>
      <c r="N961" s="69">
        <v>18.204820000000002</v>
      </c>
      <c r="O961" s="69">
        <v>16.697340000000001</v>
      </c>
      <c r="P961" s="69">
        <v>16.153860000000002</v>
      </c>
      <c r="Q961" s="69">
        <v>15.74442</v>
      </c>
      <c r="R961" s="69">
        <v>11.30951</v>
      </c>
      <c r="S961" s="69">
        <v>10.04813</v>
      </c>
      <c r="T961" s="69">
        <v>9.6114270000000008</v>
      </c>
      <c r="U961" s="69">
        <v>9.2780059999999995</v>
      </c>
      <c r="V961" s="70">
        <v>0.64766769999999996</v>
      </c>
      <c r="W961" s="70">
        <v>0.56500070000000002</v>
      </c>
      <c r="X961" s="70">
        <v>0.53615679999999999</v>
      </c>
      <c r="Y961" s="70">
        <v>0.5248429</v>
      </c>
    </row>
    <row r="962" spans="1:25">
      <c r="A962" t="str">
        <f t="shared" si="45"/>
        <v>38-14</v>
      </c>
      <c r="B962">
        <f t="shared" si="43"/>
        <v>38</v>
      </c>
      <c r="C962">
        <f t="shared" si="44"/>
        <v>14</v>
      </c>
      <c r="D962">
        <v>172000</v>
      </c>
      <c r="E962">
        <v>74000</v>
      </c>
      <c r="F962" s="69">
        <v>7.0651140000000003</v>
      </c>
      <c r="G962" s="69">
        <v>5.9035390000000003</v>
      </c>
      <c r="H962" s="69">
        <v>5.5499980000000004</v>
      </c>
      <c r="I962" s="69">
        <v>5.3514569999999999</v>
      </c>
      <c r="J962" s="69">
        <v>54.223779999999998</v>
      </c>
      <c r="K962" s="69">
        <v>56.034610000000001</v>
      </c>
      <c r="L962" s="69">
        <v>56.27655</v>
      </c>
      <c r="M962" s="69">
        <v>56.30254</v>
      </c>
      <c r="N962" s="69">
        <v>7.2900520000000002</v>
      </c>
      <c r="O962" s="69">
        <v>6.715357</v>
      </c>
      <c r="P962" s="69">
        <v>6.4952909999999999</v>
      </c>
      <c r="Q962" s="69">
        <v>6.3204209999999996</v>
      </c>
      <c r="R962" s="69">
        <v>6.7059839999999999</v>
      </c>
      <c r="S962" s="69">
        <v>5.9872829999999997</v>
      </c>
      <c r="T962" s="69">
        <v>5.7032639999999999</v>
      </c>
      <c r="U962" s="69">
        <v>5.4723829999999998</v>
      </c>
      <c r="V962" s="70">
        <v>0.35845310000000002</v>
      </c>
      <c r="W962" s="70">
        <v>0.30282720000000002</v>
      </c>
      <c r="X962" s="70">
        <v>0.27373189999999997</v>
      </c>
      <c r="Y962" s="70">
        <v>0.25669429999999999</v>
      </c>
    </row>
    <row r="963" spans="1:25">
      <c r="A963" t="str">
        <f t="shared" si="45"/>
        <v>38-15</v>
      </c>
      <c r="B963">
        <f t="shared" ref="B963:B1026" si="46">(D963-24000)/4000+1</f>
        <v>38</v>
      </c>
      <c r="C963">
        <f t="shared" ref="C963:C1026" si="47">(E963-22000)/4000+1</f>
        <v>15</v>
      </c>
      <c r="D963">
        <v>172000</v>
      </c>
      <c r="E963">
        <v>78000</v>
      </c>
      <c r="F963" s="69">
        <v>5.9169090000000004</v>
      </c>
      <c r="G963" s="69">
        <v>4.9763299999999999</v>
      </c>
      <c r="H963" s="69">
        <v>4.6918579999999999</v>
      </c>
      <c r="I963" s="69">
        <v>4.5386629999999997</v>
      </c>
      <c r="J963" s="69">
        <v>55.037700000000001</v>
      </c>
      <c r="K963" s="69">
        <v>56.74436</v>
      </c>
      <c r="L963" s="69">
        <v>56.949219999999997</v>
      </c>
      <c r="M963" s="69">
        <v>56.934690000000003</v>
      </c>
      <c r="N963" s="69">
        <v>6.8302699999999996</v>
      </c>
      <c r="O963" s="69">
        <v>6.2980460000000003</v>
      </c>
      <c r="P963" s="69">
        <v>6.0957429999999997</v>
      </c>
      <c r="Q963" s="69">
        <v>5.9353559999999996</v>
      </c>
      <c r="R963" s="69">
        <v>6.5482180000000003</v>
      </c>
      <c r="S963" s="69">
        <v>5.8554170000000001</v>
      </c>
      <c r="T963" s="69">
        <v>5.5845979999999997</v>
      </c>
      <c r="U963" s="69">
        <v>5.3649550000000001</v>
      </c>
      <c r="V963" s="70">
        <v>0.34559279999999998</v>
      </c>
      <c r="W963" s="70">
        <v>0.29308630000000002</v>
      </c>
      <c r="X963" s="70">
        <v>0.26609100000000002</v>
      </c>
      <c r="Y963" s="70">
        <v>0.25061909999999998</v>
      </c>
    </row>
    <row r="964" spans="1:25">
      <c r="A964" t="str">
        <f t="shared" ref="A964:A1027" si="48">B964&amp;"-"&amp;C964</f>
        <v>38-16</v>
      </c>
      <c r="B964">
        <f t="shared" si="46"/>
        <v>38</v>
      </c>
      <c r="C964">
        <f t="shared" si="47"/>
        <v>16</v>
      </c>
      <c r="D964">
        <v>172000</v>
      </c>
      <c r="E964">
        <v>82000</v>
      </c>
      <c r="F964" s="69">
        <v>5.390244</v>
      </c>
      <c r="G964" s="69">
        <v>4.5639779999999996</v>
      </c>
      <c r="H964" s="69">
        <v>4.3147960000000003</v>
      </c>
      <c r="I964" s="69">
        <v>4.1846800000000002</v>
      </c>
      <c r="J964" s="69">
        <v>55.243319999999997</v>
      </c>
      <c r="K964" s="69">
        <v>56.861379999999997</v>
      </c>
      <c r="L964" s="69">
        <v>57.039900000000003</v>
      </c>
      <c r="M964" s="69">
        <v>56.999659999999999</v>
      </c>
      <c r="N964" s="69">
        <v>6.3537759999999999</v>
      </c>
      <c r="O964" s="69">
        <v>5.8669779999999996</v>
      </c>
      <c r="P964" s="69">
        <v>5.6834309999999997</v>
      </c>
      <c r="Q964" s="69">
        <v>5.5382439999999997</v>
      </c>
      <c r="R964" s="69">
        <v>6.4460579999999998</v>
      </c>
      <c r="S964" s="69">
        <v>5.7700430000000003</v>
      </c>
      <c r="T964" s="69">
        <v>5.5082909999999998</v>
      </c>
      <c r="U964" s="69">
        <v>5.2964000000000002</v>
      </c>
      <c r="V964" s="70">
        <v>0.32640560000000002</v>
      </c>
      <c r="W964" s="70">
        <v>0.27733989999999997</v>
      </c>
      <c r="X964" s="70">
        <v>0.25243769999999999</v>
      </c>
      <c r="Y964" s="70">
        <v>0.2384047</v>
      </c>
    </row>
    <row r="965" spans="1:25">
      <c r="A965" t="str">
        <f t="shared" si="48"/>
        <v>38-17</v>
      </c>
      <c r="B965">
        <f t="shared" si="46"/>
        <v>38</v>
      </c>
      <c r="C965">
        <f t="shared" si="47"/>
        <v>17</v>
      </c>
      <c r="D965">
        <v>172000</v>
      </c>
      <c r="E965">
        <v>86000</v>
      </c>
      <c r="F965" s="69">
        <v>7.4824039999999998</v>
      </c>
      <c r="G965" s="69">
        <v>6.3863479999999999</v>
      </c>
      <c r="H965" s="69">
        <v>6.0549799999999996</v>
      </c>
      <c r="I965" s="69">
        <v>5.8972680000000004</v>
      </c>
      <c r="J965" s="69">
        <v>53.977800000000002</v>
      </c>
      <c r="K965" s="69">
        <v>55.623069999999998</v>
      </c>
      <c r="L965" s="69">
        <v>55.811360000000001</v>
      </c>
      <c r="M965" s="69">
        <v>55.765770000000003</v>
      </c>
      <c r="N965" s="69">
        <v>8.9958069999999992</v>
      </c>
      <c r="O965" s="69">
        <v>8.2660239999999998</v>
      </c>
      <c r="P965" s="69">
        <v>7.9901330000000002</v>
      </c>
      <c r="Q965" s="69">
        <v>7.7710179999999998</v>
      </c>
      <c r="R965" s="69">
        <v>7.2261050000000004</v>
      </c>
      <c r="S965" s="69">
        <v>6.4589970000000001</v>
      </c>
      <c r="T965" s="69">
        <v>6.1635289999999996</v>
      </c>
      <c r="U965" s="69">
        <v>5.925408</v>
      </c>
      <c r="V965" s="70">
        <v>0.40242129999999998</v>
      </c>
      <c r="W965" s="70">
        <v>0.34427609999999997</v>
      </c>
      <c r="X965" s="70">
        <v>0.315863</v>
      </c>
      <c r="Y965" s="70">
        <v>0.30007119999999998</v>
      </c>
    </row>
    <row r="966" spans="1:25">
      <c r="A966" t="str">
        <f t="shared" si="48"/>
        <v>38-18</v>
      </c>
      <c r="B966">
        <f t="shared" si="46"/>
        <v>38</v>
      </c>
      <c r="C966">
        <f t="shared" si="47"/>
        <v>18</v>
      </c>
      <c r="D966">
        <v>172000</v>
      </c>
      <c r="E966">
        <v>90000</v>
      </c>
      <c r="F966" s="69">
        <v>8.9566009999999991</v>
      </c>
      <c r="G966" s="69">
        <v>7.7331909999999997</v>
      </c>
      <c r="H966" s="69">
        <v>7.3603319999999997</v>
      </c>
      <c r="I966" s="69">
        <v>7.1923830000000004</v>
      </c>
      <c r="J966" s="69">
        <v>52.634459999999997</v>
      </c>
      <c r="K966" s="69">
        <v>54.295250000000003</v>
      </c>
      <c r="L966" s="69">
        <v>54.497999999999998</v>
      </c>
      <c r="M966" s="69">
        <v>54.45505</v>
      </c>
      <c r="N966" s="69">
        <v>14.37744</v>
      </c>
      <c r="O966" s="69">
        <v>13.15199</v>
      </c>
      <c r="P966" s="69">
        <v>12.68669</v>
      </c>
      <c r="Q966" s="69">
        <v>12.31372</v>
      </c>
      <c r="R966" s="69">
        <v>8.3811389999999992</v>
      </c>
      <c r="S966" s="69">
        <v>7.4774120000000002</v>
      </c>
      <c r="T966" s="69">
        <v>7.1306240000000001</v>
      </c>
      <c r="U966" s="69">
        <v>6.850479</v>
      </c>
      <c r="V966" s="70">
        <v>0.52213889999999996</v>
      </c>
      <c r="W966" s="70">
        <v>0.45121230000000001</v>
      </c>
      <c r="X966" s="70">
        <v>0.4182379</v>
      </c>
      <c r="Y966" s="70">
        <v>0.39989079999999999</v>
      </c>
    </row>
    <row r="967" spans="1:25">
      <c r="A967" t="str">
        <f t="shared" si="48"/>
        <v>38-19</v>
      </c>
      <c r="B967">
        <f t="shared" si="46"/>
        <v>38</v>
      </c>
      <c r="C967">
        <f t="shared" si="47"/>
        <v>19</v>
      </c>
      <c r="D967">
        <v>172000</v>
      </c>
      <c r="E967">
        <v>94000</v>
      </c>
      <c r="F967" s="69">
        <v>7.764977</v>
      </c>
      <c r="G967" s="69">
        <v>6.733193</v>
      </c>
      <c r="H967" s="69">
        <v>6.4149229999999999</v>
      </c>
      <c r="I967" s="69">
        <v>6.2737660000000002</v>
      </c>
      <c r="J967" s="69">
        <v>53.201050000000002</v>
      </c>
      <c r="K967" s="69">
        <v>54.82685</v>
      </c>
      <c r="L967" s="69">
        <v>55.01126</v>
      </c>
      <c r="M967" s="69">
        <v>54.94256</v>
      </c>
      <c r="N967" s="69">
        <v>9.9478000000000009</v>
      </c>
      <c r="O967" s="69">
        <v>9.1407039999999995</v>
      </c>
      <c r="P967" s="69">
        <v>8.8365960000000001</v>
      </c>
      <c r="Q967" s="69">
        <v>8.5953669999999995</v>
      </c>
      <c r="R967" s="69">
        <v>7.5178839999999996</v>
      </c>
      <c r="S967" s="69">
        <v>6.7134039999999997</v>
      </c>
      <c r="T967" s="69">
        <v>6.4055540000000004</v>
      </c>
      <c r="U967" s="69">
        <v>6.1574309999999999</v>
      </c>
      <c r="V967" s="70">
        <v>0.43928980000000001</v>
      </c>
      <c r="W967" s="70">
        <v>0.37839780000000001</v>
      </c>
      <c r="X967" s="70">
        <v>0.34948750000000001</v>
      </c>
      <c r="Y967" s="70">
        <v>0.33388390000000001</v>
      </c>
    </row>
    <row r="968" spans="1:25">
      <c r="A968" t="str">
        <f t="shared" si="48"/>
        <v>38-20</v>
      </c>
      <c r="B968">
        <f t="shared" si="46"/>
        <v>38</v>
      </c>
      <c r="C968">
        <f t="shared" si="47"/>
        <v>20</v>
      </c>
      <c r="D968">
        <v>172000</v>
      </c>
      <c r="E968">
        <v>98000</v>
      </c>
      <c r="F968" s="69">
        <v>7.2317770000000001</v>
      </c>
      <c r="G968" s="69">
        <v>6.3105279999999997</v>
      </c>
      <c r="H968" s="69">
        <v>6.024451</v>
      </c>
      <c r="I968" s="69">
        <v>5.8980769999999998</v>
      </c>
      <c r="J968" s="69">
        <v>52.943420000000003</v>
      </c>
      <c r="K968" s="69">
        <v>54.54757</v>
      </c>
      <c r="L968" s="69">
        <v>54.724829999999997</v>
      </c>
      <c r="M968" s="69">
        <v>54.644089999999998</v>
      </c>
      <c r="N968" s="69">
        <v>12.920489999999999</v>
      </c>
      <c r="O968" s="69">
        <v>11.841279999999999</v>
      </c>
      <c r="P968" s="69">
        <v>11.433590000000001</v>
      </c>
      <c r="Q968" s="69">
        <v>11.108029999999999</v>
      </c>
      <c r="R968" s="69">
        <v>8.1419549999999994</v>
      </c>
      <c r="S968" s="69">
        <v>7.2644640000000003</v>
      </c>
      <c r="T968" s="69">
        <v>6.9293250000000004</v>
      </c>
      <c r="U968" s="69">
        <v>6.6588019999999997</v>
      </c>
      <c r="V968" s="70">
        <v>0.5481142</v>
      </c>
      <c r="W968" s="70">
        <v>0.47530329999999998</v>
      </c>
      <c r="X968" s="70">
        <v>0.44215949999999998</v>
      </c>
      <c r="Y968" s="70">
        <v>0.42413099999999998</v>
      </c>
    </row>
    <row r="969" spans="1:25">
      <c r="A969" t="str">
        <f t="shared" si="48"/>
        <v>38-21</v>
      </c>
      <c r="B969">
        <f t="shared" si="46"/>
        <v>38</v>
      </c>
      <c r="C969">
        <f t="shared" si="47"/>
        <v>21</v>
      </c>
      <c r="D969">
        <v>172000</v>
      </c>
      <c r="E969">
        <v>102000</v>
      </c>
      <c r="F969" s="69">
        <v>13.18539</v>
      </c>
      <c r="G969" s="69">
        <v>11.629619999999999</v>
      </c>
      <c r="H969" s="69">
        <v>11.16418</v>
      </c>
      <c r="I969" s="69">
        <v>11.00151</v>
      </c>
      <c r="J969" s="69">
        <v>49.682749999999999</v>
      </c>
      <c r="K969" s="69">
        <v>51.420560000000002</v>
      </c>
      <c r="L969" s="69">
        <v>51.637659999999997</v>
      </c>
      <c r="M969" s="69">
        <v>51.565860000000001</v>
      </c>
      <c r="N969" s="69">
        <v>15.699680000000001</v>
      </c>
      <c r="O969" s="69">
        <v>14.347440000000001</v>
      </c>
      <c r="P969" s="69">
        <v>13.835649999999999</v>
      </c>
      <c r="Q969" s="69">
        <v>13.426170000000001</v>
      </c>
      <c r="R969" s="69">
        <v>9.1525750000000006</v>
      </c>
      <c r="S969" s="69">
        <v>8.1583679999999994</v>
      </c>
      <c r="T969" s="69">
        <v>7.779318</v>
      </c>
      <c r="U969" s="69">
        <v>7.4740669999999998</v>
      </c>
      <c r="V969" s="70">
        <v>0.75215909999999997</v>
      </c>
      <c r="W969" s="70">
        <v>0.65695510000000001</v>
      </c>
      <c r="X969" s="70">
        <v>0.61654960000000003</v>
      </c>
      <c r="Y969" s="70">
        <v>0.59470520000000004</v>
      </c>
    </row>
    <row r="970" spans="1:25">
      <c r="A970" t="str">
        <f t="shared" si="48"/>
        <v>38-22</v>
      </c>
      <c r="B970">
        <f t="shared" si="46"/>
        <v>38</v>
      </c>
      <c r="C970">
        <f t="shared" si="47"/>
        <v>22</v>
      </c>
      <c r="D970">
        <v>172000</v>
      </c>
      <c r="E970">
        <v>106000</v>
      </c>
      <c r="F970" s="69">
        <v>10.825329999999999</v>
      </c>
      <c r="G970" s="69">
        <v>9.5761269999999996</v>
      </c>
      <c r="H970" s="69">
        <v>9.1990040000000004</v>
      </c>
      <c r="I970" s="69">
        <v>9.0635440000000003</v>
      </c>
      <c r="J970" s="69">
        <v>49.130760000000002</v>
      </c>
      <c r="K970" s="69">
        <v>50.883519999999997</v>
      </c>
      <c r="L970" s="69">
        <v>51.112839999999998</v>
      </c>
      <c r="M970" s="69">
        <v>51.042099999999998</v>
      </c>
      <c r="N970" s="69">
        <v>14.626150000000001</v>
      </c>
      <c r="O970" s="69">
        <v>13.37059</v>
      </c>
      <c r="P970" s="69">
        <v>12.89343</v>
      </c>
      <c r="Q970" s="69">
        <v>12.51136</v>
      </c>
      <c r="R970" s="69">
        <v>8.8116710000000005</v>
      </c>
      <c r="S970" s="69">
        <v>7.8606920000000002</v>
      </c>
      <c r="T970" s="69">
        <v>7.4965000000000002</v>
      </c>
      <c r="U970" s="69">
        <v>7.2027950000000001</v>
      </c>
      <c r="V970" s="70">
        <v>0.53463680000000002</v>
      </c>
      <c r="W970" s="70">
        <v>0.4649238</v>
      </c>
      <c r="X970" s="70">
        <v>0.43274639999999998</v>
      </c>
      <c r="Y970" s="70">
        <v>0.41532669999999999</v>
      </c>
    </row>
    <row r="971" spans="1:25">
      <c r="A971" t="str">
        <f t="shared" si="48"/>
        <v>38-23</v>
      </c>
      <c r="B971">
        <f t="shared" si="46"/>
        <v>38</v>
      </c>
      <c r="C971">
        <f t="shared" si="47"/>
        <v>23</v>
      </c>
      <c r="D971">
        <v>172000</v>
      </c>
      <c r="E971">
        <v>110000</v>
      </c>
      <c r="F971" s="69">
        <v>14.42381</v>
      </c>
      <c r="G971" s="69">
        <v>12.83062</v>
      </c>
      <c r="H971" s="69">
        <v>12.34282</v>
      </c>
      <c r="I971" s="69">
        <v>12.18572</v>
      </c>
      <c r="J971" s="69">
        <v>45.502769999999998</v>
      </c>
      <c r="K971" s="69">
        <v>47.353369999999998</v>
      </c>
      <c r="L971" s="69">
        <v>47.628320000000002</v>
      </c>
      <c r="M971" s="69">
        <v>47.578690000000002</v>
      </c>
      <c r="N971" s="69">
        <v>16.90663</v>
      </c>
      <c r="O971" s="69">
        <v>15.437110000000001</v>
      </c>
      <c r="P971" s="69">
        <v>14.87965</v>
      </c>
      <c r="Q971" s="69">
        <v>14.433009999999999</v>
      </c>
      <c r="R971" s="69">
        <v>9.6425789999999996</v>
      </c>
      <c r="S971" s="69">
        <v>8.5955779999999997</v>
      </c>
      <c r="T971" s="69">
        <v>8.1956399999999991</v>
      </c>
      <c r="U971" s="69">
        <v>7.8737279999999998</v>
      </c>
      <c r="V971" s="70">
        <v>0.54702600000000001</v>
      </c>
      <c r="W971" s="70">
        <v>0.47618719999999998</v>
      </c>
      <c r="X971" s="70">
        <v>0.44367879999999998</v>
      </c>
      <c r="Y971" s="70">
        <v>0.42627019999999999</v>
      </c>
    </row>
    <row r="972" spans="1:25">
      <c r="A972" t="str">
        <f t="shared" si="48"/>
        <v>38-24</v>
      </c>
      <c r="B972">
        <f t="shared" si="46"/>
        <v>38</v>
      </c>
      <c r="C972">
        <f t="shared" si="47"/>
        <v>24</v>
      </c>
      <c r="D972">
        <v>172000</v>
      </c>
      <c r="E972">
        <v>114000</v>
      </c>
      <c r="F972" s="69">
        <v>14.764060000000001</v>
      </c>
      <c r="G972" s="69">
        <v>13.16404</v>
      </c>
      <c r="H972" s="69">
        <v>12.6686</v>
      </c>
      <c r="I972" s="69">
        <v>12.51127</v>
      </c>
      <c r="J972" s="69">
        <v>45.283279999999998</v>
      </c>
      <c r="K972" s="69">
        <v>47.112769999999998</v>
      </c>
      <c r="L972" s="69">
        <v>47.373890000000003</v>
      </c>
      <c r="M972" s="69">
        <v>47.306060000000002</v>
      </c>
      <c r="N972" s="69">
        <v>15.835599999999999</v>
      </c>
      <c r="O972" s="69">
        <v>14.48333</v>
      </c>
      <c r="P972" s="69">
        <v>13.967460000000001</v>
      </c>
      <c r="Q972" s="69">
        <v>13.55513</v>
      </c>
      <c r="R972" s="69">
        <v>9.5258000000000003</v>
      </c>
      <c r="S972" s="69">
        <v>8.4956999999999994</v>
      </c>
      <c r="T972" s="69">
        <v>8.0997020000000006</v>
      </c>
      <c r="U972" s="69">
        <v>7.7812130000000002</v>
      </c>
      <c r="V972" s="70">
        <v>0.53609960000000001</v>
      </c>
      <c r="W972" s="70">
        <v>0.46679130000000002</v>
      </c>
      <c r="X972" s="70">
        <v>0.43454219999999999</v>
      </c>
      <c r="Y972" s="70">
        <v>0.4172168</v>
      </c>
    </row>
    <row r="973" spans="1:25">
      <c r="A973" t="str">
        <f t="shared" si="48"/>
        <v>38-25</v>
      </c>
      <c r="B973">
        <f t="shared" si="46"/>
        <v>38</v>
      </c>
      <c r="C973">
        <f t="shared" si="47"/>
        <v>25</v>
      </c>
      <c r="D973">
        <v>172000</v>
      </c>
      <c r="E973">
        <v>118000</v>
      </c>
      <c r="F973" s="69">
        <v>10.66263</v>
      </c>
      <c r="G973" s="69">
        <v>9.4616220000000002</v>
      </c>
      <c r="H973" s="69">
        <v>9.0813279999999992</v>
      </c>
      <c r="I973" s="69">
        <v>8.9516489999999997</v>
      </c>
      <c r="J973" s="69">
        <v>49.599760000000003</v>
      </c>
      <c r="K973" s="69">
        <v>51.269329999999997</v>
      </c>
      <c r="L973" s="69">
        <v>51.448819999999998</v>
      </c>
      <c r="M973" s="69">
        <v>51.299160000000001</v>
      </c>
      <c r="N973" s="69">
        <v>14.036160000000001</v>
      </c>
      <c r="O973" s="69">
        <v>12.86462</v>
      </c>
      <c r="P973" s="69">
        <v>12.416399999999999</v>
      </c>
      <c r="Q973" s="69">
        <v>12.06151</v>
      </c>
      <c r="R973" s="69">
        <v>8.9976909999999997</v>
      </c>
      <c r="S973" s="69">
        <v>8.0304059999999993</v>
      </c>
      <c r="T973" s="69">
        <v>7.6567850000000002</v>
      </c>
      <c r="U973" s="69">
        <v>7.3579140000000001</v>
      </c>
      <c r="V973" s="70">
        <v>0.60054839999999998</v>
      </c>
      <c r="W973" s="70">
        <v>0.52393699999999999</v>
      </c>
      <c r="X973" s="70">
        <v>0.48877080000000001</v>
      </c>
      <c r="Y973" s="70">
        <v>0.46995510000000001</v>
      </c>
    </row>
    <row r="974" spans="1:25">
      <c r="A974" t="str">
        <f t="shared" si="48"/>
        <v>38-26</v>
      </c>
      <c r="B974">
        <f t="shared" si="46"/>
        <v>38</v>
      </c>
      <c r="C974">
        <f t="shared" si="47"/>
        <v>26</v>
      </c>
      <c r="D974">
        <v>172000</v>
      </c>
      <c r="E974">
        <v>122000</v>
      </c>
      <c r="F974" s="69">
        <v>14.519959999999999</v>
      </c>
      <c r="G974" s="69">
        <v>13.029730000000001</v>
      </c>
      <c r="H974" s="69">
        <v>12.55278</v>
      </c>
      <c r="I974" s="69">
        <v>12.412330000000001</v>
      </c>
      <c r="J974" s="69">
        <v>44.429870000000001</v>
      </c>
      <c r="K974" s="69">
        <v>46.204749999999997</v>
      </c>
      <c r="L974" s="69">
        <v>46.43732</v>
      </c>
      <c r="M974" s="69">
        <v>46.310890000000001</v>
      </c>
      <c r="N974" s="69">
        <v>16.303699999999999</v>
      </c>
      <c r="O974" s="69">
        <v>14.919879999999999</v>
      </c>
      <c r="P974" s="69">
        <v>14.384130000000001</v>
      </c>
      <c r="Q974" s="69">
        <v>13.96048</v>
      </c>
      <c r="R974" s="69">
        <v>9.9850779999999997</v>
      </c>
      <c r="S974" s="69">
        <v>8.9105740000000004</v>
      </c>
      <c r="T974" s="69">
        <v>8.4923420000000007</v>
      </c>
      <c r="U974" s="69">
        <v>8.1591649999999998</v>
      </c>
      <c r="V974" s="70">
        <v>0.62507800000000002</v>
      </c>
      <c r="W974" s="70">
        <v>0.54772699999999996</v>
      </c>
      <c r="X974" s="70">
        <v>0.51168939999999996</v>
      </c>
      <c r="Y974" s="70">
        <v>0.49212050000000002</v>
      </c>
    </row>
    <row r="975" spans="1:25">
      <c r="A975" t="str">
        <f t="shared" si="48"/>
        <v>38-27</v>
      </c>
      <c r="B975">
        <f t="shared" si="46"/>
        <v>38</v>
      </c>
      <c r="C975">
        <f t="shared" si="47"/>
        <v>27</v>
      </c>
      <c r="D975">
        <v>172000</v>
      </c>
      <c r="E975">
        <v>126000</v>
      </c>
      <c r="F975" s="69">
        <v>20.34994</v>
      </c>
      <c r="G975" s="69">
        <v>19.282109999999999</v>
      </c>
      <c r="H975" s="69">
        <v>18.88795</v>
      </c>
      <c r="I975" s="69">
        <v>18.89021</v>
      </c>
      <c r="J975" s="69">
        <v>42.377369999999999</v>
      </c>
      <c r="K975" s="69">
        <v>43.572710000000001</v>
      </c>
      <c r="L975" s="69">
        <v>43.657409999999999</v>
      </c>
      <c r="M975" s="69">
        <v>43.375050000000002</v>
      </c>
      <c r="N975" s="69">
        <v>17.186730000000001</v>
      </c>
      <c r="O975" s="69">
        <v>15.725390000000001</v>
      </c>
      <c r="P975" s="69">
        <v>15.15353</v>
      </c>
      <c r="Q975" s="69">
        <v>14.70054</v>
      </c>
      <c r="R975" s="69">
        <v>10.7331</v>
      </c>
      <c r="S975" s="69">
        <v>9.5869789999999995</v>
      </c>
      <c r="T975" s="69">
        <v>9.1364570000000001</v>
      </c>
      <c r="U975" s="69">
        <v>8.7774570000000001</v>
      </c>
      <c r="V975" s="70">
        <v>0.75131829999999999</v>
      </c>
      <c r="W975" s="70">
        <v>0.66283320000000001</v>
      </c>
      <c r="X975" s="70">
        <v>0.62197800000000003</v>
      </c>
      <c r="Y975" s="70">
        <v>0.59939399999999998</v>
      </c>
    </row>
    <row r="976" spans="1:25">
      <c r="A976" t="str">
        <f t="shared" si="48"/>
        <v>38-28</v>
      </c>
      <c r="B976">
        <f t="shared" si="46"/>
        <v>38</v>
      </c>
      <c r="C976">
        <f t="shared" si="47"/>
        <v>28</v>
      </c>
      <c r="D976">
        <v>172000</v>
      </c>
      <c r="E976">
        <v>130000</v>
      </c>
      <c r="F976" s="69">
        <v>17.522580000000001</v>
      </c>
      <c r="G976" s="69">
        <v>16.250039999999998</v>
      </c>
      <c r="H976" s="69">
        <v>15.83306</v>
      </c>
      <c r="I976" s="69">
        <v>15.82118</v>
      </c>
      <c r="J976" s="69">
        <v>43.973500000000001</v>
      </c>
      <c r="K976" s="69">
        <v>45.497259999999997</v>
      </c>
      <c r="L976" s="69">
        <v>45.647170000000003</v>
      </c>
      <c r="M976" s="69">
        <v>45.399569999999997</v>
      </c>
      <c r="N976" s="69">
        <v>16.51126</v>
      </c>
      <c r="O976" s="69">
        <v>15.1236</v>
      </c>
      <c r="P976" s="69">
        <v>14.57564</v>
      </c>
      <c r="Q976" s="69">
        <v>14.14385</v>
      </c>
      <c r="R976" s="69">
        <v>10.587199999999999</v>
      </c>
      <c r="S976" s="69">
        <v>9.4636250000000004</v>
      </c>
      <c r="T976" s="69">
        <v>9.0171890000000001</v>
      </c>
      <c r="U976" s="69">
        <v>8.6625490000000003</v>
      </c>
      <c r="V976" s="70">
        <v>0.64050689999999999</v>
      </c>
      <c r="W976" s="70">
        <v>0.56292469999999994</v>
      </c>
      <c r="X976" s="70">
        <v>0.52723900000000001</v>
      </c>
      <c r="Y976" s="70">
        <v>0.50855289999999997</v>
      </c>
    </row>
    <row r="977" spans="1:25">
      <c r="A977" t="str">
        <f t="shared" si="48"/>
        <v>38-29</v>
      </c>
      <c r="B977">
        <f t="shared" si="46"/>
        <v>38</v>
      </c>
      <c r="C977">
        <f t="shared" si="47"/>
        <v>29</v>
      </c>
      <c r="D977">
        <v>172000</v>
      </c>
      <c r="E977">
        <v>134000</v>
      </c>
      <c r="F977" s="69">
        <v>15.816850000000001</v>
      </c>
      <c r="G977" s="69">
        <v>14.47702</v>
      </c>
      <c r="H977" s="69">
        <v>14.07122</v>
      </c>
      <c r="I977" s="69">
        <v>14.04344</v>
      </c>
      <c r="J977" s="69">
        <v>44.473820000000003</v>
      </c>
      <c r="K977" s="69">
        <v>46.212359999999997</v>
      </c>
      <c r="L977" s="69">
        <v>46.406750000000002</v>
      </c>
      <c r="M977" s="69">
        <v>46.189160000000001</v>
      </c>
      <c r="N977" s="69">
        <v>16.546749999999999</v>
      </c>
      <c r="O977" s="69">
        <v>15.158010000000001</v>
      </c>
      <c r="P977" s="69">
        <v>14.612360000000001</v>
      </c>
      <c r="Q977" s="69">
        <v>14.181430000000001</v>
      </c>
      <c r="R977" s="69">
        <v>10.714930000000001</v>
      </c>
      <c r="S977" s="69">
        <v>9.5766620000000007</v>
      </c>
      <c r="T977" s="69">
        <v>9.1270150000000001</v>
      </c>
      <c r="U977" s="69">
        <v>8.7690719999999995</v>
      </c>
      <c r="V977" s="70">
        <v>0.56700220000000001</v>
      </c>
      <c r="W977" s="70">
        <v>0.49854860000000001</v>
      </c>
      <c r="X977" s="70">
        <v>0.46705550000000001</v>
      </c>
      <c r="Y977" s="70">
        <v>0.45076759999999999</v>
      </c>
    </row>
    <row r="978" spans="1:25">
      <c r="A978" t="str">
        <f t="shared" si="48"/>
        <v>38-30</v>
      </c>
      <c r="B978">
        <f t="shared" si="46"/>
        <v>38</v>
      </c>
      <c r="C978">
        <f t="shared" si="47"/>
        <v>30</v>
      </c>
      <c r="D978">
        <v>172000</v>
      </c>
      <c r="E978">
        <v>138000</v>
      </c>
      <c r="F978" s="69">
        <v>18.175719999999998</v>
      </c>
      <c r="G978" s="69">
        <v>16.479810000000001</v>
      </c>
      <c r="H978" s="69">
        <v>15.969340000000001</v>
      </c>
      <c r="I978" s="69">
        <v>15.90399</v>
      </c>
      <c r="J978" s="69">
        <v>43.590440000000001</v>
      </c>
      <c r="K978" s="69">
        <v>45.471350000000001</v>
      </c>
      <c r="L978" s="69">
        <v>45.710050000000003</v>
      </c>
      <c r="M978" s="69">
        <v>45.530650000000001</v>
      </c>
      <c r="N978" s="69">
        <v>17.15192</v>
      </c>
      <c r="O978" s="69">
        <v>15.69772</v>
      </c>
      <c r="P978" s="69">
        <v>15.12947</v>
      </c>
      <c r="Q978" s="69">
        <v>14.680210000000001</v>
      </c>
      <c r="R978" s="69">
        <v>11.402559999999999</v>
      </c>
      <c r="S978" s="69">
        <v>10.18285</v>
      </c>
      <c r="T978" s="69">
        <v>9.7037370000000003</v>
      </c>
      <c r="U978" s="69">
        <v>9.3218289999999993</v>
      </c>
      <c r="V978" s="70">
        <v>0.60923879999999997</v>
      </c>
      <c r="W978" s="70">
        <v>0.53524680000000002</v>
      </c>
      <c r="X978" s="70">
        <v>0.5015541</v>
      </c>
      <c r="Y978" s="70">
        <v>0.4840178</v>
      </c>
    </row>
    <row r="979" spans="1:25">
      <c r="A979" t="str">
        <f t="shared" si="48"/>
        <v>38-31</v>
      </c>
      <c r="B979">
        <f t="shared" si="46"/>
        <v>38</v>
      </c>
      <c r="C979">
        <f t="shared" si="47"/>
        <v>31</v>
      </c>
      <c r="D979">
        <v>172000</v>
      </c>
      <c r="E979">
        <v>142000</v>
      </c>
      <c r="F979" s="69">
        <v>16.01003</v>
      </c>
      <c r="G979" s="69">
        <v>14.47569</v>
      </c>
      <c r="H979" s="69">
        <v>14.02069</v>
      </c>
      <c r="I979" s="69">
        <v>13.960100000000001</v>
      </c>
      <c r="J979" s="69">
        <v>43.761859999999999</v>
      </c>
      <c r="K979" s="69">
        <v>45.697659999999999</v>
      </c>
      <c r="L979" s="69">
        <v>45.943350000000002</v>
      </c>
      <c r="M979" s="69">
        <v>45.766930000000002</v>
      </c>
      <c r="N979" s="69">
        <v>17.965479999999999</v>
      </c>
      <c r="O979" s="69">
        <v>16.433869999999999</v>
      </c>
      <c r="P979" s="69">
        <v>15.83722</v>
      </c>
      <c r="Q979" s="69">
        <v>15.366160000000001</v>
      </c>
      <c r="R979" s="69">
        <v>11.72926</v>
      </c>
      <c r="S979" s="69">
        <v>10.473560000000001</v>
      </c>
      <c r="T979" s="69">
        <v>9.9818359999999995</v>
      </c>
      <c r="U979" s="69">
        <v>9.5906950000000002</v>
      </c>
      <c r="V979" s="70">
        <v>0.50731859999999995</v>
      </c>
      <c r="W979" s="70">
        <v>0.44524000000000002</v>
      </c>
      <c r="X979" s="70">
        <v>0.41700470000000001</v>
      </c>
      <c r="Y979" s="70">
        <v>0.40314949999999999</v>
      </c>
    </row>
    <row r="980" spans="1:25">
      <c r="A980" t="str">
        <f t="shared" si="48"/>
        <v>38-32</v>
      </c>
      <c r="B980">
        <f t="shared" si="46"/>
        <v>38</v>
      </c>
      <c r="C980">
        <f t="shared" si="47"/>
        <v>32</v>
      </c>
      <c r="D980">
        <v>172000</v>
      </c>
      <c r="E980">
        <v>146000</v>
      </c>
      <c r="F980" s="69">
        <v>16.40692</v>
      </c>
      <c r="G980" s="69">
        <v>14.7212</v>
      </c>
      <c r="H980" s="69">
        <v>14.206429999999999</v>
      </c>
      <c r="I980" s="69">
        <v>14.1143</v>
      </c>
      <c r="J980" s="69">
        <v>44.564030000000002</v>
      </c>
      <c r="K980" s="69">
        <v>46.568440000000002</v>
      </c>
      <c r="L980" s="69">
        <v>46.833759999999998</v>
      </c>
      <c r="M980" s="69">
        <v>46.667960000000001</v>
      </c>
      <c r="N980" s="69">
        <v>17.836480000000002</v>
      </c>
      <c r="O980" s="69">
        <v>16.308399999999999</v>
      </c>
      <c r="P980" s="69">
        <v>15.716889999999999</v>
      </c>
      <c r="Q980" s="69">
        <v>15.25329</v>
      </c>
      <c r="R980" s="69">
        <v>12.114380000000001</v>
      </c>
      <c r="S980" s="69">
        <v>10.80606</v>
      </c>
      <c r="T980" s="69">
        <v>10.29668</v>
      </c>
      <c r="U980" s="69">
        <v>9.8936469999999996</v>
      </c>
      <c r="V980" s="70">
        <v>0.54465010000000003</v>
      </c>
      <c r="W980" s="70">
        <v>0.4763001</v>
      </c>
      <c r="X980" s="70">
        <v>0.44561600000000001</v>
      </c>
      <c r="Y980" s="70">
        <v>0.43065189999999998</v>
      </c>
    </row>
    <row r="981" spans="1:25">
      <c r="A981" t="str">
        <f t="shared" si="48"/>
        <v>38-33</v>
      </c>
      <c r="B981">
        <f t="shared" si="46"/>
        <v>38</v>
      </c>
      <c r="C981">
        <f t="shared" si="47"/>
        <v>33</v>
      </c>
      <c r="D981">
        <v>172000</v>
      </c>
      <c r="E981">
        <v>150000</v>
      </c>
      <c r="F981" s="69">
        <v>15.470370000000001</v>
      </c>
      <c r="G981" s="69">
        <v>13.632160000000001</v>
      </c>
      <c r="H981" s="69">
        <v>13.03833</v>
      </c>
      <c r="I981" s="69">
        <v>12.918419999999999</v>
      </c>
      <c r="J981" s="69">
        <v>45.069040000000001</v>
      </c>
      <c r="K981" s="69">
        <v>47.242730000000002</v>
      </c>
      <c r="L981" s="69">
        <v>47.539000000000001</v>
      </c>
      <c r="M981" s="69">
        <v>47.355670000000003</v>
      </c>
      <c r="N981" s="69">
        <v>17.630379999999999</v>
      </c>
      <c r="O981" s="69">
        <v>16.122499999999999</v>
      </c>
      <c r="P981" s="69">
        <v>15.543979999999999</v>
      </c>
      <c r="Q981" s="69">
        <v>15.100199999999999</v>
      </c>
      <c r="R981" s="69">
        <v>12.36626</v>
      </c>
      <c r="S981" s="69">
        <v>11.020289999999999</v>
      </c>
      <c r="T981" s="69">
        <v>10.49948</v>
      </c>
      <c r="U981" s="69">
        <v>10.095129999999999</v>
      </c>
      <c r="V981" s="70">
        <v>0.5457495</v>
      </c>
      <c r="W981" s="70">
        <v>0.47344779999999997</v>
      </c>
      <c r="X981" s="70">
        <v>0.44318790000000002</v>
      </c>
      <c r="Y981" s="70">
        <v>0.43066179999999998</v>
      </c>
    </row>
    <row r="982" spans="1:25">
      <c r="A982" t="str">
        <f t="shared" si="48"/>
        <v>38-34</v>
      </c>
      <c r="B982">
        <f t="shared" si="46"/>
        <v>38</v>
      </c>
      <c r="C982">
        <f t="shared" si="47"/>
        <v>34</v>
      </c>
      <c r="D982">
        <v>172000</v>
      </c>
      <c r="E982">
        <v>154000</v>
      </c>
      <c r="F982" s="69">
        <v>18.851040000000001</v>
      </c>
      <c r="G982" s="69">
        <v>16.636669999999999</v>
      </c>
      <c r="H982" s="69">
        <v>15.935180000000001</v>
      </c>
      <c r="I982" s="69">
        <v>15.792579999999999</v>
      </c>
      <c r="J982" s="69">
        <v>45.238030000000002</v>
      </c>
      <c r="K982" s="69">
        <v>47.466529999999999</v>
      </c>
      <c r="L982" s="69">
        <v>47.777419999999999</v>
      </c>
      <c r="M982" s="69">
        <v>47.608840000000001</v>
      </c>
      <c r="N982" s="69">
        <v>16.960529999999999</v>
      </c>
      <c r="O982" s="69">
        <v>15.52337</v>
      </c>
      <c r="P982" s="69">
        <v>14.963990000000001</v>
      </c>
      <c r="Q982" s="69">
        <v>14.52979</v>
      </c>
      <c r="R982" s="69">
        <v>12.579079999999999</v>
      </c>
      <c r="S982" s="69">
        <v>11.22118</v>
      </c>
      <c r="T982" s="69">
        <v>10.69018</v>
      </c>
      <c r="U982" s="69">
        <v>10.27337</v>
      </c>
      <c r="V982" s="70">
        <v>0.64780789999999999</v>
      </c>
      <c r="W982" s="70">
        <v>0.56481130000000002</v>
      </c>
      <c r="X982" s="70">
        <v>0.52921830000000003</v>
      </c>
      <c r="Y982" s="70">
        <v>0.51250609999999996</v>
      </c>
    </row>
    <row r="983" spans="1:25">
      <c r="A983" t="str">
        <f t="shared" si="48"/>
        <v>38-35</v>
      </c>
      <c r="B983">
        <f t="shared" si="46"/>
        <v>38</v>
      </c>
      <c r="C983">
        <f t="shared" si="47"/>
        <v>35</v>
      </c>
      <c r="D983">
        <v>172000</v>
      </c>
      <c r="E983">
        <v>158000</v>
      </c>
      <c r="F983" s="69">
        <v>20.40024</v>
      </c>
      <c r="G983" s="69">
        <v>17.99117</v>
      </c>
      <c r="H983" s="69">
        <v>17.237749999999998</v>
      </c>
      <c r="I983" s="69">
        <v>17.08372</v>
      </c>
      <c r="J983" s="69">
        <v>44.093769999999999</v>
      </c>
      <c r="K983" s="69">
        <v>46.40258</v>
      </c>
      <c r="L983" s="69">
        <v>46.742190000000001</v>
      </c>
      <c r="M983" s="69">
        <v>46.59431</v>
      </c>
      <c r="N983" s="69">
        <v>17.94042</v>
      </c>
      <c r="O983" s="69">
        <v>16.416810000000002</v>
      </c>
      <c r="P983" s="69">
        <v>15.820679999999999</v>
      </c>
      <c r="Q983" s="69">
        <v>15.35535</v>
      </c>
      <c r="R983" s="69">
        <v>13.03594</v>
      </c>
      <c r="S983" s="69">
        <v>11.63016</v>
      </c>
      <c r="T983" s="69">
        <v>11.07827</v>
      </c>
      <c r="U983" s="69">
        <v>10.643370000000001</v>
      </c>
      <c r="V983" s="70">
        <v>0.6620781</v>
      </c>
      <c r="W983" s="70">
        <v>0.57779670000000005</v>
      </c>
      <c r="X983" s="70">
        <v>0.54129479999999996</v>
      </c>
      <c r="Y983" s="70">
        <v>0.52370490000000003</v>
      </c>
    </row>
    <row r="984" spans="1:25">
      <c r="A984" t="str">
        <f t="shared" si="48"/>
        <v>38-36</v>
      </c>
      <c r="B984">
        <f t="shared" si="46"/>
        <v>38</v>
      </c>
      <c r="C984">
        <f t="shared" si="47"/>
        <v>36</v>
      </c>
      <c r="D984">
        <v>172000</v>
      </c>
      <c r="E984">
        <v>162000</v>
      </c>
      <c r="F984" s="69">
        <v>16.310700000000001</v>
      </c>
      <c r="G984" s="69">
        <v>14.364739999999999</v>
      </c>
      <c r="H984" s="69">
        <v>13.767939999999999</v>
      </c>
      <c r="I984" s="69">
        <v>13.65016</v>
      </c>
      <c r="J984" s="69">
        <v>46.169220000000003</v>
      </c>
      <c r="K984" s="69">
        <v>48.449750000000002</v>
      </c>
      <c r="L984" s="69">
        <v>48.771970000000003</v>
      </c>
      <c r="M984" s="69">
        <v>48.606119999999997</v>
      </c>
      <c r="N984" s="69">
        <v>16.897829999999999</v>
      </c>
      <c r="O984" s="69">
        <v>15.47789</v>
      </c>
      <c r="P984" s="69">
        <v>14.92394</v>
      </c>
      <c r="Q984" s="69">
        <v>14.491540000000001</v>
      </c>
      <c r="R984" s="69">
        <v>12.29984</v>
      </c>
      <c r="S984" s="69">
        <v>10.971450000000001</v>
      </c>
      <c r="T984" s="69">
        <v>10.45168</v>
      </c>
      <c r="U984" s="69">
        <v>10.041539999999999</v>
      </c>
      <c r="V984" s="70">
        <v>0.55562160000000005</v>
      </c>
      <c r="W984" s="70">
        <v>0.48410019999999998</v>
      </c>
      <c r="X984" s="70">
        <v>0.45305079999999998</v>
      </c>
      <c r="Y984" s="70">
        <v>0.438608</v>
      </c>
    </row>
    <row r="985" spans="1:25">
      <c r="A985" t="str">
        <f t="shared" si="48"/>
        <v>38-37</v>
      </c>
      <c r="B985">
        <f t="shared" si="46"/>
        <v>38</v>
      </c>
      <c r="C985">
        <f t="shared" si="47"/>
        <v>37</v>
      </c>
      <c r="D985">
        <v>172000</v>
      </c>
      <c r="E985">
        <v>166000</v>
      </c>
      <c r="F985" s="69">
        <v>13.37384</v>
      </c>
      <c r="G985" s="69">
        <v>11.74126</v>
      </c>
      <c r="H985" s="69">
        <v>11.255240000000001</v>
      </c>
      <c r="I985" s="69">
        <v>11.160030000000001</v>
      </c>
      <c r="J985" s="69">
        <v>49.01164</v>
      </c>
      <c r="K985" s="69">
        <v>51.261180000000003</v>
      </c>
      <c r="L985" s="69">
        <v>51.541049999999998</v>
      </c>
      <c r="M985" s="69">
        <v>51.340710000000001</v>
      </c>
      <c r="N985" s="69">
        <v>12.889060000000001</v>
      </c>
      <c r="O985" s="69">
        <v>11.845689999999999</v>
      </c>
      <c r="P985" s="69">
        <v>11.440989999999999</v>
      </c>
      <c r="Q985" s="69">
        <v>11.12698</v>
      </c>
      <c r="R985" s="69">
        <v>11.020910000000001</v>
      </c>
      <c r="S985" s="69">
        <v>9.8314120000000003</v>
      </c>
      <c r="T985" s="69">
        <v>9.3671150000000001</v>
      </c>
      <c r="U985" s="69">
        <v>9.0015619999999998</v>
      </c>
      <c r="V985" s="70">
        <v>0.52234449999999999</v>
      </c>
      <c r="W985" s="70">
        <v>0.45216400000000001</v>
      </c>
      <c r="X985" s="70">
        <v>0.42145759999999999</v>
      </c>
      <c r="Y985" s="70">
        <v>0.40701179999999998</v>
      </c>
    </row>
    <row r="986" spans="1:25">
      <c r="A986" t="str">
        <f t="shared" si="48"/>
        <v>38-38</v>
      </c>
      <c r="B986">
        <f t="shared" si="46"/>
        <v>38</v>
      </c>
      <c r="C986">
        <f t="shared" si="47"/>
        <v>38</v>
      </c>
      <c r="D986">
        <v>172000</v>
      </c>
      <c r="E986">
        <v>170000</v>
      </c>
      <c r="F986" s="69">
        <v>17.72128</v>
      </c>
      <c r="G986" s="69">
        <v>15.36871</v>
      </c>
      <c r="H986" s="69">
        <v>14.601789999999999</v>
      </c>
      <c r="I986" s="69">
        <v>14.421569999999999</v>
      </c>
      <c r="J986" s="69">
        <v>46.40307</v>
      </c>
      <c r="K986" s="69">
        <v>48.913870000000003</v>
      </c>
      <c r="L986" s="69">
        <v>49.308990000000001</v>
      </c>
      <c r="M986" s="69">
        <v>49.15598</v>
      </c>
      <c r="N986" s="69">
        <v>14.59952</v>
      </c>
      <c r="O986" s="69">
        <v>13.373430000000001</v>
      </c>
      <c r="P986" s="69">
        <v>12.888450000000001</v>
      </c>
      <c r="Q986" s="69">
        <v>12.513389999999999</v>
      </c>
      <c r="R986" s="69">
        <v>11.773059999999999</v>
      </c>
      <c r="S986" s="69">
        <v>10.47913</v>
      </c>
      <c r="T986" s="69">
        <v>9.9623109999999997</v>
      </c>
      <c r="U986" s="69">
        <v>9.5569679999999995</v>
      </c>
      <c r="V986" s="70">
        <v>0.56947820000000005</v>
      </c>
      <c r="W986" s="70">
        <v>0.48852030000000002</v>
      </c>
      <c r="X986" s="70">
        <v>0.45335890000000001</v>
      </c>
      <c r="Y986" s="70">
        <v>0.4371524</v>
      </c>
    </row>
    <row r="987" spans="1:25">
      <c r="A987" t="str">
        <f t="shared" si="48"/>
        <v>38-39</v>
      </c>
      <c r="B987">
        <f t="shared" si="46"/>
        <v>38</v>
      </c>
      <c r="C987">
        <f t="shared" si="47"/>
        <v>39</v>
      </c>
      <c r="D987">
        <v>172000</v>
      </c>
      <c r="E987">
        <v>174000</v>
      </c>
      <c r="F987" s="69">
        <v>25.597899999999999</v>
      </c>
      <c r="G987" s="69">
        <v>22.045159999999999</v>
      </c>
      <c r="H987" s="69">
        <v>20.814769999999999</v>
      </c>
      <c r="I987" s="69">
        <v>20.487369999999999</v>
      </c>
      <c r="J987" s="69">
        <v>41.845500000000001</v>
      </c>
      <c r="K987" s="69">
        <v>44.587299999999999</v>
      </c>
      <c r="L987" s="69">
        <v>45.080240000000003</v>
      </c>
      <c r="M987" s="69">
        <v>44.986179999999997</v>
      </c>
      <c r="N987" s="69">
        <v>20.28828</v>
      </c>
      <c r="O987" s="69">
        <v>18.453389999999999</v>
      </c>
      <c r="P987" s="69">
        <v>17.68984</v>
      </c>
      <c r="Q987" s="69">
        <v>17.088899999999999</v>
      </c>
      <c r="R987" s="69">
        <v>14.011900000000001</v>
      </c>
      <c r="S987" s="69">
        <v>12.43041</v>
      </c>
      <c r="T987" s="69">
        <v>11.770960000000001</v>
      </c>
      <c r="U987" s="69">
        <v>11.249549999999999</v>
      </c>
      <c r="V987" s="70">
        <v>0.88521780000000005</v>
      </c>
      <c r="W987" s="70">
        <v>0.75494139999999998</v>
      </c>
      <c r="X987" s="70">
        <v>0.69660120000000003</v>
      </c>
      <c r="Y987" s="70">
        <v>0.66595329999999997</v>
      </c>
    </row>
    <row r="988" spans="1:25">
      <c r="A988" t="str">
        <f t="shared" si="48"/>
        <v>38-40</v>
      </c>
      <c r="B988">
        <f t="shared" si="46"/>
        <v>38</v>
      </c>
      <c r="C988">
        <f t="shared" si="47"/>
        <v>40</v>
      </c>
      <c r="D988">
        <v>172000</v>
      </c>
      <c r="E988">
        <v>178000</v>
      </c>
      <c r="F988" s="69">
        <v>21.44059</v>
      </c>
      <c r="G988" s="69">
        <v>18.571149999999999</v>
      </c>
      <c r="H988" s="69">
        <v>17.676179999999999</v>
      </c>
      <c r="I988" s="69">
        <v>17.476109999999998</v>
      </c>
      <c r="J988" s="69">
        <v>43.525219999999997</v>
      </c>
      <c r="K988" s="69">
        <v>46.127360000000003</v>
      </c>
      <c r="L988" s="69">
        <v>46.519129999999997</v>
      </c>
      <c r="M988" s="69">
        <v>46.361460000000001</v>
      </c>
      <c r="N988" s="69">
        <v>18.92877</v>
      </c>
      <c r="O988" s="69">
        <v>17.259589999999999</v>
      </c>
      <c r="P988" s="69">
        <v>16.582100000000001</v>
      </c>
      <c r="Q988" s="69">
        <v>16.048590000000001</v>
      </c>
      <c r="R988" s="69">
        <v>13.01376</v>
      </c>
      <c r="S988" s="69">
        <v>11.567550000000001</v>
      </c>
      <c r="T988" s="69">
        <v>10.979100000000001</v>
      </c>
      <c r="U988" s="69">
        <v>10.513019999999999</v>
      </c>
      <c r="V988" s="70">
        <v>0.67650589999999999</v>
      </c>
      <c r="W988" s="70">
        <v>0.57941469999999995</v>
      </c>
      <c r="X988" s="70">
        <v>0.53688230000000003</v>
      </c>
      <c r="Y988" s="70">
        <v>0.51539860000000004</v>
      </c>
    </row>
    <row r="989" spans="1:25">
      <c r="A989" t="str">
        <f t="shared" si="48"/>
        <v>38-41</v>
      </c>
      <c r="B989">
        <f t="shared" si="46"/>
        <v>38</v>
      </c>
      <c r="C989">
        <f t="shared" si="47"/>
        <v>41</v>
      </c>
      <c r="D989">
        <v>172000</v>
      </c>
      <c r="E989">
        <v>182000</v>
      </c>
      <c r="F989" s="69">
        <v>15.6722</v>
      </c>
      <c r="G989" s="69">
        <v>13.502800000000001</v>
      </c>
      <c r="H989" s="69">
        <v>12.91803</v>
      </c>
      <c r="I989" s="69">
        <v>12.81513</v>
      </c>
      <c r="J989" s="69">
        <v>47.670769999999997</v>
      </c>
      <c r="K989" s="69">
        <v>50.185890000000001</v>
      </c>
      <c r="L989" s="69">
        <v>50.451720000000002</v>
      </c>
      <c r="M989" s="69">
        <v>50.2104</v>
      </c>
      <c r="N989" s="69">
        <v>17.151129999999998</v>
      </c>
      <c r="O989" s="69">
        <v>15.674469999999999</v>
      </c>
      <c r="P989" s="69">
        <v>15.08717</v>
      </c>
      <c r="Q989" s="69">
        <v>14.62748</v>
      </c>
      <c r="R989" s="69">
        <v>11.83695</v>
      </c>
      <c r="S989" s="69">
        <v>10.532069999999999</v>
      </c>
      <c r="T989" s="69">
        <v>10.0121</v>
      </c>
      <c r="U989" s="69">
        <v>9.6018100000000004</v>
      </c>
      <c r="V989" s="70">
        <v>0.62030359999999996</v>
      </c>
      <c r="W989" s="70">
        <v>0.53328629999999999</v>
      </c>
      <c r="X989" s="70">
        <v>0.49536960000000002</v>
      </c>
      <c r="Y989" s="70">
        <v>0.4764235</v>
      </c>
    </row>
    <row r="990" spans="1:25">
      <c r="A990" t="str">
        <f t="shared" si="48"/>
        <v>38-42</v>
      </c>
      <c r="B990">
        <f t="shared" si="46"/>
        <v>38</v>
      </c>
      <c r="C990">
        <f t="shared" si="47"/>
        <v>42</v>
      </c>
      <c r="D990">
        <v>172000</v>
      </c>
      <c r="E990">
        <v>186000</v>
      </c>
      <c r="F990" s="69">
        <v>19.824010000000001</v>
      </c>
      <c r="G990" s="69">
        <v>17.24212</v>
      </c>
      <c r="H990" s="69">
        <v>16.540559999999999</v>
      </c>
      <c r="I990" s="69">
        <v>16.432950000000002</v>
      </c>
      <c r="J990" s="69">
        <v>45.070610000000002</v>
      </c>
      <c r="K990" s="69">
        <v>47.618169999999999</v>
      </c>
      <c r="L990" s="69">
        <v>47.90578</v>
      </c>
      <c r="M990" s="69">
        <v>47.68186</v>
      </c>
      <c r="N990" s="69">
        <v>17.480350000000001</v>
      </c>
      <c r="O990" s="69">
        <v>15.95762</v>
      </c>
      <c r="P990" s="69">
        <v>15.338939999999999</v>
      </c>
      <c r="Q990" s="69">
        <v>14.84844</v>
      </c>
      <c r="R990" s="69">
        <v>12.129949999999999</v>
      </c>
      <c r="S990" s="69">
        <v>10.787750000000001</v>
      </c>
      <c r="T990" s="69">
        <v>10.24236</v>
      </c>
      <c r="U990" s="69">
        <v>9.8074460000000006</v>
      </c>
      <c r="V990" s="70">
        <v>0.65635619999999995</v>
      </c>
      <c r="W990" s="70">
        <v>0.56491089999999999</v>
      </c>
      <c r="X990" s="70">
        <v>0.52365079999999997</v>
      </c>
      <c r="Y990" s="70">
        <v>0.50148389999999998</v>
      </c>
    </row>
    <row r="991" spans="1:25">
      <c r="A991" t="str">
        <f t="shared" si="48"/>
        <v>38-43</v>
      </c>
      <c r="B991">
        <f t="shared" si="46"/>
        <v>38</v>
      </c>
      <c r="C991">
        <f t="shared" si="47"/>
        <v>43</v>
      </c>
      <c r="D991">
        <v>172000</v>
      </c>
      <c r="E991">
        <v>190000</v>
      </c>
      <c r="F991" s="69">
        <v>17.85249</v>
      </c>
      <c r="G991" s="69">
        <v>15.50282</v>
      </c>
      <c r="H991" s="69">
        <v>14.884180000000001</v>
      </c>
      <c r="I991" s="69">
        <v>14.793419999999999</v>
      </c>
      <c r="J991" s="69">
        <v>46.96481</v>
      </c>
      <c r="K991" s="69">
        <v>49.497399999999999</v>
      </c>
      <c r="L991" s="69">
        <v>49.778109999999998</v>
      </c>
      <c r="M991" s="69">
        <v>49.546979999999998</v>
      </c>
      <c r="N991" s="69">
        <v>17.42681</v>
      </c>
      <c r="O991" s="69">
        <v>15.920310000000001</v>
      </c>
      <c r="P991" s="69">
        <v>15.29965</v>
      </c>
      <c r="Q991" s="69">
        <v>14.80334</v>
      </c>
      <c r="R991" s="69">
        <v>11.73996</v>
      </c>
      <c r="S991" s="69">
        <v>10.44003</v>
      </c>
      <c r="T991" s="69">
        <v>9.9056409999999993</v>
      </c>
      <c r="U991" s="69">
        <v>9.4763249999999992</v>
      </c>
      <c r="V991" s="70">
        <v>0.68177639999999995</v>
      </c>
      <c r="W991" s="70">
        <v>0.58724699999999996</v>
      </c>
      <c r="X991" s="70">
        <v>0.54344429999999999</v>
      </c>
      <c r="Y991" s="70">
        <v>0.51882150000000005</v>
      </c>
    </row>
    <row r="992" spans="1:25">
      <c r="A992" t="str">
        <f t="shared" si="48"/>
        <v>38-44</v>
      </c>
      <c r="B992">
        <f t="shared" si="46"/>
        <v>38</v>
      </c>
      <c r="C992">
        <f t="shared" si="47"/>
        <v>44</v>
      </c>
      <c r="D992">
        <v>172000</v>
      </c>
      <c r="E992">
        <v>194000</v>
      </c>
      <c r="F992" s="69">
        <v>19.942990000000002</v>
      </c>
      <c r="G992" s="69">
        <v>17.30725</v>
      </c>
      <c r="H992" s="69">
        <v>16.552710000000001</v>
      </c>
      <c r="I992" s="69">
        <v>16.40925</v>
      </c>
      <c r="J992" s="69">
        <v>45.380760000000002</v>
      </c>
      <c r="K992" s="69">
        <v>47.996749999999999</v>
      </c>
      <c r="L992" s="69">
        <v>48.361989999999999</v>
      </c>
      <c r="M992" s="69">
        <v>48.193280000000001</v>
      </c>
      <c r="N992" s="69">
        <v>18.62623</v>
      </c>
      <c r="O992" s="69">
        <v>16.982379999999999</v>
      </c>
      <c r="P992" s="69">
        <v>16.277470000000001</v>
      </c>
      <c r="Q992" s="69">
        <v>15.70594</v>
      </c>
      <c r="R992" s="69">
        <v>12.01789</v>
      </c>
      <c r="S992" s="69">
        <v>10.672599999999999</v>
      </c>
      <c r="T992" s="69">
        <v>10.09953</v>
      </c>
      <c r="U992" s="69">
        <v>9.6337229999999998</v>
      </c>
      <c r="V992" s="70">
        <v>0.74278120000000003</v>
      </c>
      <c r="W992" s="70">
        <v>0.63932250000000002</v>
      </c>
      <c r="X992" s="70">
        <v>0.58885739999999998</v>
      </c>
      <c r="Y992" s="70">
        <v>0.55827780000000005</v>
      </c>
    </row>
    <row r="993" spans="1:25">
      <c r="A993" t="str">
        <f t="shared" si="48"/>
        <v>38-45</v>
      </c>
      <c r="B993">
        <f t="shared" si="46"/>
        <v>38</v>
      </c>
      <c r="C993">
        <f t="shared" si="47"/>
        <v>45</v>
      </c>
      <c r="D993">
        <v>172000</v>
      </c>
      <c r="E993">
        <v>198000</v>
      </c>
      <c r="F993" s="69">
        <v>16.07302</v>
      </c>
      <c r="G993" s="69">
        <v>13.849299999999999</v>
      </c>
      <c r="H993" s="69">
        <v>13.22308</v>
      </c>
      <c r="I993" s="69">
        <v>13.10177</v>
      </c>
      <c r="J993" s="69">
        <v>47.921289999999999</v>
      </c>
      <c r="K993" s="69">
        <v>50.513039999999997</v>
      </c>
      <c r="L993" s="69">
        <v>50.856879999999997</v>
      </c>
      <c r="M993" s="69">
        <v>50.666919999999998</v>
      </c>
      <c r="N993" s="69">
        <v>17.14845</v>
      </c>
      <c r="O993" s="69">
        <v>15.67404</v>
      </c>
      <c r="P993" s="69">
        <v>15.0688</v>
      </c>
      <c r="Q993" s="69">
        <v>14.5871</v>
      </c>
      <c r="R993" s="69">
        <v>11.17465</v>
      </c>
      <c r="S993" s="69">
        <v>9.9293230000000001</v>
      </c>
      <c r="T993" s="69">
        <v>9.4218729999999997</v>
      </c>
      <c r="U993" s="69">
        <v>9.0156949999999991</v>
      </c>
      <c r="V993" s="70">
        <v>0.65900380000000003</v>
      </c>
      <c r="W993" s="70">
        <v>0.56739580000000001</v>
      </c>
      <c r="X993" s="70">
        <v>0.5254489</v>
      </c>
      <c r="Y993" s="70">
        <v>0.50197720000000001</v>
      </c>
    </row>
    <row r="994" spans="1:25">
      <c r="A994" t="str">
        <f t="shared" si="48"/>
        <v>38-46</v>
      </c>
      <c r="B994">
        <f t="shared" si="46"/>
        <v>38</v>
      </c>
      <c r="C994">
        <f t="shared" si="47"/>
        <v>46</v>
      </c>
      <c r="D994">
        <v>172000</v>
      </c>
      <c r="E994">
        <v>202000</v>
      </c>
      <c r="F994" s="69">
        <v>13.252560000000001</v>
      </c>
      <c r="G994" s="69">
        <v>11.310600000000001</v>
      </c>
      <c r="H994" s="69">
        <v>10.77707</v>
      </c>
      <c r="I994" s="69">
        <v>10.678240000000001</v>
      </c>
      <c r="J994" s="69">
        <v>49.698300000000003</v>
      </c>
      <c r="K994" s="69">
        <v>52.348210000000002</v>
      </c>
      <c r="L994" s="69">
        <v>52.69585</v>
      </c>
      <c r="M994" s="69">
        <v>52.48592</v>
      </c>
      <c r="N994" s="69">
        <v>16.474699999999999</v>
      </c>
      <c r="O994" s="69">
        <v>15.067170000000001</v>
      </c>
      <c r="P994" s="69">
        <v>14.50206</v>
      </c>
      <c r="Q994" s="69">
        <v>14.05622</v>
      </c>
      <c r="R994" s="69">
        <v>10.63702</v>
      </c>
      <c r="S994" s="69">
        <v>9.4511880000000001</v>
      </c>
      <c r="T994" s="69">
        <v>8.9781080000000006</v>
      </c>
      <c r="U994" s="69">
        <v>8.6024399999999996</v>
      </c>
      <c r="V994" s="70">
        <v>0.63010440000000001</v>
      </c>
      <c r="W994" s="70">
        <v>0.54208219999999996</v>
      </c>
      <c r="X994" s="70">
        <v>0.50288120000000003</v>
      </c>
      <c r="Y994" s="70">
        <v>0.48185489999999997</v>
      </c>
    </row>
    <row r="995" spans="1:25">
      <c r="A995" t="str">
        <f t="shared" si="48"/>
        <v>38-47</v>
      </c>
      <c r="B995">
        <f t="shared" si="46"/>
        <v>38</v>
      </c>
      <c r="C995">
        <f t="shared" si="47"/>
        <v>47</v>
      </c>
      <c r="D995">
        <v>172000</v>
      </c>
      <c r="E995">
        <v>206000</v>
      </c>
      <c r="F995" s="69">
        <v>18.005120000000002</v>
      </c>
      <c r="G995" s="69">
        <v>15.361549999999999</v>
      </c>
      <c r="H995" s="69">
        <v>14.595129999999999</v>
      </c>
      <c r="I995" s="69">
        <v>14.452590000000001</v>
      </c>
      <c r="J995" s="69">
        <v>46.25553</v>
      </c>
      <c r="K995" s="69">
        <v>49.151829999999997</v>
      </c>
      <c r="L995" s="69">
        <v>49.591189999999997</v>
      </c>
      <c r="M995" s="69">
        <v>49.414810000000003</v>
      </c>
      <c r="N995" s="69">
        <v>17.922229999999999</v>
      </c>
      <c r="O995" s="69">
        <v>16.353950000000001</v>
      </c>
      <c r="P995" s="69">
        <v>15.71942</v>
      </c>
      <c r="Q995" s="69">
        <v>15.22029</v>
      </c>
      <c r="R995" s="69">
        <v>11.28285</v>
      </c>
      <c r="S995" s="69">
        <v>10.01145</v>
      </c>
      <c r="T995" s="69">
        <v>9.5006989999999991</v>
      </c>
      <c r="U995" s="69">
        <v>9.0970270000000006</v>
      </c>
      <c r="V995" s="70">
        <v>0.68277719999999997</v>
      </c>
      <c r="W995" s="70">
        <v>0.58573249999999999</v>
      </c>
      <c r="X995" s="70">
        <v>0.54305879999999995</v>
      </c>
      <c r="Y995" s="70">
        <v>0.52045050000000004</v>
      </c>
    </row>
    <row r="996" spans="1:25">
      <c r="A996" t="str">
        <f t="shared" si="48"/>
        <v>38-48</v>
      </c>
      <c r="B996">
        <f t="shared" si="46"/>
        <v>38</v>
      </c>
      <c r="C996">
        <f t="shared" si="47"/>
        <v>48</v>
      </c>
      <c r="D996">
        <v>172000</v>
      </c>
      <c r="E996">
        <v>210000</v>
      </c>
      <c r="F996" s="69">
        <v>14.731780000000001</v>
      </c>
      <c r="G996" s="69">
        <v>12.37964</v>
      </c>
      <c r="H996" s="69">
        <v>11.710330000000001</v>
      </c>
      <c r="I996" s="69">
        <v>11.59033</v>
      </c>
      <c r="J996" s="69">
        <v>47.70187</v>
      </c>
      <c r="K996" s="69">
        <v>50.657620000000001</v>
      </c>
      <c r="L996" s="69">
        <v>51.10134</v>
      </c>
      <c r="M996" s="69">
        <v>50.902000000000001</v>
      </c>
      <c r="N996" s="69">
        <v>16.315740000000002</v>
      </c>
      <c r="O996" s="69">
        <v>14.92319</v>
      </c>
      <c r="P996" s="69">
        <v>14.372579999999999</v>
      </c>
      <c r="Q996" s="69">
        <v>13.94468</v>
      </c>
      <c r="R996" s="69">
        <v>10.54388</v>
      </c>
      <c r="S996" s="69">
        <v>9.3591370000000005</v>
      </c>
      <c r="T996" s="69">
        <v>8.89405</v>
      </c>
      <c r="U996" s="69">
        <v>8.5301670000000005</v>
      </c>
      <c r="V996" s="70">
        <v>0.59235079999999996</v>
      </c>
      <c r="W996" s="70">
        <v>0.50712760000000001</v>
      </c>
      <c r="X996" s="70">
        <v>0.4723309</v>
      </c>
      <c r="Y996" s="70">
        <v>0.45597090000000001</v>
      </c>
    </row>
    <row r="997" spans="1:25">
      <c r="A997" t="str">
        <f t="shared" si="48"/>
        <v>38-49</v>
      </c>
      <c r="B997">
        <f t="shared" si="46"/>
        <v>38</v>
      </c>
      <c r="C997">
        <f t="shared" si="47"/>
        <v>49</v>
      </c>
      <c r="D997">
        <v>172000</v>
      </c>
      <c r="E997">
        <v>214000</v>
      </c>
      <c r="F997" s="69">
        <v>16.892140000000001</v>
      </c>
      <c r="G997" s="69">
        <v>14.154260000000001</v>
      </c>
      <c r="H997" s="69">
        <v>13.355230000000001</v>
      </c>
      <c r="I997" s="69">
        <v>13.20134</v>
      </c>
      <c r="J997" s="69">
        <v>45.02252</v>
      </c>
      <c r="K997" s="69">
        <v>48.091090000000001</v>
      </c>
      <c r="L997" s="69">
        <v>48.603830000000002</v>
      </c>
      <c r="M997" s="69">
        <v>48.453850000000003</v>
      </c>
      <c r="N997" s="69">
        <v>16.5822</v>
      </c>
      <c r="O997" s="69">
        <v>15.16277</v>
      </c>
      <c r="P997" s="69">
        <v>14.613060000000001</v>
      </c>
      <c r="Q997" s="69">
        <v>14.19012</v>
      </c>
      <c r="R997" s="69">
        <v>10.72941</v>
      </c>
      <c r="S997" s="69">
        <v>9.5225080000000002</v>
      </c>
      <c r="T997" s="69">
        <v>9.0581650000000007</v>
      </c>
      <c r="U997" s="69">
        <v>8.6979190000000006</v>
      </c>
      <c r="V997" s="70">
        <v>0.68843259999999995</v>
      </c>
      <c r="W997" s="70">
        <v>0.58900779999999997</v>
      </c>
      <c r="X997" s="70">
        <v>0.54906379999999999</v>
      </c>
      <c r="Y997" s="70">
        <v>0.53024689999999997</v>
      </c>
    </row>
    <row r="998" spans="1:25">
      <c r="A998" t="str">
        <f t="shared" si="48"/>
        <v>38-50</v>
      </c>
      <c r="B998">
        <f t="shared" si="46"/>
        <v>38</v>
      </c>
      <c r="C998">
        <f t="shared" si="47"/>
        <v>50</v>
      </c>
      <c r="D998">
        <v>172000</v>
      </c>
      <c r="E998">
        <v>218000</v>
      </c>
      <c r="F998" s="69">
        <v>20.391960000000001</v>
      </c>
      <c r="G998" s="69">
        <v>17.420739999999999</v>
      </c>
      <c r="H998" s="69">
        <v>16.540500000000002</v>
      </c>
      <c r="I998" s="69">
        <v>16.361319999999999</v>
      </c>
      <c r="J998" s="69">
        <v>42.991930000000004</v>
      </c>
      <c r="K998" s="69">
        <v>45.921300000000002</v>
      </c>
      <c r="L998" s="69">
        <v>46.432009999999998</v>
      </c>
      <c r="M998" s="69">
        <v>46.32002</v>
      </c>
      <c r="N998" s="69">
        <v>18.43788</v>
      </c>
      <c r="O998" s="69">
        <v>16.837949999999999</v>
      </c>
      <c r="P998" s="69">
        <v>16.20654</v>
      </c>
      <c r="Q998" s="69">
        <v>15.71101</v>
      </c>
      <c r="R998" s="69">
        <v>11.585850000000001</v>
      </c>
      <c r="S998" s="69">
        <v>10.28449</v>
      </c>
      <c r="T998" s="69">
        <v>9.7790409999999994</v>
      </c>
      <c r="U998" s="69">
        <v>9.3806080000000005</v>
      </c>
      <c r="V998" s="70">
        <v>0.66266190000000003</v>
      </c>
      <c r="W998" s="70">
        <v>0.569936</v>
      </c>
      <c r="X998" s="70">
        <v>0.53166820000000004</v>
      </c>
      <c r="Y998" s="70">
        <v>0.51225350000000003</v>
      </c>
    </row>
    <row r="999" spans="1:25">
      <c r="A999" t="str">
        <f t="shared" si="48"/>
        <v>38-51</v>
      </c>
      <c r="B999">
        <f t="shared" si="46"/>
        <v>38</v>
      </c>
      <c r="C999">
        <f t="shared" si="47"/>
        <v>51</v>
      </c>
      <c r="D999">
        <v>172000</v>
      </c>
      <c r="E999">
        <v>222000</v>
      </c>
      <c r="F999" s="69">
        <v>16.605060000000002</v>
      </c>
      <c r="G999" s="69">
        <v>14.093970000000001</v>
      </c>
      <c r="H999" s="69">
        <v>13.39682</v>
      </c>
      <c r="I999" s="69">
        <v>13.261620000000001</v>
      </c>
      <c r="J999" s="69">
        <v>43.545920000000002</v>
      </c>
      <c r="K999" s="69">
        <v>46.456670000000003</v>
      </c>
      <c r="L999" s="69">
        <v>46.931170000000002</v>
      </c>
      <c r="M999" s="69">
        <v>46.801960000000001</v>
      </c>
      <c r="N999" s="69">
        <v>19.385580000000001</v>
      </c>
      <c r="O999" s="69">
        <v>17.702999999999999</v>
      </c>
      <c r="P999" s="69">
        <v>17.052679999999999</v>
      </c>
      <c r="Q999" s="69">
        <v>16.547930000000001</v>
      </c>
      <c r="R999" s="69">
        <v>11.64156</v>
      </c>
      <c r="S999" s="69">
        <v>10.334860000000001</v>
      </c>
      <c r="T999" s="69">
        <v>9.8410879999999992</v>
      </c>
      <c r="U999" s="69">
        <v>9.4550180000000008</v>
      </c>
      <c r="V999" s="70">
        <v>0.66408500000000004</v>
      </c>
      <c r="W999" s="70">
        <v>0.5731927</v>
      </c>
      <c r="X999" s="70">
        <v>0.53658819999999996</v>
      </c>
      <c r="Y999" s="70">
        <v>0.51863009999999998</v>
      </c>
    </row>
    <row r="1000" spans="1:25">
      <c r="A1000" t="str">
        <f t="shared" si="48"/>
        <v>38-52</v>
      </c>
      <c r="B1000">
        <f t="shared" si="46"/>
        <v>38</v>
      </c>
      <c r="C1000">
        <f t="shared" si="47"/>
        <v>52</v>
      </c>
      <c r="D1000">
        <v>172000</v>
      </c>
      <c r="E1000">
        <v>226000</v>
      </c>
      <c r="F1000" s="69">
        <v>15.462059999999999</v>
      </c>
      <c r="G1000" s="69">
        <v>13.068910000000001</v>
      </c>
      <c r="H1000" s="69">
        <v>12.420019999999999</v>
      </c>
      <c r="I1000" s="69">
        <v>12.29555</v>
      </c>
      <c r="J1000" s="69">
        <v>42.007159999999999</v>
      </c>
      <c r="K1000" s="69">
        <v>44.874400000000001</v>
      </c>
      <c r="L1000" s="69">
        <v>45.326549999999997</v>
      </c>
      <c r="M1000" s="69">
        <v>45.182400000000001</v>
      </c>
      <c r="N1000" s="69">
        <v>19.477810000000002</v>
      </c>
      <c r="O1000" s="69">
        <v>17.798729999999999</v>
      </c>
      <c r="P1000" s="69">
        <v>17.160319999999999</v>
      </c>
      <c r="Q1000" s="69">
        <v>16.67192</v>
      </c>
      <c r="R1000" s="69">
        <v>11.846159999999999</v>
      </c>
      <c r="S1000" s="69">
        <v>10.51188</v>
      </c>
      <c r="T1000" s="69">
        <v>10.018700000000001</v>
      </c>
      <c r="U1000" s="69">
        <v>9.6377240000000004</v>
      </c>
      <c r="V1000" s="70">
        <v>0.7021773</v>
      </c>
      <c r="W1000" s="70">
        <v>0.60743590000000003</v>
      </c>
      <c r="X1000" s="70">
        <v>0.56962520000000005</v>
      </c>
      <c r="Y1000" s="70">
        <v>0.55173709999999998</v>
      </c>
    </row>
    <row r="1001" spans="1:25">
      <c r="A1001" t="str">
        <f t="shared" si="48"/>
        <v>38-53</v>
      </c>
      <c r="B1001">
        <f t="shared" si="46"/>
        <v>38</v>
      </c>
      <c r="C1001">
        <f t="shared" si="47"/>
        <v>53</v>
      </c>
      <c r="D1001">
        <v>172000</v>
      </c>
      <c r="E1001">
        <v>230000</v>
      </c>
      <c r="F1001" s="69">
        <v>10.22264</v>
      </c>
      <c r="G1001" s="69">
        <v>8.4530779999999996</v>
      </c>
      <c r="H1001" s="69">
        <v>8.1008759999999995</v>
      </c>
      <c r="I1001" s="69">
        <v>8.0518909999999995</v>
      </c>
      <c r="J1001" s="69">
        <v>47.791530000000002</v>
      </c>
      <c r="K1001" s="69">
        <v>50.651029999999999</v>
      </c>
      <c r="L1001" s="69">
        <v>50.878079999999997</v>
      </c>
      <c r="M1001" s="69">
        <v>50.5899</v>
      </c>
      <c r="N1001" s="69">
        <v>18.038900000000002</v>
      </c>
      <c r="O1001" s="69">
        <v>16.524090000000001</v>
      </c>
      <c r="P1001" s="69">
        <v>15.96701</v>
      </c>
      <c r="Q1001" s="69">
        <v>15.55078</v>
      </c>
      <c r="R1001" s="69">
        <v>10.778919999999999</v>
      </c>
      <c r="S1001" s="69">
        <v>9.5721769999999999</v>
      </c>
      <c r="T1001" s="69">
        <v>9.1432140000000004</v>
      </c>
      <c r="U1001" s="69">
        <v>8.8180180000000004</v>
      </c>
      <c r="V1001" s="70">
        <v>0.55673269999999997</v>
      </c>
      <c r="W1001" s="70">
        <v>0.48159190000000002</v>
      </c>
      <c r="X1001" s="70">
        <v>0.45597330000000003</v>
      </c>
      <c r="Y1001" s="70">
        <v>0.44749719999999998</v>
      </c>
    </row>
    <row r="1002" spans="1:25">
      <c r="A1002" t="str">
        <f t="shared" si="48"/>
        <v>38-54</v>
      </c>
      <c r="B1002">
        <f t="shared" si="46"/>
        <v>38</v>
      </c>
      <c r="C1002">
        <f t="shared" si="47"/>
        <v>54</v>
      </c>
      <c r="D1002">
        <v>172000</v>
      </c>
      <c r="E1002">
        <v>234000</v>
      </c>
      <c r="F1002" s="69">
        <v>9.4357679999999995</v>
      </c>
      <c r="G1002" s="69">
        <v>7.8810520000000004</v>
      </c>
      <c r="H1002" s="69">
        <v>7.5088650000000001</v>
      </c>
      <c r="I1002" s="69">
        <v>7.4608080000000001</v>
      </c>
      <c r="J1002" s="69">
        <v>48.688119999999998</v>
      </c>
      <c r="K1002" s="69">
        <v>51.352809999999998</v>
      </c>
      <c r="L1002" s="69">
        <v>51.622489999999999</v>
      </c>
      <c r="M1002" s="69">
        <v>51.338290000000001</v>
      </c>
      <c r="N1002" s="69">
        <v>17.94004</v>
      </c>
      <c r="O1002" s="69">
        <v>16.463760000000001</v>
      </c>
      <c r="P1002" s="69">
        <v>15.930429999999999</v>
      </c>
      <c r="Q1002" s="69">
        <v>15.53828</v>
      </c>
      <c r="R1002" s="69">
        <v>10.8048</v>
      </c>
      <c r="S1002" s="69">
        <v>9.5992470000000001</v>
      </c>
      <c r="T1002" s="69">
        <v>9.1831230000000001</v>
      </c>
      <c r="U1002" s="69">
        <v>8.8711769999999994</v>
      </c>
      <c r="V1002" s="70">
        <v>0.58672559999999996</v>
      </c>
      <c r="W1002" s="70">
        <v>0.5104149</v>
      </c>
      <c r="X1002" s="70">
        <v>0.48506549999999998</v>
      </c>
      <c r="Y1002" s="70">
        <v>0.47721609999999998</v>
      </c>
    </row>
    <row r="1003" spans="1:25">
      <c r="A1003" t="str">
        <f t="shared" si="48"/>
        <v>38-55</v>
      </c>
      <c r="B1003">
        <f t="shared" si="46"/>
        <v>38</v>
      </c>
      <c r="C1003">
        <f t="shared" si="47"/>
        <v>55</v>
      </c>
      <c r="D1003">
        <v>172000</v>
      </c>
      <c r="E1003">
        <v>238000</v>
      </c>
      <c r="F1003" s="69">
        <v>10.50028</v>
      </c>
      <c r="G1003" s="69">
        <v>8.9507759999999994</v>
      </c>
      <c r="H1003" s="69">
        <v>8.5901899999999998</v>
      </c>
      <c r="I1003" s="69">
        <v>8.5654540000000008</v>
      </c>
      <c r="J1003" s="69">
        <v>47.485909999999997</v>
      </c>
      <c r="K1003" s="69">
        <v>50.049750000000003</v>
      </c>
      <c r="L1003" s="69">
        <v>50.335520000000002</v>
      </c>
      <c r="M1003" s="69">
        <v>50.07141</v>
      </c>
      <c r="N1003" s="69">
        <v>17.745280000000001</v>
      </c>
      <c r="O1003" s="69">
        <v>16.264420000000001</v>
      </c>
      <c r="P1003" s="69">
        <v>15.75122</v>
      </c>
      <c r="Q1003" s="69">
        <v>15.371119999999999</v>
      </c>
      <c r="R1003" s="69">
        <v>10.94098</v>
      </c>
      <c r="S1003" s="69">
        <v>9.7201719999999998</v>
      </c>
      <c r="T1003" s="69">
        <v>9.3107159999999993</v>
      </c>
      <c r="U1003" s="69">
        <v>9.003031</v>
      </c>
      <c r="V1003" s="70">
        <v>0.56347239999999998</v>
      </c>
      <c r="W1003" s="70">
        <v>0.48820269999999999</v>
      </c>
      <c r="X1003" s="70">
        <v>0.46468870000000001</v>
      </c>
      <c r="Y1003" s="70">
        <v>0.45711590000000002</v>
      </c>
    </row>
    <row r="1004" spans="1:25">
      <c r="A1004" t="str">
        <f t="shared" si="48"/>
        <v>39-17</v>
      </c>
      <c r="B1004">
        <f t="shared" si="46"/>
        <v>39</v>
      </c>
      <c r="C1004">
        <f t="shared" si="47"/>
        <v>17</v>
      </c>
      <c r="D1004">
        <v>176000</v>
      </c>
      <c r="E1004">
        <v>86000</v>
      </c>
      <c r="F1004" s="69">
        <v>9.9438650000000006</v>
      </c>
      <c r="G1004" s="69">
        <v>8.3950390000000006</v>
      </c>
      <c r="H1004" s="69">
        <v>7.9228019999999999</v>
      </c>
      <c r="I1004" s="69">
        <v>7.6868030000000003</v>
      </c>
      <c r="J1004" s="69">
        <v>52.801439999999999</v>
      </c>
      <c r="K1004" s="69">
        <v>54.616889999999998</v>
      </c>
      <c r="L1004" s="69">
        <v>54.852290000000004</v>
      </c>
      <c r="M1004" s="69">
        <v>54.848140000000001</v>
      </c>
      <c r="N1004" s="69">
        <v>12.30944</v>
      </c>
      <c r="O1004" s="69">
        <v>11.266719999999999</v>
      </c>
      <c r="P1004" s="69">
        <v>10.869529999999999</v>
      </c>
      <c r="Q1004" s="69">
        <v>10.553750000000001</v>
      </c>
      <c r="R1004" s="69">
        <v>8.0114809999999999</v>
      </c>
      <c r="S1004" s="69">
        <v>7.1420709999999996</v>
      </c>
      <c r="T1004" s="69">
        <v>6.8041650000000002</v>
      </c>
      <c r="U1004" s="69">
        <v>6.5323719999999996</v>
      </c>
      <c r="V1004" s="70">
        <v>0.51558519999999997</v>
      </c>
      <c r="W1004" s="70">
        <v>0.44041340000000001</v>
      </c>
      <c r="X1004" s="70">
        <v>0.4041824</v>
      </c>
      <c r="Y1004" s="70">
        <v>0.38379089999999999</v>
      </c>
    </row>
    <row r="1005" spans="1:25">
      <c r="A1005" t="str">
        <f t="shared" si="48"/>
        <v>39-18</v>
      </c>
      <c r="B1005">
        <f t="shared" si="46"/>
        <v>39</v>
      </c>
      <c r="C1005">
        <f t="shared" si="47"/>
        <v>18</v>
      </c>
      <c r="D1005">
        <v>176000</v>
      </c>
      <c r="E1005">
        <v>90000</v>
      </c>
      <c r="F1005" s="69">
        <v>9.0386950000000006</v>
      </c>
      <c r="G1005" s="69">
        <v>7.7560690000000001</v>
      </c>
      <c r="H1005" s="69">
        <v>7.3649019999999998</v>
      </c>
      <c r="I1005" s="69">
        <v>7.1825380000000001</v>
      </c>
      <c r="J1005" s="69">
        <v>52.509740000000001</v>
      </c>
      <c r="K1005" s="69">
        <v>54.229439999999997</v>
      </c>
      <c r="L1005" s="69">
        <v>54.444519999999997</v>
      </c>
      <c r="M1005" s="69">
        <v>54.405529999999999</v>
      </c>
      <c r="N1005" s="69">
        <v>13.593450000000001</v>
      </c>
      <c r="O1005" s="69">
        <v>12.429589999999999</v>
      </c>
      <c r="P1005" s="69">
        <v>11.98621</v>
      </c>
      <c r="Q1005" s="69">
        <v>11.631830000000001</v>
      </c>
      <c r="R1005" s="69">
        <v>8.210483</v>
      </c>
      <c r="S1005" s="69">
        <v>7.3226969999999998</v>
      </c>
      <c r="T1005" s="69">
        <v>6.980111</v>
      </c>
      <c r="U1005" s="69">
        <v>6.7038960000000003</v>
      </c>
      <c r="V1005" s="70">
        <v>0.51674160000000002</v>
      </c>
      <c r="W1005" s="70">
        <v>0.4453665</v>
      </c>
      <c r="X1005" s="70">
        <v>0.41158689999999998</v>
      </c>
      <c r="Y1005" s="70">
        <v>0.39267439999999998</v>
      </c>
    </row>
    <row r="1006" spans="1:25">
      <c r="A1006" t="str">
        <f t="shared" si="48"/>
        <v>39-19</v>
      </c>
      <c r="B1006">
        <f t="shared" si="46"/>
        <v>39</v>
      </c>
      <c r="C1006">
        <f t="shared" si="47"/>
        <v>19</v>
      </c>
      <c r="D1006">
        <v>176000</v>
      </c>
      <c r="E1006">
        <v>94000</v>
      </c>
      <c r="F1006" s="69">
        <v>7.2077669999999996</v>
      </c>
      <c r="G1006" s="69">
        <v>6.2288269999999999</v>
      </c>
      <c r="H1006" s="69">
        <v>5.9289870000000002</v>
      </c>
      <c r="I1006" s="69">
        <v>5.7941539999999998</v>
      </c>
      <c r="J1006" s="69">
        <v>53.590710000000001</v>
      </c>
      <c r="K1006" s="69">
        <v>55.210500000000003</v>
      </c>
      <c r="L1006" s="69">
        <v>55.384279999999997</v>
      </c>
      <c r="M1006" s="69">
        <v>55.303260000000002</v>
      </c>
      <c r="N1006" s="69">
        <v>10.6655</v>
      </c>
      <c r="O1006" s="69">
        <v>9.7803349999999991</v>
      </c>
      <c r="P1006" s="69">
        <v>9.4443909999999995</v>
      </c>
      <c r="Q1006" s="69">
        <v>9.1779569999999993</v>
      </c>
      <c r="R1006" s="69">
        <v>7.5866809999999996</v>
      </c>
      <c r="S1006" s="69">
        <v>6.7745660000000001</v>
      </c>
      <c r="T1006" s="69">
        <v>6.4618510000000002</v>
      </c>
      <c r="U1006" s="69">
        <v>6.2108150000000002</v>
      </c>
      <c r="V1006" s="70">
        <v>0.46272790000000003</v>
      </c>
      <c r="W1006" s="70">
        <v>0.39864699999999997</v>
      </c>
      <c r="X1006" s="70">
        <v>0.36830000000000002</v>
      </c>
      <c r="Y1006" s="70">
        <v>0.3516976</v>
      </c>
    </row>
    <row r="1007" spans="1:25">
      <c r="A1007" t="str">
        <f t="shared" si="48"/>
        <v>39-20</v>
      </c>
      <c r="B1007">
        <f t="shared" si="46"/>
        <v>39</v>
      </c>
      <c r="C1007">
        <f t="shared" si="47"/>
        <v>20</v>
      </c>
      <c r="D1007">
        <v>176000</v>
      </c>
      <c r="E1007">
        <v>98000</v>
      </c>
      <c r="F1007" s="69">
        <v>6.8883470000000004</v>
      </c>
      <c r="G1007" s="69">
        <v>5.9932280000000002</v>
      </c>
      <c r="H1007" s="69">
        <v>5.7194390000000004</v>
      </c>
      <c r="I1007" s="69">
        <v>5.5994760000000001</v>
      </c>
      <c r="J1007" s="69">
        <v>53.203850000000003</v>
      </c>
      <c r="K1007" s="69">
        <v>54.806669999999997</v>
      </c>
      <c r="L1007" s="69">
        <v>54.978639999999999</v>
      </c>
      <c r="M1007" s="69">
        <v>54.887250000000002</v>
      </c>
      <c r="N1007" s="69">
        <v>10.28515</v>
      </c>
      <c r="O1007" s="69">
        <v>9.4438340000000007</v>
      </c>
      <c r="P1007" s="69">
        <v>9.1253200000000003</v>
      </c>
      <c r="Q1007" s="69">
        <v>8.8724419999999995</v>
      </c>
      <c r="R1007" s="69">
        <v>7.5457770000000002</v>
      </c>
      <c r="S1007" s="69">
        <v>6.7392839999999996</v>
      </c>
      <c r="T1007" s="69">
        <v>6.4295980000000004</v>
      </c>
      <c r="U1007" s="69">
        <v>6.1802989999999998</v>
      </c>
      <c r="V1007" s="70">
        <v>0.4464031</v>
      </c>
      <c r="W1007" s="70">
        <v>0.38522810000000002</v>
      </c>
      <c r="X1007" s="70">
        <v>0.35621249999999999</v>
      </c>
      <c r="Y1007" s="70">
        <v>0.34045009999999998</v>
      </c>
    </row>
    <row r="1008" spans="1:25">
      <c r="A1008" t="str">
        <f t="shared" si="48"/>
        <v>39-21</v>
      </c>
      <c r="B1008">
        <f t="shared" si="46"/>
        <v>39</v>
      </c>
      <c r="C1008">
        <f t="shared" si="47"/>
        <v>21</v>
      </c>
      <c r="D1008">
        <v>176000</v>
      </c>
      <c r="E1008">
        <v>102000</v>
      </c>
      <c r="F1008" s="69">
        <v>8.0108899999999998</v>
      </c>
      <c r="G1008" s="69">
        <v>7.0034999999999998</v>
      </c>
      <c r="H1008" s="69">
        <v>6.6942180000000002</v>
      </c>
      <c r="I1008" s="69">
        <v>6.5705450000000001</v>
      </c>
      <c r="J1008" s="69">
        <v>52.556530000000002</v>
      </c>
      <c r="K1008" s="69">
        <v>54.1569</v>
      </c>
      <c r="L1008" s="69">
        <v>54.322719999999997</v>
      </c>
      <c r="M1008" s="69">
        <v>54.215049999999998</v>
      </c>
      <c r="N1008" s="69">
        <v>11.07849</v>
      </c>
      <c r="O1008" s="69">
        <v>10.15976</v>
      </c>
      <c r="P1008" s="69">
        <v>9.8122000000000007</v>
      </c>
      <c r="Q1008" s="69">
        <v>9.5370840000000001</v>
      </c>
      <c r="R1008" s="69">
        <v>7.8735140000000001</v>
      </c>
      <c r="S1008" s="69">
        <v>7.02738</v>
      </c>
      <c r="T1008" s="69">
        <v>6.703614</v>
      </c>
      <c r="U1008" s="69">
        <v>6.4441040000000003</v>
      </c>
      <c r="V1008" s="70">
        <v>0.5023147</v>
      </c>
      <c r="W1008" s="70">
        <v>0.43478549999999999</v>
      </c>
      <c r="X1008" s="70">
        <v>0.40375450000000002</v>
      </c>
      <c r="Y1008" s="70">
        <v>0.38725809999999999</v>
      </c>
    </row>
    <row r="1009" spans="1:25">
      <c r="A1009" t="str">
        <f t="shared" si="48"/>
        <v>39-22</v>
      </c>
      <c r="B1009">
        <f t="shared" si="46"/>
        <v>39</v>
      </c>
      <c r="C1009">
        <f t="shared" si="47"/>
        <v>22</v>
      </c>
      <c r="D1009">
        <v>176000</v>
      </c>
      <c r="E1009">
        <v>106000</v>
      </c>
      <c r="F1009" s="69">
        <v>9.0987840000000002</v>
      </c>
      <c r="G1009" s="69">
        <v>8.0240220000000004</v>
      </c>
      <c r="H1009" s="69">
        <v>7.6986549999999996</v>
      </c>
      <c r="I1009" s="69">
        <v>7.5752730000000001</v>
      </c>
      <c r="J1009" s="69">
        <v>51.29251</v>
      </c>
      <c r="K1009" s="69">
        <v>52.94708</v>
      </c>
      <c r="L1009" s="69">
        <v>53.135199999999998</v>
      </c>
      <c r="M1009" s="69">
        <v>53.035559999999997</v>
      </c>
      <c r="N1009" s="69">
        <v>14.81657</v>
      </c>
      <c r="O1009" s="69">
        <v>13.546900000000001</v>
      </c>
      <c r="P1009" s="69">
        <v>13.063750000000001</v>
      </c>
      <c r="Q1009" s="69">
        <v>12.678419999999999</v>
      </c>
      <c r="R1009" s="69">
        <v>8.7538940000000007</v>
      </c>
      <c r="S1009" s="69">
        <v>7.808046</v>
      </c>
      <c r="T1009" s="69">
        <v>7.445373</v>
      </c>
      <c r="U1009" s="69">
        <v>7.1543070000000002</v>
      </c>
      <c r="V1009" s="70">
        <v>0.58908369999999999</v>
      </c>
      <c r="W1009" s="70">
        <v>0.51300250000000003</v>
      </c>
      <c r="X1009" s="70">
        <v>0.47864010000000001</v>
      </c>
      <c r="Y1009" s="70">
        <v>0.45992139999999998</v>
      </c>
    </row>
    <row r="1010" spans="1:25">
      <c r="A1010" t="str">
        <f t="shared" si="48"/>
        <v>39-23</v>
      </c>
      <c r="B1010">
        <f t="shared" si="46"/>
        <v>39</v>
      </c>
      <c r="C1010">
        <f t="shared" si="47"/>
        <v>23</v>
      </c>
      <c r="D1010">
        <v>176000</v>
      </c>
      <c r="E1010">
        <v>110000</v>
      </c>
      <c r="F1010" s="69">
        <v>12.475580000000001</v>
      </c>
      <c r="G1010" s="69">
        <v>11.05326</v>
      </c>
      <c r="H1010" s="69">
        <v>10.62078</v>
      </c>
      <c r="I1010" s="69">
        <v>10.477550000000001</v>
      </c>
      <c r="J1010" s="69">
        <v>47.660040000000002</v>
      </c>
      <c r="K1010" s="69">
        <v>49.468600000000002</v>
      </c>
      <c r="L1010" s="69">
        <v>49.717939999999999</v>
      </c>
      <c r="M1010" s="69">
        <v>49.648620000000001</v>
      </c>
      <c r="N1010" s="69">
        <v>15.35825</v>
      </c>
      <c r="O1010" s="69">
        <v>14.040430000000001</v>
      </c>
      <c r="P1010" s="69">
        <v>13.539490000000001</v>
      </c>
      <c r="Q1010" s="69">
        <v>13.14054</v>
      </c>
      <c r="R1010" s="69">
        <v>9.1802960000000002</v>
      </c>
      <c r="S1010" s="69">
        <v>8.1854990000000001</v>
      </c>
      <c r="T1010" s="69">
        <v>7.8046879999999996</v>
      </c>
      <c r="U1010" s="69">
        <v>7.4993670000000003</v>
      </c>
      <c r="V1010" s="70">
        <v>0.54772319999999997</v>
      </c>
      <c r="W1010" s="70">
        <v>0.47667470000000001</v>
      </c>
      <c r="X1010" s="70">
        <v>0.4442005</v>
      </c>
      <c r="Y1010" s="70">
        <v>0.4268266</v>
      </c>
    </row>
    <row r="1011" spans="1:25">
      <c r="A1011" t="str">
        <f t="shared" si="48"/>
        <v>39-24</v>
      </c>
      <c r="B1011">
        <f t="shared" si="46"/>
        <v>39</v>
      </c>
      <c r="C1011">
        <f t="shared" si="47"/>
        <v>24</v>
      </c>
      <c r="D1011">
        <v>176000</v>
      </c>
      <c r="E1011">
        <v>114000</v>
      </c>
      <c r="F1011" s="69">
        <v>13.21274</v>
      </c>
      <c r="G1011" s="69">
        <v>11.74258</v>
      </c>
      <c r="H1011" s="69">
        <v>11.29468</v>
      </c>
      <c r="I1011" s="69">
        <v>11.152850000000001</v>
      </c>
      <c r="J1011" s="69">
        <v>45.937489999999997</v>
      </c>
      <c r="K1011" s="69">
        <v>47.786239999999999</v>
      </c>
      <c r="L1011" s="69">
        <v>48.048609999999996</v>
      </c>
      <c r="M1011" s="69">
        <v>47.980870000000003</v>
      </c>
      <c r="N1011" s="69">
        <v>16.31157</v>
      </c>
      <c r="O1011" s="69">
        <v>14.90662</v>
      </c>
      <c r="P1011" s="69">
        <v>14.37063</v>
      </c>
      <c r="Q1011" s="69">
        <v>13.941380000000001</v>
      </c>
      <c r="R1011" s="69">
        <v>9.5163449999999994</v>
      </c>
      <c r="S1011" s="69">
        <v>8.4858159999999998</v>
      </c>
      <c r="T1011" s="69">
        <v>8.0902329999999996</v>
      </c>
      <c r="U1011" s="69">
        <v>7.771865</v>
      </c>
      <c r="V1011" s="70">
        <v>0.51256889999999999</v>
      </c>
      <c r="W1011" s="70">
        <v>0.44611129999999999</v>
      </c>
      <c r="X1011" s="70">
        <v>0.41508129999999999</v>
      </c>
      <c r="Y1011" s="70">
        <v>0.39847840000000001</v>
      </c>
    </row>
    <row r="1012" spans="1:25">
      <c r="A1012" t="str">
        <f t="shared" si="48"/>
        <v>39-25</v>
      </c>
      <c r="B1012">
        <f t="shared" si="46"/>
        <v>39</v>
      </c>
      <c r="C1012">
        <f t="shared" si="47"/>
        <v>25</v>
      </c>
      <c r="D1012">
        <v>176000</v>
      </c>
      <c r="E1012">
        <v>118000</v>
      </c>
      <c r="F1012" s="69">
        <v>11.05832</v>
      </c>
      <c r="G1012" s="69">
        <v>9.8309859999999993</v>
      </c>
      <c r="H1012" s="69">
        <v>9.4537949999999995</v>
      </c>
      <c r="I1012" s="69">
        <v>9.3315739999999998</v>
      </c>
      <c r="J1012" s="69">
        <v>48.077649999999998</v>
      </c>
      <c r="K1012" s="69">
        <v>49.832070000000002</v>
      </c>
      <c r="L1012" s="69">
        <v>50.042540000000002</v>
      </c>
      <c r="M1012" s="69">
        <v>49.922620000000002</v>
      </c>
      <c r="N1012" s="69">
        <v>15.20439</v>
      </c>
      <c r="O1012" s="69">
        <v>13.91643</v>
      </c>
      <c r="P1012" s="69">
        <v>13.423030000000001</v>
      </c>
      <c r="Q1012" s="69">
        <v>13.030799999999999</v>
      </c>
      <c r="R1012" s="69">
        <v>9.2509289999999993</v>
      </c>
      <c r="S1012" s="69">
        <v>8.2546009999999992</v>
      </c>
      <c r="T1012" s="69">
        <v>7.8701860000000003</v>
      </c>
      <c r="U1012" s="69">
        <v>7.5622619999999996</v>
      </c>
      <c r="V1012" s="70">
        <v>0.54711279999999995</v>
      </c>
      <c r="W1012" s="70">
        <v>0.47687649999999998</v>
      </c>
      <c r="X1012" s="70">
        <v>0.44420150000000003</v>
      </c>
      <c r="Y1012" s="70">
        <v>0.42663610000000002</v>
      </c>
    </row>
    <row r="1013" spans="1:25">
      <c r="A1013" t="str">
        <f t="shared" si="48"/>
        <v>39-26</v>
      </c>
      <c r="B1013">
        <f t="shared" si="46"/>
        <v>39</v>
      </c>
      <c r="C1013">
        <f t="shared" si="47"/>
        <v>26</v>
      </c>
      <c r="D1013">
        <v>176000</v>
      </c>
      <c r="E1013">
        <v>122000</v>
      </c>
      <c r="F1013" s="69">
        <v>12.36234</v>
      </c>
      <c r="G1013" s="69">
        <v>11.017620000000001</v>
      </c>
      <c r="H1013" s="69">
        <v>10.595980000000001</v>
      </c>
      <c r="I1013" s="69">
        <v>10.46725</v>
      </c>
      <c r="J1013" s="69">
        <v>47.313429999999997</v>
      </c>
      <c r="K1013" s="69">
        <v>49.083440000000003</v>
      </c>
      <c r="L1013" s="69">
        <v>49.298279999999998</v>
      </c>
      <c r="M1013" s="69">
        <v>49.164760000000001</v>
      </c>
      <c r="N1013" s="69">
        <v>16.30585</v>
      </c>
      <c r="O1013" s="69">
        <v>14.913119999999999</v>
      </c>
      <c r="P1013" s="69">
        <v>14.37626</v>
      </c>
      <c r="Q1013" s="69">
        <v>13.95363</v>
      </c>
      <c r="R1013" s="69">
        <v>9.7408350000000006</v>
      </c>
      <c r="S1013" s="69">
        <v>8.6885189999999994</v>
      </c>
      <c r="T1013" s="69">
        <v>8.2809340000000002</v>
      </c>
      <c r="U1013" s="69">
        <v>7.9576200000000004</v>
      </c>
      <c r="V1013" s="70">
        <v>0.5984699</v>
      </c>
      <c r="W1013" s="70">
        <v>0.52310970000000001</v>
      </c>
      <c r="X1013" s="70">
        <v>0.48835250000000002</v>
      </c>
      <c r="Y1013" s="70">
        <v>0.46989910000000001</v>
      </c>
    </row>
    <row r="1014" spans="1:25">
      <c r="A1014" t="str">
        <f t="shared" si="48"/>
        <v>39-27</v>
      </c>
      <c r="B1014">
        <f t="shared" si="46"/>
        <v>39</v>
      </c>
      <c r="C1014">
        <f t="shared" si="47"/>
        <v>27</v>
      </c>
      <c r="D1014">
        <v>176000</v>
      </c>
      <c r="E1014">
        <v>126000</v>
      </c>
      <c r="F1014" s="69">
        <v>17.233699999999999</v>
      </c>
      <c r="G1014" s="69">
        <v>15.882479999999999</v>
      </c>
      <c r="H1014" s="69">
        <v>15.434329999999999</v>
      </c>
      <c r="I1014" s="69">
        <v>15.37412</v>
      </c>
      <c r="J1014" s="69">
        <v>44.145809999999997</v>
      </c>
      <c r="K1014" s="69">
        <v>45.599679999999999</v>
      </c>
      <c r="L1014" s="69">
        <v>45.73874</v>
      </c>
      <c r="M1014" s="69">
        <v>45.512830000000001</v>
      </c>
      <c r="N1014" s="69">
        <v>16.150279999999999</v>
      </c>
      <c r="O1014" s="69">
        <v>14.78375</v>
      </c>
      <c r="P1014" s="69">
        <v>14.25418</v>
      </c>
      <c r="Q1014" s="69">
        <v>13.837070000000001</v>
      </c>
      <c r="R1014" s="69">
        <v>10.23822</v>
      </c>
      <c r="S1014" s="69">
        <v>9.1390639999999994</v>
      </c>
      <c r="T1014" s="69">
        <v>8.710979</v>
      </c>
      <c r="U1014" s="69">
        <v>8.3713270000000009</v>
      </c>
      <c r="V1014" s="70">
        <v>0.62948300000000001</v>
      </c>
      <c r="W1014" s="70">
        <v>0.55213950000000001</v>
      </c>
      <c r="X1014" s="70">
        <v>0.51670579999999999</v>
      </c>
      <c r="Y1014" s="70">
        <v>0.49803249999999999</v>
      </c>
    </row>
    <row r="1015" spans="1:25">
      <c r="A1015" t="str">
        <f t="shared" si="48"/>
        <v>39-28</v>
      </c>
      <c r="B1015">
        <f t="shared" si="46"/>
        <v>39</v>
      </c>
      <c r="C1015">
        <f t="shared" si="47"/>
        <v>28</v>
      </c>
      <c r="D1015">
        <v>176000</v>
      </c>
      <c r="E1015">
        <v>130000</v>
      </c>
      <c r="F1015" s="69">
        <v>16.623699999999999</v>
      </c>
      <c r="G1015" s="69">
        <v>15.31429</v>
      </c>
      <c r="H1015" s="69">
        <v>14.89597</v>
      </c>
      <c r="I1015" s="69">
        <v>14.868220000000001</v>
      </c>
      <c r="J1015" s="69">
        <v>44.095460000000003</v>
      </c>
      <c r="K1015" s="69">
        <v>45.644150000000003</v>
      </c>
      <c r="L1015" s="69">
        <v>45.795850000000002</v>
      </c>
      <c r="M1015" s="69">
        <v>45.561320000000002</v>
      </c>
      <c r="N1015" s="69">
        <v>16.78867</v>
      </c>
      <c r="O1015" s="69">
        <v>15.359059999999999</v>
      </c>
      <c r="P1015" s="69">
        <v>14.79975</v>
      </c>
      <c r="Q1015" s="69">
        <v>14.36022</v>
      </c>
      <c r="R1015" s="69">
        <v>10.545680000000001</v>
      </c>
      <c r="S1015" s="69">
        <v>9.4177979999999994</v>
      </c>
      <c r="T1015" s="69">
        <v>8.9739869999999993</v>
      </c>
      <c r="U1015" s="69">
        <v>8.6227389999999993</v>
      </c>
      <c r="V1015" s="70">
        <v>0.60001850000000001</v>
      </c>
      <c r="W1015" s="70">
        <v>0.5254875</v>
      </c>
      <c r="X1015" s="70">
        <v>0.49140329999999999</v>
      </c>
      <c r="Y1015" s="70">
        <v>0.47387299999999999</v>
      </c>
    </row>
    <row r="1016" spans="1:25">
      <c r="A1016" t="str">
        <f t="shared" si="48"/>
        <v>39-29</v>
      </c>
      <c r="B1016">
        <f t="shared" si="46"/>
        <v>39</v>
      </c>
      <c r="C1016">
        <f t="shared" si="47"/>
        <v>29</v>
      </c>
      <c r="D1016">
        <v>176000</v>
      </c>
      <c r="E1016">
        <v>134000</v>
      </c>
      <c r="F1016" s="69">
        <v>17.238230000000001</v>
      </c>
      <c r="G1016" s="69">
        <v>15.781639999999999</v>
      </c>
      <c r="H1016" s="69">
        <v>15.33736</v>
      </c>
      <c r="I1016" s="69">
        <v>15.29959</v>
      </c>
      <c r="J1016" s="69">
        <v>40.772880000000001</v>
      </c>
      <c r="K1016" s="69">
        <v>42.59402</v>
      </c>
      <c r="L1016" s="69">
        <v>42.847160000000002</v>
      </c>
      <c r="M1016" s="69">
        <v>42.695999999999998</v>
      </c>
      <c r="N1016" s="69">
        <v>18.364879999999999</v>
      </c>
      <c r="O1016" s="69">
        <v>16.779789999999998</v>
      </c>
      <c r="P1016" s="69">
        <v>16.158429999999999</v>
      </c>
      <c r="Q1016" s="69">
        <v>15.6676</v>
      </c>
      <c r="R1016" s="69">
        <v>11.487120000000001</v>
      </c>
      <c r="S1016" s="69">
        <v>10.254049999999999</v>
      </c>
      <c r="T1016" s="69">
        <v>9.7688860000000002</v>
      </c>
      <c r="U1016" s="69">
        <v>9.3834300000000006</v>
      </c>
      <c r="V1016" s="70">
        <v>0.65865779999999996</v>
      </c>
      <c r="W1016" s="70">
        <v>0.57851620000000004</v>
      </c>
      <c r="X1016" s="70">
        <v>0.54202740000000005</v>
      </c>
      <c r="Y1016" s="70">
        <v>0.52260019999999996</v>
      </c>
    </row>
    <row r="1017" spans="1:25">
      <c r="A1017" t="str">
        <f t="shared" si="48"/>
        <v>39-30</v>
      </c>
      <c r="B1017">
        <f t="shared" si="46"/>
        <v>39</v>
      </c>
      <c r="C1017">
        <f t="shared" si="47"/>
        <v>30</v>
      </c>
      <c r="D1017">
        <v>176000</v>
      </c>
      <c r="E1017">
        <v>138000</v>
      </c>
      <c r="F1017" s="69">
        <v>14.81438</v>
      </c>
      <c r="G1017" s="69">
        <v>13.47278</v>
      </c>
      <c r="H1017" s="69">
        <v>13.07516</v>
      </c>
      <c r="I1017" s="69">
        <v>13.03342</v>
      </c>
      <c r="J1017" s="69">
        <v>45.27122</v>
      </c>
      <c r="K1017" s="69">
        <v>47.11354</v>
      </c>
      <c r="L1017" s="69">
        <v>47.333750000000002</v>
      </c>
      <c r="M1017" s="69">
        <v>47.142119999999998</v>
      </c>
      <c r="N1017" s="69">
        <v>17.0623</v>
      </c>
      <c r="O1017" s="69">
        <v>15.61314</v>
      </c>
      <c r="P1017" s="69">
        <v>15.048310000000001</v>
      </c>
      <c r="Q1017" s="69">
        <v>14.60393</v>
      </c>
      <c r="R1017" s="69">
        <v>10.991390000000001</v>
      </c>
      <c r="S1017" s="69">
        <v>9.8145279999999993</v>
      </c>
      <c r="T1017" s="69">
        <v>9.3537289999999995</v>
      </c>
      <c r="U1017" s="69">
        <v>8.9883150000000001</v>
      </c>
      <c r="V1017" s="70">
        <v>0.54401790000000005</v>
      </c>
      <c r="W1017" s="70">
        <v>0.47697469999999997</v>
      </c>
      <c r="X1017" s="70">
        <v>0.44639770000000001</v>
      </c>
      <c r="Y1017" s="70">
        <v>0.43083850000000001</v>
      </c>
    </row>
    <row r="1018" spans="1:25">
      <c r="A1018" t="str">
        <f t="shared" si="48"/>
        <v>39-31</v>
      </c>
      <c r="B1018">
        <f t="shared" si="46"/>
        <v>39</v>
      </c>
      <c r="C1018">
        <f t="shared" si="47"/>
        <v>31</v>
      </c>
      <c r="D1018">
        <v>176000</v>
      </c>
      <c r="E1018">
        <v>142000</v>
      </c>
      <c r="F1018" s="69">
        <v>16.297129999999999</v>
      </c>
      <c r="G1018" s="69">
        <v>14.73531</v>
      </c>
      <c r="H1018" s="69">
        <v>14.2661</v>
      </c>
      <c r="I1018" s="69">
        <v>14.197100000000001</v>
      </c>
      <c r="J1018" s="69">
        <v>44.5032</v>
      </c>
      <c r="K1018" s="69">
        <v>46.439039999999999</v>
      </c>
      <c r="L1018" s="69">
        <v>46.693019999999997</v>
      </c>
      <c r="M1018" s="69">
        <v>46.524619999999999</v>
      </c>
      <c r="N1018" s="69">
        <v>17.928129999999999</v>
      </c>
      <c r="O1018" s="69">
        <v>16.389890000000001</v>
      </c>
      <c r="P1018" s="69">
        <v>15.79411</v>
      </c>
      <c r="Q1018" s="69">
        <v>15.327</v>
      </c>
      <c r="R1018" s="69">
        <v>11.662430000000001</v>
      </c>
      <c r="S1018" s="69">
        <v>10.404640000000001</v>
      </c>
      <c r="T1018" s="69">
        <v>9.9151209999999992</v>
      </c>
      <c r="U1018" s="69">
        <v>9.5281369999999992</v>
      </c>
      <c r="V1018" s="70">
        <v>0.56366959999999999</v>
      </c>
      <c r="W1018" s="70">
        <v>0.4938245</v>
      </c>
      <c r="X1018" s="70">
        <v>0.46232899999999999</v>
      </c>
      <c r="Y1018" s="70">
        <v>0.44654100000000002</v>
      </c>
    </row>
    <row r="1019" spans="1:25">
      <c r="A1019" t="str">
        <f t="shared" si="48"/>
        <v>39-32</v>
      </c>
      <c r="B1019">
        <f t="shared" si="46"/>
        <v>39</v>
      </c>
      <c r="C1019">
        <f t="shared" si="47"/>
        <v>32</v>
      </c>
      <c r="D1019">
        <v>176000</v>
      </c>
      <c r="E1019">
        <v>146000</v>
      </c>
      <c r="F1019" s="69">
        <v>14.97508</v>
      </c>
      <c r="G1019" s="69">
        <v>13.27059</v>
      </c>
      <c r="H1019" s="69">
        <v>12.721830000000001</v>
      </c>
      <c r="I1019" s="69">
        <v>12.613759999999999</v>
      </c>
      <c r="J1019" s="69">
        <v>45.341230000000003</v>
      </c>
      <c r="K1019" s="69">
        <v>47.466279999999998</v>
      </c>
      <c r="L1019" s="69">
        <v>47.756889999999999</v>
      </c>
      <c r="M1019" s="69">
        <v>47.576639999999998</v>
      </c>
      <c r="N1019" s="69">
        <v>17.17802</v>
      </c>
      <c r="O1019" s="69">
        <v>15.705579999999999</v>
      </c>
      <c r="P1019" s="69">
        <v>15.14578</v>
      </c>
      <c r="Q1019" s="69">
        <v>14.71564</v>
      </c>
      <c r="R1019" s="69">
        <v>11.6494</v>
      </c>
      <c r="S1019" s="69">
        <v>10.379580000000001</v>
      </c>
      <c r="T1019" s="69">
        <v>9.8917990000000007</v>
      </c>
      <c r="U1019" s="69">
        <v>9.5128109999999992</v>
      </c>
      <c r="V1019" s="70">
        <v>0.49017129999999998</v>
      </c>
      <c r="W1019" s="70">
        <v>0.42441469999999998</v>
      </c>
      <c r="X1019" s="70">
        <v>0.39665709999999998</v>
      </c>
      <c r="Y1019" s="70">
        <v>0.38517289999999998</v>
      </c>
    </row>
    <row r="1020" spans="1:25">
      <c r="A1020" t="str">
        <f t="shared" si="48"/>
        <v>39-33</v>
      </c>
      <c r="B1020">
        <f t="shared" si="46"/>
        <v>39</v>
      </c>
      <c r="C1020">
        <f t="shared" si="47"/>
        <v>33</v>
      </c>
      <c r="D1020">
        <v>176000</v>
      </c>
      <c r="E1020">
        <v>150000</v>
      </c>
      <c r="F1020" s="69">
        <v>14.70965</v>
      </c>
      <c r="G1020" s="69">
        <v>13.00216</v>
      </c>
      <c r="H1020" s="69">
        <v>12.48216</v>
      </c>
      <c r="I1020" s="69">
        <v>12.384259999999999</v>
      </c>
      <c r="J1020" s="69">
        <v>42.979340000000001</v>
      </c>
      <c r="K1020" s="69">
        <v>45.21</v>
      </c>
      <c r="L1020" s="69">
        <v>45.540520000000001</v>
      </c>
      <c r="M1020" s="69">
        <v>45.40513</v>
      </c>
      <c r="N1020" s="69">
        <v>18.580310000000001</v>
      </c>
      <c r="O1020" s="69">
        <v>16.970359999999999</v>
      </c>
      <c r="P1020" s="69">
        <v>16.352789999999999</v>
      </c>
      <c r="Q1020" s="69">
        <v>15.869820000000001</v>
      </c>
      <c r="R1020" s="69">
        <v>12.54363</v>
      </c>
      <c r="S1020" s="69">
        <v>11.17886</v>
      </c>
      <c r="T1020" s="69">
        <v>10.652850000000001</v>
      </c>
      <c r="U1020" s="69">
        <v>10.23823</v>
      </c>
      <c r="V1020" s="70">
        <v>0.55131450000000004</v>
      </c>
      <c r="W1020" s="70">
        <v>0.47932010000000003</v>
      </c>
      <c r="X1020" s="70">
        <v>0.44873750000000001</v>
      </c>
      <c r="Y1020" s="70">
        <v>0.43501069999999997</v>
      </c>
    </row>
    <row r="1021" spans="1:25">
      <c r="A1021" t="str">
        <f t="shared" si="48"/>
        <v>39-34</v>
      </c>
      <c r="B1021">
        <f t="shared" si="46"/>
        <v>39</v>
      </c>
      <c r="C1021">
        <f t="shared" si="47"/>
        <v>34</v>
      </c>
      <c r="D1021">
        <v>176000</v>
      </c>
      <c r="E1021">
        <v>154000</v>
      </c>
      <c r="F1021" s="69">
        <v>15.857950000000001</v>
      </c>
      <c r="G1021" s="69">
        <v>14.03646</v>
      </c>
      <c r="H1021" s="69">
        <v>13.491110000000001</v>
      </c>
      <c r="I1021" s="69">
        <v>13.38874</v>
      </c>
      <c r="J1021" s="69">
        <v>46.108260000000001</v>
      </c>
      <c r="K1021" s="69">
        <v>48.293819999999997</v>
      </c>
      <c r="L1021" s="69">
        <v>48.58952</v>
      </c>
      <c r="M1021" s="69">
        <v>48.425049999999999</v>
      </c>
      <c r="N1021" s="69">
        <v>16.968160000000001</v>
      </c>
      <c r="O1021" s="69">
        <v>15.529070000000001</v>
      </c>
      <c r="P1021" s="69">
        <v>14.97237</v>
      </c>
      <c r="Q1021" s="69">
        <v>14.537229999999999</v>
      </c>
      <c r="R1021" s="69">
        <v>12.07658</v>
      </c>
      <c r="S1021" s="69">
        <v>10.77215</v>
      </c>
      <c r="T1021" s="69">
        <v>10.265890000000001</v>
      </c>
      <c r="U1021" s="69">
        <v>9.8663849999999993</v>
      </c>
      <c r="V1021" s="70">
        <v>0.54237299999999999</v>
      </c>
      <c r="W1021" s="70">
        <v>0.47278100000000001</v>
      </c>
      <c r="X1021" s="70">
        <v>0.44252019999999997</v>
      </c>
      <c r="Y1021" s="70">
        <v>0.4282707</v>
      </c>
    </row>
    <row r="1022" spans="1:25">
      <c r="A1022" t="str">
        <f t="shared" si="48"/>
        <v>39-35</v>
      </c>
      <c r="B1022">
        <f t="shared" si="46"/>
        <v>39</v>
      </c>
      <c r="C1022">
        <f t="shared" si="47"/>
        <v>35</v>
      </c>
      <c r="D1022">
        <v>176000</v>
      </c>
      <c r="E1022">
        <v>158000</v>
      </c>
      <c r="F1022" s="69">
        <v>16.27054</v>
      </c>
      <c r="G1022" s="69">
        <v>14.38241</v>
      </c>
      <c r="H1022" s="69">
        <v>13.81892</v>
      </c>
      <c r="I1022" s="69">
        <v>13.71407</v>
      </c>
      <c r="J1022" s="69">
        <v>46.207270000000001</v>
      </c>
      <c r="K1022" s="69">
        <v>48.39893</v>
      </c>
      <c r="L1022" s="69">
        <v>48.689729999999997</v>
      </c>
      <c r="M1022" s="69">
        <v>48.522829999999999</v>
      </c>
      <c r="N1022" s="69">
        <v>16.613340000000001</v>
      </c>
      <c r="O1022" s="69">
        <v>15.21442</v>
      </c>
      <c r="P1022" s="69">
        <v>14.67244</v>
      </c>
      <c r="Q1022" s="69">
        <v>14.24897</v>
      </c>
      <c r="R1022" s="69">
        <v>12.054600000000001</v>
      </c>
      <c r="S1022" s="69">
        <v>10.75412</v>
      </c>
      <c r="T1022" s="69">
        <v>10.248760000000001</v>
      </c>
      <c r="U1022" s="69">
        <v>9.8500940000000003</v>
      </c>
      <c r="V1022" s="70">
        <v>0.57257270000000005</v>
      </c>
      <c r="W1022" s="70">
        <v>0.49901659999999998</v>
      </c>
      <c r="X1022" s="70">
        <v>0.46709899999999999</v>
      </c>
      <c r="Y1022" s="70">
        <v>0.45190560000000002</v>
      </c>
    </row>
    <row r="1023" spans="1:25">
      <c r="A1023" t="str">
        <f t="shared" si="48"/>
        <v>39-36</v>
      </c>
      <c r="B1023">
        <f t="shared" si="46"/>
        <v>39</v>
      </c>
      <c r="C1023">
        <f t="shared" si="47"/>
        <v>36</v>
      </c>
      <c r="D1023">
        <v>176000</v>
      </c>
      <c r="E1023">
        <v>162000</v>
      </c>
      <c r="F1023" s="69">
        <v>20.062999999999999</v>
      </c>
      <c r="G1023" s="69">
        <v>17.70307</v>
      </c>
      <c r="H1023" s="69">
        <v>16.973179999999999</v>
      </c>
      <c r="I1023" s="69">
        <v>16.824870000000001</v>
      </c>
      <c r="J1023" s="69">
        <v>44.196919999999999</v>
      </c>
      <c r="K1023" s="69">
        <v>46.508879999999998</v>
      </c>
      <c r="L1023" s="69">
        <v>46.857599999999998</v>
      </c>
      <c r="M1023" s="69">
        <v>46.722290000000001</v>
      </c>
      <c r="N1023" s="69">
        <v>18.53013</v>
      </c>
      <c r="O1023" s="69">
        <v>16.931280000000001</v>
      </c>
      <c r="P1023" s="69">
        <v>16.312460000000002</v>
      </c>
      <c r="Q1023" s="69">
        <v>15.8292</v>
      </c>
      <c r="R1023" s="69">
        <v>12.97771</v>
      </c>
      <c r="S1023" s="69">
        <v>11.56406</v>
      </c>
      <c r="T1023" s="69">
        <v>11.015459999999999</v>
      </c>
      <c r="U1023" s="69">
        <v>10.58338</v>
      </c>
      <c r="V1023" s="70">
        <v>0.70960780000000001</v>
      </c>
      <c r="W1023" s="70">
        <v>0.61753690000000006</v>
      </c>
      <c r="X1023" s="70">
        <v>0.57795589999999997</v>
      </c>
      <c r="Y1023" s="70">
        <v>0.55822039999999995</v>
      </c>
    </row>
    <row r="1024" spans="1:25">
      <c r="A1024" t="str">
        <f t="shared" si="48"/>
        <v>39-37</v>
      </c>
      <c r="B1024">
        <f t="shared" si="46"/>
        <v>39</v>
      </c>
      <c r="C1024">
        <f t="shared" si="47"/>
        <v>37</v>
      </c>
      <c r="D1024">
        <v>176000</v>
      </c>
      <c r="E1024">
        <v>166000</v>
      </c>
      <c r="F1024" s="69">
        <v>13.16184</v>
      </c>
      <c r="G1024" s="69">
        <v>11.583909999999999</v>
      </c>
      <c r="H1024" s="69">
        <v>11.11877</v>
      </c>
      <c r="I1024" s="69">
        <v>11.03237</v>
      </c>
      <c r="J1024" s="69">
        <v>47.894150000000003</v>
      </c>
      <c r="K1024" s="69">
        <v>50.153419999999997</v>
      </c>
      <c r="L1024" s="69">
        <v>50.450580000000002</v>
      </c>
      <c r="M1024" s="69">
        <v>50.272939999999998</v>
      </c>
      <c r="N1024" s="69">
        <v>14.900370000000001</v>
      </c>
      <c r="O1024" s="69">
        <v>13.667820000000001</v>
      </c>
      <c r="P1024" s="69">
        <v>13.188689999999999</v>
      </c>
      <c r="Q1024" s="69">
        <v>12.815619999999999</v>
      </c>
      <c r="R1024" s="69">
        <v>11.286250000000001</v>
      </c>
      <c r="S1024" s="69">
        <v>10.06671</v>
      </c>
      <c r="T1024" s="69">
        <v>9.5903930000000006</v>
      </c>
      <c r="U1024" s="69">
        <v>9.2153910000000003</v>
      </c>
      <c r="V1024" s="70">
        <v>0.45360529999999999</v>
      </c>
      <c r="W1024" s="70">
        <v>0.39319559999999998</v>
      </c>
      <c r="X1024" s="70">
        <v>0.3665621</v>
      </c>
      <c r="Y1024" s="70">
        <v>0.35439330000000002</v>
      </c>
    </row>
    <row r="1025" spans="1:25">
      <c r="A1025" t="str">
        <f t="shared" si="48"/>
        <v>39-38</v>
      </c>
      <c r="B1025">
        <f t="shared" si="46"/>
        <v>39</v>
      </c>
      <c r="C1025">
        <f t="shared" si="47"/>
        <v>38</v>
      </c>
      <c r="D1025">
        <v>176000</v>
      </c>
      <c r="E1025">
        <v>170000</v>
      </c>
      <c r="F1025" s="69">
        <v>21.521550000000001</v>
      </c>
      <c r="G1025" s="69">
        <v>18.717970000000001</v>
      </c>
      <c r="H1025" s="69">
        <v>17.797599999999999</v>
      </c>
      <c r="I1025" s="69">
        <v>17.577919999999999</v>
      </c>
      <c r="J1025" s="69">
        <v>44.006279999999997</v>
      </c>
      <c r="K1025" s="69">
        <v>46.54515</v>
      </c>
      <c r="L1025" s="69">
        <v>46.973109999999998</v>
      </c>
      <c r="M1025" s="69">
        <v>46.862589999999997</v>
      </c>
      <c r="N1025" s="69">
        <v>19.299790000000002</v>
      </c>
      <c r="O1025" s="69">
        <v>17.588000000000001</v>
      </c>
      <c r="P1025" s="69">
        <v>16.909220000000001</v>
      </c>
      <c r="Q1025" s="69">
        <v>16.379049999999999</v>
      </c>
      <c r="R1025" s="69">
        <v>13.291679999999999</v>
      </c>
      <c r="S1025" s="69">
        <v>11.81465</v>
      </c>
      <c r="T1025" s="69">
        <v>11.22695</v>
      </c>
      <c r="U1025" s="69">
        <v>10.76469</v>
      </c>
      <c r="V1025" s="70">
        <v>0.7959387</v>
      </c>
      <c r="W1025" s="70">
        <v>0.68401389999999995</v>
      </c>
      <c r="X1025" s="70">
        <v>0.63494269999999997</v>
      </c>
      <c r="Y1025" s="70">
        <v>0.60959669999999999</v>
      </c>
    </row>
    <row r="1026" spans="1:25">
      <c r="A1026" t="str">
        <f t="shared" si="48"/>
        <v>39-39</v>
      </c>
      <c r="B1026">
        <f t="shared" si="46"/>
        <v>39</v>
      </c>
      <c r="C1026">
        <f t="shared" si="47"/>
        <v>39</v>
      </c>
      <c r="D1026">
        <v>176000</v>
      </c>
      <c r="E1026">
        <v>174000</v>
      </c>
      <c r="F1026" s="69">
        <v>27.39123</v>
      </c>
      <c r="G1026" s="69">
        <v>23.766269999999999</v>
      </c>
      <c r="H1026" s="69">
        <v>22.517499999999998</v>
      </c>
      <c r="I1026" s="69">
        <v>22.176480000000002</v>
      </c>
      <c r="J1026" s="69">
        <v>39.491219999999998</v>
      </c>
      <c r="K1026" s="69">
        <v>42.168460000000003</v>
      </c>
      <c r="L1026" s="69">
        <v>42.687820000000002</v>
      </c>
      <c r="M1026" s="69">
        <v>42.648420000000002</v>
      </c>
      <c r="N1026" s="69">
        <v>19.439910000000001</v>
      </c>
      <c r="O1026" s="69">
        <v>17.69651</v>
      </c>
      <c r="P1026" s="69">
        <v>16.955469999999998</v>
      </c>
      <c r="Q1026" s="69">
        <v>16.36439</v>
      </c>
      <c r="R1026" s="69">
        <v>13.717919999999999</v>
      </c>
      <c r="S1026" s="69">
        <v>12.179550000000001</v>
      </c>
      <c r="T1026" s="69">
        <v>11.525259999999999</v>
      </c>
      <c r="U1026" s="69">
        <v>11.000719999999999</v>
      </c>
      <c r="V1026" s="70">
        <v>0.91312789999999999</v>
      </c>
      <c r="W1026" s="70">
        <v>0.78285360000000004</v>
      </c>
      <c r="X1026" s="70">
        <v>0.72067599999999998</v>
      </c>
      <c r="Y1026" s="70">
        <v>0.68426920000000002</v>
      </c>
    </row>
    <row r="1027" spans="1:25">
      <c r="A1027" t="str">
        <f t="shared" si="48"/>
        <v>39-40</v>
      </c>
      <c r="B1027">
        <f t="shared" ref="B1027:B1090" si="49">(D1027-24000)/4000+1</f>
        <v>39</v>
      </c>
      <c r="C1027">
        <f t="shared" ref="C1027:C1090" si="50">(E1027-22000)/4000+1</f>
        <v>40</v>
      </c>
      <c r="D1027">
        <v>176000</v>
      </c>
      <c r="E1027">
        <v>178000</v>
      </c>
      <c r="F1027" s="69">
        <v>21.492170000000002</v>
      </c>
      <c r="G1027" s="69">
        <v>18.47972</v>
      </c>
      <c r="H1027" s="69">
        <v>17.498270000000002</v>
      </c>
      <c r="I1027" s="69">
        <v>17.254629999999999</v>
      </c>
      <c r="J1027" s="69">
        <v>44.044249999999998</v>
      </c>
      <c r="K1027" s="69">
        <v>46.728110000000001</v>
      </c>
      <c r="L1027" s="69">
        <v>47.177500000000002</v>
      </c>
      <c r="M1027" s="69">
        <v>47.054499999999997</v>
      </c>
      <c r="N1027" s="69">
        <v>17.421019999999999</v>
      </c>
      <c r="O1027" s="69">
        <v>15.88743</v>
      </c>
      <c r="P1027" s="69">
        <v>15.2476</v>
      </c>
      <c r="Q1027" s="69">
        <v>14.743600000000001</v>
      </c>
      <c r="R1027" s="69">
        <v>12.49436</v>
      </c>
      <c r="S1027" s="69">
        <v>11.100239999999999</v>
      </c>
      <c r="T1027" s="69">
        <v>10.51613</v>
      </c>
      <c r="U1027" s="69">
        <v>10.05274</v>
      </c>
      <c r="V1027" s="70">
        <v>0.65200460000000005</v>
      </c>
      <c r="W1027" s="70">
        <v>0.55609790000000003</v>
      </c>
      <c r="X1027" s="70">
        <v>0.51355790000000001</v>
      </c>
      <c r="Y1027" s="70">
        <v>0.49186360000000001</v>
      </c>
    </row>
    <row r="1028" spans="1:25">
      <c r="A1028" t="str">
        <f t="shared" ref="A1028:A1091" si="51">B1028&amp;"-"&amp;C1028</f>
        <v>39-41</v>
      </c>
      <c r="B1028">
        <f t="shared" si="49"/>
        <v>39</v>
      </c>
      <c r="C1028">
        <f t="shared" si="50"/>
        <v>41</v>
      </c>
      <c r="D1028">
        <v>176000</v>
      </c>
      <c r="E1028">
        <v>182000</v>
      </c>
      <c r="F1028" s="69">
        <v>20.92548</v>
      </c>
      <c r="G1028" s="69">
        <v>18.014880000000002</v>
      </c>
      <c r="H1028" s="69">
        <v>17.123760000000001</v>
      </c>
      <c r="I1028" s="69">
        <v>16.927890000000001</v>
      </c>
      <c r="J1028" s="69">
        <v>44.980229999999999</v>
      </c>
      <c r="K1028" s="69">
        <v>47.65128</v>
      </c>
      <c r="L1028" s="69">
        <v>48.053780000000003</v>
      </c>
      <c r="M1028" s="69">
        <v>47.903799999999997</v>
      </c>
      <c r="N1028" s="69">
        <v>18.183229999999998</v>
      </c>
      <c r="O1028" s="69">
        <v>16.58333</v>
      </c>
      <c r="P1028" s="69">
        <v>15.93426</v>
      </c>
      <c r="Q1028" s="69">
        <v>15.42334</v>
      </c>
      <c r="R1028" s="69">
        <v>12.561640000000001</v>
      </c>
      <c r="S1028" s="69">
        <v>11.162470000000001</v>
      </c>
      <c r="T1028" s="69">
        <v>10.593830000000001</v>
      </c>
      <c r="U1028" s="69">
        <v>10.14362</v>
      </c>
      <c r="V1028" s="70">
        <v>0.71770080000000003</v>
      </c>
      <c r="W1028" s="70">
        <v>0.61465020000000004</v>
      </c>
      <c r="X1028" s="70">
        <v>0.5691524</v>
      </c>
      <c r="Y1028" s="70">
        <v>0.54530630000000002</v>
      </c>
    </row>
    <row r="1029" spans="1:25">
      <c r="A1029" t="str">
        <f t="shared" si="51"/>
        <v>39-42</v>
      </c>
      <c r="B1029">
        <f t="shared" si="49"/>
        <v>39</v>
      </c>
      <c r="C1029">
        <f t="shared" si="50"/>
        <v>42</v>
      </c>
      <c r="D1029">
        <v>176000</v>
      </c>
      <c r="E1029">
        <v>186000</v>
      </c>
      <c r="F1029" s="69">
        <v>19.91921</v>
      </c>
      <c r="G1029" s="69">
        <v>17.243870000000001</v>
      </c>
      <c r="H1029" s="69">
        <v>16.471869999999999</v>
      </c>
      <c r="I1029" s="69">
        <v>16.326550000000001</v>
      </c>
      <c r="J1029" s="69">
        <v>45.64228</v>
      </c>
      <c r="K1029" s="69">
        <v>48.22343</v>
      </c>
      <c r="L1029" s="69">
        <v>48.571800000000003</v>
      </c>
      <c r="M1029" s="69">
        <v>48.395820000000001</v>
      </c>
      <c r="N1029" s="69">
        <v>17.536950000000001</v>
      </c>
      <c r="O1029" s="69">
        <v>16.007400000000001</v>
      </c>
      <c r="P1029" s="69">
        <v>15.382300000000001</v>
      </c>
      <c r="Q1029" s="69">
        <v>14.885059999999999</v>
      </c>
      <c r="R1029" s="69">
        <v>12.10974</v>
      </c>
      <c r="S1029" s="69">
        <v>10.76867</v>
      </c>
      <c r="T1029" s="69">
        <v>10.220829999999999</v>
      </c>
      <c r="U1029" s="69">
        <v>9.7828490000000006</v>
      </c>
      <c r="V1029" s="70">
        <v>0.68197240000000003</v>
      </c>
      <c r="W1029" s="70">
        <v>0.58610209999999996</v>
      </c>
      <c r="X1029" s="70">
        <v>0.54245379999999999</v>
      </c>
      <c r="Y1029" s="70">
        <v>0.51846409999999998</v>
      </c>
    </row>
    <row r="1030" spans="1:25">
      <c r="A1030" t="str">
        <f t="shared" si="51"/>
        <v>39-43</v>
      </c>
      <c r="B1030">
        <f t="shared" si="49"/>
        <v>39</v>
      </c>
      <c r="C1030">
        <f t="shared" si="50"/>
        <v>43</v>
      </c>
      <c r="D1030">
        <v>176000</v>
      </c>
      <c r="E1030">
        <v>190000</v>
      </c>
      <c r="F1030" s="69">
        <v>17.414290000000001</v>
      </c>
      <c r="G1030" s="69">
        <v>15.084540000000001</v>
      </c>
      <c r="H1030" s="69">
        <v>14.451510000000001</v>
      </c>
      <c r="I1030" s="69">
        <v>14.34154</v>
      </c>
      <c r="J1030" s="69">
        <v>47.741840000000003</v>
      </c>
      <c r="K1030" s="69">
        <v>50.270339999999997</v>
      </c>
      <c r="L1030" s="69">
        <v>50.565100000000001</v>
      </c>
      <c r="M1030" s="69">
        <v>50.352699999999999</v>
      </c>
      <c r="N1030" s="69">
        <v>17.435099999999998</v>
      </c>
      <c r="O1030" s="69">
        <v>15.926500000000001</v>
      </c>
      <c r="P1030" s="69">
        <v>15.30532</v>
      </c>
      <c r="Q1030" s="69">
        <v>14.80941</v>
      </c>
      <c r="R1030" s="69">
        <v>11.67759</v>
      </c>
      <c r="S1030" s="69">
        <v>10.3843</v>
      </c>
      <c r="T1030" s="69">
        <v>9.8541570000000007</v>
      </c>
      <c r="U1030" s="69">
        <v>9.4287290000000006</v>
      </c>
      <c r="V1030" s="70">
        <v>0.69778099999999998</v>
      </c>
      <c r="W1030" s="70">
        <v>0.60104659999999999</v>
      </c>
      <c r="X1030" s="70">
        <v>0.55576499999999995</v>
      </c>
      <c r="Y1030" s="70">
        <v>0.52984209999999998</v>
      </c>
    </row>
    <row r="1031" spans="1:25">
      <c r="A1031" t="str">
        <f t="shared" si="51"/>
        <v>39-44</v>
      </c>
      <c r="B1031">
        <f t="shared" si="49"/>
        <v>39</v>
      </c>
      <c r="C1031">
        <f t="shared" si="50"/>
        <v>44</v>
      </c>
      <c r="D1031">
        <v>176000</v>
      </c>
      <c r="E1031">
        <v>194000</v>
      </c>
      <c r="F1031" s="69">
        <v>19.418620000000001</v>
      </c>
      <c r="G1031" s="69">
        <v>16.822929999999999</v>
      </c>
      <c r="H1031" s="69">
        <v>16.085380000000001</v>
      </c>
      <c r="I1031" s="69">
        <v>15.949070000000001</v>
      </c>
      <c r="J1031" s="69">
        <v>46.049520000000001</v>
      </c>
      <c r="K1031" s="69">
        <v>48.675559999999997</v>
      </c>
      <c r="L1031" s="69">
        <v>49.035449999999997</v>
      </c>
      <c r="M1031" s="69">
        <v>48.855969999999999</v>
      </c>
      <c r="N1031" s="69">
        <v>18.572489999999998</v>
      </c>
      <c r="O1031" s="69">
        <v>16.936679999999999</v>
      </c>
      <c r="P1031" s="69">
        <v>16.254100000000001</v>
      </c>
      <c r="Q1031" s="69">
        <v>15.706160000000001</v>
      </c>
      <c r="R1031" s="69">
        <v>11.99231</v>
      </c>
      <c r="S1031" s="69">
        <v>10.65152</v>
      </c>
      <c r="T1031" s="69">
        <v>10.09529</v>
      </c>
      <c r="U1031" s="69">
        <v>9.6475220000000004</v>
      </c>
      <c r="V1031" s="70">
        <v>0.74686660000000005</v>
      </c>
      <c r="W1031" s="70">
        <v>0.64252330000000002</v>
      </c>
      <c r="X1031" s="70">
        <v>0.5930706</v>
      </c>
      <c r="Y1031" s="70">
        <v>0.56366660000000002</v>
      </c>
    </row>
    <row r="1032" spans="1:25">
      <c r="A1032" t="str">
        <f t="shared" si="51"/>
        <v>39-45</v>
      </c>
      <c r="B1032">
        <f t="shared" si="49"/>
        <v>39</v>
      </c>
      <c r="C1032">
        <f t="shared" si="50"/>
        <v>45</v>
      </c>
      <c r="D1032">
        <v>176000</v>
      </c>
      <c r="E1032">
        <v>198000</v>
      </c>
      <c r="F1032" s="69">
        <v>17.508880000000001</v>
      </c>
      <c r="G1032" s="69">
        <v>15.136139999999999</v>
      </c>
      <c r="H1032" s="69">
        <v>14.463329999999999</v>
      </c>
      <c r="I1032" s="69">
        <v>14.336449999999999</v>
      </c>
      <c r="J1032" s="69">
        <v>46.89134</v>
      </c>
      <c r="K1032" s="69">
        <v>49.539949999999997</v>
      </c>
      <c r="L1032" s="69">
        <v>49.918300000000002</v>
      </c>
      <c r="M1032" s="69">
        <v>49.749740000000003</v>
      </c>
      <c r="N1032" s="69">
        <v>17.548739999999999</v>
      </c>
      <c r="O1032" s="69">
        <v>16.02805</v>
      </c>
      <c r="P1032" s="69">
        <v>15.40893</v>
      </c>
      <c r="Q1032" s="69">
        <v>14.91526</v>
      </c>
      <c r="R1032" s="69">
        <v>11.423410000000001</v>
      </c>
      <c r="S1032" s="69">
        <v>10.149509999999999</v>
      </c>
      <c r="T1032" s="69">
        <v>9.6341239999999999</v>
      </c>
      <c r="U1032" s="69">
        <v>9.2213589999999996</v>
      </c>
      <c r="V1032" s="70">
        <v>0.67389370000000004</v>
      </c>
      <c r="W1032" s="70">
        <v>0.57984360000000001</v>
      </c>
      <c r="X1032" s="70">
        <v>0.53672529999999996</v>
      </c>
      <c r="Y1032" s="70">
        <v>0.51219420000000004</v>
      </c>
    </row>
    <row r="1033" spans="1:25">
      <c r="A1033" t="str">
        <f t="shared" si="51"/>
        <v>39-46</v>
      </c>
      <c r="B1033">
        <f t="shared" si="49"/>
        <v>39</v>
      </c>
      <c r="C1033">
        <f t="shared" si="50"/>
        <v>46</v>
      </c>
      <c r="D1033">
        <v>176000</v>
      </c>
      <c r="E1033">
        <v>202000</v>
      </c>
      <c r="F1033" s="69">
        <v>13.92564</v>
      </c>
      <c r="G1033" s="69">
        <v>11.937049999999999</v>
      </c>
      <c r="H1033" s="69">
        <v>11.38133</v>
      </c>
      <c r="I1033" s="69">
        <v>11.27528</v>
      </c>
      <c r="J1033" s="69">
        <v>48.487470000000002</v>
      </c>
      <c r="K1033" s="69">
        <v>51.166910000000001</v>
      </c>
      <c r="L1033" s="69">
        <v>51.547530000000002</v>
      </c>
      <c r="M1033" s="69">
        <v>51.366930000000004</v>
      </c>
      <c r="N1033" s="69">
        <v>15.4908</v>
      </c>
      <c r="O1033" s="69">
        <v>14.183120000000001</v>
      </c>
      <c r="P1033" s="69">
        <v>13.66047</v>
      </c>
      <c r="Q1033" s="69">
        <v>13.24929</v>
      </c>
      <c r="R1033" s="69">
        <v>10.462809999999999</v>
      </c>
      <c r="S1033" s="69">
        <v>9.2993959999999998</v>
      </c>
      <c r="T1033" s="69">
        <v>8.8373539999999995</v>
      </c>
      <c r="U1033" s="69">
        <v>8.4710020000000004</v>
      </c>
      <c r="V1033" s="70">
        <v>0.57160500000000003</v>
      </c>
      <c r="W1033" s="70">
        <v>0.49153720000000001</v>
      </c>
      <c r="X1033" s="70">
        <v>0.45600160000000001</v>
      </c>
      <c r="Y1033" s="70">
        <v>0.43723210000000001</v>
      </c>
    </row>
    <row r="1034" spans="1:25">
      <c r="A1034" t="str">
        <f t="shared" si="51"/>
        <v>39-47</v>
      </c>
      <c r="B1034">
        <f t="shared" si="49"/>
        <v>39</v>
      </c>
      <c r="C1034">
        <f t="shared" si="50"/>
        <v>47</v>
      </c>
      <c r="D1034">
        <v>176000</v>
      </c>
      <c r="E1034">
        <v>206000</v>
      </c>
      <c r="F1034" s="69">
        <v>17.171559999999999</v>
      </c>
      <c r="G1034" s="69">
        <v>14.55048</v>
      </c>
      <c r="H1034" s="69">
        <v>13.78687</v>
      </c>
      <c r="I1034" s="69">
        <v>13.65535</v>
      </c>
      <c r="J1034" s="69">
        <v>46.099899999999998</v>
      </c>
      <c r="K1034" s="69">
        <v>49.027659999999997</v>
      </c>
      <c r="L1034" s="69">
        <v>49.480820000000001</v>
      </c>
      <c r="M1034" s="69">
        <v>49.288469999999997</v>
      </c>
      <c r="N1034" s="69">
        <v>17.21687</v>
      </c>
      <c r="O1034" s="69">
        <v>15.722440000000001</v>
      </c>
      <c r="P1034" s="69">
        <v>15.128489999999999</v>
      </c>
      <c r="Q1034" s="69">
        <v>14.66779</v>
      </c>
      <c r="R1034" s="69">
        <v>11.07643</v>
      </c>
      <c r="S1034" s="69">
        <v>9.8282469999999993</v>
      </c>
      <c r="T1034" s="69">
        <v>9.3347879999999996</v>
      </c>
      <c r="U1034" s="69">
        <v>8.949147</v>
      </c>
      <c r="V1034" s="70">
        <v>0.63086589999999998</v>
      </c>
      <c r="W1034" s="70">
        <v>0.54046819999999995</v>
      </c>
      <c r="X1034" s="70">
        <v>0.50227149999999998</v>
      </c>
      <c r="Y1034" s="70">
        <v>0.48366310000000001</v>
      </c>
    </row>
    <row r="1035" spans="1:25">
      <c r="A1035" t="str">
        <f t="shared" si="51"/>
        <v>39-48</v>
      </c>
      <c r="B1035">
        <f t="shared" si="49"/>
        <v>39</v>
      </c>
      <c r="C1035">
        <f t="shared" si="50"/>
        <v>48</v>
      </c>
      <c r="D1035">
        <v>176000</v>
      </c>
      <c r="E1035">
        <v>210000</v>
      </c>
      <c r="F1035" s="69">
        <v>18.082940000000001</v>
      </c>
      <c r="G1035" s="69">
        <v>15.43163</v>
      </c>
      <c r="H1035" s="69">
        <v>14.659990000000001</v>
      </c>
      <c r="I1035" s="69">
        <v>14.518079999999999</v>
      </c>
      <c r="J1035" s="69">
        <v>44.929450000000003</v>
      </c>
      <c r="K1035" s="69">
        <v>47.80809</v>
      </c>
      <c r="L1035" s="69">
        <v>48.290869999999998</v>
      </c>
      <c r="M1035" s="69">
        <v>48.151209999999999</v>
      </c>
      <c r="N1035" s="69">
        <v>16.921990000000001</v>
      </c>
      <c r="O1035" s="69">
        <v>15.45247</v>
      </c>
      <c r="P1035" s="69">
        <v>14.857189999999999</v>
      </c>
      <c r="Q1035" s="69">
        <v>14.38935</v>
      </c>
      <c r="R1035" s="69">
        <v>11.009399999999999</v>
      </c>
      <c r="S1035" s="69">
        <v>9.7717679999999998</v>
      </c>
      <c r="T1035" s="69">
        <v>9.2752960000000009</v>
      </c>
      <c r="U1035" s="69">
        <v>8.88293</v>
      </c>
      <c r="V1035" s="70">
        <v>0.60264340000000005</v>
      </c>
      <c r="W1035" s="70">
        <v>0.51741950000000003</v>
      </c>
      <c r="X1035" s="70">
        <v>0.48041119999999998</v>
      </c>
      <c r="Y1035" s="70">
        <v>0.46097890000000002</v>
      </c>
    </row>
    <row r="1036" spans="1:25">
      <c r="A1036" t="str">
        <f t="shared" si="51"/>
        <v>39-49</v>
      </c>
      <c r="B1036">
        <f t="shared" si="49"/>
        <v>39</v>
      </c>
      <c r="C1036">
        <f t="shared" si="50"/>
        <v>49</v>
      </c>
      <c r="D1036">
        <v>176000</v>
      </c>
      <c r="E1036">
        <v>214000</v>
      </c>
      <c r="F1036" s="69">
        <v>9.0963630000000002</v>
      </c>
      <c r="G1036" s="69">
        <v>7.4877140000000004</v>
      </c>
      <c r="H1036" s="69">
        <v>7.049213</v>
      </c>
      <c r="I1036" s="69">
        <v>6.9716110000000002</v>
      </c>
      <c r="J1036" s="69">
        <v>51.254779999999997</v>
      </c>
      <c r="K1036" s="69">
        <v>54.136539999999997</v>
      </c>
      <c r="L1036" s="69">
        <v>54.557029999999997</v>
      </c>
      <c r="M1036" s="69">
        <v>54.34075</v>
      </c>
      <c r="N1036" s="69">
        <v>14.27744</v>
      </c>
      <c r="O1036" s="69">
        <v>13.090400000000001</v>
      </c>
      <c r="P1036" s="69">
        <v>12.63373</v>
      </c>
      <c r="Q1036" s="69">
        <v>12.28351</v>
      </c>
      <c r="R1036" s="69">
        <v>9.6031890000000004</v>
      </c>
      <c r="S1036" s="69">
        <v>8.5333780000000008</v>
      </c>
      <c r="T1036" s="69">
        <v>8.1244379999999996</v>
      </c>
      <c r="U1036" s="69">
        <v>7.8075320000000001</v>
      </c>
      <c r="V1036" s="70">
        <v>0.53823980000000005</v>
      </c>
      <c r="W1036" s="70">
        <v>0.46059280000000002</v>
      </c>
      <c r="X1036" s="70">
        <v>0.43062719999999999</v>
      </c>
      <c r="Y1036" s="70">
        <v>0.41776000000000002</v>
      </c>
    </row>
    <row r="1037" spans="1:25">
      <c r="A1037" t="str">
        <f t="shared" si="51"/>
        <v>39-50</v>
      </c>
      <c r="B1037">
        <f t="shared" si="49"/>
        <v>39</v>
      </c>
      <c r="C1037">
        <f t="shared" si="50"/>
        <v>50</v>
      </c>
      <c r="D1037">
        <v>176000</v>
      </c>
      <c r="E1037">
        <v>218000</v>
      </c>
      <c r="F1037" s="69">
        <v>15.188219999999999</v>
      </c>
      <c r="G1037" s="69">
        <v>12.84455</v>
      </c>
      <c r="H1037" s="69">
        <v>12.17826</v>
      </c>
      <c r="I1037" s="69">
        <v>12.05204</v>
      </c>
      <c r="J1037" s="69">
        <v>46.643410000000003</v>
      </c>
      <c r="K1037" s="69">
        <v>49.494419999999998</v>
      </c>
      <c r="L1037" s="69">
        <v>49.968049999999998</v>
      </c>
      <c r="M1037" s="69">
        <v>49.828940000000003</v>
      </c>
      <c r="N1037" s="69">
        <v>15.013339999999999</v>
      </c>
      <c r="O1037" s="69">
        <v>13.74769</v>
      </c>
      <c r="P1037" s="69">
        <v>13.263809999999999</v>
      </c>
      <c r="Q1037" s="69">
        <v>12.889720000000001</v>
      </c>
      <c r="R1037" s="69">
        <v>10.267720000000001</v>
      </c>
      <c r="S1037" s="69">
        <v>9.1237840000000006</v>
      </c>
      <c r="T1037" s="69">
        <v>8.6915320000000005</v>
      </c>
      <c r="U1037" s="69">
        <v>8.3548950000000008</v>
      </c>
      <c r="V1037" s="70">
        <v>0.65652160000000004</v>
      </c>
      <c r="W1037" s="70">
        <v>0.56458839999999999</v>
      </c>
      <c r="X1037" s="70">
        <v>0.52705709999999995</v>
      </c>
      <c r="Y1037" s="70">
        <v>0.50824729999999996</v>
      </c>
    </row>
    <row r="1038" spans="1:25">
      <c r="A1038" t="str">
        <f t="shared" si="51"/>
        <v>39-51</v>
      </c>
      <c r="B1038">
        <f t="shared" si="49"/>
        <v>39</v>
      </c>
      <c r="C1038">
        <f t="shared" si="50"/>
        <v>51</v>
      </c>
      <c r="D1038">
        <v>176000</v>
      </c>
      <c r="E1038">
        <v>222000</v>
      </c>
      <c r="F1038" s="69">
        <v>16.753599999999999</v>
      </c>
      <c r="G1038" s="69">
        <v>14.25543</v>
      </c>
      <c r="H1038" s="69">
        <v>13.54364</v>
      </c>
      <c r="I1038" s="69">
        <v>13.403169999999999</v>
      </c>
      <c r="J1038" s="69">
        <v>44.863210000000002</v>
      </c>
      <c r="K1038" s="69">
        <v>47.745980000000003</v>
      </c>
      <c r="L1038" s="69">
        <v>48.23068</v>
      </c>
      <c r="M1038" s="69">
        <v>48.111519999999999</v>
      </c>
      <c r="N1038" s="69">
        <v>18.346329999999998</v>
      </c>
      <c r="O1038" s="69">
        <v>16.751280000000001</v>
      </c>
      <c r="P1038" s="69">
        <v>16.134899999999998</v>
      </c>
      <c r="Q1038" s="69">
        <v>15.65868</v>
      </c>
      <c r="R1038" s="69">
        <v>11.27844</v>
      </c>
      <c r="S1038" s="69">
        <v>10.01435</v>
      </c>
      <c r="T1038" s="69">
        <v>9.5370469999999994</v>
      </c>
      <c r="U1038" s="69">
        <v>9.1654590000000002</v>
      </c>
      <c r="V1038" s="70">
        <v>0.62377720000000003</v>
      </c>
      <c r="W1038" s="70">
        <v>0.53814660000000003</v>
      </c>
      <c r="X1038" s="70">
        <v>0.50306510000000004</v>
      </c>
      <c r="Y1038" s="70">
        <v>0.4857397</v>
      </c>
    </row>
    <row r="1039" spans="1:25">
      <c r="A1039" t="str">
        <f t="shared" si="51"/>
        <v>39-52</v>
      </c>
      <c r="B1039">
        <f t="shared" si="49"/>
        <v>39</v>
      </c>
      <c r="C1039">
        <f t="shared" si="50"/>
        <v>52</v>
      </c>
      <c r="D1039">
        <v>176000</v>
      </c>
      <c r="E1039">
        <v>226000</v>
      </c>
      <c r="F1039" s="69">
        <v>15.811769999999999</v>
      </c>
      <c r="G1039" s="69">
        <v>13.47603</v>
      </c>
      <c r="H1039" s="69">
        <v>12.807040000000001</v>
      </c>
      <c r="I1039" s="69">
        <v>12.6699</v>
      </c>
      <c r="J1039" s="69">
        <v>45.518120000000003</v>
      </c>
      <c r="K1039" s="69">
        <v>48.315750000000001</v>
      </c>
      <c r="L1039" s="69">
        <v>48.767789999999998</v>
      </c>
      <c r="M1039" s="69">
        <v>48.623130000000003</v>
      </c>
      <c r="N1039" s="69">
        <v>18.38064</v>
      </c>
      <c r="O1039" s="69">
        <v>16.800319999999999</v>
      </c>
      <c r="P1039" s="69">
        <v>16.188040000000001</v>
      </c>
      <c r="Q1039" s="69">
        <v>15.715949999999999</v>
      </c>
      <c r="R1039" s="69">
        <v>11.231949999999999</v>
      </c>
      <c r="S1039" s="69">
        <v>9.9724920000000008</v>
      </c>
      <c r="T1039" s="69">
        <v>9.4975660000000008</v>
      </c>
      <c r="U1039" s="69">
        <v>9.1278050000000004</v>
      </c>
      <c r="V1039" s="70">
        <v>0.6280287</v>
      </c>
      <c r="W1039" s="70">
        <v>0.54338869999999995</v>
      </c>
      <c r="X1039" s="70">
        <v>0.50834239999999997</v>
      </c>
      <c r="Y1039" s="70">
        <v>0.49075629999999998</v>
      </c>
    </row>
    <row r="1040" spans="1:25">
      <c r="A1040" t="str">
        <f t="shared" si="51"/>
        <v>39-53</v>
      </c>
      <c r="B1040">
        <f t="shared" si="49"/>
        <v>39</v>
      </c>
      <c r="C1040">
        <f t="shared" si="50"/>
        <v>53</v>
      </c>
      <c r="D1040">
        <v>176000</v>
      </c>
      <c r="E1040">
        <v>230000</v>
      </c>
      <c r="F1040" s="69">
        <v>16.992439999999998</v>
      </c>
      <c r="G1040" s="69">
        <v>14.485519999999999</v>
      </c>
      <c r="H1040" s="69">
        <v>13.82929</v>
      </c>
      <c r="I1040" s="69">
        <v>13.70753</v>
      </c>
      <c r="J1040" s="69">
        <v>44.54354</v>
      </c>
      <c r="K1040" s="69">
        <v>47.370469999999997</v>
      </c>
      <c r="L1040" s="69">
        <v>47.752279999999999</v>
      </c>
      <c r="M1040" s="69">
        <v>47.581009999999999</v>
      </c>
      <c r="N1040" s="69">
        <v>19.329879999999999</v>
      </c>
      <c r="O1040" s="69">
        <v>17.663350000000001</v>
      </c>
      <c r="P1040" s="69">
        <v>17.03396</v>
      </c>
      <c r="Q1040" s="69">
        <v>16.55508</v>
      </c>
      <c r="R1040" s="69">
        <v>11.66676</v>
      </c>
      <c r="S1040" s="69">
        <v>10.3561</v>
      </c>
      <c r="T1040" s="69">
        <v>9.8758959999999991</v>
      </c>
      <c r="U1040" s="69">
        <v>9.5060929999999999</v>
      </c>
      <c r="V1040" s="70">
        <v>0.68403829999999999</v>
      </c>
      <c r="W1040" s="70">
        <v>0.59261609999999998</v>
      </c>
      <c r="X1040" s="70">
        <v>0.55576239999999999</v>
      </c>
      <c r="Y1040" s="70">
        <v>0.53788270000000005</v>
      </c>
    </row>
    <row r="1041" spans="1:25">
      <c r="A1041" t="str">
        <f t="shared" si="51"/>
        <v>39-54</v>
      </c>
      <c r="B1041">
        <f t="shared" si="49"/>
        <v>39</v>
      </c>
      <c r="C1041">
        <f t="shared" si="50"/>
        <v>54</v>
      </c>
      <c r="D1041">
        <v>176000</v>
      </c>
      <c r="E1041">
        <v>234000</v>
      </c>
      <c r="F1041" s="69">
        <v>15.805820000000001</v>
      </c>
      <c r="G1041" s="69">
        <v>13.458270000000001</v>
      </c>
      <c r="H1041" s="69">
        <v>12.835760000000001</v>
      </c>
      <c r="I1041" s="69">
        <v>12.73155</v>
      </c>
      <c r="J1041" s="69">
        <v>44.658499999999997</v>
      </c>
      <c r="K1041" s="69">
        <v>47.449590000000001</v>
      </c>
      <c r="L1041" s="69">
        <v>47.844880000000003</v>
      </c>
      <c r="M1041" s="69">
        <v>47.662080000000003</v>
      </c>
      <c r="N1041" s="69">
        <v>18.947389999999999</v>
      </c>
      <c r="O1041" s="69">
        <v>17.346640000000001</v>
      </c>
      <c r="P1041" s="69">
        <v>16.744420000000002</v>
      </c>
      <c r="Q1041" s="69">
        <v>16.291640000000001</v>
      </c>
      <c r="R1041" s="69">
        <v>11.50644</v>
      </c>
      <c r="S1041" s="69">
        <v>10.2186</v>
      </c>
      <c r="T1041" s="69">
        <v>9.7522909999999996</v>
      </c>
      <c r="U1041" s="69">
        <v>9.3962730000000008</v>
      </c>
      <c r="V1041" s="70">
        <v>0.63210230000000001</v>
      </c>
      <c r="W1041" s="70">
        <v>0.54927400000000004</v>
      </c>
      <c r="X1041" s="70">
        <v>0.51702599999999999</v>
      </c>
      <c r="Y1041" s="70">
        <v>0.50244979999999995</v>
      </c>
    </row>
    <row r="1042" spans="1:25">
      <c r="A1042" t="str">
        <f t="shared" si="51"/>
        <v>39-55</v>
      </c>
      <c r="B1042">
        <f t="shared" si="49"/>
        <v>39</v>
      </c>
      <c r="C1042">
        <f t="shared" si="50"/>
        <v>55</v>
      </c>
      <c r="D1042">
        <v>176000</v>
      </c>
      <c r="E1042">
        <v>238000</v>
      </c>
      <c r="F1042" s="69">
        <v>12.88212</v>
      </c>
      <c r="G1042" s="69">
        <v>10.857089999999999</v>
      </c>
      <c r="H1042" s="69">
        <v>10.331429999999999</v>
      </c>
      <c r="I1042" s="69">
        <v>10.2583</v>
      </c>
      <c r="J1042" s="69">
        <v>46.658810000000003</v>
      </c>
      <c r="K1042" s="69">
        <v>49.463009999999997</v>
      </c>
      <c r="L1042" s="69">
        <v>49.846359999999997</v>
      </c>
      <c r="M1042" s="69">
        <v>49.617600000000003</v>
      </c>
      <c r="N1042" s="69">
        <v>18.817889999999998</v>
      </c>
      <c r="O1042" s="69">
        <v>17.237290000000002</v>
      </c>
      <c r="P1042" s="69">
        <v>16.66883</v>
      </c>
      <c r="Q1042" s="69">
        <v>16.25169</v>
      </c>
      <c r="R1042" s="69">
        <v>11.324070000000001</v>
      </c>
      <c r="S1042" s="69">
        <v>10.054040000000001</v>
      </c>
      <c r="T1042" s="69">
        <v>9.6156290000000002</v>
      </c>
      <c r="U1042" s="69">
        <v>9.2876200000000004</v>
      </c>
      <c r="V1042" s="70">
        <v>0.63849630000000002</v>
      </c>
      <c r="W1042" s="70">
        <v>0.55330190000000001</v>
      </c>
      <c r="X1042" s="70">
        <v>0.5237617</v>
      </c>
      <c r="Y1042" s="70">
        <v>0.51318010000000003</v>
      </c>
    </row>
    <row r="1043" spans="1:25">
      <c r="A1043" t="str">
        <f t="shared" si="51"/>
        <v>39-56</v>
      </c>
      <c r="B1043">
        <f t="shared" si="49"/>
        <v>39</v>
      </c>
      <c r="C1043">
        <f t="shared" si="50"/>
        <v>56</v>
      </c>
      <c r="D1043">
        <v>176000</v>
      </c>
      <c r="E1043">
        <v>242000</v>
      </c>
      <c r="F1043" s="69">
        <v>13.17911</v>
      </c>
      <c r="G1043" s="69">
        <v>11.17365</v>
      </c>
      <c r="H1043" s="69">
        <v>10.65747</v>
      </c>
      <c r="I1043" s="69">
        <v>10.61467</v>
      </c>
      <c r="J1043" s="69">
        <v>47.14949</v>
      </c>
      <c r="K1043" s="69">
        <v>50.013849999999998</v>
      </c>
      <c r="L1043" s="69">
        <v>50.406930000000003</v>
      </c>
      <c r="M1043" s="69">
        <v>50.15025</v>
      </c>
      <c r="N1043" s="69">
        <v>19.78098</v>
      </c>
      <c r="O1043" s="69">
        <v>18.079750000000001</v>
      </c>
      <c r="P1043" s="69">
        <v>17.49165</v>
      </c>
      <c r="Q1043" s="69">
        <v>17.0609</v>
      </c>
      <c r="R1043" s="69">
        <v>11.719950000000001</v>
      </c>
      <c r="S1043" s="69">
        <v>10.39809</v>
      </c>
      <c r="T1043" s="69">
        <v>9.9555550000000004</v>
      </c>
      <c r="U1043" s="69">
        <v>9.6265339999999995</v>
      </c>
      <c r="V1043" s="70">
        <v>0.72237530000000005</v>
      </c>
      <c r="W1043" s="70">
        <v>0.62227299999999997</v>
      </c>
      <c r="X1043" s="70">
        <v>0.58811709999999995</v>
      </c>
      <c r="Y1043" s="70">
        <v>0.57466689999999998</v>
      </c>
    </row>
    <row r="1044" spans="1:25">
      <c r="A1044" t="str">
        <f t="shared" si="51"/>
        <v>40-13</v>
      </c>
      <c r="B1044">
        <f t="shared" si="49"/>
        <v>40</v>
      </c>
      <c r="C1044">
        <f t="shared" si="50"/>
        <v>13</v>
      </c>
      <c r="D1044">
        <v>180000</v>
      </c>
      <c r="E1044">
        <v>70000</v>
      </c>
      <c r="F1044" s="69">
        <v>5.2576900000000002</v>
      </c>
      <c r="G1044" s="69">
        <v>4.4199669999999998</v>
      </c>
      <c r="H1044" s="69">
        <v>4.1650619999999998</v>
      </c>
      <c r="I1044" s="69">
        <v>4.0158550000000002</v>
      </c>
      <c r="J1044" s="69">
        <v>55.593829999999997</v>
      </c>
      <c r="K1044" s="69">
        <v>57.219209999999997</v>
      </c>
      <c r="L1044" s="69">
        <v>57.409379999999999</v>
      </c>
      <c r="M1044" s="69">
        <v>57.402470000000001</v>
      </c>
      <c r="N1044" s="69">
        <v>7.0895789999999996</v>
      </c>
      <c r="O1044" s="69">
        <v>6.5281919999999998</v>
      </c>
      <c r="P1044" s="69">
        <v>6.3128960000000003</v>
      </c>
      <c r="Q1044" s="69">
        <v>6.1415980000000001</v>
      </c>
      <c r="R1044" s="69">
        <v>6.3797829999999998</v>
      </c>
      <c r="S1044" s="69">
        <v>5.7018040000000001</v>
      </c>
      <c r="T1044" s="69">
        <v>5.435257</v>
      </c>
      <c r="U1044" s="69">
        <v>5.2191479999999997</v>
      </c>
      <c r="V1044" s="70">
        <v>0.3676257</v>
      </c>
      <c r="W1044" s="70">
        <v>0.31145810000000002</v>
      </c>
      <c r="X1044" s="70">
        <v>0.28264099999999998</v>
      </c>
      <c r="Y1044" s="70">
        <v>0.26522299999999999</v>
      </c>
    </row>
    <row r="1045" spans="1:25">
      <c r="A1045" t="str">
        <f t="shared" si="51"/>
        <v>40-14</v>
      </c>
      <c r="B1045">
        <f t="shared" si="49"/>
        <v>40</v>
      </c>
      <c r="C1045">
        <f t="shared" si="50"/>
        <v>14</v>
      </c>
      <c r="D1045">
        <v>180000</v>
      </c>
      <c r="E1045">
        <v>74000</v>
      </c>
      <c r="F1045" s="69">
        <v>5.3021450000000003</v>
      </c>
      <c r="G1045" s="69">
        <v>4.4711090000000002</v>
      </c>
      <c r="H1045" s="69">
        <v>4.2170519999999998</v>
      </c>
      <c r="I1045" s="69">
        <v>4.0744910000000001</v>
      </c>
      <c r="J1045" s="69">
        <v>54.833869999999997</v>
      </c>
      <c r="K1045" s="69">
        <v>56.481020000000001</v>
      </c>
      <c r="L1045" s="69">
        <v>56.683590000000002</v>
      </c>
      <c r="M1045" s="69">
        <v>56.673850000000002</v>
      </c>
      <c r="N1045" s="69">
        <v>5.8173139999999997</v>
      </c>
      <c r="O1045" s="69">
        <v>5.3783349999999999</v>
      </c>
      <c r="P1045" s="69">
        <v>5.2119590000000002</v>
      </c>
      <c r="Q1045" s="69">
        <v>5.0805610000000003</v>
      </c>
      <c r="R1045" s="69">
        <v>6.1503829999999997</v>
      </c>
      <c r="S1045" s="69">
        <v>5.5048159999999999</v>
      </c>
      <c r="T1045" s="69">
        <v>5.2526409999999997</v>
      </c>
      <c r="U1045" s="69">
        <v>5.048807</v>
      </c>
      <c r="V1045" s="70">
        <v>0.31143019999999999</v>
      </c>
      <c r="W1045" s="70">
        <v>0.26370860000000002</v>
      </c>
      <c r="X1045" s="70">
        <v>0.23896149999999999</v>
      </c>
      <c r="Y1045" s="70">
        <v>0.2244554</v>
      </c>
    </row>
    <row r="1046" spans="1:25">
      <c r="A1046" t="str">
        <f t="shared" si="51"/>
        <v>40-18</v>
      </c>
      <c r="B1046">
        <f t="shared" si="49"/>
        <v>40</v>
      </c>
      <c r="C1046">
        <f t="shared" si="50"/>
        <v>18</v>
      </c>
      <c r="D1046">
        <v>180000</v>
      </c>
      <c r="E1046">
        <v>90000</v>
      </c>
      <c r="F1046" s="69">
        <v>8.8858379999999997</v>
      </c>
      <c r="G1046" s="69">
        <v>7.5737399999999999</v>
      </c>
      <c r="H1046" s="69">
        <v>7.1674699999999998</v>
      </c>
      <c r="I1046" s="69">
        <v>6.9685759999999997</v>
      </c>
      <c r="J1046" s="69">
        <v>49.40343</v>
      </c>
      <c r="K1046" s="69">
        <v>51.338830000000002</v>
      </c>
      <c r="L1046" s="69">
        <v>51.644640000000003</v>
      </c>
      <c r="M1046" s="69">
        <v>51.664340000000003</v>
      </c>
      <c r="N1046" s="69">
        <v>14.787140000000001</v>
      </c>
      <c r="O1046" s="69">
        <v>13.496320000000001</v>
      </c>
      <c r="P1046" s="69">
        <v>13.006779999999999</v>
      </c>
      <c r="Q1046" s="69">
        <v>12.61626</v>
      </c>
      <c r="R1046" s="69">
        <v>8.7113569999999996</v>
      </c>
      <c r="S1046" s="69">
        <v>7.7580640000000001</v>
      </c>
      <c r="T1046" s="69">
        <v>7.3909370000000001</v>
      </c>
      <c r="U1046" s="69">
        <v>7.0959120000000002</v>
      </c>
      <c r="V1046" s="70">
        <v>0.60173399999999999</v>
      </c>
      <c r="W1046" s="70">
        <v>0.51762779999999997</v>
      </c>
      <c r="X1046" s="70">
        <v>0.4785759</v>
      </c>
      <c r="Y1046" s="70">
        <v>0.45648169999999999</v>
      </c>
    </row>
    <row r="1047" spans="1:25">
      <c r="A1047" t="str">
        <f t="shared" si="51"/>
        <v>40-19</v>
      </c>
      <c r="B1047">
        <f t="shared" si="49"/>
        <v>40</v>
      </c>
      <c r="C1047">
        <f t="shared" si="50"/>
        <v>19</v>
      </c>
      <c r="D1047">
        <v>180000</v>
      </c>
      <c r="E1047">
        <v>94000</v>
      </c>
      <c r="F1047" s="69">
        <v>8.6224589999999992</v>
      </c>
      <c r="G1047" s="69">
        <v>7.4643579999999998</v>
      </c>
      <c r="H1047" s="69">
        <v>7.1087720000000001</v>
      </c>
      <c r="I1047" s="69">
        <v>6.9618209999999996</v>
      </c>
      <c r="J1047" s="69">
        <v>52.429340000000003</v>
      </c>
      <c r="K1047" s="69">
        <v>54.108350000000002</v>
      </c>
      <c r="L1047" s="69">
        <v>54.302639999999997</v>
      </c>
      <c r="M1047" s="69">
        <v>54.21114</v>
      </c>
      <c r="N1047" s="69">
        <v>11.20396</v>
      </c>
      <c r="O1047" s="69">
        <v>10.27407</v>
      </c>
      <c r="P1047" s="69">
        <v>9.9207660000000004</v>
      </c>
      <c r="Q1047" s="69">
        <v>9.6408229999999993</v>
      </c>
      <c r="R1047" s="69">
        <v>7.7754320000000003</v>
      </c>
      <c r="S1047" s="69">
        <v>6.9405289999999997</v>
      </c>
      <c r="T1047" s="69">
        <v>6.618449</v>
      </c>
      <c r="U1047" s="69">
        <v>6.3597830000000002</v>
      </c>
      <c r="V1047" s="70">
        <v>0.50685800000000003</v>
      </c>
      <c r="W1047" s="70">
        <v>0.4376331</v>
      </c>
      <c r="X1047" s="70">
        <v>0.40495340000000002</v>
      </c>
      <c r="Y1047" s="70">
        <v>0.38698329999999997</v>
      </c>
    </row>
    <row r="1048" spans="1:25">
      <c r="A1048" t="str">
        <f t="shared" si="51"/>
        <v>40-20</v>
      </c>
      <c r="B1048">
        <f t="shared" si="49"/>
        <v>40</v>
      </c>
      <c r="C1048">
        <f t="shared" si="50"/>
        <v>20</v>
      </c>
      <c r="D1048">
        <v>180000</v>
      </c>
      <c r="E1048">
        <v>98000</v>
      </c>
      <c r="F1048" s="69">
        <v>8.6839180000000002</v>
      </c>
      <c r="G1048" s="69">
        <v>7.5772599999999999</v>
      </c>
      <c r="H1048" s="69">
        <v>7.2474780000000001</v>
      </c>
      <c r="I1048" s="69">
        <v>7.1348339999999997</v>
      </c>
      <c r="J1048" s="69">
        <v>50.870420000000003</v>
      </c>
      <c r="K1048" s="69">
        <v>52.615819999999999</v>
      </c>
      <c r="L1048" s="69">
        <v>52.83081</v>
      </c>
      <c r="M1048" s="69">
        <v>52.733960000000003</v>
      </c>
      <c r="N1048" s="69">
        <v>10.28153</v>
      </c>
      <c r="O1048" s="69">
        <v>9.443009</v>
      </c>
      <c r="P1048" s="69">
        <v>9.1262439999999998</v>
      </c>
      <c r="Q1048" s="69">
        <v>8.875705</v>
      </c>
      <c r="R1048" s="69">
        <v>7.6564870000000003</v>
      </c>
      <c r="S1048" s="69">
        <v>6.8395049999999999</v>
      </c>
      <c r="T1048" s="69">
        <v>6.5260129999999998</v>
      </c>
      <c r="U1048" s="69">
        <v>6.2743909999999996</v>
      </c>
      <c r="V1048" s="70">
        <v>0.40225460000000002</v>
      </c>
      <c r="W1048" s="70">
        <v>0.3466611</v>
      </c>
      <c r="X1048" s="70">
        <v>0.32003969999999998</v>
      </c>
      <c r="Y1048" s="70">
        <v>0.3059328</v>
      </c>
    </row>
    <row r="1049" spans="1:25">
      <c r="A1049" t="str">
        <f t="shared" si="51"/>
        <v>40-21</v>
      </c>
      <c r="B1049">
        <f t="shared" si="49"/>
        <v>40</v>
      </c>
      <c r="C1049">
        <f t="shared" si="50"/>
        <v>21</v>
      </c>
      <c r="D1049">
        <v>180000</v>
      </c>
      <c r="E1049">
        <v>102000</v>
      </c>
      <c r="F1049" s="69">
        <v>10.03105</v>
      </c>
      <c r="G1049" s="69">
        <v>8.8047830000000005</v>
      </c>
      <c r="H1049" s="69">
        <v>8.4386840000000003</v>
      </c>
      <c r="I1049" s="69">
        <v>8.3239909999999995</v>
      </c>
      <c r="J1049" s="69">
        <v>50.128880000000002</v>
      </c>
      <c r="K1049" s="69">
        <v>51.866300000000003</v>
      </c>
      <c r="L1049" s="69">
        <v>52.080640000000002</v>
      </c>
      <c r="M1049" s="69">
        <v>51.982610000000001</v>
      </c>
      <c r="N1049" s="69">
        <v>14.286379999999999</v>
      </c>
      <c r="O1049" s="69">
        <v>13.068440000000001</v>
      </c>
      <c r="P1049" s="69">
        <v>12.607229999999999</v>
      </c>
      <c r="Q1049" s="69">
        <v>12.241529999999999</v>
      </c>
      <c r="R1049" s="69">
        <v>8.6064670000000003</v>
      </c>
      <c r="S1049" s="69">
        <v>7.6764159999999997</v>
      </c>
      <c r="T1049" s="69">
        <v>7.3212799999999998</v>
      </c>
      <c r="U1049" s="69">
        <v>7.0373159999999997</v>
      </c>
      <c r="V1049" s="70">
        <v>0.52436680000000002</v>
      </c>
      <c r="W1049" s="70">
        <v>0.45476420000000001</v>
      </c>
      <c r="X1049" s="70">
        <v>0.423211</v>
      </c>
      <c r="Y1049" s="70">
        <v>0.40662530000000002</v>
      </c>
    </row>
    <row r="1050" spans="1:25">
      <c r="A1050" t="str">
        <f t="shared" si="51"/>
        <v>40-22</v>
      </c>
      <c r="B1050">
        <f t="shared" si="49"/>
        <v>40</v>
      </c>
      <c r="C1050">
        <f t="shared" si="50"/>
        <v>22</v>
      </c>
      <c r="D1050">
        <v>180000</v>
      </c>
      <c r="E1050">
        <v>106000</v>
      </c>
      <c r="F1050" s="69">
        <v>9.2618980000000004</v>
      </c>
      <c r="G1050" s="69">
        <v>8.1691590000000005</v>
      </c>
      <c r="H1050" s="69">
        <v>7.8411559999999998</v>
      </c>
      <c r="I1050" s="69">
        <v>7.7308050000000001</v>
      </c>
      <c r="J1050" s="69">
        <v>50.961559999999999</v>
      </c>
      <c r="K1050" s="69">
        <v>52.6419</v>
      </c>
      <c r="L1050" s="69">
        <v>52.836559999999999</v>
      </c>
      <c r="M1050" s="69">
        <v>52.728479999999998</v>
      </c>
      <c r="N1050" s="69">
        <v>14.057700000000001</v>
      </c>
      <c r="O1050" s="69">
        <v>12.853719999999999</v>
      </c>
      <c r="P1050" s="69">
        <v>12.396979999999999</v>
      </c>
      <c r="Q1050" s="69">
        <v>12.033429999999999</v>
      </c>
      <c r="R1050" s="69">
        <v>8.6101050000000008</v>
      </c>
      <c r="S1050" s="69">
        <v>7.6802479999999997</v>
      </c>
      <c r="T1050" s="69">
        <v>7.324891</v>
      </c>
      <c r="U1050" s="69">
        <v>7.0400200000000002</v>
      </c>
      <c r="V1050" s="70">
        <v>0.55778419999999995</v>
      </c>
      <c r="W1050" s="70">
        <v>0.48509330000000001</v>
      </c>
      <c r="X1050" s="70">
        <v>0.45227200000000001</v>
      </c>
      <c r="Y1050" s="70">
        <v>0.4346874</v>
      </c>
    </row>
    <row r="1051" spans="1:25">
      <c r="A1051" t="str">
        <f t="shared" si="51"/>
        <v>40-23</v>
      </c>
      <c r="B1051">
        <f t="shared" si="49"/>
        <v>40</v>
      </c>
      <c r="C1051">
        <f t="shared" si="50"/>
        <v>23</v>
      </c>
      <c r="D1051">
        <v>180000</v>
      </c>
      <c r="E1051">
        <v>110000</v>
      </c>
      <c r="F1051" s="69">
        <v>10.09915</v>
      </c>
      <c r="G1051" s="69">
        <v>8.931101</v>
      </c>
      <c r="H1051" s="69">
        <v>8.5793999999999997</v>
      </c>
      <c r="I1051" s="69">
        <v>8.464321</v>
      </c>
      <c r="J1051" s="69">
        <v>49.550339999999998</v>
      </c>
      <c r="K1051" s="69">
        <v>51.290950000000002</v>
      </c>
      <c r="L1051" s="69">
        <v>51.506500000000003</v>
      </c>
      <c r="M1051" s="69">
        <v>51.405169999999998</v>
      </c>
      <c r="N1051" s="69">
        <v>12.99986</v>
      </c>
      <c r="O1051" s="69">
        <v>11.910589999999999</v>
      </c>
      <c r="P1051" s="69">
        <v>11.49755</v>
      </c>
      <c r="Q1051" s="69">
        <v>11.16934</v>
      </c>
      <c r="R1051" s="69">
        <v>8.5401249999999997</v>
      </c>
      <c r="S1051" s="69">
        <v>7.6213439999999997</v>
      </c>
      <c r="T1051" s="69">
        <v>7.2699740000000004</v>
      </c>
      <c r="U1051" s="69">
        <v>6.9881799999999998</v>
      </c>
      <c r="V1051" s="70">
        <v>0.5012491</v>
      </c>
      <c r="W1051" s="70">
        <v>0.43533739999999999</v>
      </c>
      <c r="X1051" s="70">
        <v>0.40496660000000001</v>
      </c>
      <c r="Y1051" s="70">
        <v>0.38885540000000002</v>
      </c>
    </row>
    <row r="1052" spans="1:25">
      <c r="A1052" t="str">
        <f t="shared" si="51"/>
        <v>40-24</v>
      </c>
      <c r="B1052">
        <f t="shared" si="49"/>
        <v>40</v>
      </c>
      <c r="C1052">
        <f t="shared" si="50"/>
        <v>24</v>
      </c>
      <c r="D1052">
        <v>180000</v>
      </c>
      <c r="E1052">
        <v>114000</v>
      </c>
      <c r="F1052" s="69">
        <v>11.76887</v>
      </c>
      <c r="G1052" s="69">
        <v>10.430350000000001</v>
      </c>
      <c r="H1052" s="69">
        <v>10.020770000000001</v>
      </c>
      <c r="I1052" s="69">
        <v>9.8932389999999995</v>
      </c>
      <c r="J1052" s="69">
        <v>49.19744</v>
      </c>
      <c r="K1052" s="69">
        <v>50.922930000000001</v>
      </c>
      <c r="L1052" s="69">
        <v>51.127600000000001</v>
      </c>
      <c r="M1052" s="69">
        <v>51.008659999999999</v>
      </c>
      <c r="N1052" s="69">
        <v>15.054</v>
      </c>
      <c r="O1052" s="69">
        <v>13.77411</v>
      </c>
      <c r="P1052" s="69">
        <v>13.285769999999999</v>
      </c>
      <c r="Q1052" s="69">
        <v>12.89757</v>
      </c>
      <c r="R1052" s="69">
        <v>9.212332</v>
      </c>
      <c r="S1052" s="69">
        <v>8.2178330000000006</v>
      </c>
      <c r="T1052" s="69">
        <v>7.8359439999999996</v>
      </c>
      <c r="U1052" s="69">
        <v>7.5302129999999998</v>
      </c>
      <c r="V1052" s="70">
        <v>0.62254180000000003</v>
      </c>
      <c r="W1052" s="70">
        <v>0.54310179999999997</v>
      </c>
      <c r="X1052" s="70">
        <v>0.5075944</v>
      </c>
      <c r="Y1052" s="70">
        <v>0.48860110000000001</v>
      </c>
    </row>
    <row r="1053" spans="1:25">
      <c r="A1053" t="str">
        <f t="shared" si="51"/>
        <v>40-25</v>
      </c>
      <c r="B1053">
        <f t="shared" si="49"/>
        <v>40</v>
      </c>
      <c r="C1053">
        <f t="shared" si="50"/>
        <v>25</v>
      </c>
      <c r="D1053">
        <v>180000</v>
      </c>
      <c r="E1053">
        <v>118000</v>
      </c>
      <c r="F1053" s="69">
        <v>14.040380000000001</v>
      </c>
      <c r="G1053" s="69">
        <v>12.486039999999999</v>
      </c>
      <c r="H1053" s="69">
        <v>12.00662</v>
      </c>
      <c r="I1053" s="69">
        <v>11.86896</v>
      </c>
      <c r="J1053" s="69">
        <v>46.362020000000001</v>
      </c>
      <c r="K1053" s="69">
        <v>48.185070000000003</v>
      </c>
      <c r="L1053" s="69">
        <v>48.423969999999997</v>
      </c>
      <c r="M1053" s="69">
        <v>48.317779999999999</v>
      </c>
      <c r="N1053" s="69">
        <v>16.30819</v>
      </c>
      <c r="O1053" s="69">
        <v>14.90987</v>
      </c>
      <c r="P1053" s="69">
        <v>14.37351</v>
      </c>
      <c r="Q1053" s="69">
        <v>13.94774</v>
      </c>
      <c r="R1053" s="69">
        <v>9.875508</v>
      </c>
      <c r="S1053" s="69">
        <v>8.8066779999999998</v>
      </c>
      <c r="T1053" s="69">
        <v>8.3947520000000004</v>
      </c>
      <c r="U1053" s="69">
        <v>8.0657010000000007</v>
      </c>
      <c r="V1053" s="70">
        <v>0.70039169999999995</v>
      </c>
      <c r="W1053" s="70">
        <v>0.61269720000000005</v>
      </c>
      <c r="X1053" s="70">
        <v>0.57383039999999996</v>
      </c>
      <c r="Y1053" s="70">
        <v>0.55291460000000003</v>
      </c>
    </row>
    <row r="1054" spans="1:25">
      <c r="A1054" t="str">
        <f t="shared" si="51"/>
        <v>40-26</v>
      </c>
      <c r="B1054">
        <f t="shared" si="49"/>
        <v>40</v>
      </c>
      <c r="C1054">
        <f t="shared" si="50"/>
        <v>26</v>
      </c>
      <c r="D1054">
        <v>180000</v>
      </c>
      <c r="E1054">
        <v>122000</v>
      </c>
      <c r="F1054" s="69">
        <v>13.05232</v>
      </c>
      <c r="G1054" s="69">
        <v>11.606479999999999</v>
      </c>
      <c r="H1054" s="69">
        <v>11.15555</v>
      </c>
      <c r="I1054" s="69">
        <v>11.02632</v>
      </c>
      <c r="J1054" s="69">
        <v>47.791969999999999</v>
      </c>
      <c r="K1054" s="69">
        <v>49.576920000000001</v>
      </c>
      <c r="L1054" s="69">
        <v>49.786360000000002</v>
      </c>
      <c r="M1054" s="69">
        <v>49.64385</v>
      </c>
      <c r="N1054" s="69">
        <v>12.819129999999999</v>
      </c>
      <c r="O1054" s="69">
        <v>11.764189999999999</v>
      </c>
      <c r="P1054" s="69">
        <v>11.356199999999999</v>
      </c>
      <c r="Q1054" s="69">
        <v>11.03599</v>
      </c>
      <c r="R1054" s="69">
        <v>9.0890190000000004</v>
      </c>
      <c r="S1054" s="69">
        <v>8.1178559999999997</v>
      </c>
      <c r="T1054" s="69">
        <v>7.739306</v>
      </c>
      <c r="U1054" s="69">
        <v>7.4385019999999997</v>
      </c>
      <c r="V1054" s="70">
        <v>0.55083649999999995</v>
      </c>
      <c r="W1054" s="70">
        <v>0.48077180000000003</v>
      </c>
      <c r="X1054" s="70">
        <v>0.44793880000000003</v>
      </c>
      <c r="Y1054" s="70">
        <v>0.43046879999999998</v>
      </c>
    </row>
    <row r="1055" spans="1:25">
      <c r="A1055" t="str">
        <f t="shared" si="51"/>
        <v>40-27</v>
      </c>
      <c r="B1055">
        <f t="shared" si="49"/>
        <v>40</v>
      </c>
      <c r="C1055">
        <f t="shared" si="50"/>
        <v>27</v>
      </c>
      <c r="D1055">
        <v>180000</v>
      </c>
      <c r="E1055">
        <v>126000</v>
      </c>
      <c r="F1055" s="69">
        <v>20.581399999999999</v>
      </c>
      <c r="G1055" s="69">
        <v>18.637789999999999</v>
      </c>
      <c r="H1055" s="69">
        <v>18.02787</v>
      </c>
      <c r="I1055" s="69">
        <v>17.920290000000001</v>
      </c>
      <c r="J1055" s="69">
        <v>42.683190000000003</v>
      </c>
      <c r="K1055" s="69">
        <v>44.434489999999997</v>
      </c>
      <c r="L1055" s="69">
        <v>44.652970000000003</v>
      </c>
      <c r="M1055" s="69">
        <v>44.497500000000002</v>
      </c>
      <c r="N1055" s="69">
        <v>16.869050000000001</v>
      </c>
      <c r="O1055" s="69">
        <v>15.429320000000001</v>
      </c>
      <c r="P1055" s="69">
        <v>14.86403</v>
      </c>
      <c r="Q1055" s="69">
        <v>14.416829999999999</v>
      </c>
      <c r="R1055" s="69">
        <v>10.69444</v>
      </c>
      <c r="S1055" s="69">
        <v>9.5541269999999994</v>
      </c>
      <c r="T1055" s="69">
        <v>9.1050830000000005</v>
      </c>
      <c r="U1055" s="69">
        <v>8.7479080000000007</v>
      </c>
      <c r="V1055" s="70">
        <v>0.77671900000000005</v>
      </c>
      <c r="W1055" s="70">
        <v>0.68456689999999998</v>
      </c>
      <c r="X1055" s="70">
        <v>0.64225509999999997</v>
      </c>
      <c r="Y1055" s="70">
        <v>0.61879740000000005</v>
      </c>
    </row>
    <row r="1056" spans="1:25">
      <c r="A1056" t="str">
        <f t="shared" si="51"/>
        <v>40-28</v>
      </c>
      <c r="B1056">
        <f t="shared" si="49"/>
        <v>40</v>
      </c>
      <c r="C1056">
        <f t="shared" si="50"/>
        <v>28</v>
      </c>
      <c r="D1056">
        <v>180000</v>
      </c>
      <c r="E1056">
        <v>130000</v>
      </c>
      <c r="F1056" s="69">
        <v>17.212309999999999</v>
      </c>
      <c r="G1056" s="69">
        <v>15.60868</v>
      </c>
      <c r="H1056" s="69">
        <v>15.1069</v>
      </c>
      <c r="I1056" s="69">
        <v>15.03717</v>
      </c>
      <c r="J1056" s="69">
        <v>44.180900000000001</v>
      </c>
      <c r="K1056" s="69">
        <v>45.88158</v>
      </c>
      <c r="L1056" s="69">
        <v>46.062379999999997</v>
      </c>
      <c r="M1056" s="69">
        <v>45.855089999999997</v>
      </c>
      <c r="N1056" s="69">
        <v>16.83952</v>
      </c>
      <c r="O1056" s="69">
        <v>15.414669999999999</v>
      </c>
      <c r="P1056" s="69">
        <v>14.85209</v>
      </c>
      <c r="Q1056" s="69">
        <v>14.40901</v>
      </c>
      <c r="R1056" s="69">
        <v>10.56011</v>
      </c>
      <c r="S1056" s="69">
        <v>9.4400980000000008</v>
      </c>
      <c r="T1056" s="69">
        <v>8.9963119999999996</v>
      </c>
      <c r="U1056" s="69">
        <v>8.6446170000000002</v>
      </c>
      <c r="V1056" s="70">
        <v>0.62023989999999996</v>
      </c>
      <c r="W1056" s="70">
        <v>0.54488840000000005</v>
      </c>
      <c r="X1056" s="70">
        <v>0.51018980000000003</v>
      </c>
      <c r="Y1056" s="70">
        <v>0.49214790000000003</v>
      </c>
    </row>
    <row r="1057" spans="1:25">
      <c r="A1057" t="str">
        <f t="shared" si="51"/>
        <v>40-29</v>
      </c>
      <c r="B1057">
        <f t="shared" si="49"/>
        <v>40</v>
      </c>
      <c r="C1057">
        <f t="shared" si="50"/>
        <v>29</v>
      </c>
      <c r="D1057">
        <v>180000</v>
      </c>
      <c r="E1057">
        <v>134000</v>
      </c>
      <c r="F1057" s="69">
        <v>16.441880000000001</v>
      </c>
      <c r="G1057" s="69">
        <v>14.99358</v>
      </c>
      <c r="H1057" s="69">
        <v>14.549759999999999</v>
      </c>
      <c r="I1057" s="69">
        <v>14.503500000000001</v>
      </c>
      <c r="J1057" s="69">
        <v>44.577860000000001</v>
      </c>
      <c r="K1057" s="69">
        <v>46.288939999999997</v>
      </c>
      <c r="L1057" s="69">
        <v>46.473959999999998</v>
      </c>
      <c r="M1057" s="69">
        <v>46.260489999999997</v>
      </c>
      <c r="N1057" s="69">
        <v>17.250920000000001</v>
      </c>
      <c r="O1057" s="69">
        <v>15.781319999999999</v>
      </c>
      <c r="P1057" s="69">
        <v>15.2057</v>
      </c>
      <c r="Q1057" s="69">
        <v>14.75301</v>
      </c>
      <c r="R1057" s="69">
        <v>10.817080000000001</v>
      </c>
      <c r="S1057" s="69">
        <v>9.6633980000000008</v>
      </c>
      <c r="T1057" s="69">
        <v>9.2096210000000003</v>
      </c>
      <c r="U1057" s="69">
        <v>8.8504149999999999</v>
      </c>
      <c r="V1057" s="70">
        <v>0.59302770000000005</v>
      </c>
      <c r="W1057" s="70">
        <v>0.52037219999999995</v>
      </c>
      <c r="X1057" s="70">
        <v>0.48723290000000002</v>
      </c>
      <c r="Y1057" s="70">
        <v>0.4701245</v>
      </c>
    </row>
    <row r="1058" spans="1:25">
      <c r="A1058" t="str">
        <f t="shared" si="51"/>
        <v>40-30</v>
      </c>
      <c r="B1058">
        <f t="shared" si="49"/>
        <v>40</v>
      </c>
      <c r="C1058">
        <f t="shared" si="50"/>
        <v>30</v>
      </c>
      <c r="D1058">
        <v>180000</v>
      </c>
      <c r="E1058">
        <v>138000</v>
      </c>
      <c r="F1058" s="69">
        <v>15.76986</v>
      </c>
      <c r="G1058" s="69">
        <v>14.35167</v>
      </c>
      <c r="H1058" s="69">
        <v>13.92327</v>
      </c>
      <c r="I1058" s="69">
        <v>13.87486</v>
      </c>
      <c r="J1058" s="69">
        <v>44.703150000000001</v>
      </c>
      <c r="K1058" s="69">
        <v>46.531579999999998</v>
      </c>
      <c r="L1058" s="69">
        <v>46.753349999999998</v>
      </c>
      <c r="M1058" s="69">
        <v>46.563299999999998</v>
      </c>
      <c r="N1058" s="69">
        <v>17.37894</v>
      </c>
      <c r="O1058" s="69">
        <v>15.885450000000001</v>
      </c>
      <c r="P1058" s="69">
        <v>15.30809</v>
      </c>
      <c r="Q1058" s="69">
        <v>14.855499999999999</v>
      </c>
      <c r="R1058" s="69">
        <v>11.04561</v>
      </c>
      <c r="S1058" s="69">
        <v>9.8577320000000004</v>
      </c>
      <c r="T1058" s="69">
        <v>9.3960290000000004</v>
      </c>
      <c r="U1058" s="69">
        <v>9.0315340000000006</v>
      </c>
      <c r="V1058" s="70">
        <v>0.54002030000000001</v>
      </c>
      <c r="W1058" s="70">
        <v>0.47239340000000002</v>
      </c>
      <c r="X1058" s="70">
        <v>0.44186439999999999</v>
      </c>
      <c r="Y1058" s="70">
        <v>0.42653239999999998</v>
      </c>
    </row>
    <row r="1059" spans="1:25">
      <c r="A1059" t="str">
        <f t="shared" si="51"/>
        <v>40-31</v>
      </c>
      <c r="B1059">
        <f t="shared" si="49"/>
        <v>40</v>
      </c>
      <c r="C1059">
        <f t="shared" si="50"/>
        <v>31</v>
      </c>
      <c r="D1059">
        <v>180000</v>
      </c>
      <c r="E1059">
        <v>142000</v>
      </c>
      <c r="F1059" s="69">
        <v>15.22603</v>
      </c>
      <c r="G1059" s="69">
        <v>13.649010000000001</v>
      </c>
      <c r="H1059" s="69">
        <v>13.14588</v>
      </c>
      <c r="I1059" s="69">
        <v>13.064780000000001</v>
      </c>
      <c r="J1059" s="69">
        <v>45.177410000000002</v>
      </c>
      <c r="K1059" s="69">
        <v>47.164250000000003</v>
      </c>
      <c r="L1059" s="69">
        <v>47.423180000000002</v>
      </c>
      <c r="M1059" s="69">
        <v>47.231470000000002</v>
      </c>
      <c r="N1059" s="69">
        <v>17.15117</v>
      </c>
      <c r="O1059" s="69">
        <v>15.68038</v>
      </c>
      <c r="P1059" s="69">
        <v>15.11815</v>
      </c>
      <c r="Q1059" s="69">
        <v>14.684049999999999</v>
      </c>
      <c r="R1059" s="69">
        <v>11.219760000000001</v>
      </c>
      <c r="S1059" s="69">
        <v>10.00356</v>
      </c>
      <c r="T1059" s="69">
        <v>9.5348520000000008</v>
      </c>
      <c r="U1059" s="69">
        <v>9.1696299999999997</v>
      </c>
      <c r="V1059" s="70">
        <v>0.50716629999999996</v>
      </c>
      <c r="W1059" s="70">
        <v>0.4404284</v>
      </c>
      <c r="X1059" s="70">
        <v>0.41172989999999998</v>
      </c>
      <c r="Y1059" s="70">
        <v>0.39900459999999999</v>
      </c>
    </row>
    <row r="1060" spans="1:25">
      <c r="A1060" t="str">
        <f t="shared" si="51"/>
        <v>40-32</v>
      </c>
      <c r="B1060">
        <f t="shared" si="49"/>
        <v>40</v>
      </c>
      <c r="C1060">
        <f t="shared" si="50"/>
        <v>32</v>
      </c>
      <c r="D1060">
        <v>180000</v>
      </c>
      <c r="E1060">
        <v>146000</v>
      </c>
      <c r="F1060" s="69">
        <v>16.858170000000001</v>
      </c>
      <c r="G1060" s="69">
        <v>15.012079999999999</v>
      </c>
      <c r="H1060" s="69">
        <v>14.434229999999999</v>
      </c>
      <c r="I1060" s="69">
        <v>14.33038</v>
      </c>
      <c r="J1060" s="69">
        <v>44.71604</v>
      </c>
      <c r="K1060" s="69">
        <v>46.79607</v>
      </c>
      <c r="L1060" s="69">
        <v>47.083779999999997</v>
      </c>
      <c r="M1060" s="69">
        <v>46.917929999999998</v>
      </c>
      <c r="N1060" s="69">
        <v>17.862880000000001</v>
      </c>
      <c r="O1060" s="69">
        <v>16.30583</v>
      </c>
      <c r="P1060" s="69">
        <v>15.711650000000001</v>
      </c>
      <c r="Q1060" s="69">
        <v>15.250389999999999</v>
      </c>
      <c r="R1060" s="69">
        <v>11.84276</v>
      </c>
      <c r="S1060" s="69">
        <v>10.548450000000001</v>
      </c>
      <c r="T1060" s="69">
        <v>10.05157</v>
      </c>
      <c r="U1060" s="69">
        <v>9.6627709999999993</v>
      </c>
      <c r="V1060" s="70">
        <v>0.54719949999999995</v>
      </c>
      <c r="W1060" s="70">
        <v>0.47548190000000001</v>
      </c>
      <c r="X1060" s="70">
        <v>0.44498290000000001</v>
      </c>
      <c r="Y1060" s="70">
        <v>0.43123109999999998</v>
      </c>
    </row>
    <row r="1061" spans="1:25">
      <c r="A1061" t="str">
        <f t="shared" si="51"/>
        <v>40-33</v>
      </c>
      <c r="B1061">
        <f t="shared" si="49"/>
        <v>40</v>
      </c>
      <c r="C1061">
        <f t="shared" si="50"/>
        <v>33</v>
      </c>
      <c r="D1061">
        <v>180000</v>
      </c>
      <c r="E1061">
        <v>150000</v>
      </c>
      <c r="F1061" s="69">
        <v>15.36082</v>
      </c>
      <c r="G1061" s="69">
        <v>13.66813</v>
      </c>
      <c r="H1061" s="69">
        <v>13.16183</v>
      </c>
      <c r="I1061" s="69">
        <v>13.07494</v>
      </c>
      <c r="J1061" s="69">
        <v>45.879519999999999</v>
      </c>
      <c r="K1061" s="69">
        <v>47.972079999999998</v>
      </c>
      <c r="L1061" s="69">
        <v>48.247459999999997</v>
      </c>
      <c r="M1061" s="69">
        <v>48.072479999999999</v>
      </c>
      <c r="N1061" s="69">
        <v>17.574529999999999</v>
      </c>
      <c r="O1061" s="69">
        <v>16.064789999999999</v>
      </c>
      <c r="P1061" s="69">
        <v>15.48588</v>
      </c>
      <c r="Q1061" s="69">
        <v>15.032970000000001</v>
      </c>
      <c r="R1061" s="69">
        <v>11.86774</v>
      </c>
      <c r="S1061" s="69">
        <v>10.581670000000001</v>
      </c>
      <c r="T1061" s="69">
        <v>10.086309999999999</v>
      </c>
      <c r="U1061" s="69">
        <v>9.6958149999999996</v>
      </c>
      <c r="V1061" s="70">
        <v>0.52836850000000002</v>
      </c>
      <c r="W1061" s="70">
        <v>0.45980529999999997</v>
      </c>
      <c r="X1061" s="70">
        <v>0.4302627</v>
      </c>
      <c r="Y1061" s="70">
        <v>0.41661550000000003</v>
      </c>
    </row>
    <row r="1062" spans="1:25">
      <c r="A1062" t="str">
        <f t="shared" si="51"/>
        <v>40-34</v>
      </c>
      <c r="B1062">
        <f t="shared" si="49"/>
        <v>40</v>
      </c>
      <c r="C1062">
        <f t="shared" si="50"/>
        <v>34</v>
      </c>
      <c r="D1062">
        <v>180000</v>
      </c>
      <c r="E1062">
        <v>154000</v>
      </c>
      <c r="F1062" s="69">
        <v>15.96576</v>
      </c>
      <c r="G1062" s="69">
        <v>14.169639999999999</v>
      </c>
      <c r="H1062" s="69">
        <v>13.634729999999999</v>
      </c>
      <c r="I1062" s="69">
        <v>13.536709999999999</v>
      </c>
      <c r="J1062" s="69">
        <v>45.995429999999999</v>
      </c>
      <c r="K1062" s="69">
        <v>48.128399999999999</v>
      </c>
      <c r="L1062" s="69">
        <v>48.411470000000001</v>
      </c>
      <c r="M1062" s="69">
        <v>48.249079999999999</v>
      </c>
      <c r="N1062" s="69">
        <v>17.606280000000002</v>
      </c>
      <c r="O1062" s="69">
        <v>16.08718</v>
      </c>
      <c r="P1062" s="69">
        <v>15.50253</v>
      </c>
      <c r="Q1062" s="69">
        <v>15.045579999999999</v>
      </c>
      <c r="R1062" s="69">
        <v>12.08794</v>
      </c>
      <c r="S1062" s="69">
        <v>10.77749</v>
      </c>
      <c r="T1062" s="69">
        <v>10.27168</v>
      </c>
      <c r="U1062" s="69">
        <v>9.8732769999999999</v>
      </c>
      <c r="V1062" s="70">
        <v>0.54809680000000005</v>
      </c>
      <c r="W1062" s="70">
        <v>0.47709940000000001</v>
      </c>
      <c r="X1062" s="70">
        <v>0.44638309999999998</v>
      </c>
      <c r="Y1062" s="70">
        <v>0.43187300000000001</v>
      </c>
    </row>
    <row r="1063" spans="1:25">
      <c r="A1063" t="str">
        <f t="shared" si="51"/>
        <v>40-35</v>
      </c>
      <c r="B1063">
        <f t="shared" si="49"/>
        <v>40</v>
      </c>
      <c r="C1063">
        <f t="shared" si="50"/>
        <v>35</v>
      </c>
      <c r="D1063">
        <v>180000</v>
      </c>
      <c r="E1063">
        <v>158000</v>
      </c>
      <c r="F1063" s="69">
        <v>16.662759999999999</v>
      </c>
      <c r="G1063" s="69">
        <v>14.773949999999999</v>
      </c>
      <c r="H1063" s="69">
        <v>14.213509999999999</v>
      </c>
      <c r="I1063" s="69">
        <v>14.11415</v>
      </c>
      <c r="J1063" s="69">
        <v>45.491750000000003</v>
      </c>
      <c r="K1063" s="69">
        <v>47.664949999999997</v>
      </c>
      <c r="L1063" s="69">
        <v>47.9589</v>
      </c>
      <c r="M1063" s="69">
        <v>47.80106</v>
      </c>
      <c r="N1063" s="69">
        <v>18.077480000000001</v>
      </c>
      <c r="O1063" s="69">
        <v>16.519459999999999</v>
      </c>
      <c r="P1063" s="69">
        <v>15.91831</v>
      </c>
      <c r="Q1063" s="69">
        <v>15.44862</v>
      </c>
      <c r="R1063" s="69">
        <v>12.327400000000001</v>
      </c>
      <c r="S1063" s="69">
        <v>10.99024</v>
      </c>
      <c r="T1063" s="69">
        <v>10.47322</v>
      </c>
      <c r="U1063" s="69">
        <v>10.066409999999999</v>
      </c>
      <c r="V1063" s="70">
        <v>0.58047320000000002</v>
      </c>
      <c r="W1063" s="70">
        <v>0.50536179999999997</v>
      </c>
      <c r="X1063" s="70">
        <v>0.47291149999999998</v>
      </c>
      <c r="Y1063" s="70">
        <v>0.45728360000000001</v>
      </c>
    </row>
    <row r="1064" spans="1:25">
      <c r="A1064" t="str">
        <f t="shared" si="51"/>
        <v>40-36</v>
      </c>
      <c r="B1064">
        <f t="shared" si="49"/>
        <v>40</v>
      </c>
      <c r="C1064">
        <f t="shared" si="50"/>
        <v>36</v>
      </c>
      <c r="D1064">
        <v>180000</v>
      </c>
      <c r="E1064">
        <v>162000</v>
      </c>
      <c r="F1064" s="69">
        <v>19.95271</v>
      </c>
      <c r="G1064" s="69">
        <v>17.657489999999999</v>
      </c>
      <c r="H1064" s="69">
        <v>16.958020000000001</v>
      </c>
      <c r="I1064" s="69">
        <v>16.82591</v>
      </c>
      <c r="J1064" s="69">
        <v>44.410679999999999</v>
      </c>
      <c r="K1064" s="69">
        <v>46.659869999999998</v>
      </c>
      <c r="L1064" s="69">
        <v>46.99335</v>
      </c>
      <c r="M1064" s="69">
        <v>46.85277</v>
      </c>
      <c r="N1064" s="69">
        <v>18.509930000000001</v>
      </c>
      <c r="O1064" s="69">
        <v>16.90747</v>
      </c>
      <c r="P1064" s="69">
        <v>16.287839999999999</v>
      </c>
      <c r="Q1064" s="69">
        <v>15.804919999999999</v>
      </c>
      <c r="R1064" s="69">
        <v>12.75854</v>
      </c>
      <c r="S1064" s="69">
        <v>11.367929999999999</v>
      </c>
      <c r="T1064" s="69">
        <v>10.829129999999999</v>
      </c>
      <c r="U1064" s="69">
        <v>10.40602</v>
      </c>
      <c r="V1064" s="70">
        <v>0.77447759999999999</v>
      </c>
      <c r="W1064" s="70">
        <v>0.67357959999999995</v>
      </c>
      <c r="X1064" s="70">
        <v>0.63026009999999999</v>
      </c>
      <c r="Y1064" s="70">
        <v>0.60765150000000001</v>
      </c>
    </row>
    <row r="1065" spans="1:25">
      <c r="A1065" t="str">
        <f t="shared" si="51"/>
        <v>40-37</v>
      </c>
      <c r="B1065">
        <f t="shared" si="49"/>
        <v>40</v>
      </c>
      <c r="C1065">
        <f t="shared" si="50"/>
        <v>37</v>
      </c>
      <c r="D1065">
        <v>180000</v>
      </c>
      <c r="E1065">
        <v>166000</v>
      </c>
      <c r="F1065" s="69">
        <v>15.63425</v>
      </c>
      <c r="G1065" s="69">
        <v>13.78031</v>
      </c>
      <c r="H1065" s="69">
        <v>13.224360000000001</v>
      </c>
      <c r="I1065" s="69">
        <v>13.118679999999999</v>
      </c>
      <c r="J1065" s="69">
        <v>45.929830000000003</v>
      </c>
      <c r="K1065" s="69">
        <v>48.207320000000003</v>
      </c>
      <c r="L1065" s="69">
        <v>48.536389999999997</v>
      </c>
      <c r="M1065" s="69">
        <v>48.390680000000003</v>
      </c>
      <c r="N1065" s="69">
        <v>18.13993</v>
      </c>
      <c r="O1065" s="69">
        <v>16.569469999999999</v>
      </c>
      <c r="P1065" s="69">
        <v>15.96026</v>
      </c>
      <c r="Q1065" s="69">
        <v>15.486929999999999</v>
      </c>
      <c r="R1065" s="69">
        <v>12.269880000000001</v>
      </c>
      <c r="S1065" s="69">
        <v>10.927709999999999</v>
      </c>
      <c r="T1065" s="69">
        <v>10.40625</v>
      </c>
      <c r="U1065" s="69">
        <v>9.9976219999999998</v>
      </c>
      <c r="V1065" s="70">
        <v>0.50738050000000001</v>
      </c>
      <c r="W1065" s="70">
        <v>0.43964379999999997</v>
      </c>
      <c r="X1065" s="70">
        <v>0.40983039999999998</v>
      </c>
      <c r="Y1065" s="70">
        <v>0.39575510000000003</v>
      </c>
    </row>
    <row r="1066" spans="1:25">
      <c r="A1066" t="str">
        <f t="shared" si="51"/>
        <v>40-38</v>
      </c>
      <c r="B1066">
        <f t="shared" si="49"/>
        <v>40</v>
      </c>
      <c r="C1066">
        <f t="shared" si="50"/>
        <v>38</v>
      </c>
      <c r="D1066">
        <v>180000</v>
      </c>
      <c r="E1066">
        <v>170000</v>
      </c>
      <c r="F1066" s="69">
        <v>20.47448</v>
      </c>
      <c r="G1066" s="69">
        <v>17.8658</v>
      </c>
      <c r="H1066" s="69">
        <v>17.029140000000002</v>
      </c>
      <c r="I1066" s="69">
        <v>16.83466</v>
      </c>
      <c r="J1066" s="69">
        <v>42.910089999999997</v>
      </c>
      <c r="K1066" s="69">
        <v>45.369309999999999</v>
      </c>
      <c r="L1066" s="69">
        <v>45.787350000000004</v>
      </c>
      <c r="M1066" s="69">
        <v>45.692320000000002</v>
      </c>
      <c r="N1066" s="69">
        <v>18.43927</v>
      </c>
      <c r="O1066" s="69">
        <v>16.812149999999999</v>
      </c>
      <c r="P1066" s="69">
        <v>16.17765</v>
      </c>
      <c r="Q1066" s="69">
        <v>15.68633</v>
      </c>
      <c r="R1066" s="69">
        <v>12.69411</v>
      </c>
      <c r="S1066" s="69">
        <v>11.285769999999999</v>
      </c>
      <c r="T1066" s="69">
        <v>10.73521</v>
      </c>
      <c r="U1066" s="69">
        <v>10.30551</v>
      </c>
      <c r="V1066" s="70">
        <v>0.70625349999999998</v>
      </c>
      <c r="W1066" s="70">
        <v>0.60770599999999997</v>
      </c>
      <c r="X1066" s="70">
        <v>0.56492739999999997</v>
      </c>
      <c r="Y1066" s="70">
        <v>0.54342789999999996</v>
      </c>
    </row>
    <row r="1067" spans="1:25">
      <c r="A1067" t="str">
        <f t="shared" si="51"/>
        <v>40-39</v>
      </c>
      <c r="B1067">
        <f t="shared" si="49"/>
        <v>40</v>
      </c>
      <c r="C1067">
        <f t="shared" si="50"/>
        <v>39</v>
      </c>
      <c r="D1067">
        <v>180000</v>
      </c>
      <c r="E1067">
        <v>174000</v>
      </c>
      <c r="F1067" s="69">
        <v>18.320080000000001</v>
      </c>
      <c r="G1067" s="69">
        <v>15.893689999999999</v>
      </c>
      <c r="H1067" s="69">
        <v>15.126720000000001</v>
      </c>
      <c r="I1067" s="69">
        <v>14.943960000000001</v>
      </c>
      <c r="J1067" s="69">
        <v>45.705100000000002</v>
      </c>
      <c r="K1067" s="69">
        <v>48.167749999999998</v>
      </c>
      <c r="L1067" s="69">
        <v>48.567039999999999</v>
      </c>
      <c r="M1067" s="69">
        <v>48.453119999999998</v>
      </c>
      <c r="N1067" s="69">
        <v>17.841419999999999</v>
      </c>
      <c r="O1067" s="69">
        <v>16.276499999999999</v>
      </c>
      <c r="P1067" s="69">
        <v>15.64798</v>
      </c>
      <c r="Q1067" s="69">
        <v>15.15448</v>
      </c>
      <c r="R1067" s="69">
        <v>12.31833</v>
      </c>
      <c r="S1067" s="69">
        <v>10.952780000000001</v>
      </c>
      <c r="T1067" s="69">
        <v>10.403460000000001</v>
      </c>
      <c r="U1067" s="69">
        <v>9.9692270000000001</v>
      </c>
      <c r="V1067" s="70">
        <v>0.59928420000000004</v>
      </c>
      <c r="W1067" s="70">
        <v>0.51497660000000001</v>
      </c>
      <c r="X1067" s="70">
        <v>0.47702359999999999</v>
      </c>
      <c r="Y1067" s="70">
        <v>0.4573353</v>
      </c>
    </row>
    <row r="1068" spans="1:25">
      <c r="A1068" t="str">
        <f t="shared" si="51"/>
        <v>40-40</v>
      </c>
      <c r="B1068">
        <f t="shared" si="49"/>
        <v>40</v>
      </c>
      <c r="C1068">
        <f t="shared" si="50"/>
        <v>40</v>
      </c>
      <c r="D1068">
        <v>180000</v>
      </c>
      <c r="E1068">
        <v>178000</v>
      </c>
      <c r="F1068" s="69">
        <v>16.603649999999998</v>
      </c>
      <c r="G1068" s="69">
        <v>14.34629</v>
      </c>
      <c r="H1068" s="69">
        <v>13.64622</v>
      </c>
      <c r="I1068" s="69">
        <v>13.489190000000001</v>
      </c>
      <c r="J1068" s="69">
        <v>46.653750000000002</v>
      </c>
      <c r="K1068" s="69">
        <v>49.141399999999997</v>
      </c>
      <c r="L1068" s="69">
        <v>49.528260000000003</v>
      </c>
      <c r="M1068" s="69">
        <v>49.392919999999997</v>
      </c>
      <c r="N1068" s="69">
        <v>17.32582</v>
      </c>
      <c r="O1068" s="69">
        <v>15.81198</v>
      </c>
      <c r="P1068" s="69">
        <v>15.20107</v>
      </c>
      <c r="Q1068" s="69">
        <v>14.72062</v>
      </c>
      <c r="R1068" s="69">
        <v>11.90254</v>
      </c>
      <c r="S1068" s="69">
        <v>10.584720000000001</v>
      </c>
      <c r="T1068" s="69">
        <v>10.052160000000001</v>
      </c>
      <c r="U1068" s="69">
        <v>9.6304560000000006</v>
      </c>
      <c r="V1068" s="70">
        <v>0.55870719999999996</v>
      </c>
      <c r="W1068" s="70">
        <v>0.47927720000000001</v>
      </c>
      <c r="X1068" s="70">
        <v>0.4436467</v>
      </c>
      <c r="Y1068" s="70">
        <v>0.42529689999999998</v>
      </c>
    </row>
    <row r="1069" spans="1:25">
      <c r="A1069" t="str">
        <f t="shared" si="51"/>
        <v>40-41</v>
      </c>
      <c r="B1069">
        <f t="shared" si="49"/>
        <v>40</v>
      </c>
      <c r="C1069">
        <f t="shared" si="50"/>
        <v>41</v>
      </c>
      <c r="D1069">
        <v>180000</v>
      </c>
      <c r="E1069">
        <v>182000</v>
      </c>
      <c r="F1069" s="69">
        <v>13.83827</v>
      </c>
      <c r="G1069" s="69">
        <v>11.75081</v>
      </c>
      <c r="H1069" s="69">
        <v>11.122719999999999</v>
      </c>
      <c r="I1069" s="69">
        <v>10.989509999999999</v>
      </c>
      <c r="J1069" s="69">
        <v>50.214060000000003</v>
      </c>
      <c r="K1069" s="69">
        <v>52.755830000000003</v>
      </c>
      <c r="L1069" s="69">
        <v>53.099730000000001</v>
      </c>
      <c r="M1069" s="69">
        <v>52.895829999999997</v>
      </c>
      <c r="N1069" s="69">
        <v>16.055510000000002</v>
      </c>
      <c r="O1069" s="69">
        <v>14.675850000000001</v>
      </c>
      <c r="P1069" s="69">
        <v>14.12851</v>
      </c>
      <c r="Q1069" s="69">
        <v>13.70504</v>
      </c>
      <c r="R1069" s="69">
        <v>11.26652</v>
      </c>
      <c r="S1069" s="69">
        <v>10.017749999999999</v>
      </c>
      <c r="T1069" s="69">
        <v>9.5196419999999993</v>
      </c>
      <c r="U1069" s="69">
        <v>9.1306569999999994</v>
      </c>
      <c r="V1069" s="70">
        <v>0.62771580000000005</v>
      </c>
      <c r="W1069" s="70">
        <v>0.53596010000000005</v>
      </c>
      <c r="X1069" s="70">
        <v>0.49683529999999998</v>
      </c>
      <c r="Y1069" s="70">
        <v>0.47793350000000001</v>
      </c>
    </row>
    <row r="1070" spans="1:25">
      <c r="A1070" t="str">
        <f t="shared" si="51"/>
        <v>40-42</v>
      </c>
      <c r="B1070">
        <f t="shared" si="49"/>
        <v>40</v>
      </c>
      <c r="C1070">
        <f t="shared" si="50"/>
        <v>42</v>
      </c>
      <c r="D1070">
        <v>180000</v>
      </c>
      <c r="E1070">
        <v>186000</v>
      </c>
      <c r="F1070" s="69">
        <v>19.634250000000002</v>
      </c>
      <c r="G1070" s="69">
        <v>16.874759999999998</v>
      </c>
      <c r="H1070" s="69">
        <v>16.045210000000001</v>
      </c>
      <c r="I1070" s="69">
        <v>15.87167</v>
      </c>
      <c r="J1070" s="69">
        <v>46.251730000000002</v>
      </c>
      <c r="K1070" s="69">
        <v>48.859540000000003</v>
      </c>
      <c r="L1070" s="69">
        <v>49.241129999999998</v>
      </c>
      <c r="M1070" s="69">
        <v>49.076090000000001</v>
      </c>
      <c r="N1070" s="69">
        <v>18.838170000000002</v>
      </c>
      <c r="O1070" s="69">
        <v>17.17163</v>
      </c>
      <c r="P1070" s="69">
        <v>16.501110000000001</v>
      </c>
      <c r="Q1070" s="69">
        <v>15.972770000000001</v>
      </c>
      <c r="R1070" s="69">
        <v>12.42653</v>
      </c>
      <c r="S1070" s="69">
        <v>11.043430000000001</v>
      </c>
      <c r="T1070" s="69">
        <v>10.48738</v>
      </c>
      <c r="U1070" s="69">
        <v>10.04782</v>
      </c>
      <c r="V1070" s="70">
        <v>0.75982830000000001</v>
      </c>
      <c r="W1070" s="70">
        <v>0.65125049999999995</v>
      </c>
      <c r="X1070" s="70">
        <v>0.60279879999999997</v>
      </c>
      <c r="Y1070" s="70">
        <v>0.57649669999999997</v>
      </c>
    </row>
    <row r="1071" spans="1:25">
      <c r="A1071" t="str">
        <f t="shared" si="51"/>
        <v>40-43</v>
      </c>
      <c r="B1071">
        <f t="shared" si="49"/>
        <v>40</v>
      </c>
      <c r="C1071">
        <f t="shared" si="50"/>
        <v>43</v>
      </c>
      <c r="D1071">
        <v>180000</v>
      </c>
      <c r="E1071">
        <v>190000</v>
      </c>
      <c r="F1071" s="69">
        <v>18.314620000000001</v>
      </c>
      <c r="G1071" s="69">
        <v>15.78523</v>
      </c>
      <c r="H1071" s="69">
        <v>15.05899</v>
      </c>
      <c r="I1071" s="69">
        <v>14.91741</v>
      </c>
      <c r="J1071" s="69">
        <v>47.044490000000003</v>
      </c>
      <c r="K1071" s="69">
        <v>49.62867</v>
      </c>
      <c r="L1071" s="69">
        <v>49.981180000000002</v>
      </c>
      <c r="M1071" s="69">
        <v>49.802010000000003</v>
      </c>
      <c r="N1071" s="69">
        <v>17.454370000000001</v>
      </c>
      <c r="O1071" s="69">
        <v>15.939170000000001</v>
      </c>
      <c r="P1071" s="69">
        <v>15.31785</v>
      </c>
      <c r="Q1071" s="69">
        <v>14.82348</v>
      </c>
      <c r="R1071" s="69">
        <v>11.755710000000001</v>
      </c>
      <c r="S1071" s="69">
        <v>10.452059999999999</v>
      </c>
      <c r="T1071" s="69">
        <v>9.9190620000000003</v>
      </c>
      <c r="U1071" s="69">
        <v>9.4931560000000008</v>
      </c>
      <c r="V1071" s="70">
        <v>0.69204679999999996</v>
      </c>
      <c r="W1071" s="70">
        <v>0.5943503</v>
      </c>
      <c r="X1071" s="70">
        <v>0.54926739999999996</v>
      </c>
      <c r="Y1071" s="70">
        <v>0.52383210000000002</v>
      </c>
    </row>
    <row r="1072" spans="1:25">
      <c r="A1072" t="str">
        <f t="shared" si="51"/>
        <v>40-44</v>
      </c>
      <c r="B1072">
        <f t="shared" si="49"/>
        <v>40</v>
      </c>
      <c r="C1072">
        <f t="shared" si="50"/>
        <v>44</v>
      </c>
      <c r="D1072">
        <v>180000</v>
      </c>
      <c r="E1072">
        <v>194000</v>
      </c>
      <c r="F1072" s="69">
        <v>16.681100000000001</v>
      </c>
      <c r="G1072" s="69">
        <v>14.38353</v>
      </c>
      <c r="H1072" s="69">
        <v>13.73851</v>
      </c>
      <c r="I1072" s="69">
        <v>13.618499999999999</v>
      </c>
      <c r="J1072" s="69">
        <v>47.250860000000003</v>
      </c>
      <c r="K1072" s="69">
        <v>49.84</v>
      </c>
      <c r="L1072" s="69">
        <v>50.203919999999997</v>
      </c>
      <c r="M1072" s="69">
        <v>50.033209999999997</v>
      </c>
      <c r="N1072" s="69">
        <v>17.21069</v>
      </c>
      <c r="O1072" s="69">
        <v>15.71949</v>
      </c>
      <c r="P1072" s="69">
        <v>15.099959999999999</v>
      </c>
      <c r="Q1072" s="69">
        <v>14.60422</v>
      </c>
      <c r="R1072" s="69">
        <v>11.355689999999999</v>
      </c>
      <c r="S1072" s="69">
        <v>10.09468</v>
      </c>
      <c r="T1072" s="69">
        <v>9.5741650000000007</v>
      </c>
      <c r="U1072" s="69">
        <v>9.1559640000000009</v>
      </c>
      <c r="V1072" s="70">
        <v>0.6363221</v>
      </c>
      <c r="W1072" s="70">
        <v>0.54736320000000005</v>
      </c>
      <c r="X1072" s="70">
        <v>0.50572620000000001</v>
      </c>
      <c r="Y1072" s="70">
        <v>0.48192360000000001</v>
      </c>
    </row>
    <row r="1073" spans="1:25">
      <c r="A1073" t="str">
        <f t="shared" si="51"/>
        <v>40-45</v>
      </c>
      <c r="B1073">
        <f t="shared" si="49"/>
        <v>40</v>
      </c>
      <c r="C1073">
        <f t="shared" si="50"/>
        <v>45</v>
      </c>
      <c r="D1073">
        <v>180000</v>
      </c>
      <c r="E1073">
        <v>198000</v>
      </c>
      <c r="F1073" s="69">
        <v>18.496179999999999</v>
      </c>
      <c r="G1073" s="69">
        <v>16.011939999999999</v>
      </c>
      <c r="H1073" s="69">
        <v>15.30538</v>
      </c>
      <c r="I1073" s="69">
        <v>15.18046</v>
      </c>
      <c r="J1073" s="69">
        <v>46.164490000000001</v>
      </c>
      <c r="K1073" s="69">
        <v>48.819389999999999</v>
      </c>
      <c r="L1073" s="69">
        <v>49.218670000000003</v>
      </c>
      <c r="M1073" s="69">
        <v>49.063670000000002</v>
      </c>
      <c r="N1073" s="69">
        <v>18.793089999999999</v>
      </c>
      <c r="O1073" s="69">
        <v>17.142289999999999</v>
      </c>
      <c r="P1073" s="69">
        <v>16.473030000000001</v>
      </c>
      <c r="Q1073" s="69">
        <v>15.94087</v>
      </c>
      <c r="R1073" s="69">
        <v>11.864549999999999</v>
      </c>
      <c r="S1073" s="69">
        <v>10.53917</v>
      </c>
      <c r="T1073" s="69">
        <v>10.00634</v>
      </c>
      <c r="U1073" s="69">
        <v>9.5814570000000003</v>
      </c>
      <c r="V1073" s="70">
        <v>0.73120770000000002</v>
      </c>
      <c r="W1073" s="70">
        <v>0.62975570000000003</v>
      </c>
      <c r="X1073" s="70">
        <v>0.58280549999999998</v>
      </c>
      <c r="Y1073" s="70">
        <v>0.55537250000000005</v>
      </c>
    </row>
    <row r="1074" spans="1:25">
      <c r="A1074" t="str">
        <f t="shared" si="51"/>
        <v>40-46</v>
      </c>
      <c r="B1074">
        <f t="shared" si="49"/>
        <v>40</v>
      </c>
      <c r="C1074">
        <f t="shared" si="50"/>
        <v>46</v>
      </c>
      <c r="D1074">
        <v>180000</v>
      </c>
      <c r="E1074">
        <v>202000</v>
      </c>
      <c r="F1074" s="69">
        <v>13.55789</v>
      </c>
      <c r="G1074" s="69">
        <v>11.64349</v>
      </c>
      <c r="H1074" s="69">
        <v>11.110279999999999</v>
      </c>
      <c r="I1074" s="69">
        <v>11.01131</v>
      </c>
      <c r="J1074" s="69">
        <v>48.288730000000001</v>
      </c>
      <c r="K1074" s="69">
        <v>50.941400000000002</v>
      </c>
      <c r="L1074" s="69">
        <v>51.328989999999997</v>
      </c>
      <c r="M1074" s="69">
        <v>51.153709999999997</v>
      </c>
      <c r="N1074" s="69">
        <v>17.630590000000002</v>
      </c>
      <c r="O1074" s="69">
        <v>16.10859</v>
      </c>
      <c r="P1074" s="69">
        <v>15.507490000000001</v>
      </c>
      <c r="Q1074" s="69">
        <v>15.03759</v>
      </c>
      <c r="R1074" s="69">
        <v>10.98916</v>
      </c>
      <c r="S1074" s="69">
        <v>9.7643570000000004</v>
      </c>
      <c r="T1074" s="69">
        <v>9.2852320000000006</v>
      </c>
      <c r="U1074" s="69">
        <v>8.9081700000000001</v>
      </c>
      <c r="V1074" s="70">
        <v>0.60846750000000005</v>
      </c>
      <c r="W1074" s="70">
        <v>0.52421810000000002</v>
      </c>
      <c r="X1074" s="70">
        <v>0.48684369999999999</v>
      </c>
      <c r="Y1074" s="70">
        <v>0.46696019999999999</v>
      </c>
    </row>
    <row r="1075" spans="1:25">
      <c r="A1075" t="str">
        <f t="shared" si="51"/>
        <v>40-47</v>
      </c>
      <c r="B1075">
        <f t="shared" si="49"/>
        <v>40</v>
      </c>
      <c r="C1075">
        <f t="shared" si="50"/>
        <v>47</v>
      </c>
      <c r="D1075">
        <v>180000</v>
      </c>
      <c r="E1075">
        <v>206000</v>
      </c>
      <c r="F1075" s="69">
        <v>19.770720000000001</v>
      </c>
      <c r="G1075" s="69">
        <v>16.83371</v>
      </c>
      <c r="H1075" s="69">
        <v>15.9521</v>
      </c>
      <c r="I1075" s="69">
        <v>15.799049999999999</v>
      </c>
      <c r="J1075" s="69">
        <v>44.378520000000002</v>
      </c>
      <c r="K1075" s="69">
        <v>47.302059999999997</v>
      </c>
      <c r="L1075" s="69">
        <v>47.77167</v>
      </c>
      <c r="M1075" s="69">
        <v>47.594000000000001</v>
      </c>
      <c r="N1075" s="69">
        <v>19.986940000000001</v>
      </c>
      <c r="O1075" s="69">
        <v>18.199280000000002</v>
      </c>
      <c r="P1075" s="69">
        <v>17.505610000000001</v>
      </c>
      <c r="Q1075" s="69">
        <v>16.972390000000001</v>
      </c>
      <c r="R1075" s="69">
        <v>12.121880000000001</v>
      </c>
      <c r="S1075" s="69">
        <v>10.74968</v>
      </c>
      <c r="T1075" s="69">
        <v>10.22007</v>
      </c>
      <c r="U1075" s="69">
        <v>9.8112709999999996</v>
      </c>
      <c r="V1075" s="70">
        <v>0.78633180000000003</v>
      </c>
      <c r="W1075" s="70">
        <v>0.67402059999999997</v>
      </c>
      <c r="X1075" s="70">
        <v>0.6271217</v>
      </c>
      <c r="Y1075" s="70">
        <v>0.60381079999999998</v>
      </c>
    </row>
    <row r="1076" spans="1:25">
      <c r="A1076" t="str">
        <f t="shared" si="51"/>
        <v>40-48</v>
      </c>
      <c r="B1076">
        <f t="shared" si="49"/>
        <v>40</v>
      </c>
      <c r="C1076">
        <f t="shared" si="50"/>
        <v>48</v>
      </c>
      <c r="D1076">
        <v>180000</v>
      </c>
      <c r="E1076">
        <v>210000</v>
      </c>
      <c r="F1076" s="69">
        <v>14.02247</v>
      </c>
      <c r="G1076" s="69">
        <v>11.834199999999999</v>
      </c>
      <c r="H1076" s="69">
        <v>11.20856</v>
      </c>
      <c r="I1076" s="69">
        <v>11.096069999999999</v>
      </c>
      <c r="J1076" s="69">
        <v>47.733130000000003</v>
      </c>
      <c r="K1076" s="69">
        <v>50.56362</v>
      </c>
      <c r="L1076" s="69">
        <v>51.01426</v>
      </c>
      <c r="M1076" s="69">
        <v>50.844679999999997</v>
      </c>
      <c r="N1076" s="69">
        <v>15.60483</v>
      </c>
      <c r="O1076" s="69">
        <v>14.27186</v>
      </c>
      <c r="P1076" s="69">
        <v>13.7479</v>
      </c>
      <c r="Q1076" s="69">
        <v>13.34243</v>
      </c>
      <c r="R1076" s="69">
        <v>10.39959</v>
      </c>
      <c r="S1076" s="69">
        <v>9.2374720000000003</v>
      </c>
      <c r="T1076" s="69">
        <v>8.7842330000000004</v>
      </c>
      <c r="U1076" s="69">
        <v>8.4308399999999999</v>
      </c>
      <c r="V1076" s="70">
        <v>0.57375719999999997</v>
      </c>
      <c r="W1076" s="70">
        <v>0.4922726</v>
      </c>
      <c r="X1076" s="70">
        <v>0.4582079</v>
      </c>
      <c r="Y1076" s="70">
        <v>0.44146580000000002</v>
      </c>
    </row>
    <row r="1077" spans="1:25">
      <c r="A1077" t="str">
        <f t="shared" si="51"/>
        <v>40-49</v>
      </c>
      <c r="B1077">
        <f t="shared" si="49"/>
        <v>40</v>
      </c>
      <c r="C1077">
        <f t="shared" si="50"/>
        <v>49</v>
      </c>
      <c r="D1077">
        <v>180000</v>
      </c>
      <c r="E1077">
        <v>214000</v>
      </c>
      <c r="F1077" s="69">
        <v>13.150499999999999</v>
      </c>
      <c r="G1077" s="69">
        <v>11.002039999999999</v>
      </c>
      <c r="H1077" s="69">
        <v>10.389860000000001</v>
      </c>
      <c r="I1077" s="69">
        <v>10.272779999999999</v>
      </c>
      <c r="J1077" s="69">
        <v>48.766860000000001</v>
      </c>
      <c r="K1077" s="69">
        <v>51.68571</v>
      </c>
      <c r="L1077" s="69">
        <v>52.157969999999999</v>
      </c>
      <c r="M1077" s="69">
        <v>51.994010000000003</v>
      </c>
      <c r="N1077" s="69">
        <v>16.625440000000001</v>
      </c>
      <c r="O1077" s="69">
        <v>15.198399999999999</v>
      </c>
      <c r="P1077" s="69">
        <v>14.63409</v>
      </c>
      <c r="Q1077" s="69">
        <v>14.197229999999999</v>
      </c>
      <c r="R1077" s="69">
        <v>10.536110000000001</v>
      </c>
      <c r="S1077" s="69">
        <v>9.3544319999999992</v>
      </c>
      <c r="T1077" s="69">
        <v>8.8928150000000006</v>
      </c>
      <c r="U1077" s="69">
        <v>8.5325780000000009</v>
      </c>
      <c r="V1077" s="70">
        <v>0.63509519999999997</v>
      </c>
      <c r="W1077" s="70">
        <v>0.54518739999999999</v>
      </c>
      <c r="X1077" s="70">
        <v>0.50694130000000004</v>
      </c>
      <c r="Y1077" s="70">
        <v>0.48741780000000001</v>
      </c>
    </row>
    <row r="1078" spans="1:25">
      <c r="A1078" t="str">
        <f t="shared" si="51"/>
        <v>40-50</v>
      </c>
      <c r="B1078">
        <f t="shared" si="49"/>
        <v>40</v>
      </c>
      <c r="C1078">
        <f t="shared" si="50"/>
        <v>50</v>
      </c>
      <c r="D1078">
        <v>180000</v>
      </c>
      <c r="E1078">
        <v>218000</v>
      </c>
      <c r="F1078" s="69">
        <v>16.170570000000001</v>
      </c>
      <c r="G1078" s="69">
        <v>13.636509999999999</v>
      </c>
      <c r="H1078" s="69">
        <v>12.89921</v>
      </c>
      <c r="I1078" s="69">
        <v>12.75235</v>
      </c>
      <c r="J1078" s="69">
        <v>45.145440000000001</v>
      </c>
      <c r="K1078" s="69">
        <v>48.07647</v>
      </c>
      <c r="L1078" s="69">
        <v>48.597650000000002</v>
      </c>
      <c r="M1078" s="69">
        <v>48.494430000000001</v>
      </c>
      <c r="N1078" s="69">
        <v>16.23593</v>
      </c>
      <c r="O1078" s="69">
        <v>14.84385</v>
      </c>
      <c r="P1078" s="69">
        <v>14.306150000000001</v>
      </c>
      <c r="Q1078" s="69">
        <v>13.891719999999999</v>
      </c>
      <c r="R1078" s="69">
        <v>10.64865</v>
      </c>
      <c r="S1078" s="69">
        <v>9.4540790000000001</v>
      </c>
      <c r="T1078" s="69">
        <v>8.9987670000000008</v>
      </c>
      <c r="U1078" s="69">
        <v>8.645187</v>
      </c>
      <c r="V1078" s="70">
        <v>0.6515533</v>
      </c>
      <c r="W1078" s="70">
        <v>0.55974579999999996</v>
      </c>
      <c r="X1078" s="70">
        <v>0.52167289999999999</v>
      </c>
      <c r="Y1078" s="70">
        <v>0.50248440000000005</v>
      </c>
    </row>
    <row r="1079" spans="1:25">
      <c r="A1079" t="str">
        <f t="shared" si="51"/>
        <v>40-51</v>
      </c>
      <c r="B1079">
        <f t="shared" si="49"/>
        <v>40</v>
      </c>
      <c r="C1079">
        <f t="shared" si="50"/>
        <v>51</v>
      </c>
      <c r="D1079">
        <v>180000</v>
      </c>
      <c r="E1079">
        <v>222000</v>
      </c>
      <c r="F1079" s="69">
        <v>15.108219999999999</v>
      </c>
      <c r="G1079" s="69">
        <v>12.80125</v>
      </c>
      <c r="H1079" s="69">
        <v>12.15441</v>
      </c>
      <c r="I1079" s="69">
        <v>12.02923</v>
      </c>
      <c r="J1079" s="69">
        <v>43.399340000000002</v>
      </c>
      <c r="K1079" s="69">
        <v>46.284230000000001</v>
      </c>
      <c r="L1079" s="69">
        <v>46.80115</v>
      </c>
      <c r="M1079" s="69">
        <v>46.720950000000002</v>
      </c>
      <c r="N1079" s="69">
        <v>17.843579999999999</v>
      </c>
      <c r="O1079" s="69">
        <v>16.299009999999999</v>
      </c>
      <c r="P1079" s="69">
        <v>15.69989</v>
      </c>
      <c r="Q1079" s="69">
        <v>15.2354</v>
      </c>
      <c r="R1079" s="69">
        <v>11.226179999999999</v>
      </c>
      <c r="S1079" s="69">
        <v>9.9676600000000004</v>
      </c>
      <c r="T1079" s="69">
        <v>9.4892129999999995</v>
      </c>
      <c r="U1079" s="69">
        <v>9.1163430000000005</v>
      </c>
      <c r="V1079" s="70">
        <v>0.67336870000000004</v>
      </c>
      <c r="W1079" s="70">
        <v>0.58071980000000001</v>
      </c>
      <c r="X1079" s="70">
        <v>0.54143019999999997</v>
      </c>
      <c r="Y1079" s="70">
        <v>0.52064310000000003</v>
      </c>
    </row>
    <row r="1080" spans="1:25">
      <c r="A1080" t="str">
        <f t="shared" si="51"/>
        <v>40-52</v>
      </c>
      <c r="B1080">
        <f t="shared" si="49"/>
        <v>40</v>
      </c>
      <c r="C1080">
        <f t="shared" si="50"/>
        <v>52</v>
      </c>
      <c r="D1080">
        <v>180000</v>
      </c>
      <c r="E1080">
        <v>226000</v>
      </c>
      <c r="F1080" s="69">
        <v>13.07124</v>
      </c>
      <c r="G1080" s="69">
        <v>11.08033</v>
      </c>
      <c r="H1080" s="69">
        <v>10.52787</v>
      </c>
      <c r="I1080" s="69">
        <v>10.41919</v>
      </c>
      <c r="J1080" s="69">
        <v>44.014740000000003</v>
      </c>
      <c r="K1080" s="69">
        <v>46.795900000000003</v>
      </c>
      <c r="L1080" s="69">
        <v>47.279229999999998</v>
      </c>
      <c r="M1080" s="69">
        <v>47.181629999999998</v>
      </c>
      <c r="N1080" s="69">
        <v>17.169239999999999</v>
      </c>
      <c r="O1080" s="69">
        <v>15.692589999999999</v>
      </c>
      <c r="P1080" s="69">
        <v>15.13477</v>
      </c>
      <c r="Q1080" s="69">
        <v>14.70725</v>
      </c>
      <c r="R1080" s="69">
        <v>10.919359999999999</v>
      </c>
      <c r="S1080" s="69">
        <v>9.6982479999999995</v>
      </c>
      <c r="T1080" s="69">
        <v>9.2467710000000007</v>
      </c>
      <c r="U1080" s="69">
        <v>8.8980610000000002</v>
      </c>
      <c r="V1080" s="70">
        <v>0.590422</v>
      </c>
      <c r="W1080" s="70">
        <v>0.50974249999999999</v>
      </c>
      <c r="X1080" s="70">
        <v>0.47748550000000001</v>
      </c>
      <c r="Y1080" s="70">
        <v>0.46189930000000001</v>
      </c>
    </row>
    <row r="1081" spans="1:25">
      <c r="A1081" t="str">
        <f t="shared" si="51"/>
        <v>40-53</v>
      </c>
      <c r="B1081">
        <f t="shared" si="49"/>
        <v>40</v>
      </c>
      <c r="C1081">
        <f t="shared" si="50"/>
        <v>53</v>
      </c>
      <c r="D1081">
        <v>180000</v>
      </c>
      <c r="E1081">
        <v>230000</v>
      </c>
      <c r="F1081" s="69">
        <v>9.376182</v>
      </c>
      <c r="G1081" s="69">
        <v>7.8711339999999996</v>
      </c>
      <c r="H1081" s="69">
        <v>7.4740219999999997</v>
      </c>
      <c r="I1081" s="69">
        <v>7.3961079999999999</v>
      </c>
      <c r="J1081" s="69">
        <v>49.865969999999997</v>
      </c>
      <c r="K1081" s="69">
        <v>52.540700000000001</v>
      </c>
      <c r="L1081" s="69">
        <v>52.911589999999997</v>
      </c>
      <c r="M1081" s="69">
        <v>52.726570000000002</v>
      </c>
      <c r="N1081" s="69">
        <v>16.633320000000001</v>
      </c>
      <c r="O1081" s="69">
        <v>15.251950000000001</v>
      </c>
      <c r="P1081" s="69">
        <v>14.73451</v>
      </c>
      <c r="Q1081" s="69">
        <v>14.34582</v>
      </c>
      <c r="R1081" s="69">
        <v>10.29181</v>
      </c>
      <c r="S1081" s="69">
        <v>9.1494420000000005</v>
      </c>
      <c r="T1081" s="69">
        <v>8.7365860000000009</v>
      </c>
      <c r="U1081" s="69">
        <v>8.4217169999999992</v>
      </c>
      <c r="V1081" s="70">
        <v>0.59419100000000002</v>
      </c>
      <c r="W1081" s="70">
        <v>0.51640410000000003</v>
      </c>
      <c r="X1081" s="70">
        <v>0.48576459999999999</v>
      </c>
      <c r="Y1081" s="70">
        <v>0.47174240000000001</v>
      </c>
    </row>
    <row r="1082" spans="1:25">
      <c r="A1082" t="str">
        <f t="shared" si="51"/>
        <v>40-54</v>
      </c>
      <c r="B1082">
        <f t="shared" si="49"/>
        <v>40</v>
      </c>
      <c r="C1082">
        <f t="shared" si="50"/>
        <v>54</v>
      </c>
      <c r="D1082">
        <v>180000</v>
      </c>
      <c r="E1082">
        <v>234000</v>
      </c>
      <c r="F1082" s="69">
        <v>11.386749999999999</v>
      </c>
      <c r="G1082" s="69">
        <v>9.6519429999999993</v>
      </c>
      <c r="H1082" s="69">
        <v>9.1925000000000008</v>
      </c>
      <c r="I1082" s="69">
        <v>9.1082180000000008</v>
      </c>
      <c r="J1082" s="69">
        <v>47.75752</v>
      </c>
      <c r="K1082" s="69">
        <v>50.45279</v>
      </c>
      <c r="L1082" s="69">
        <v>50.845820000000003</v>
      </c>
      <c r="M1082" s="69">
        <v>50.680100000000003</v>
      </c>
      <c r="N1082" s="69">
        <v>17.571909999999999</v>
      </c>
      <c r="O1082" s="69">
        <v>16.08681</v>
      </c>
      <c r="P1082" s="69">
        <v>15.546900000000001</v>
      </c>
      <c r="Q1082" s="69">
        <v>15.142429999999999</v>
      </c>
      <c r="R1082" s="69">
        <v>10.749700000000001</v>
      </c>
      <c r="S1082" s="69">
        <v>9.5506220000000006</v>
      </c>
      <c r="T1082" s="69">
        <v>9.1270640000000007</v>
      </c>
      <c r="U1082" s="69">
        <v>8.8053869999999996</v>
      </c>
      <c r="V1082" s="70">
        <v>0.59738060000000004</v>
      </c>
      <c r="W1082" s="70">
        <v>0.51803460000000001</v>
      </c>
      <c r="X1082" s="70">
        <v>0.48793110000000001</v>
      </c>
      <c r="Y1082" s="70">
        <v>0.47428419999999999</v>
      </c>
    </row>
    <row r="1083" spans="1:25">
      <c r="A1083" t="str">
        <f t="shared" si="51"/>
        <v>40-55</v>
      </c>
      <c r="B1083">
        <f t="shared" si="49"/>
        <v>40</v>
      </c>
      <c r="C1083">
        <f t="shared" si="50"/>
        <v>55</v>
      </c>
      <c r="D1083">
        <v>180000</v>
      </c>
      <c r="E1083">
        <v>238000</v>
      </c>
      <c r="F1083" s="69">
        <v>11.289300000000001</v>
      </c>
      <c r="G1083" s="69">
        <v>9.5624409999999997</v>
      </c>
      <c r="H1083" s="69">
        <v>9.1098440000000007</v>
      </c>
      <c r="I1083" s="69">
        <v>9.0357839999999996</v>
      </c>
      <c r="J1083" s="69">
        <v>46.612459999999999</v>
      </c>
      <c r="K1083" s="69">
        <v>49.355640000000001</v>
      </c>
      <c r="L1083" s="69">
        <v>49.759169999999997</v>
      </c>
      <c r="M1083" s="69">
        <v>49.582700000000003</v>
      </c>
      <c r="N1083" s="69">
        <v>17.206240000000001</v>
      </c>
      <c r="O1083" s="69">
        <v>15.758470000000001</v>
      </c>
      <c r="P1083" s="69">
        <v>15.24119</v>
      </c>
      <c r="Q1083" s="69">
        <v>14.85759</v>
      </c>
      <c r="R1083" s="69">
        <v>10.66282</v>
      </c>
      <c r="S1083" s="69">
        <v>9.4728519999999996</v>
      </c>
      <c r="T1083" s="69">
        <v>9.0602409999999995</v>
      </c>
      <c r="U1083" s="69">
        <v>8.7498090000000008</v>
      </c>
      <c r="V1083" s="70">
        <v>0.5258737</v>
      </c>
      <c r="W1083" s="70">
        <v>0.4550013</v>
      </c>
      <c r="X1083" s="70">
        <v>0.43051250000000002</v>
      </c>
      <c r="Y1083" s="70">
        <v>0.42128349999999998</v>
      </c>
    </row>
    <row r="1084" spans="1:25">
      <c r="A1084" t="str">
        <f t="shared" si="51"/>
        <v>40-56</v>
      </c>
      <c r="B1084">
        <f t="shared" si="49"/>
        <v>40</v>
      </c>
      <c r="C1084">
        <f t="shared" si="50"/>
        <v>56</v>
      </c>
      <c r="D1084">
        <v>180000</v>
      </c>
      <c r="E1084">
        <v>242000</v>
      </c>
      <c r="F1084" s="69">
        <v>11.80287</v>
      </c>
      <c r="G1084" s="69">
        <v>10.021179999999999</v>
      </c>
      <c r="H1084" s="69">
        <v>9.5553410000000003</v>
      </c>
      <c r="I1084" s="69">
        <v>9.4927919999999997</v>
      </c>
      <c r="J1084" s="69">
        <v>47.495510000000003</v>
      </c>
      <c r="K1084" s="69">
        <v>50.296329999999998</v>
      </c>
      <c r="L1084" s="69">
        <v>50.711849999999998</v>
      </c>
      <c r="M1084" s="69">
        <v>50.51276</v>
      </c>
      <c r="N1084" s="69">
        <v>16.783380000000001</v>
      </c>
      <c r="O1084" s="69">
        <v>15.372260000000001</v>
      </c>
      <c r="P1084" s="69">
        <v>14.87787</v>
      </c>
      <c r="Q1084" s="69">
        <v>14.5105</v>
      </c>
      <c r="R1084" s="69">
        <v>10.717930000000001</v>
      </c>
      <c r="S1084" s="69">
        <v>9.5194589999999994</v>
      </c>
      <c r="T1084" s="69">
        <v>9.1110950000000006</v>
      </c>
      <c r="U1084" s="69">
        <v>8.8036790000000007</v>
      </c>
      <c r="V1084" s="70">
        <v>0.58985489999999996</v>
      </c>
      <c r="W1084" s="70">
        <v>0.50953570000000004</v>
      </c>
      <c r="X1084" s="70">
        <v>0.48161690000000001</v>
      </c>
      <c r="Y1084" s="70">
        <v>0.47028979999999998</v>
      </c>
    </row>
    <row r="1085" spans="1:25">
      <c r="A1085" t="str">
        <f t="shared" si="51"/>
        <v>40-57</v>
      </c>
      <c r="B1085">
        <f t="shared" si="49"/>
        <v>40</v>
      </c>
      <c r="C1085">
        <f t="shared" si="50"/>
        <v>57</v>
      </c>
      <c r="D1085">
        <v>180000</v>
      </c>
      <c r="E1085">
        <v>246000</v>
      </c>
      <c r="F1085" s="69">
        <v>7.4781709999999997</v>
      </c>
      <c r="G1085" s="69">
        <v>6.3102499999999999</v>
      </c>
      <c r="H1085" s="69">
        <v>6.0247479999999998</v>
      </c>
      <c r="I1085" s="69">
        <v>6.0024810000000004</v>
      </c>
      <c r="J1085" s="69">
        <v>51.590539999999997</v>
      </c>
      <c r="K1085" s="69">
        <v>54.320160000000001</v>
      </c>
      <c r="L1085" s="69">
        <v>54.672420000000002</v>
      </c>
      <c r="M1085" s="69">
        <v>54.405250000000002</v>
      </c>
      <c r="N1085" s="69">
        <v>15.79</v>
      </c>
      <c r="O1085" s="69">
        <v>14.44985</v>
      </c>
      <c r="P1085" s="69">
        <v>14.001860000000001</v>
      </c>
      <c r="Q1085" s="69">
        <v>13.668519999999999</v>
      </c>
      <c r="R1085" s="69">
        <v>10.17737</v>
      </c>
      <c r="S1085" s="69">
        <v>9.0394140000000007</v>
      </c>
      <c r="T1085" s="69">
        <v>8.6640639999999998</v>
      </c>
      <c r="U1085" s="69">
        <v>8.3826579999999993</v>
      </c>
      <c r="V1085" s="70">
        <v>0.61198509999999995</v>
      </c>
      <c r="W1085" s="70">
        <v>0.52360150000000005</v>
      </c>
      <c r="X1085" s="70">
        <v>0.49483569999999999</v>
      </c>
      <c r="Y1085" s="70">
        <v>0.4832959</v>
      </c>
    </row>
    <row r="1086" spans="1:25">
      <c r="A1086" t="str">
        <f t="shared" si="51"/>
        <v>41-9</v>
      </c>
      <c r="B1086">
        <f t="shared" si="49"/>
        <v>41</v>
      </c>
      <c r="C1086">
        <f t="shared" si="50"/>
        <v>9</v>
      </c>
      <c r="D1086">
        <v>184000</v>
      </c>
      <c r="E1086">
        <v>54000</v>
      </c>
      <c r="F1086" s="69">
        <v>5.1540239999999997</v>
      </c>
      <c r="G1086" s="69">
        <v>4.3067000000000002</v>
      </c>
      <c r="H1086" s="69">
        <v>4.0500540000000003</v>
      </c>
      <c r="I1086" s="69">
        <v>3.8904580000000002</v>
      </c>
      <c r="J1086" s="69">
        <v>55.319229999999997</v>
      </c>
      <c r="K1086" s="69">
        <v>57.049959999999999</v>
      </c>
      <c r="L1086" s="69">
        <v>57.26708</v>
      </c>
      <c r="M1086" s="69">
        <v>57.315249999999999</v>
      </c>
      <c r="N1086" s="69">
        <v>6.5685019999999996</v>
      </c>
      <c r="O1086" s="69">
        <v>6.0571010000000003</v>
      </c>
      <c r="P1086" s="69">
        <v>5.8584699999999996</v>
      </c>
      <c r="Q1086" s="69">
        <v>5.7007279999999998</v>
      </c>
      <c r="R1086" s="69">
        <v>6.1064119999999997</v>
      </c>
      <c r="S1086" s="69">
        <v>5.449776</v>
      </c>
      <c r="T1086" s="69">
        <v>5.1854310000000003</v>
      </c>
      <c r="U1086" s="69">
        <v>4.970491</v>
      </c>
      <c r="V1086" s="70">
        <v>0.35448059999999998</v>
      </c>
      <c r="W1086" s="70">
        <v>0.2992455</v>
      </c>
      <c r="X1086" s="70">
        <v>0.26964569999999999</v>
      </c>
      <c r="Y1086" s="70">
        <v>0.25116569999999999</v>
      </c>
    </row>
    <row r="1087" spans="1:25">
      <c r="A1087" t="str">
        <f t="shared" si="51"/>
        <v>41-10</v>
      </c>
      <c r="B1087">
        <f t="shared" si="49"/>
        <v>41</v>
      </c>
      <c r="C1087">
        <f t="shared" si="50"/>
        <v>10</v>
      </c>
      <c r="D1087">
        <v>184000</v>
      </c>
      <c r="E1087">
        <v>58000</v>
      </c>
      <c r="F1087" s="69">
        <v>6.1463570000000001</v>
      </c>
      <c r="G1087" s="69">
        <v>5.1243119999999998</v>
      </c>
      <c r="H1087" s="69">
        <v>4.8151149999999996</v>
      </c>
      <c r="I1087" s="69">
        <v>4.6281309999999998</v>
      </c>
      <c r="J1087" s="69">
        <v>54.565640000000002</v>
      </c>
      <c r="K1087" s="69">
        <v>56.314889999999998</v>
      </c>
      <c r="L1087" s="69">
        <v>56.544240000000002</v>
      </c>
      <c r="M1087" s="69">
        <v>56.592120000000001</v>
      </c>
      <c r="N1087" s="69">
        <v>6.9728300000000001</v>
      </c>
      <c r="O1087" s="69">
        <v>6.42178</v>
      </c>
      <c r="P1087" s="69">
        <v>6.2070090000000002</v>
      </c>
      <c r="Q1087" s="69">
        <v>6.0359850000000002</v>
      </c>
      <c r="R1087" s="69">
        <v>6.3073899999999998</v>
      </c>
      <c r="S1087" s="69">
        <v>5.6297180000000004</v>
      </c>
      <c r="T1087" s="69">
        <v>5.3571280000000003</v>
      </c>
      <c r="U1087" s="69">
        <v>5.1352250000000002</v>
      </c>
      <c r="V1087" s="70">
        <v>0.36394470000000001</v>
      </c>
      <c r="W1087" s="70">
        <v>0.30750090000000002</v>
      </c>
      <c r="X1087" s="70">
        <v>0.27740379999999998</v>
      </c>
      <c r="Y1087" s="70">
        <v>0.25855339999999999</v>
      </c>
    </row>
    <row r="1088" spans="1:25">
      <c r="A1088" t="str">
        <f t="shared" si="51"/>
        <v>41-11</v>
      </c>
      <c r="B1088">
        <f t="shared" si="49"/>
        <v>41</v>
      </c>
      <c r="C1088">
        <f t="shared" si="50"/>
        <v>11</v>
      </c>
      <c r="D1088">
        <v>184000</v>
      </c>
      <c r="E1088">
        <v>62000</v>
      </c>
      <c r="F1088" s="69">
        <v>7.1622830000000004</v>
      </c>
      <c r="G1088" s="69">
        <v>5.9611640000000001</v>
      </c>
      <c r="H1088" s="69">
        <v>5.6005370000000001</v>
      </c>
      <c r="I1088" s="69">
        <v>5.3912829999999996</v>
      </c>
      <c r="J1088" s="69">
        <v>53.723230000000001</v>
      </c>
      <c r="K1088" s="69">
        <v>55.551110000000001</v>
      </c>
      <c r="L1088" s="69">
        <v>55.808230000000002</v>
      </c>
      <c r="M1088" s="69">
        <v>55.861609999999999</v>
      </c>
      <c r="N1088" s="69">
        <v>7.4714359999999997</v>
      </c>
      <c r="O1088" s="69">
        <v>6.8792309999999999</v>
      </c>
      <c r="P1088" s="69">
        <v>6.6503649999999999</v>
      </c>
      <c r="Q1088" s="69">
        <v>6.4689759999999996</v>
      </c>
      <c r="R1088" s="69">
        <v>6.5190650000000003</v>
      </c>
      <c r="S1088" s="69">
        <v>5.8203319999999996</v>
      </c>
      <c r="T1088" s="69">
        <v>5.5406899999999997</v>
      </c>
      <c r="U1088" s="69">
        <v>5.3139789999999998</v>
      </c>
      <c r="V1088" s="70">
        <v>0.37091580000000002</v>
      </c>
      <c r="W1088" s="70">
        <v>0.31470359999999997</v>
      </c>
      <c r="X1088" s="70">
        <v>0.28515889999999999</v>
      </c>
      <c r="Y1088" s="70">
        <v>0.26705010000000001</v>
      </c>
    </row>
    <row r="1089" spans="1:25">
      <c r="A1089" t="str">
        <f t="shared" si="51"/>
        <v>41-13</v>
      </c>
      <c r="B1089">
        <f t="shared" si="49"/>
        <v>41</v>
      </c>
      <c r="C1089">
        <f t="shared" si="50"/>
        <v>13</v>
      </c>
      <c r="D1089">
        <v>184000</v>
      </c>
      <c r="E1089">
        <v>70000</v>
      </c>
      <c r="F1089" s="69">
        <v>5.2614989999999997</v>
      </c>
      <c r="G1089" s="69">
        <v>4.4271719999999997</v>
      </c>
      <c r="H1089" s="69">
        <v>4.1743499999999996</v>
      </c>
      <c r="I1089" s="69">
        <v>4.0284829999999996</v>
      </c>
      <c r="J1089" s="69">
        <v>54.850540000000002</v>
      </c>
      <c r="K1089" s="69">
        <v>56.500459999999997</v>
      </c>
      <c r="L1089" s="69">
        <v>56.701279999999997</v>
      </c>
      <c r="M1089" s="69">
        <v>56.69661</v>
      </c>
      <c r="N1089" s="69">
        <v>5.8897769999999996</v>
      </c>
      <c r="O1089" s="69">
        <v>5.4417650000000002</v>
      </c>
      <c r="P1089" s="69">
        <v>5.2706770000000001</v>
      </c>
      <c r="Q1089" s="69">
        <v>5.1358949999999997</v>
      </c>
      <c r="R1089" s="69">
        <v>6.0835629999999998</v>
      </c>
      <c r="S1089" s="69">
        <v>5.442342</v>
      </c>
      <c r="T1089" s="69">
        <v>5.1903569999999997</v>
      </c>
      <c r="U1089" s="69">
        <v>4.9873149999999997</v>
      </c>
      <c r="V1089" s="70">
        <v>0.31758710000000001</v>
      </c>
      <c r="W1089" s="70">
        <v>0.26891350000000003</v>
      </c>
      <c r="X1089" s="70">
        <v>0.24354629999999999</v>
      </c>
      <c r="Y1089" s="70">
        <v>0.22841629999999999</v>
      </c>
    </row>
    <row r="1090" spans="1:25">
      <c r="A1090" t="str">
        <f t="shared" si="51"/>
        <v>41-14</v>
      </c>
      <c r="B1090">
        <f t="shared" si="49"/>
        <v>41</v>
      </c>
      <c r="C1090">
        <f t="shared" si="50"/>
        <v>14</v>
      </c>
      <c r="D1090">
        <v>184000</v>
      </c>
      <c r="E1090">
        <v>74000</v>
      </c>
      <c r="F1090" s="69">
        <v>5.9326119999999998</v>
      </c>
      <c r="G1090" s="69">
        <v>5.0048180000000002</v>
      </c>
      <c r="H1090" s="69">
        <v>4.7248559999999999</v>
      </c>
      <c r="I1090" s="69">
        <v>4.5734120000000003</v>
      </c>
      <c r="J1090" s="69">
        <v>55.052549999999997</v>
      </c>
      <c r="K1090" s="69">
        <v>56.653849999999998</v>
      </c>
      <c r="L1090" s="69">
        <v>56.838859999999997</v>
      </c>
      <c r="M1090" s="69">
        <v>56.813589999999998</v>
      </c>
      <c r="N1090" s="69">
        <v>7.9455460000000002</v>
      </c>
      <c r="O1090" s="69">
        <v>7.307086</v>
      </c>
      <c r="P1090" s="69">
        <v>7.0645550000000004</v>
      </c>
      <c r="Q1090" s="69">
        <v>6.8727239999999998</v>
      </c>
      <c r="R1090" s="69">
        <v>6.6299200000000003</v>
      </c>
      <c r="S1090" s="69">
        <v>5.9286409999999998</v>
      </c>
      <c r="T1090" s="69">
        <v>5.6560009999999998</v>
      </c>
      <c r="U1090" s="69">
        <v>5.4366349999999999</v>
      </c>
      <c r="V1090" s="70">
        <v>0.39820470000000002</v>
      </c>
      <c r="W1090" s="70">
        <v>0.33918530000000002</v>
      </c>
      <c r="X1090" s="70">
        <v>0.3101428</v>
      </c>
      <c r="Y1090" s="70">
        <v>0.29324630000000002</v>
      </c>
    </row>
    <row r="1091" spans="1:25">
      <c r="A1091" t="str">
        <f t="shared" si="51"/>
        <v>41-15</v>
      </c>
      <c r="B1091">
        <f t="shared" ref="B1091:B1154" si="52">(D1091-24000)/4000+1</f>
        <v>41</v>
      </c>
      <c r="C1091">
        <f t="shared" ref="C1091:C1154" si="53">(E1091-22000)/4000+1</f>
        <v>15</v>
      </c>
      <c r="D1091">
        <v>184000</v>
      </c>
      <c r="E1091">
        <v>78000</v>
      </c>
      <c r="F1091" s="69">
        <v>5.8204029999999998</v>
      </c>
      <c r="G1091" s="69">
        <v>4.9225180000000002</v>
      </c>
      <c r="H1091" s="69">
        <v>4.6496919999999999</v>
      </c>
      <c r="I1091" s="69">
        <v>4.5050629999999998</v>
      </c>
      <c r="J1091" s="69">
        <v>55.142670000000003</v>
      </c>
      <c r="K1091" s="69">
        <v>56.77158</v>
      </c>
      <c r="L1091" s="69">
        <v>56.963239999999999</v>
      </c>
      <c r="M1091" s="69">
        <v>56.93094</v>
      </c>
      <c r="N1091" s="69">
        <v>8.0598779999999994</v>
      </c>
      <c r="O1091" s="69">
        <v>7.4083899999999998</v>
      </c>
      <c r="P1091" s="69">
        <v>7.161734</v>
      </c>
      <c r="Q1091" s="69">
        <v>6.9674339999999999</v>
      </c>
      <c r="R1091" s="69">
        <v>6.6948189999999999</v>
      </c>
      <c r="S1091" s="69">
        <v>5.9845459999999999</v>
      </c>
      <c r="T1091" s="69">
        <v>5.7096210000000003</v>
      </c>
      <c r="U1091" s="69">
        <v>5.4896250000000002</v>
      </c>
      <c r="V1091" s="70">
        <v>0.40293079999999998</v>
      </c>
      <c r="W1091" s="70">
        <v>0.34398129999999999</v>
      </c>
      <c r="X1091" s="70">
        <v>0.31516300000000003</v>
      </c>
      <c r="Y1091" s="70">
        <v>0.29868830000000002</v>
      </c>
    </row>
    <row r="1092" spans="1:25">
      <c r="A1092" t="str">
        <f t="shared" ref="A1092:A1155" si="54">B1092&amp;"-"&amp;C1092</f>
        <v>41-16</v>
      </c>
      <c r="B1092">
        <f t="shared" si="52"/>
        <v>41</v>
      </c>
      <c r="C1092">
        <f t="shared" si="53"/>
        <v>16</v>
      </c>
      <c r="D1092">
        <v>184000</v>
      </c>
      <c r="E1092">
        <v>82000</v>
      </c>
      <c r="F1092" s="69">
        <v>5.5723060000000002</v>
      </c>
      <c r="G1092" s="69">
        <v>4.7205880000000002</v>
      </c>
      <c r="H1092" s="69">
        <v>4.459244</v>
      </c>
      <c r="I1092" s="69">
        <v>4.3223589999999996</v>
      </c>
      <c r="J1092" s="69">
        <v>54.50741</v>
      </c>
      <c r="K1092" s="69">
        <v>56.141710000000003</v>
      </c>
      <c r="L1092" s="69">
        <v>56.336069999999999</v>
      </c>
      <c r="M1092" s="69">
        <v>56.301000000000002</v>
      </c>
      <c r="N1092" s="69">
        <v>6.534351</v>
      </c>
      <c r="O1092" s="69">
        <v>6.0222540000000002</v>
      </c>
      <c r="P1092" s="69">
        <v>5.8295669999999999</v>
      </c>
      <c r="Q1092" s="69">
        <v>5.6783039999999998</v>
      </c>
      <c r="R1092" s="69">
        <v>6.4181299999999997</v>
      </c>
      <c r="S1092" s="69">
        <v>5.7402870000000004</v>
      </c>
      <c r="T1092" s="69">
        <v>5.4792550000000002</v>
      </c>
      <c r="U1092" s="69">
        <v>5.2700560000000003</v>
      </c>
      <c r="V1092" s="70">
        <v>0.33827659999999998</v>
      </c>
      <c r="W1092" s="70">
        <v>0.2875066</v>
      </c>
      <c r="X1092" s="70">
        <v>0.26191829999999999</v>
      </c>
      <c r="Y1092" s="70">
        <v>0.24740390000000001</v>
      </c>
    </row>
    <row r="1093" spans="1:25">
      <c r="A1093" t="str">
        <f t="shared" si="54"/>
        <v>41-17</v>
      </c>
      <c r="B1093">
        <f t="shared" si="52"/>
        <v>41</v>
      </c>
      <c r="C1093">
        <f t="shared" si="53"/>
        <v>17</v>
      </c>
      <c r="D1093">
        <v>184000</v>
      </c>
      <c r="E1093">
        <v>86000</v>
      </c>
      <c r="F1093" s="69">
        <v>6.1327299999999996</v>
      </c>
      <c r="G1093" s="69">
        <v>5.2094610000000001</v>
      </c>
      <c r="H1093" s="69">
        <v>4.9263620000000001</v>
      </c>
      <c r="I1093" s="69">
        <v>4.782527</v>
      </c>
      <c r="J1093" s="69">
        <v>54.348970000000001</v>
      </c>
      <c r="K1093" s="69">
        <v>55.962389999999999</v>
      </c>
      <c r="L1093" s="69">
        <v>56.145809999999997</v>
      </c>
      <c r="M1093" s="69">
        <v>56.096299999999999</v>
      </c>
      <c r="N1093" s="69">
        <v>8.0685939999999992</v>
      </c>
      <c r="O1093" s="69">
        <v>7.4188689999999999</v>
      </c>
      <c r="P1093" s="69">
        <v>7.1761210000000002</v>
      </c>
      <c r="Q1093" s="69">
        <v>6.9859960000000001</v>
      </c>
      <c r="R1093" s="69">
        <v>6.8543520000000004</v>
      </c>
      <c r="S1093" s="69">
        <v>6.1256000000000004</v>
      </c>
      <c r="T1093" s="69">
        <v>5.8460099999999997</v>
      </c>
      <c r="U1093" s="69">
        <v>5.622662</v>
      </c>
      <c r="V1093" s="70">
        <v>0.39761839999999998</v>
      </c>
      <c r="W1093" s="70">
        <v>0.34043109999999999</v>
      </c>
      <c r="X1093" s="70">
        <v>0.3124712</v>
      </c>
      <c r="Y1093" s="70">
        <v>0.2969232</v>
      </c>
    </row>
    <row r="1094" spans="1:25">
      <c r="A1094" t="str">
        <f t="shared" si="54"/>
        <v>41-18</v>
      </c>
      <c r="B1094">
        <f t="shared" si="52"/>
        <v>41</v>
      </c>
      <c r="C1094">
        <f t="shared" si="53"/>
        <v>18</v>
      </c>
      <c r="D1094">
        <v>184000</v>
      </c>
      <c r="E1094">
        <v>90000</v>
      </c>
      <c r="F1094" s="69">
        <v>12.72383</v>
      </c>
      <c r="G1094" s="69">
        <v>10.852650000000001</v>
      </c>
      <c r="H1094" s="69">
        <v>10.28112</v>
      </c>
      <c r="I1094" s="69">
        <v>10.02318</v>
      </c>
      <c r="J1094" s="69">
        <v>51.763240000000003</v>
      </c>
      <c r="K1094" s="69">
        <v>53.556280000000001</v>
      </c>
      <c r="L1094" s="69">
        <v>53.800620000000002</v>
      </c>
      <c r="M1094" s="69">
        <v>53.784350000000003</v>
      </c>
      <c r="N1094" s="69">
        <v>13.08545</v>
      </c>
      <c r="O1094" s="69">
        <v>11.95956</v>
      </c>
      <c r="P1094" s="69">
        <v>11.53444</v>
      </c>
      <c r="Q1094" s="69">
        <v>11.19828</v>
      </c>
      <c r="R1094" s="69">
        <v>8.4946750000000009</v>
      </c>
      <c r="S1094" s="69">
        <v>7.5649579999999998</v>
      </c>
      <c r="T1094" s="69">
        <v>7.2069000000000001</v>
      </c>
      <c r="U1094" s="69">
        <v>6.9204670000000004</v>
      </c>
      <c r="V1094" s="70">
        <v>0.61826150000000002</v>
      </c>
      <c r="W1094" s="70">
        <v>0.53235100000000002</v>
      </c>
      <c r="X1094" s="70">
        <v>0.49280800000000002</v>
      </c>
      <c r="Y1094" s="70">
        <v>0.47043109999999999</v>
      </c>
    </row>
    <row r="1095" spans="1:25">
      <c r="A1095" t="str">
        <f t="shared" si="54"/>
        <v>41-19</v>
      </c>
      <c r="B1095">
        <f t="shared" si="52"/>
        <v>41</v>
      </c>
      <c r="C1095">
        <f t="shared" si="53"/>
        <v>19</v>
      </c>
      <c r="D1095">
        <v>184000</v>
      </c>
      <c r="E1095">
        <v>94000</v>
      </c>
      <c r="F1095" s="69">
        <v>15.83877</v>
      </c>
      <c r="G1095" s="69">
        <v>13.726139999999999</v>
      </c>
      <c r="H1095" s="69">
        <v>13.088100000000001</v>
      </c>
      <c r="I1095" s="69">
        <v>12.859690000000001</v>
      </c>
      <c r="J1095" s="69">
        <v>45.068899999999999</v>
      </c>
      <c r="K1095" s="69">
        <v>47.176760000000002</v>
      </c>
      <c r="L1095" s="69">
        <v>47.547739999999997</v>
      </c>
      <c r="M1095" s="69">
        <v>47.577080000000002</v>
      </c>
      <c r="N1095" s="69">
        <v>14.76661</v>
      </c>
      <c r="O1095" s="69">
        <v>13.482239999999999</v>
      </c>
      <c r="P1095" s="69">
        <v>12.988569999999999</v>
      </c>
      <c r="Q1095" s="69">
        <v>12.59477</v>
      </c>
      <c r="R1095" s="69">
        <v>9.0194379999999992</v>
      </c>
      <c r="S1095" s="69">
        <v>8.0393480000000004</v>
      </c>
      <c r="T1095" s="69">
        <v>7.65726</v>
      </c>
      <c r="U1095" s="69">
        <v>7.3498239999999999</v>
      </c>
      <c r="V1095" s="70">
        <v>0.65725259999999996</v>
      </c>
      <c r="W1095" s="70">
        <v>0.57024090000000005</v>
      </c>
      <c r="X1095" s="70">
        <v>0.52989189999999997</v>
      </c>
      <c r="Y1095" s="70">
        <v>0.50648360000000003</v>
      </c>
    </row>
    <row r="1096" spans="1:25">
      <c r="A1096" t="str">
        <f t="shared" si="54"/>
        <v>41-20</v>
      </c>
      <c r="B1096">
        <f t="shared" si="52"/>
        <v>41</v>
      </c>
      <c r="C1096">
        <f t="shared" si="53"/>
        <v>20</v>
      </c>
      <c r="D1096">
        <v>184000</v>
      </c>
      <c r="E1096">
        <v>98000</v>
      </c>
      <c r="F1096" s="69">
        <v>11.20782</v>
      </c>
      <c r="G1096" s="69">
        <v>9.7704310000000003</v>
      </c>
      <c r="H1096" s="69">
        <v>9.3417080000000006</v>
      </c>
      <c r="I1096" s="69">
        <v>9.2122240000000009</v>
      </c>
      <c r="J1096" s="69">
        <v>50.647269999999999</v>
      </c>
      <c r="K1096" s="69">
        <v>52.440420000000003</v>
      </c>
      <c r="L1096" s="69">
        <v>52.662730000000003</v>
      </c>
      <c r="M1096" s="69">
        <v>52.552460000000004</v>
      </c>
      <c r="N1096" s="69">
        <v>12.24156</v>
      </c>
      <c r="O1096" s="69">
        <v>11.21031</v>
      </c>
      <c r="P1096" s="69">
        <v>10.817769999999999</v>
      </c>
      <c r="Q1096" s="69">
        <v>10.507350000000001</v>
      </c>
      <c r="R1096" s="69">
        <v>8.2573749999999997</v>
      </c>
      <c r="S1096" s="69">
        <v>7.3710820000000004</v>
      </c>
      <c r="T1096" s="69">
        <v>7.0293580000000002</v>
      </c>
      <c r="U1096" s="69">
        <v>6.7560529999999996</v>
      </c>
      <c r="V1096" s="70">
        <v>0.53073579999999998</v>
      </c>
      <c r="W1096" s="70">
        <v>0.45949410000000002</v>
      </c>
      <c r="X1096" s="70">
        <v>0.42679539999999999</v>
      </c>
      <c r="Y1096" s="70">
        <v>0.40936860000000003</v>
      </c>
    </row>
    <row r="1097" spans="1:25">
      <c r="A1097" t="str">
        <f t="shared" si="54"/>
        <v>41-21</v>
      </c>
      <c r="B1097">
        <f t="shared" si="52"/>
        <v>41</v>
      </c>
      <c r="C1097">
        <f t="shared" si="53"/>
        <v>21</v>
      </c>
      <c r="D1097">
        <v>184000</v>
      </c>
      <c r="E1097">
        <v>102000</v>
      </c>
      <c r="F1097" s="69">
        <v>13.2227</v>
      </c>
      <c r="G1097" s="69">
        <v>11.596819999999999</v>
      </c>
      <c r="H1097" s="69">
        <v>11.112500000000001</v>
      </c>
      <c r="I1097" s="69">
        <v>10.984310000000001</v>
      </c>
      <c r="J1097" s="69">
        <v>48.048479999999998</v>
      </c>
      <c r="K1097" s="69">
        <v>49.929659999999998</v>
      </c>
      <c r="L1097" s="69">
        <v>50.191589999999998</v>
      </c>
      <c r="M1097" s="69">
        <v>50.102739999999997</v>
      </c>
      <c r="N1097" s="69">
        <v>15.56568</v>
      </c>
      <c r="O1097" s="69">
        <v>14.222149999999999</v>
      </c>
      <c r="P1097" s="69">
        <v>13.71158</v>
      </c>
      <c r="Q1097" s="69">
        <v>13.30518</v>
      </c>
      <c r="R1097" s="69">
        <v>9.1317079999999997</v>
      </c>
      <c r="S1097" s="69">
        <v>8.1441149999999993</v>
      </c>
      <c r="T1097" s="69">
        <v>7.765835</v>
      </c>
      <c r="U1097" s="69">
        <v>7.4630460000000003</v>
      </c>
      <c r="V1097" s="70">
        <v>0.56614799999999998</v>
      </c>
      <c r="W1097" s="70">
        <v>0.49156490000000003</v>
      </c>
      <c r="X1097" s="70">
        <v>0.45829809999999999</v>
      </c>
      <c r="Y1097" s="70">
        <v>0.4409959</v>
      </c>
    </row>
    <row r="1098" spans="1:25">
      <c r="A1098" t="str">
        <f t="shared" si="54"/>
        <v>41-22</v>
      </c>
      <c r="B1098">
        <f t="shared" si="52"/>
        <v>41</v>
      </c>
      <c r="C1098">
        <f t="shared" si="53"/>
        <v>22</v>
      </c>
      <c r="D1098">
        <v>184000</v>
      </c>
      <c r="E1098">
        <v>106000</v>
      </c>
      <c r="F1098" s="69">
        <v>10.30517</v>
      </c>
      <c r="G1098" s="69">
        <v>9.0940910000000006</v>
      </c>
      <c r="H1098" s="69">
        <v>8.7351840000000003</v>
      </c>
      <c r="I1098" s="69">
        <v>8.6328659999999999</v>
      </c>
      <c r="J1098" s="69">
        <v>49.621490000000001</v>
      </c>
      <c r="K1098" s="69">
        <v>51.381500000000003</v>
      </c>
      <c r="L1098" s="69">
        <v>51.599739999999997</v>
      </c>
      <c r="M1098" s="69">
        <v>51.486899999999999</v>
      </c>
      <c r="N1098" s="69">
        <v>14.43177</v>
      </c>
      <c r="O1098" s="69">
        <v>13.2013</v>
      </c>
      <c r="P1098" s="69">
        <v>12.73297</v>
      </c>
      <c r="Q1098" s="69">
        <v>12.360279999999999</v>
      </c>
      <c r="R1098" s="69">
        <v>8.7653680000000005</v>
      </c>
      <c r="S1098" s="69">
        <v>7.8211550000000001</v>
      </c>
      <c r="T1098" s="69">
        <v>7.4592169999999998</v>
      </c>
      <c r="U1098" s="69">
        <v>7.1690709999999997</v>
      </c>
      <c r="V1098" s="70">
        <v>0.53712760000000004</v>
      </c>
      <c r="W1098" s="70">
        <v>0.46708670000000002</v>
      </c>
      <c r="X1098" s="70">
        <v>0.4353243</v>
      </c>
      <c r="Y1098" s="70">
        <v>0.41854789999999997</v>
      </c>
    </row>
    <row r="1099" spans="1:25">
      <c r="A1099" t="str">
        <f t="shared" si="54"/>
        <v>41-23</v>
      </c>
      <c r="B1099">
        <f t="shared" si="52"/>
        <v>41</v>
      </c>
      <c r="C1099">
        <f t="shared" si="53"/>
        <v>23</v>
      </c>
      <c r="D1099">
        <v>184000</v>
      </c>
      <c r="E1099">
        <v>110000</v>
      </c>
      <c r="F1099" s="69">
        <v>9.9553130000000003</v>
      </c>
      <c r="G1099" s="69">
        <v>8.8094149999999996</v>
      </c>
      <c r="H1099" s="69">
        <v>8.4683820000000001</v>
      </c>
      <c r="I1099" s="69">
        <v>8.3729750000000003</v>
      </c>
      <c r="J1099" s="69">
        <v>49.479320000000001</v>
      </c>
      <c r="K1099" s="69">
        <v>51.226489999999998</v>
      </c>
      <c r="L1099" s="69">
        <v>51.437719999999999</v>
      </c>
      <c r="M1099" s="69">
        <v>51.31223</v>
      </c>
      <c r="N1099" s="69">
        <v>13.229810000000001</v>
      </c>
      <c r="O1099" s="69">
        <v>12.12078</v>
      </c>
      <c r="P1099" s="69">
        <v>11.699870000000001</v>
      </c>
      <c r="Q1099" s="69">
        <v>11.36619</v>
      </c>
      <c r="R1099" s="69">
        <v>8.5839239999999997</v>
      </c>
      <c r="S1099" s="69">
        <v>7.6615820000000001</v>
      </c>
      <c r="T1099" s="69">
        <v>7.3083980000000004</v>
      </c>
      <c r="U1099" s="69">
        <v>7.0258960000000004</v>
      </c>
      <c r="V1099" s="70">
        <v>0.50069920000000001</v>
      </c>
      <c r="W1099" s="70">
        <v>0.43481700000000001</v>
      </c>
      <c r="X1099" s="70">
        <v>0.40475309999999998</v>
      </c>
      <c r="Y1099" s="70">
        <v>0.38916200000000001</v>
      </c>
    </row>
    <row r="1100" spans="1:25">
      <c r="A1100" t="str">
        <f t="shared" si="54"/>
        <v>41-24</v>
      </c>
      <c r="B1100">
        <f t="shared" si="52"/>
        <v>41</v>
      </c>
      <c r="C1100">
        <f t="shared" si="53"/>
        <v>24</v>
      </c>
      <c r="D1100">
        <v>184000</v>
      </c>
      <c r="E1100">
        <v>114000</v>
      </c>
      <c r="F1100" s="69">
        <v>12.188409999999999</v>
      </c>
      <c r="G1100" s="69">
        <v>10.78168</v>
      </c>
      <c r="H1100" s="69">
        <v>10.35608</v>
      </c>
      <c r="I1100" s="69">
        <v>10.24757</v>
      </c>
      <c r="J1100" s="69">
        <v>47.882570000000001</v>
      </c>
      <c r="K1100" s="69">
        <v>49.691960000000002</v>
      </c>
      <c r="L1100" s="69">
        <v>49.92183</v>
      </c>
      <c r="M1100" s="69">
        <v>49.793909999999997</v>
      </c>
      <c r="N1100" s="69">
        <v>12.17517</v>
      </c>
      <c r="O1100" s="69">
        <v>11.160629999999999</v>
      </c>
      <c r="P1100" s="69">
        <v>10.773020000000001</v>
      </c>
      <c r="Q1100" s="69">
        <v>10.467499999999999</v>
      </c>
      <c r="R1100" s="69">
        <v>8.6566980000000004</v>
      </c>
      <c r="S1100" s="69">
        <v>7.7296339999999999</v>
      </c>
      <c r="T1100" s="69">
        <v>7.3720359999999996</v>
      </c>
      <c r="U1100" s="69">
        <v>7.0871420000000001</v>
      </c>
      <c r="V1100" s="70">
        <v>0.47586319999999999</v>
      </c>
      <c r="W1100" s="70">
        <v>0.41268369999999999</v>
      </c>
      <c r="X1100" s="70">
        <v>0.38349559999999999</v>
      </c>
      <c r="Y1100" s="70">
        <v>0.36851669999999997</v>
      </c>
    </row>
    <row r="1101" spans="1:25">
      <c r="A1101" t="str">
        <f t="shared" si="54"/>
        <v>41-25</v>
      </c>
      <c r="B1101">
        <f t="shared" si="52"/>
        <v>41</v>
      </c>
      <c r="C1101">
        <f t="shared" si="53"/>
        <v>25</v>
      </c>
      <c r="D1101">
        <v>184000</v>
      </c>
      <c r="E1101">
        <v>118000</v>
      </c>
      <c r="F1101" s="69">
        <v>14.25071</v>
      </c>
      <c r="G1101" s="69">
        <v>12.62035</v>
      </c>
      <c r="H1101" s="69">
        <v>12.1243</v>
      </c>
      <c r="I1101" s="69">
        <v>12.011950000000001</v>
      </c>
      <c r="J1101" s="69">
        <v>46.997619999999998</v>
      </c>
      <c r="K1101" s="69">
        <v>48.856090000000002</v>
      </c>
      <c r="L1101" s="69">
        <v>49.09028</v>
      </c>
      <c r="M1101" s="69">
        <v>48.946849999999998</v>
      </c>
      <c r="N1101" s="69">
        <v>13.220689999999999</v>
      </c>
      <c r="O1101" s="69">
        <v>12.11913</v>
      </c>
      <c r="P1101" s="69">
        <v>11.69563</v>
      </c>
      <c r="Q1101" s="69">
        <v>11.36318</v>
      </c>
      <c r="R1101" s="69">
        <v>9.1836789999999997</v>
      </c>
      <c r="S1101" s="69">
        <v>8.1992039999999999</v>
      </c>
      <c r="T1101" s="69">
        <v>7.8177440000000002</v>
      </c>
      <c r="U1101" s="69">
        <v>7.5149210000000002</v>
      </c>
      <c r="V1101" s="70">
        <v>0.58509290000000003</v>
      </c>
      <c r="W1101" s="70">
        <v>0.50998779999999999</v>
      </c>
      <c r="X1101" s="70">
        <v>0.47605259999999999</v>
      </c>
      <c r="Y1101" s="70">
        <v>0.45849329999999999</v>
      </c>
    </row>
    <row r="1102" spans="1:25">
      <c r="A1102" t="str">
        <f t="shared" si="54"/>
        <v>41-26</v>
      </c>
      <c r="B1102">
        <f t="shared" si="52"/>
        <v>41</v>
      </c>
      <c r="C1102">
        <f t="shared" si="53"/>
        <v>26</v>
      </c>
      <c r="D1102">
        <v>184000</v>
      </c>
      <c r="E1102">
        <v>122000</v>
      </c>
      <c r="F1102" s="69">
        <v>17.303129999999999</v>
      </c>
      <c r="G1102" s="69">
        <v>15.34266</v>
      </c>
      <c r="H1102" s="69">
        <v>14.737170000000001</v>
      </c>
      <c r="I1102" s="69">
        <v>14.606109999999999</v>
      </c>
      <c r="J1102" s="69">
        <v>45.563279999999999</v>
      </c>
      <c r="K1102" s="69">
        <v>47.521180000000001</v>
      </c>
      <c r="L1102" s="69">
        <v>47.778190000000002</v>
      </c>
      <c r="M1102" s="69">
        <v>47.639690000000002</v>
      </c>
      <c r="N1102" s="69">
        <v>15.90973</v>
      </c>
      <c r="O1102" s="69">
        <v>14.556620000000001</v>
      </c>
      <c r="P1102" s="69">
        <v>14.028790000000001</v>
      </c>
      <c r="Q1102" s="69">
        <v>13.612080000000001</v>
      </c>
      <c r="R1102" s="69">
        <v>10.060790000000001</v>
      </c>
      <c r="S1102" s="69">
        <v>8.9834209999999999</v>
      </c>
      <c r="T1102" s="69">
        <v>8.5608959999999996</v>
      </c>
      <c r="U1102" s="69">
        <v>8.2249510000000008</v>
      </c>
      <c r="V1102" s="70">
        <v>0.6856873</v>
      </c>
      <c r="W1102" s="70">
        <v>0.60051209999999999</v>
      </c>
      <c r="X1102" s="70">
        <v>0.56171130000000002</v>
      </c>
      <c r="Y1102" s="70">
        <v>0.54094989999999998</v>
      </c>
    </row>
    <row r="1103" spans="1:25">
      <c r="A1103" t="str">
        <f t="shared" si="54"/>
        <v>41-27</v>
      </c>
      <c r="B1103">
        <f t="shared" si="52"/>
        <v>41</v>
      </c>
      <c r="C1103">
        <f t="shared" si="53"/>
        <v>27</v>
      </c>
      <c r="D1103">
        <v>184000</v>
      </c>
      <c r="E1103">
        <v>126000</v>
      </c>
      <c r="F1103" s="69">
        <v>26.531169999999999</v>
      </c>
      <c r="G1103" s="69">
        <v>23.860869999999998</v>
      </c>
      <c r="H1103" s="69">
        <v>23.02694</v>
      </c>
      <c r="I1103" s="69">
        <v>22.890999999999998</v>
      </c>
      <c r="J1103" s="69">
        <v>37.552059999999997</v>
      </c>
      <c r="K1103" s="69">
        <v>39.586889999999997</v>
      </c>
      <c r="L1103" s="69">
        <v>39.912300000000002</v>
      </c>
      <c r="M1103" s="69">
        <v>39.830399999999997</v>
      </c>
      <c r="N1103" s="69">
        <v>16.841629999999999</v>
      </c>
      <c r="O1103" s="69">
        <v>15.41952</v>
      </c>
      <c r="P1103" s="69">
        <v>14.850720000000001</v>
      </c>
      <c r="Q1103" s="69">
        <v>14.399609999999999</v>
      </c>
      <c r="R1103" s="69">
        <v>11.127330000000001</v>
      </c>
      <c r="S1103" s="69">
        <v>9.9496730000000007</v>
      </c>
      <c r="T1103" s="69">
        <v>9.477309</v>
      </c>
      <c r="U1103" s="69">
        <v>9.1003000000000007</v>
      </c>
      <c r="V1103" s="70">
        <v>0.9512446</v>
      </c>
      <c r="W1103" s="70">
        <v>0.8413098</v>
      </c>
      <c r="X1103" s="70">
        <v>0.79016200000000003</v>
      </c>
      <c r="Y1103" s="70">
        <v>0.76030739999999997</v>
      </c>
    </row>
    <row r="1104" spans="1:25">
      <c r="A1104" t="str">
        <f t="shared" si="54"/>
        <v>41-28</v>
      </c>
      <c r="B1104">
        <f t="shared" si="52"/>
        <v>41</v>
      </c>
      <c r="C1104">
        <f t="shared" si="53"/>
        <v>28</v>
      </c>
      <c r="D1104">
        <v>184000</v>
      </c>
      <c r="E1104">
        <v>130000</v>
      </c>
      <c r="F1104" s="69">
        <v>23.948</v>
      </c>
      <c r="G1104" s="69">
        <v>21.534749999999999</v>
      </c>
      <c r="H1104" s="69">
        <v>20.788160000000001</v>
      </c>
      <c r="I1104" s="69">
        <v>20.662430000000001</v>
      </c>
      <c r="J1104" s="69">
        <v>41.976019999999998</v>
      </c>
      <c r="K1104" s="69">
        <v>43.910339999999998</v>
      </c>
      <c r="L1104" s="69">
        <v>44.165779999999998</v>
      </c>
      <c r="M1104" s="69">
        <v>44.009889999999999</v>
      </c>
      <c r="N1104" s="69">
        <v>18.092980000000001</v>
      </c>
      <c r="O1104" s="69">
        <v>16.569109999999998</v>
      </c>
      <c r="P1104" s="69">
        <v>15.95049</v>
      </c>
      <c r="Q1104" s="69">
        <v>15.457269999999999</v>
      </c>
      <c r="R1104" s="69">
        <v>11.50761</v>
      </c>
      <c r="S1104" s="69">
        <v>10.302390000000001</v>
      </c>
      <c r="T1104" s="69">
        <v>9.8126519999999999</v>
      </c>
      <c r="U1104" s="69">
        <v>9.420382</v>
      </c>
      <c r="V1104" s="70">
        <v>0.86099840000000005</v>
      </c>
      <c r="W1104" s="70">
        <v>0.76396819999999999</v>
      </c>
      <c r="X1104" s="70">
        <v>0.71746120000000002</v>
      </c>
      <c r="Y1104" s="70">
        <v>0.69028310000000004</v>
      </c>
    </row>
    <row r="1105" spans="1:25">
      <c r="A1105" t="str">
        <f t="shared" si="54"/>
        <v>41-29</v>
      </c>
      <c r="B1105">
        <f t="shared" si="52"/>
        <v>41</v>
      </c>
      <c r="C1105">
        <f t="shared" si="53"/>
        <v>29</v>
      </c>
      <c r="D1105">
        <v>184000</v>
      </c>
      <c r="E1105">
        <v>134000</v>
      </c>
      <c r="F1105" s="69">
        <v>17.041409999999999</v>
      </c>
      <c r="G1105" s="69">
        <v>15.35609</v>
      </c>
      <c r="H1105" s="69">
        <v>14.83737</v>
      </c>
      <c r="I1105" s="69">
        <v>14.763820000000001</v>
      </c>
      <c r="J1105" s="69">
        <v>44.03304</v>
      </c>
      <c r="K1105" s="69">
        <v>45.886139999999997</v>
      </c>
      <c r="L1105" s="69">
        <v>46.107379999999999</v>
      </c>
      <c r="M1105" s="69">
        <v>45.911790000000003</v>
      </c>
      <c r="N1105" s="69">
        <v>17.379480000000001</v>
      </c>
      <c r="O1105" s="69">
        <v>15.906840000000001</v>
      </c>
      <c r="P1105" s="69">
        <v>15.32206</v>
      </c>
      <c r="Q1105" s="69">
        <v>14.862109999999999</v>
      </c>
      <c r="R1105" s="69">
        <v>10.77298</v>
      </c>
      <c r="S1105" s="69">
        <v>9.6352049999999991</v>
      </c>
      <c r="T1105" s="69">
        <v>9.1809860000000008</v>
      </c>
      <c r="U1105" s="69">
        <v>8.8215070000000004</v>
      </c>
      <c r="V1105" s="70">
        <v>0.58814310000000003</v>
      </c>
      <c r="W1105" s="70">
        <v>0.51697280000000001</v>
      </c>
      <c r="X1105" s="70">
        <v>0.48417260000000001</v>
      </c>
      <c r="Y1105" s="70">
        <v>0.4672693</v>
      </c>
    </row>
    <row r="1106" spans="1:25">
      <c r="A1106" t="str">
        <f t="shared" si="54"/>
        <v>41-30</v>
      </c>
      <c r="B1106">
        <f t="shared" si="52"/>
        <v>41</v>
      </c>
      <c r="C1106">
        <f t="shared" si="53"/>
        <v>30</v>
      </c>
      <c r="D1106">
        <v>184000</v>
      </c>
      <c r="E1106">
        <v>138000</v>
      </c>
      <c r="F1106" s="69">
        <v>14.43834</v>
      </c>
      <c r="G1106" s="69">
        <v>12.95133</v>
      </c>
      <c r="H1106" s="69">
        <v>12.478479999999999</v>
      </c>
      <c r="I1106" s="69">
        <v>12.409369999999999</v>
      </c>
      <c r="J1106" s="69">
        <v>45.532910000000001</v>
      </c>
      <c r="K1106" s="69">
        <v>47.426380000000002</v>
      </c>
      <c r="L1106" s="69">
        <v>47.65166</v>
      </c>
      <c r="M1106" s="69">
        <v>47.435789999999997</v>
      </c>
      <c r="N1106" s="69">
        <v>17.29243</v>
      </c>
      <c r="O1106" s="69">
        <v>15.805059999999999</v>
      </c>
      <c r="P1106" s="69">
        <v>15.231120000000001</v>
      </c>
      <c r="Q1106" s="69">
        <v>14.786849999999999</v>
      </c>
      <c r="R1106" s="69">
        <v>10.80364</v>
      </c>
      <c r="S1106" s="69">
        <v>9.641076</v>
      </c>
      <c r="T1106" s="69">
        <v>9.1890149999999995</v>
      </c>
      <c r="U1106" s="69">
        <v>8.8364980000000006</v>
      </c>
      <c r="V1106" s="70">
        <v>0.52190829999999999</v>
      </c>
      <c r="W1106" s="70">
        <v>0.45388010000000001</v>
      </c>
      <c r="X1106" s="70">
        <v>0.42448200000000003</v>
      </c>
      <c r="Y1106" s="70">
        <v>0.41119299999999998</v>
      </c>
    </row>
    <row r="1107" spans="1:25">
      <c r="A1107" t="str">
        <f t="shared" si="54"/>
        <v>41-31</v>
      </c>
      <c r="B1107">
        <f t="shared" si="52"/>
        <v>41</v>
      </c>
      <c r="C1107">
        <f t="shared" si="53"/>
        <v>31</v>
      </c>
      <c r="D1107">
        <v>184000</v>
      </c>
      <c r="E1107">
        <v>142000</v>
      </c>
      <c r="F1107" s="69">
        <v>16.260269999999998</v>
      </c>
      <c r="G1107" s="69">
        <v>14.58896</v>
      </c>
      <c r="H1107" s="69">
        <v>14.07306</v>
      </c>
      <c r="I1107" s="69">
        <v>13.995520000000001</v>
      </c>
      <c r="J1107" s="69">
        <v>45.174190000000003</v>
      </c>
      <c r="K1107" s="69">
        <v>47.127560000000003</v>
      </c>
      <c r="L1107" s="69">
        <v>47.376640000000002</v>
      </c>
      <c r="M1107" s="69">
        <v>47.188479999999998</v>
      </c>
      <c r="N1107" s="69">
        <v>17.57199</v>
      </c>
      <c r="O1107" s="69">
        <v>16.058530000000001</v>
      </c>
      <c r="P1107" s="69">
        <v>15.47669</v>
      </c>
      <c r="Q1107" s="69">
        <v>15.02322</v>
      </c>
      <c r="R1107" s="69">
        <v>11.3126</v>
      </c>
      <c r="S1107" s="69">
        <v>10.0899</v>
      </c>
      <c r="T1107" s="69">
        <v>9.6175990000000002</v>
      </c>
      <c r="U1107" s="69">
        <v>9.2469549999999998</v>
      </c>
      <c r="V1107" s="70">
        <v>0.56271599999999999</v>
      </c>
      <c r="W1107" s="70">
        <v>0.49031979999999997</v>
      </c>
      <c r="X1107" s="70">
        <v>0.4590245</v>
      </c>
      <c r="Y1107" s="70">
        <v>0.44412590000000002</v>
      </c>
    </row>
    <row r="1108" spans="1:25">
      <c r="A1108" t="str">
        <f t="shared" si="54"/>
        <v>41-32</v>
      </c>
      <c r="B1108">
        <f t="shared" si="52"/>
        <v>41</v>
      </c>
      <c r="C1108">
        <f t="shared" si="53"/>
        <v>32</v>
      </c>
      <c r="D1108">
        <v>184000</v>
      </c>
      <c r="E1108">
        <v>146000</v>
      </c>
      <c r="F1108" s="69">
        <v>14.792949999999999</v>
      </c>
      <c r="G1108" s="69">
        <v>13.26149</v>
      </c>
      <c r="H1108" s="69">
        <v>12.79954</v>
      </c>
      <c r="I1108" s="69">
        <v>12.73075</v>
      </c>
      <c r="J1108" s="69">
        <v>45.995220000000003</v>
      </c>
      <c r="K1108" s="69">
        <v>47.974319999999999</v>
      </c>
      <c r="L1108" s="69">
        <v>48.226840000000003</v>
      </c>
      <c r="M1108" s="69">
        <v>48.044510000000002</v>
      </c>
      <c r="N1108" s="69">
        <v>17.551179999999999</v>
      </c>
      <c r="O1108" s="69">
        <v>16.03679</v>
      </c>
      <c r="P1108" s="69">
        <v>15.45481</v>
      </c>
      <c r="Q1108" s="69">
        <v>15.00108</v>
      </c>
      <c r="R1108" s="69">
        <v>11.41919</v>
      </c>
      <c r="S1108" s="69">
        <v>10.18215</v>
      </c>
      <c r="T1108" s="69">
        <v>9.7049260000000004</v>
      </c>
      <c r="U1108" s="69">
        <v>9.3302300000000002</v>
      </c>
      <c r="V1108" s="70">
        <v>0.52018850000000005</v>
      </c>
      <c r="W1108" s="70">
        <v>0.45322269999999998</v>
      </c>
      <c r="X1108" s="70">
        <v>0.42396739999999999</v>
      </c>
      <c r="Y1108" s="70">
        <v>0.41004269999999998</v>
      </c>
    </row>
    <row r="1109" spans="1:25">
      <c r="A1109" t="str">
        <f t="shared" si="54"/>
        <v>41-33</v>
      </c>
      <c r="B1109">
        <f t="shared" si="52"/>
        <v>41</v>
      </c>
      <c r="C1109">
        <f t="shared" si="53"/>
        <v>33</v>
      </c>
      <c r="D1109">
        <v>184000</v>
      </c>
      <c r="E1109">
        <v>150000</v>
      </c>
      <c r="F1109" s="69">
        <v>16.070879999999999</v>
      </c>
      <c r="G1109" s="69">
        <v>14.34609</v>
      </c>
      <c r="H1109" s="69">
        <v>13.8287</v>
      </c>
      <c r="I1109" s="69">
        <v>13.743029999999999</v>
      </c>
      <c r="J1109" s="69">
        <v>46.141620000000003</v>
      </c>
      <c r="K1109" s="69">
        <v>48.172750000000001</v>
      </c>
      <c r="L1109" s="69">
        <v>48.433929999999997</v>
      </c>
      <c r="M1109" s="69">
        <v>48.257710000000003</v>
      </c>
      <c r="N1109" s="69">
        <v>17.668749999999999</v>
      </c>
      <c r="O1109" s="69">
        <v>16.145489999999999</v>
      </c>
      <c r="P1109" s="69">
        <v>15.5617</v>
      </c>
      <c r="Q1109" s="69">
        <v>15.10543</v>
      </c>
      <c r="R1109" s="69">
        <v>11.80653</v>
      </c>
      <c r="S1109" s="69">
        <v>10.52581</v>
      </c>
      <c r="T1109" s="69">
        <v>10.03312</v>
      </c>
      <c r="U1109" s="69">
        <v>9.6453579999999999</v>
      </c>
      <c r="V1109" s="70">
        <v>0.57158229999999999</v>
      </c>
      <c r="W1109" s="70">
        <v>0.49772060000000001</v>
      </c>
      <c r="X1109" s="70">
        <v>0.46588449999999998</v>
      </c>
      <c r="Y1109" s="70">
        <v>0.45060840000000002</v>
      </c>
    </row>
    <row r="1110" spans="1:25">
      <c r="A1110" t="str">
        <f t="shared" si="54"/>
        <v>41-34</v>
      </c>
      <c r="B1110">
        <f t="shared" si="52"/>
        <v>41</v>
      </c>
      <c r="C1110">
        <f t="shared" si="53"/>
        <v>34</v>
      </c>
      <c r="D1110">
        <v>184000</v>
      </c>
      <c r="E1110">
        <v>154000</v>
      </c>
      <c r="F1110" s="69">
        <v>16.021059999999999</v>
      </c>
      <c r="G1110" s="69">
        <v>14.250629999999999</v>
      </c>
      <c r="H1110" s="69">
        <v>13.72124</v>
      </c>
      <c r="I1110" s="69">
        <v>13.628880000000001</v>
      </c>
      <c r="J1110" s="69">
        <v>46.395910000000001</v>
      </c>
      <c r="K1110" s="69">
        <v>48.475969999999997</v>
      </c>
      <c r="L1110" s="69">
        <v>48.747129999999999</v>
      </c>
      <c r="M1110" s="69">
        <v>48.576830000000001</v>
      </c>
      <c r="N1110" s="69">
        <v>17.538779999999999</v>
      </c>
      <c r="O1110" s="69">
        <v>16.024080000000001</v>
      </c>
      <c r="P1110" s="69">
        <v>15.442299999999999</v>
      </c>
      <c r="Q1110" s="69">
        <v>14.98696</v>
      </c>
      <c r="R1110" s="69">
        <v>11.923410000000001</v>
      </c>
      <c r="S1110" s="69">
        <v>10.631959999999999</v>
      </c>
      <c r="T1110" s="69">
        <v>10.13456</v>
      </c>
      <c r="U1110" s="69">
        <v>9.7425909999999991</v>
      </c>
      <c r="V1110" s="70">
        <v>0.56184060000000002</v>
      </c>
      <c r="W1110" s="70">
        <v>0.4887493</v>
      </c>
      <c r="X1110" s="70">
        <v>0.45717869999999999</v>
      </c>
      <c r="Y1110" s="70">
        <v>0.44213360000000002</v>
      </c>
    </row>
    <row r="1111" spans="1:25">
      <c r="A1111" t="str">
        <f t="shared" si="54"/>
        <v>41-35</v>
      </c>
      <c r="B1111">
        <f t="shared" si="52"/>
        <v>41</v>
      </c>
      <c r="C1111">
        <f t="shared" si="53"/>
        <v>35</v>
      </c>
      <c r="D1111">
        <v>184000</v>
      </c>
      <c r="E1111">
        <v>158000</v>
      </c>
      <c r="F1111" s="69">
        <v>17.986229999999999</v>
      </c>
      <c r="G1111" s="69">
        <v>15.93601</v>
      </c>
      <c r="H1111" s="69">
        <v>15.31926</v>
      </c>
      <c r="I1111" s="69">
        <v>15.20407</v>
      </c>
      <c r="J1111" s="69">
        <v>45.74944</v>
      </c>
      <c r="K1111" s="69">
        <v>47.910359999999997</v>
      </c>
      <c r="L1111" s="69">
        <v>48.203380000000003</v>
      </c>
      <c r="M1111" s="69">
        <v>48.048580000000001</v>
      </c>
      <c r="N1111" s="69">
        <v>18.01878</v>
      </c>
      <c r="O1111" s="69">
        <v>16.4649</v>
      </c>
      <c r="P1111" s="69">
        <v>15.86436</v>
      </c>
      <c r="Q1111" s="69">
        <v>15.3956</v>
      </c>
      <c r="R1111" s="69">
        <v>12.35722</v>
      </c>
      <c r="S1111" s="69">
        <v>11.015420000000001</v>
      </c>
      <c r="T1111" s="69">
        <v>10.496090000000001</v>
      </c>
      <c r="U1111" s="69">
        <v>10.08803</v>
      </c>
      <c r="V1111" s="70">
        <v>0.61449310000000001</v>
      </c>
      <c r="W1111" s="70">
        <v>0.5345702</v>
      </c>
      <c r="X1111" s="70">
        <v>0.50005569999999999</v>
      </c>
      <c r="Y1111" s="70">
        <v>0.48306749999999998</v>
      </c>
    </row>
    <row r="1112" spans="1:25">
      <c r="A1112" t="str">
        <f t="shared" si="54"/>
        <v>41-36</v>
      </c>
      <c r="B1112">
        <f t="shared" si="52"/>
        <v>41</v>
      </c>
      <c r="C1112">
        <f t="shared" si="53"/>
        <v>36</v>
      </c>
      <c r="D1112">
        <v>184000</v>
      </c>
      <c r="E1112">
        <v>162000</v>
      </c>
      <c r="F1112" s="69">
        <v>15.50189</v>
      </c>
      <c r="G1112" s="69">
        <v>13.730259999999999</v>
      </c>
      <c r="H1112" s="69">
        <v>13.201549999999999</v>
      </c>
      <c r="I1112" s="69">
        <v>13.10345</v>
      </c>
      <c r="J1112" s="69">
        <v>46.192390000000003</v>
      </c>
      <c r="K1112" s="69">
        <v>48.356389999999998</v>
      </c>
      <c r="L1112" s="69">
        <v>48.65849</v>
      </c>
      <c r="M1112" s="69">
        <v>48.50817</v>
      </c>
      <c r="N1112" s="69">
        <v>18.010719999999999</v>
      </c>
      <c r="O1112" s="69">
        <v>16.453230000000001</v>
      </c>
      <c r="P1112" s="69">
        <v>15.84957</v>
      </c>
      <c r="Q1112" s="69">
        <v>15.378740000000001</v>
      </c>
      <c r="R1112" s="69">
        <v>12.10899</v>
      </c>
      <c r="S1112" s="69">
        <v>10.7895</v>
      </c>
      <c r="T1112" s="69">
        <v>10.277900000000001</v>
      </c>
      <c r="U1112" s="69">
        <v>9.8758459999999992</v>
      </c>
      <c r="V1112" s="70">
        <v>0.50836519999999996</v>
      </c>
      <c r="W1112" s="70">
        <v>0.4416137</v>
      </c>
      <c r="X1112" s="70">
        <v>0.41204940000000001</v>
      </c>
      <c r="Y1112" s="70">
        <v>0.3977502</v>
      </c>
    </row>
    <row r="1113" spans="1:25">
      <c r="A1113" t="str">
        <f t="shared" si="54"/>
        <v>41-37</v>
      </c>
      <c r="B1113">
        <f t="shared" si="52"/>
        <v>41</v>
      </c>
      <c r="C1113">
        <f t="shared" si="53"/>
        <v>37</v>
      </c>
      <c r="D1113">
        <v>184000</v>
      </c>
      <c r="E1113">
        <v>166000</v>
      </c>
      <c r="F1113" s="69">
        <v>20.703050000000001</v>
      </c>
      <c r="G1113" s="69">
        <v>18.190149999999999</v>
      </c>
      <c r="H1113" s="69">
        <v>17.402909999999999</v>
      </c>
      <c r="I1113" s="69">
        <v>17.229520000000001</v>
      </c>
      <c r="J1113" s="69">
        <v>42.360149999999997</v>
      </c>
      <c r="K1113" s="69">
        <v>44.71969</v>
      </c>
      <c r="L1113" s="69">
        <v>45.106180000000002</v>
      </c>
      <c r="M1113" s="69">
        <v>45.011270000000003</v>
      </c>
      <c r="N1113" s="69">
        <v>18.54627</v>
      </c>
      <c r="O1113" s="69">
        <v>16.91733</v>
      </c>
      <c r="P1113" s="69">
        <v>16.28942</v>
      </c>
      <c r="Q1113" s="69">
        <v>15.805490000000001</v>
      </c>
      <c r="R1113" s="69">
        <v>12.645810000000001</v>
      </c>
      <c r="S1113" s="69">
        <v>11.24705</v>
      </c>
      <c r="T1113" s="69">
        <v>10.7074</v>
      </c>
      <c r="U1113" s="69">
        <v>10.2881</v>
      </c>
      <c r="V1113" s="70">
        <v>0.67837919999999996</v>
      </c>
      <c r="W1113" s="70">
        <v>0.58564260000000001</v>
      </c>
      <c r="X1113" s="70">
        <v>0.54577980000000004</v>
      </c>
      <c r="Y1113" s="70">
        <v>0.52610210000000002</v>
      </c>
    </row>
    <row r="1114" spans="1:25">
      <c r="A1114" t="str">
        <f t="shared" si="54"/>
        <v>41-38</v>
      </c>
      <c r="B1114">
        <f t="shared" si="52"/>
        <v>41</v>
      </c>
      <c r="C1114">
        <f t="shared" si="53"/>
        <v>38</v>
      </c>
      <c r="D1114">
        <v>184000</v>
      </c>
      <c r="E1114">
        <v>170000</v>
      </c>
      <c r="F1114" s="69">
        <v>18.120170000000002</v>
      </c>
      <c r="G1114" s="69">
        <v>15.86346</v>
      </c>
      <c r="H1114" s="69">
        <v>15.15985</v>
      </c>
      <c r="I1114" s="69">
        <v>15.001670000000001</v>
      </c>
      <c r="J1114" s="69">
        <v>45.80959</v>
      </c>
      <c r="K1114" s="69">
        <v>48.192880000000002</v>
      </c>
      <c r="L1114" s="69">
        <v>48.571429999999999</v>
      </c>
      <c r="M1114" s="69">
        <v>48.454900000000002</v>
      </c>
      <c r="N1114" s="69">
        <v>17.327950000000001</v>
      </c>
      <c r="O1114" s="69">
        <v>15.82016</v>
      </c>
      <c r="P1114" s="69">
        <v>15.233560000000001</v>
      </c>
      <c r="Q1114" s="69">
        <v>14.77895</v>
      </c>
      <c r="R1114" s="69">
        <v>12.14005</v>
      </c>
      <c r="S1114" s="69">
        <v>10.799239999999999</v>
      </c>
      <c r="T1114" s="69">
        <v>10.27651</v>
      </c>
      <c r="U1114" s="69">
        <v>9.8680570000000003</v>
      </c>
      <c r="V1114" s="70">
        <v>0.60842790000000002</v>
      </c>
      <c r="W1114" s="70">
        <v>0.5241053</v>
      </c>
      <c r="X1114" s="70">
        <v>0.48713830000000002</v>
      </c>
      <c r="Y1114" s="70">
        <v>0.46856029999999999</v>
      </c>
    </row>
    <row r="1115" spans="1:25">
      <c r="A1115" t="str">
        <f t="shared" si="54"/>
        <v>41-39</v>
      </c>
      <c r="B1115">
        <f t="shared" si="52"/>
        <v>41</v>
      </c>
      <c r="C1115">
        <f t="shared" si="53"/>
        <v>39</v>
      </c>
      <c r="D1115">
        <v>184000</v>
      </c>
      <c r="E1115">
        <v>174000</v>
      </c>
      <c r="F1115" s="69">
        <v>16.87302</v>
      </c>
      <c r="G1115" s="69">
        <v>14.721310000000001</v>
      </c>
      <c r="H1115" s="69">
        <v>14.058070000000001</v>
      </c>
      <c r="I1115" s="69">
        <v>13.910410000000001</v>
      </c>
      <c r="J1115" s="69">
        <v>46.88355</v>
      </c>
      <c r="K1115" s="69">
        <v>49.229469999999999</v>
      </c>
      <c r="L1115" s="69">
        <v>49.5886</v>
      </c>
      <c r="M1115" s="69">
        <v>49.462110000000003</v>
      </c>
      <c r="N1115" s="69">
        <v>17.230429999999998</v>
      </c>
      <c r="O1115" s="69">
        <v>15.72541</v>
      </c>
      <c r="P1115" s="69">
        <v>15.134980000000001</v>
      </c>
      <c r="Q1115" s="69">
        <v>14.67515</v>
      </c>
      <c r="R1115" s="69">
        <v>11.964919999999999</v>
      </c>
      <c r="S1115" s="69">
        <v>10.6431</v>
      </c>
      <c r="T1115" s="69">
        <v>10.12444</v>
      </c>
      <c r="U1115" s="69">
        <v>9.7176650000000002</v>
      </c>
      <c r="V1115" s="70">
        <v>0.58055040000000002</v>
      </c>
      <c r="W1115" s="70">
        <v>0.49964799999999998</v>
      </c>
      <c r="X1115" s="70">
        <v>0.46373959999999997</v>
      </c>
      <c r="Y1115" s="70">
        <v>0.44533200000000001</v>
      </c>
    </row>
    <row r="1116" spans="1:25">
      <c r="A1116" t="str">
        <f t="shared" si="54"/>
        <v>41-40</v>
      </c>
      <c r="B1116">
        <f t="shared" si="52"/>
        <v>41</v>
      </c>
      <c r="C1116">
        <f t="shared" si="53"/>
        <v>40</v>
      </c>
      <c r="D1116">
        <v>184000</v>
      </c>
      <c r="E1116">
        <v>178000</v>
      </c>
      <c r="F1116" s="69">
        <v>16.90326</v>
      </c>
      <c r="G1116" s="69">
        <v>14.695220000000001</v>
      </c>
      <c r="H1116" s="69">
        <v>14.01526</v>
      </c>
      <c r="I1116" s="69">
        <v>13.869389999999999</v>
      </c>
      <c r="J1116" s="69">
        <v>47.454149999999998</v>
      </c>
      <c r="K1116" s="69">
        <v>49.839779999999998</v>
      </c>
      <c r="L1116" s="69">
        <v>50.202979999999997</v>
      </c>
      <c r="M1116" s="69">
        <v>50.062139999999999</v>
      </c>
      <c r="N1116" s="69">
        <v>17.100429999999999</v>
      </c>
      <c r="O1116" s="69">
        <v>15.61356</v>
      </c>
      <c r="P1116" s="69">
        <v>15.026960000000001</v>
      </c>
      <c r="Q1116" s="69">
        <v>14.56851</v>
      </c>
      <c r="R1116" s="69">
        <v>11.866669999999999</v>
      </c>
      <c r="S1116" s="69">
        <v>10.55467</v>
      </c>
      <c r="T1116" s="69">
        <v>10.03679</v>
      </c>
      <c r="U1116" s="69">
        <v>9.6291729999999998</v>
      </c>
      <c r="V1116" s="70">
        <v>0.6163381</v>
      </c>
      <c r="W1116" s="70">
        <v>0.52995429999999999</v>
      </c>
      <c r="X1116" s="70">
        <v>0.49141109999999999</v>
      </c>
      <c r="Y1116" s="70">
        <v>0.47116160000000001</v>
      </c>
    </row>
    <row r="1117" spans="1:25">
      <c r="A1117" t="str">
        <f t="shared" si="54"/>
        <v>41-41</v>
      </c>
      <c r="B1117">
        <f t="shared" si="52"/>
        <v>41</v>
      </c>
      <c r="C1117">
        <f t="shared" si="53"/>
        <v>41</v>
      </c>
      <c r="D1117">
        <v>184000</v>
      </c>
      <c r="E1117">
        <v>182000</v>
      </c>
      <c r="F1117" s="69">
        <v>14.10079</v>
      </c>
      <c r="G1117" s="69">
        <v>12.050700000000001</v>
      </c>
      <c r="H1117" s="69">
        <v>11.42365</v>
      </c>
      <c r="I1117" s="69">
        <v>11.2879</v>
      </c>
      <c r="J1117" s="69">
        <v>49.368600000000001</v>
      </c>
      <c r="K1117" s="69">
        <v>51.862299999999998</v>
      </c>
      <c r="L1117" s="69">
        <v>52.222189999999998</v>
      </c>
      <c r="M1117" s="69">
        <v>52.04269</v>
      </c>
      <c r="N1117" s="69">
        <v>16.216799999999999</v>
      </c>
      <c r="O1117" s="69">
        <v>14.820550000000001</v>
      </c>
      <c r="P1117" s="69">
        <v>14.272169999999999</v>
      </c>
      <c r="Q1117" s="69">
        <v>13.84789</v>
      </c>
      <c r="R1117" s="69">
        <v>11.264139999999999</v>
      </c>
      <c r="S1117" s="69">
        <v>10.01688</v>
      </c>
      <c r="T1117" s="69">
        <v>9.524896</v>
      </c>
      <c r="U1117" s="69">
        <v>9.1409719999999997</v>
      </c>
      <c r="V1117" s="70">
        <v>0.58805739999999995</v>
      </c>
      <c r="W1117" s="70">
        <v>0.50261560000000005</v>
      </c>
      <c r="X1117" s="70">
        <v>0.46595950000000003</v>
      </c>
      <c r="Y1117" s="70">
        <v>0.44833709999999999</v>
      </c>
    </row>
    <row r="1118" spans="1:25">
      <c r="A1118" t="str">
        <f t="shared" si="54"/>
        <v>41-42</v>
      </c>
      <c r="B1118">
        <f t="shared" si="52"/>
        <v>41</v>
      </c>
      <c r="C1118">
        <f t="shared" si="53"/>
        <v>42</v>
      </c>
      <c r="D1118">
        <v>184000</v>
      </c>
      <c r="E1118">
        <v>186000</v>
      </c>
      <c r="F1118" s="69">
        <v>20.17061</v>
      </c>
      <c r="G1118" s="69">
        <v>17.311340000000001</v>
      </c>
      <c r="H1118" s="69">
        <v>16.42897</v>
      </c>
      <c r="I1118" s="69">
        <v>16.233149999999998</v>
      </c>
      <c r="J1118" s="69">
        <v>45.742629999999998</v>
      </c>
      <c r="K1118" s="69">
        <v>48.379460000000002</v>
      </c>
      <c r="L1118" s="69">
        <v>48.799770000000002</v>
      </c>
      <c r="M1118" s="69">
        <v>48.659129999999998</v>
      </c>
      <c r="N1118" s="69">
        <v>18.015879999999999</v>
      </c>
      <c r="O1118" s="69">
        <v>16.424990000000001</v>
      </c>
      <c r="P1118" s="69">
        <v>15.7738</v>
      </c>
      <c r="Q1118" s="69">
        <v>15.258100000000001</v>
      </c>
      <c r="R1118" s="69">
        <v>12.183820000000001</v>
      </c>
      <c r="S1118" s="69">
        <v>10.82784</v>
      </c>
      <c r="T1118" s="69">
        <v>10.273199999999999</v>
      </c>
      <c r="U1118" s="69">
        <v>9.8323839999999993</v>
      </c>
      <c r="V1118" s="70">
        <v>0.69841189999999997</v>
      </c>
      <c r="W1118" s="70">
        <v>0.59794579999999997</v>
      </c>
      <c r="X1118" s="70">
        <v>0.55219499999999999</v>
      </c>
      <c r="Y1118" s="70">
        <v>0.52712429999999999</v>
      </c>
    </row>
    <row r="1119" spans="1:25">
      <c r="A1119" t="str">
        <f t="shared" si="54"/>
        <v>41-43</v>
      </c>
      <c r="B1119">
        <f t="shared" si="52"/>
        <v>41</v>
      </c>
      <c r="C1119">
        <f t="shared" si="53"/>
        <v>43</v>
      </c>
      <c r="D1119">
        <v>184000</v>
      </c>
      <c r="E1119">
        <v>190000</v>
      </c>
      <c r="F1119" s="69">
        <v>16.27488</v>
      </c>
      <c r="G1119" s="69">
        <v>13.940469999999999</v>
      </c>
      <c r="H1119" s="69">
        <v>13.2639</v>
      </c>
      <c r="I1119" s="69">
        <v>13.130699999999999</v>
      </c>
      <c r="J1119" s="69">
        <v>48.039810000000003</v>
      </c>
      <c r="K1119" s="69">
        <v>50.62115</v>
      </c>
      <c r="L1119" s="69">
        <v>50.992319999999999</v>
      </c>
      <c r="M1119" s="69">
        <v>50.817430000000002</v>
      </c>
      <c r="N1119" s="69">
        <v>15.831379999999999</v>
      </c>
      <c r="O1119" s="69">
        <v>14.46772</v>
      </c>
      <c r="P1119" s="69">
        <v>13.90827</v>
      </c>
      <c r="Q1119" s="69">
        <v>13.46388</v>
      </c>
      <c r="R1119" s="69">
        <v>11.133710000000001</v>
      </c>
      <c r="S1119" s="69">
        <v>9.90578</v>
      </c>
      <c r="T1119" s="69">
        <v>9.4031439999999993</v>
      </c>
      <c r="U1119" s="69">
        <v>9.0017230000000001</v>
      </c>
      <c r="V1119" s="70">
        <v>0.60992060000000003</v>
      </c>
      <c r="W1119" s="70">
        <v>0.52315809999999996</v>
      </c>
      <c r="X1119" s="70">
        <v>0.48348089999999999</v>
      </c>
      <c r="Y1119" s="70">
        <v>0.4616922</v>
      </c>
    </row>
    <row r="1120" spans="1:25">
      <c r="A1120" t="str">
        <f t="shared" si="54"/>
        <v>41-44</v>
      </c>
      <c r="B1120">
        <f t="shared" si="52"/>
        <v>41</v>
      </c>
      <c r="C1120">
        <f t="shared" si="53"/>
        <v>44</v>
      </c>
      <c r="D1120">
        <v>184000</v>
      </c>
      <c r="E1120">
        <v>194000</v>
      </c>
      <c r="F1120" s="69">
        <v>14.140319999999999</v>
      </c>
      <c r="G1120" s="69">
        <v>12.09347</v>
      </c>
      <c r="H1120" s="69">
        <v>11.520020000000001</v>
      </c>
      <c r="I1120" s="69">
        <v>11.41413</v>
      </c>
      <c r="J1120" s="69">
        <v>49.188049999999997</v>
      </c>
      <c r="K1120" s="69">
        <v>51.788670000000003</v>
      </c>
      <c r="L1120" s="69">
        <v>52.15569</v>
      </c>
      <c r="M1120" s="69">
        <v>51.974609999999998</v>
      </c>
      <c r="N1120" s="69">
        <v>15.63203</v>
      </c>
      <c r="O1120" s="69">
        <v>14.29569</v>
      </c>
      <c r="P1120" s="69">
        <v>13.74499</v>
      </c>
      <c r="Q1120" s="69">
        <v>13.30716</v>
      </c>
      <c r="R1120" s="69">
        <v>10.749890000000001</v>
      </c>
      <c r="S1120" s="69">
        <v>9.562379</v>
      </c>
      <c r="T1120" s="69">
        <v>9.0753550000000001</v>
      </c>
      <c r="U1120" s="69">
        <v>8.6860499999999998</v>
      </c>
      <c r="V1120" s="70">
        <v>0.60096260000000001</v>
      </c>
      <c r="W1120" s="70">
        <v>0.51632429999999996</v>
      </c>
      <c r="X1120" s="70">
        <v>0.47724539999999999</v>
      </c>
      <c r="Y1120" s="70">
        <v>0.45545590000000002</v>
      </c>
    </row>
    <row r="1121" spans="1:25">
      <c r="A1121" t="str">
        <f t="shared" si="54"/>
        <v>41-45</v>
      </c>
      <c r="B1121">
        <f t="shared" si="52"/>
        <v>41</v>
      </c>
      <c r="C1121">
        <f t="shared" si="53"/>
        <v>45</v>
      </c>
      <c r="D1121">
        <v>184000</v>
      </c>
      <c r="E1121">
        <v>198000</v>
      </c>
      <c r="F1121" s="69">
        <v>15.681509999999999</v>
      </c>
      <c r="G1121" s="69">
        <v>13.491199999999999</v>
      </c>
      <c r="H1121" s="69">
        <v>12.87411</v>
      </c>
      <c r="I1121" s="69">
        <v>12.762779999999999</v>
      </c>
      <c r="J1121" s="69">
        <v>48.391509999999997</v>
      </c>
      <c r="K1121" s="69">
        <v>51.026769999999999</v>
      </c>
      <c r="L1121" s="69">
        <v>51.410170000000001</v>
      </c>
      <c r="M1121" s="69">
        <v>51.235999999999997</v>
      </c>
      <c r="N1121" s="69">
        <v>17.23104</v>
      </c>
      <c r="O1121" s="69">
        <v>15.739660000000001</v>
      </c>
      <c r="P1121" s="69">
        <v>15.134779999999999</v>
      </c>
      <c r="Q1121" s="69">
        <v>14.653919999999999</v>
      </c>
      <c r="R1121" s="69">
        <v>11.20416</v>
      </c>
      <c r="S1121" s="69">
        <v>9.9581630000000008</v>
      </c>
      <c r="T1121" s="69">
        <v>9.4568960000000004</v>
      </c>
      <c r="U1121" s="69">
        <v>9.0568600000000004</v>
      </c>
      <c r="V1121" s="70">
        <v>0.68151200000000001</v>
      </c>
      <c r="W1121" s="70">
        <v>0.58678719999999995</v>
      </c>
      <c r="X1121" s="70">
        <v>0.54294819999999999</v>
      </c>
      <c r="Y1121" s="70">
        <v>0.51775309999999997</v>
      </c>
    </row>
    <row r="1122" spans="1:25">
      <c r="A1122" t="str">
        <f t="shared" si="54"/>
        <v>41-46</v>
      </c>
      <c r="B1122">
        <f t="shared" si="52"/>
        <v>41</v>
      </c>
      <c r="C1122">
        <f t="shared" si="53"/>
        <v>46</v>
      </c>
      <c r="D1122">
        <v>184000</v>
      </c>
      <c r="E1122">
        <v>202000</v>
      </c>
      <c r="F1122" s="69">
        <v>19.40934</v>
      </c>
      <c r="G1122" s="69">
        <v>16.699090000000002</v>
      </c>
      <c r="H1122" s="69">
        <v>15.891780000000001</v>
      </c>
      <c r="I1122" s="69">
        <v>15.732519999999999</v>
      </c>
      <c r="J1122" s="69">
        <v>45.11786</v>
      </c>
      <c r="K1122" s="69">
        <v>47.92783</v>
      </c>
      <c r="L1122" s="69">
        <v>48.395479999999999</v>
      </c>
      <c r="M1122" s="69">
        <v>48.263480000000001</v>
      </c>
      <c r="N1122" s="69">
        <v>18.361750000000001</v>
      </c>
      <c r="O1122" s="69">
        <v>16.748349999999999</v>
      </c>
      <c r="P1122" s="69">
        <v>16.10416</v>
      </c>
      <c r="Q1122" s="69">
        <v>15.59807</v>
      </c>
      <c r="R1122" s="69">
        <v>11.74189</v>
      </c>
      <c r="S1122" s="69">
        <v>10.42305</v>
      </c>
      <c r="T1122" s="69">
        <v>9.9010590000000001</v>
      </c>
      <c r="U1122" s="69">
        <v>9.4890729999999994</v>
      </c>
      <c r="V1122" s="70">
        <v>0.71866699999999994</v>
      </c>
      <c r="W1122" s="70">
        <v>0.61847839999999998</v>
      </c>
      <c r="X1122" s="70">
        <v>0.57316599999999995</v>
      </c>
      <c r="Y1122" s="70">
        <v>0.54788409999999999</v>
      </c>
    </row>
    <row r="1123" spans="1:25">
      <c r="A1123" t="str">
        <f t="shared" si="54"/>
        <v>41-47</v>
      </c>
      <c r="B1123">
        <f t="shared" si="52"/>
        <v>41</v>
      </c>
      <c r="C1123">
        <f t="shared" si="53"/>
        <v>47</v>
      </c>
      <c r="D1123">
        <v>184000</v>
      </c>
      <c r="E1123">
        <v>206000</v>
      </c>
      <c r="F1123" s="69">
        <v>19.597449999999998</v>
      </c>
      <c r="G1123" s="69">
        <v>16.679659999999998</v>
      </c>
      <c r="H1123" s="69">
        <v>15.802910000000001</v>
      </c>
      <c r="I1123" s="69">
        <v>15.65239</v>
      </c>
      <c r="J1123" s="69">
        <v>44.836379999999998</v>
      </c>
      <c r="K1123" s="69">
        <v>47.774859999999997</v>
      </c>
      <c r="L1123" s="69">
        <v>48.251179999999998</v>
      </c>
      <c r="M1123" s="69">
        <v>48.07367</v>
      </c>
      <c r="N1123" s="69">
        <v>18.30021</v>
      </c>
      <c r="O1123" s="69">
        <v>16.69821</v>
      </c>
      <c r="P1123" s="69">
        <v>16.074310000000001</v>
      </c>
      <c r="Q1123" s="69">
        <v>15.594519999999999</v>
      </c>
      <c r="R1123" s="69">
        <v>11.700200000000001</v>
      </c>
      <c r="S1123" s="69">
        <v>10.38181</v>
      </c>
      <c r="T1123" s="69">
        <v>9.872268</v>
      </c>
      <c r="U1123" s="69">
        <v>9.4788630000000005</v>
      </c>
      <c r="V1123" s="70">
        <v>0.69930239999999999</v>
      </c>
      <c r="W1123" s="70">
        <v>0.60019639999999996</v>
      </c>
      <c r="X1123" s="70">
        <v>0.55944260000000001</v>
      </c>
      <c r="Y1123" s="70">
        <v>0.53991809999999996</v>
      </c>
    </row>
    <row r="1124" spans="1:25">
      <c r="A1124" t="str">
        <f t="shared" si="54"/>
        <v>41-48</v>
      </c>
      <c r="B1124">
        <f t="shared" si="52"/>
        <v>41</v>
      </c>
      <c r="C1124">
        <f t="shared" si="53"/>
        <v>48</v>
      </c>
      <c r="D1124">
        <v>184000</v>
      </c>
      <c r="E1124">
        <v>210000</v>
      </c>
      <c r="F1124" s="69">
        <v>13.357379999999999</v>
      </c>
      <c r="G1124" s="69">
        <v>11.260400000000001</v>
      </c>
      <c r="H1124" s="69">
        <v>10.6663</v>
      </c>
      <c r="I1124" s="69">
        <v>10.565239999999999</v>
      </c>
      <c r="J1124" s="69">
        <v>47.409849999999999</v>
      </c>
      <c r="K1124" s="69">
        <v>50.264319999999998</v>
      </c>
      <c r="L1124" s="69">
        <v>50.726669999999999</v>
      </c>
      <c r="M1124" s="69">
        <v>50.566740000000003</v>
      </c>
      <c r="N1124" s="69">
        <v>14.330629999999999</v>
      </c>
      <c r="O1124" s="69">
        <v>13.12208</v>
      </c>
      <c r="P1124" s="69">
        <v>12.65607</v>
      </c>
      <c r="Q1124" s="69">
        <v>12.2965</v>
      </c>
      <c r="R1124" s="69">
        <v>10.078110000000001</v>
      </c>
      <c r="S1124" s="69">
        <v>8.9578070000000007</v>
      </c>
      <c r="T1124" s="69">
        <v>8.5293770000000002</v>
      </c>
      <c r="U1124" s="69">
        <v>8.1963240000000006</v>
      </c>
      <c r="V1124" s="70">
        <v>0.50826749999999998</v>
      </c>
      <c r="W1124" s="70">
        <v>0.43619079999999999</v>
      </c>
      <c r="X1124" s="70">
        <v>0.40745809999999999</v>
      </c>
      <c r="Y1124" s="70">
        <v>0.39445019999999997</v>
      </c>
    </row>
    <row r="1125" spans="1:25">
      <c r="A1125" t="str">
        <f t="shared" si="54"/>
        <v>41-49</v>
      </c>
      <c r="B1125">
        <f t="shared" si="52"/>
        <v>41</v>
      </c>
      <c r="C1125">
        <f t="shared" si="53"/>
        <v>49</v>
      </c>
      <c r="D1125">
        <v>184000</v>
      </c>
      <c r="E1125">
        <v>214000</v>
      </c>
      <c r="F1125" s="69">
        <v>13.5656</v>
      </c>
      <c r="G1125" s="69">
        <v>11.457890000000001</v>
      </c>
      <c r="H1125" s="69">
        <v>10.85815</v>
      </c>
      <c r="I1125" s="69">
        <v>10.74705</v>
      </c>
      <c r="J1125" s="69">
        <v>48.262749999999997</v>
      </c>
      <c r="K1125" s="69">
        <v>51.136310000000002</v>
      </c>
      <c r="L1125" s="69">
        <v>51.613309999999998</v>
      </c>
      <c r="M1125" s="69">
        <v>51.468859999999999</v>
      </c>
      <c r="N1125" s="69">
        <v>17.074950000000001</v>
      </c>
      <c r="O1125" s="69">
        <v>15.616210000000001</v>
      </c>
      <c r="P1125" s="69">
        <v>15.03951</v>
      </c>
      <c r="Q1125" s="69">
        <v>14.59299</v>
      </c>
      <c r="R1125" s="69">
        <v>10.69267</v>
      </c>
      <c r="S1125" s="69">
        <v>9.5005279999999992</v>
      </c>
      <c r="T1125" s="69">
        <v>9.0383779999999998</v>
      </c>
      <c r="U1125" s="69">
        <v>8.6774749999999994</v>
      </c>
      <c r="V1125" s="70">
        <v>0.64179269999999999</v>
      </c>
      <c r="W1125" s="70">
        <v>0.55370980000000003</v>
      </c>
      <c r="X1125" s="70">
        <v>0.51530520000000002</v>
      </c>
      <c r="Y1125" s="70">
        <v>0.49497439999999998</v>
      </c>
    </row>
    <row r="1126" spans="1:25">
      <c r="A1126" t="str">
        <f t="shared" si="54"/>
        <v>41-50</v>
      </c>
      <c r="B1126">
        <f t="shared" si="52"/>
        <v>41</v>
      </c>
      <c r="C1126">
        <f t="shared" si="53"/>
        <v>50</v>
      </c>
      <c r="D1126">
        <v>184000</v>
      </c>
      <c r="E1126">
        <v>218000</v>
      </c>
      <c r="F1126" s="69">
        <v>17.073270000000001</v>
      </c>
      <c r="G1126" s="69">
        <v>14.39298</v>
      </c>
      <c r="H1126" s="69">
        <v>13.589919999999999</v>
      </c>
      <c r="I1126" s="69">
        <v>13.42314</v>
      </c>
      <c r="J1126" s="69">
        <v>44.990319999999997</v>
      </c>
      <c r="K1126" s="69">
        <v>47.985399999999998</v>
      </c>
      <c r="L1126" s="69">
        <v>48.536020000000001</v>
      </c>
      <c r="M1126" s="69">
        <v>48.442819999999998</v>
      </c>
      <c r="N1126" s="69">
        <v>17.474779999999999</v>
      </c>
      <c r="O1126" s="69">
        <v>15.95768</v>
      </c>
      <c r="P1126" s="69">
        <v>15.37041</v>
      </c>
      <c r="Q1126" s="69">
        <v>14.919</v>
      </c>
      <c r="R1126" s="69">
        <v>11.04734</v>
      </c>
      <c r="S1126" s="69">
        <v>9.805415</v>
      </c>
      <c r="T1126" s="69">
        <v>9.331061</v>
      </c>
      <c r="U1126" s="69">
        <v>8.9638749999999998</v>
      </c>
      <c r="V1126" s="70">
        <v>0.71677159999999995</v>
      </c>
      <c r="W1126" s="70">
        <v>0.61554779999999998</v>
      </c>
      <c r="X1126" s="70">
        <v>0.57250109999999999</v>
      </c>
      <c r="Y1126" s="70">
        <v>0.55001710000000004</v>
      </c>
    </row>
    <row r="1127" spans="1:25">
      <c r="A1127" t="str">
        <f t="shared" si="54"/>
        <v>41-51</v>
      </c>
      <c r="B1127">
        <f t="shared" si="52"/>
        <v>41</v>
      </c>
      <c r="C1127">
        <f t="shared" si="53"/>
        <v>51</v>
      </c>
      <c r="D1127">
        <v>184000</v>
      </c>
      <c r="E1127">
        <v>222000</v>
      </c>
      <c r="F1127" s="69">
        <v>24.146139999999999</v>
      </c>
      <c r="G1127" s="69">
        <v>20.760840000000002</v>
      </c>
      <c r="H1127" s="69">
        <v>19.706589999999998</v>
      </c>
      <c r="I1127" s="69">
        <v>19.471039999999999</v>
      </c>
      <c r="J1127" s="69">
        <v>39.636969999999998</v>
      </c>
      <c r="K1127" s="69">
        <v>42.534039999999997</v>
      </c>
      <c r="L1127" s="69">
        <v>43.107619999999997</v>
      </c>
      <c r="M1127" s="69">
        <v>43.077669999999998</v>
      </c>
      <c r="N1127" s="69">
        <v>20.066610000000001</v>
      </c>
      <c r="O1127" s="69">
        <v>18.28124</v>
      </c>
      <c r="P1127" s="69">
        <v>17.570430000000002</v>
      </c>
      <c r="Q1127" s="69">
        <v>17.013249999999999</v>
      </c>
      <c r="R1127" s="69">
        <v>12.355829999999999</v>
      </c>
      <c r="S1127" s="69">
        <v>10.950989999999999</v>
      </c>
      <c r="T1127" s="69">
        <v>10.40479</v>
      </c>
      <c r="U1127" s="69">
        <v>9.9759189999999993</v>
      </c>
      <c r="V1127" s="70">
        <v>0.79253289999999998</v>
      </c>
      <c r="W1127" s="70">
        <v>0.68131699999999995</v>
      </c>
      <c r="X1127" s="70">
        <v>0.63223110000000005</v>
      </c>
      <c r="Y1127" s="70">
        <v>0.60390429999999995</v>
      </c>
    </row>
    <row r="1128" spans="1:25">
      <c r="A1128" t="str">
        <f t="shared" si="54"/>
        <v>41-52</v>
      </c>
      <c r="B1128">
        <f t="shared" si="52"/>
        <v>41</v>
      </c>
      <c r="C1128">
        <f t="shared" si="53"/>
        <v>52</v>
      </c>
      <c r="D1128">
        <v>184000</v>
      </c>
      <c r="E1128">
        <v>226000</v>
      </c>
      <c r="F1128" s="69">
        <v>15.35749</v>
      </c>
      <c r="G1128" s="69">
        <v>13.124689999999999</v>
      </c>
      <c r="H1128" s="69">
        <v>12.48612</v>
      </c>
      <c r="I1128" s="69">
        <v>12.35937</v>
      </c>
      <c r="J1128" s="69">
        <v>41.713749999999997</v>
      </c>
      <c r="K1128" s="69">
        <v>44.475250000000003</v>
      </c>
      <c r="L1128" s="69">
        <v>44.989600000000003</v>
      </c>
      <c r="M1128" s="69">
        <v>44.930929999999996</v>
      </c>
      <c r="N1128" s="69">
        <v>19.799990000000001</v>
      </c>
      <c r="O1128" s="69">
        <v>18.057780000000001</v>
      </c>
      <c r="P1128" s="69">
        <v>17.381460000000001</v>
      </c>
      <c r="Q1128" s="69">
        <v>16.859660000000002</v>
      </c>
      <c r="R1128" s="69">
        <v>11.86843</v>
      </c>
      <c r="S1128" s="69">
        <v>10.53312</v>
      </c>
      <c r="T1128" s="69">
        <v>10.028420000000001</v>
      </c>
      <c r="U1128" s="69">
        <v>9.6361620000000006</v>
      </c>
      <c r="V1128" s="70">
        <v>0.73213459999999997</v>
      </c>
      <c r="W1128" s="70">
        <v>0.63263970000000003</v>
      </c>
      <c r="X1128" s="70">
        <v>0.58964369999999999</v>
      </c>
      <c r="Y1128" s="70">
        <v>0.5659092</v>
      </c>
    </row>
    <row r="1129" spans="1:25">
      <c r="A1129" t="str">
        <f t="shared" si="54"/>
        <v>41-53</v>
      </c>
      <c r="B1129">
        <f t="shared" si="52"/>
        <v>41</v>
      </c>
      <c r="C1129">
        <f t="shared" si="53"/>
        <v>53</v>
      </c>
      <c r="D1129">
        <v>184000</v>
      </c>
      <c r="E1129">
        <v>230000</v>
      </c>
      <c r="F1129" s="69">
        <v>11.776249999999999</v>
      </c>
      <c r="G1129" s="69">
        <v>10.005000000000001</v>
      </c>
      <c r="H1129" s="69">
        <v>9.5241830000000007</v>
      </c>
      <c r="I1129" s="69">
        <v>9.4313099999999999</v>
      </c>
      <c r="J1129" s="69">
        <v>48.277670000000001</v>
      </c>
      <c r="K1129" s="69">
        <v>50.961880000000001</v>
      </c>
      <c r="L1129" s="69">
        <v>51.381920000000001</v>
      </c>
      <c r="M1129" s="69">
        <v>51.240789999999997</v>
      </c>
      <c r="N1129" s="69">
        <v>16.87321</v>
      </c>
      <c r="O1129" s="69">
        <v>15.44666</v>
      </c>
      <c r="P1129" s="69">
        <v>14.911020000000001</v>
      </c>
      <c r="Q1129" s="69">
        <v>14.507250000000001</v>
      </c>
      <c r="R1129" s="69">
        <v>10.532590000000001</v>
      </c>
      <c r="S1129" s="69">
        <v>9.3611740000000001</v>
      </c>
      <c r="T1129" s="69">
        <v>8.93628</v>
      </c>
      <c r="U1129" s="69">
        <v>8.6117410000000003</v>
      </c>
      <c r="V1129" s="70">
        <v>0.61334949999999999</v>
      </c>
      <c r="W1129" s="70">
        <v>0.53221649999999998</v>
      </c>
      <c r="X1129" s="70">
        <v>0.49995050000000002</v>
      </c>
      <c r="Y1129" s="70">
        <v>0.48448940000000001</v>
      </c>
    </row>
    <row r="1130" spans="1:25">
      <c r="A1130" t="str">
        <f t="shared" si="54"/>
        <v>41-54</v>
      </c>
      <c r="B1130">
        <f t="shared" si="52"/>
        <v>41</v>
      </c>
      <c r="C1130">
        <f t="shared" si="53"/>
        <v>54</v>
      </c>
      <c r="D1130">
        <v>184000</v>
      </c>
      <c r="E1130">
        <v>234000</v>
      </c>
      <c r="F1130" s="69">
        <v>8.1582880000000007</v>
      </c>
      <c r="G1130" s="69">
        <v>6.8770210000000001</v>
      </c>
      <c r="H1130" s="69">
        <v>6.5406579999999996</v>
      </c>
      <c r="I1130" s="69">
        <v>6.4785940000000002</v>
      </c>
      <c r="J1130" s="69">
        <v>51.041519999999998</v>
      </c>
      <c r="K1130" s="69">
        <v>53.659660000000002</v>
      </c>
      <c r="L1130" s="69">
        <v>54.034289999999999</v>
      </c>
      <c r="M1130" s="69">
        <v>53.853189999999998</v>
      </c>
      <c r="N1130" s="69">
        <v>16.515280000000001</v>
      </c>
      <c r="O1130" s="69">
        <v>15.1225</v>
      </c>
      <c r="P1130" s="69">
        <v>14.61923</v>
      </c>
      <c r="Q1130" s="69">
        <v>14.24156</v>
      </c>
      <c r="R1130" s="69">
        <v>10.18244</v>
      </c>
      <c r="S1130" s="69">
        <v>9.049296</v>
      </c>
      <c r="T1130" s="69">
        <v>8.6506600000000002</v>
      </c>
      <c r="U1130" s="69">
        <v>8.3480000000000008</v>
      </c>
      <c r="V1130" s="70">
        <v>0.61089470000000001</v>
      </c>
      <c r="W1130" s="70">
        <v>0.52836360000000004</v>
      </c>
      <c r="X1130" s="70">
        <v>0.4971274</v>
      </c>
      <c r="Y1130" s="70">
        <v>0.48261979999999999</v>
      </c>
    </row>
    <row r="1131" spans="1:25">
      <c r="A1131" t="str">
        <f t="shared" si="54"/>
        <v>41-55</v>
      </c>
      <c r="B1131">
        <f t="shared" si="52"/>
        <v>41</v>
      </c>
      <c r="C1131">
        <f t="shared" si="53"/>
        <v>55</v>
      </c>
      <c r="D1131">
        <v>184000</v>
      </c>
      <c r="E1131">
        <v>238000</v>
      </c>
      <c r="F1131" s="69">
        <v>8.1275220000000008</v>
      </c>
      <c r="G1131" s="69">
        <v>6.8551830000000002</v>
      </c>
      <c r="H1131" s="69">
        <v>6.5261370000000003</v>
      </c>
      <c r="I1131" s="69">
        <v>6.4722169999999997</v>
      </c>
      <c r="J1131" s="69">
        <v>51.803240000000002</v>
      </c>
      <c r="K1131" s="69">
        <v>54.429029999999997</v>
      </c>
      <c r="L1131" s="69">
        <v>54.778860000000002</v>
      </c>
      <c r="M1131" s="69">
        <v>54.567520000000002</v>
      </c>
      <c r="N1131" s="69">
        <v>16.72598</v>
      </c>
      <c r="O1131" s="69">
        <v>15.30204</v>
      </c>
      <c r="P1131" s="69">
        <v>14.80158</v>
      </c>
      <c r="Q1131" s="69">
        <v>14.425890000000001</v>
      </c>
      <c r="R1131" s="69">
        <v>10.31596</v>
      </c>
      <c r="S1131" s="69">
        <v>9.1645620000000001</v>
      </c>
      <c r="T1131" s="69">
        <v>8.7673020000000008</v>
      </c>
      <c r="U1131" s="69">
        <v>8.4662459999999999</v>
      </c>
      <c r="V1131" s="70">
        <v>0.6559064</v>
      </c>
      <c r="W1131" s="70">
        <v>0.56497200000000003</v>
      </c>
      <c r="X1131" s="70">
        <v>0.53100510000000001</v>
      </c>
      <c r="Y1131" s="70">
        <v>0.51496549999999996</v>
      </c>
    </row>
    <row r="1132" spans="1:25">
      <c r="A1132" t="str">
        <f t="shared" si="54"/>
        <v>41-56</v>
      </c>
      <c r="B1132">
        <f t="shared" si="52"/>
        <v>41</v>
      </c>
      <c r="C1132">
        <f t="shared" si="53"/>
        <v>56</v>
      </c>
      <c r="D1132">
        <v>184000</v>
      </c>
      <c r="E1132">
        <v>242000</v>
      </c>
      <c r="F1132" s="69">
        <v>8.2267919999999997</v>
      </c>
      <c r="G1132" s="69">
        <v>6.9617589999999998</v>
      </c>
      <c r="H1132" s="69">
        <v>6.6387090000000004</v>
      </c>
      <c r="I1132" s="69">
        <v>6.5942679999999996</v>
      </c>
      <c r="J1132" s="69">
        <v>51.987879999999997</v>
      </c>
      <c r="K1132" s="69">
        <v>54.666260000000001</v>
      </c>
      <c r="L1132" s="69">
        <v>55.022590000000001</v>
      </c>
      <c r="M1132" s="69">
        <v>54.78593</v>
      </c>
      <c r="N1132" s="69">
        <v>17.398689999999998</v>
      </c>
      <c r="O1132" s="69">
        <v>15.907959999999999</v>
      </c>
      <c r="P1132" s="69">
        <v>15.3931</v>
      </c>
      <c r="Q1132" s="69">
        <v>15.00848</v>
      </c>
      <c r="R1132" s="69">
        <v>10.5663</v>
      </c>
      <c r="S1132" s="69">
        <v>9.3845869999999998</v>
      </c>
      <c r="T1132" s="69">
        <v>8.983689</v>
      </c>
      <c r="U1132" s="69">
        <v>8.6814169999999997</v>
      </c>
      <c r="V1132" s="70">
        <v>0.69312870000000004</v>
      </c>
      <c r="W1132" s="70">
        <v>0.59622629999999999</v>
      </c>
      <c r="X1132" s="70">
        <v>0.56059979999999998</v>
      </c>
      <c r="Y1132" s="70">
        <v>0.54386120000000004</v>
      </c>
    </row>
    <row r="1133" spans="1:25">
      <c r="A1133" t="str">
        <f t="shared" si="54"/>
        <v>42-9</v>
      </c>
      <c r="B1133">
        <f t="shared" si="52"/>
        <v>42</v>
      </c>
      <c r="C1133">
        <f t="shared" si="53"/>
        <v>9</v>
      </c>
      <c r="D1133">
        <v>188000</v>
      </c>
      <c r="E1133">
        <v>54000</v>
      </c>
      <c r="F1133" s="69">
        <v>5.4409340000000004</v>
      </c>
      <c r="G1133" s="69">
        <v>4.5514479999999997</v>
      </c>
      <c r="H1133" s="69">
        <v>4.2819659999999997</v>
      </c>
      <c r="I1133" s="69">
        <v>4.1227390000000002</v>
      </c>
      <c r="J1133" s="69">
        <v>55.25573</v>
      </c>
      <c r="K1133" s="69">
        <v>56.960410000000003</v>
      </c>
      <c r="L1133" s="69">
        <v>57.178170000000001</v>
      </c>
      <c r="M1133" s="69">
        <v>57.20955</v>
      </c>
      <c r="N1133" s="69">
        <v>7.090541</v>
      </c>
      <c r="O1133" s="69">
        <v>6.5313699999999999</v>
      </c>
      <c r="P1133" s="69">
        <v>6.3174809999999999</v>
      </c>
      <c r="Q1133" s="69">
        <v>6.1492509999999996</v>
      </c>
      <c r="R1133" s="69">
        <v>6.2088070000000002</v>
      </c>
      <c r="S1133" s="69">
        <v>5.5439720000000001</v>
      </c>
      <c r="T1133" s="69">
        <v>5.2808070000000003</v>
      </c>
      <c r="U1133" s="69">
        <v>5.069286</v>
      </c>
      <c r="V1133" s="70">
        <v>0.373367</v>
      </c>
      <c r="W1133" s="70">
        <v>0.3162954</v>
      </c>
      <c r="X1133" s="70">
        <v>0.28680830000000002</v>
      </c>
      <c r="Y1133" s="70">
        <v>0.26892240000000001</v>
      </c>
    </row>
    <row r="1134" spans="1:25">
      <c r="A1134" t="str">
        <f t="shared" si="54"/>
        <v>42-10</v>
      </c>
      <c r="B1134">
        <f t="shared" si="52"/>
        <v>42</v>
      </c>
      <c r="C1134">
        <f t="shared" si="53"/>
        <v>10</v>
      </c>
      <c r="D1134">
        <v>188000</v>
      </c>
      <c r="E1134">
        <v>58000</v>
      </c>
      <c r="F1134" s="69">
        <v>6.8687379999999996</v>
      </c>
      <c r="G1134" s="69">
        <v>5.7436340000000001</v>
      </c>
      <c r="H1134" s="69">
        <v>5.4117150000000001</v>
      </c>
      <c r="I1134" s="69">
        <v>5.2292370000000004</v>
      </c>
      <c r="J1134" s="69">
        <v>54.204349999999998</v>
      </c>
      <c r="K1134" s="69">
        <v>55.96658</v>
      </c>
      <c r="L1134" s="69">
        <v>56.204470000000001</v>
      </c>
      <c r="M1134" s="69">
        <v>56.238039999999998</v>
      </c>
      <c r="N1134" s="69">
        <v>8.191872</v>
      </c>
      <c r="O1134" s="69">
        <v>7.5285630000000001</v>
      </c>
      <c r="P1134" s="69">
        <v>7.2742550000000001</v>
      </c>
      <c r="Q1134" s="69">
        <v>7.073747</v>
      </c>
      <c r="R1134" s="69">
        <v>6.5684839999999998</v>
      </c>
      <c r="S1134" s="69">
        <v>5.8656370000000004</v>
      </c>
      <c r="T1134" s="69">
        <v>5.5886529999999999</v>
      </c>
      <c r="U1134" s="69">
        <v>5.366492</v>
      </c>
      <c r="V1134" s="70">
        <v>0.40759709999999999</v>
      </c>
      <c r="W1134" s="70">
        <v>0.34668260000000001</v>
      </c>
      <c r="X1134" s="70">
        <v>0.3159556</v>
      </c>
      <c r="Y1134" s="70">
        <v>0.2973846</v>
      </c>
    </row>
    <row r="1135" spans="1:25">
      <c r="A1135" t="str">
        <f t="shared" si="54"/>
        <v>42-11</v>
      </c>
      <c r="B1135">
        <f t="shared" si="52"/>
        <v>42</v>
      </c>
      <c r="C1135">
        <f t="shared" si="53"/>
        <v>11</v>
      </c>
      <c r="D1135">
        <v>188000</v>
      </c>
      <c r="E1135">
        <v>62000</v>
      </c>
      <c r="F1135" s="69">
        <v>7.8863719999999997</v>
      </c>
      <c r="G1135" s="69">
        <v>6.5851309999999996</v>
      </c>
      <c r="H1135" s="69">
        <v>6.1974669999999996</v>
      </c>
      <c r="I1135" s="69">
        <v>5.9941269999999998</v>
      </c>
      <c r="J1135" s="69">
        <v>53.528109999999998</v>
      </c>
      <c r="K1135" s="69">
        <v>55.336179999999999</v>
      </c>
      <c r="L1135" s="69">
        <v>55.590919999999997</v>
      </c>
      <c r="M1135" s="69">
        <v>55.626220000000004</v>
      </c>
      <c r="N1135" s="69">
        <v>8.1036909999999995</v>
      </c>
      <c r="O1135" s="69">
        <v>7.4504510000000002</v>
      </c>
      <c r="P1135" s="69">
        <v>7.200971</v>
      </c>
      <c r="Q1135" s="69">
        <v>7.0054239999999997</v>
      </c>
      <c r="R1135" s="69">
        <v>6.6610639999999997</v>
      </c>
      <c r="S1135" s="69">
        <v>5.9487759999999996</v>
      </c>
      <c r="T1135" s="69">
        <v>5.6689759999999998</v>
      </c>
      <c r="U1135" s="69">
        <v>5.4453269999999998</v>
      </c>
      <c r="V1135" s="70">
        <v>0.39798410000000001</v>
      </c>
      <c r="W1135" s="70">
        <v>0.33892810000000001</v>
      </c>
      <c r="X1135" s="70">
        <v>0.30930590000000002</v>
      </c>
      <c r="Y1135" s="70">
        <v>0.29178690000000002</v>
      </c>
    </row>
    <row r="1136" spans="1:25">
      <c r="A1136" t="str">
        <f t="shared" si="54"/>
        <v>42-12</v>
      </c>
      <c r="B1136">
        <f t="shared" si="52"/>
        <v>42</v>
      </c>
      <c r="C1136">
        <f t="shared" si="53"/>
        <v>12</v>
      </c>
      <c r="D1136">
        <v>188000</v>
      </c>
      <c r="E1136">
        <v>66000</v>
      </c>
      <c r="F1136" s="69">
        <v>6.2263570000000001</v>
      </c>
      <c r="G1136" s="69">
        <v>5.2256539999999996</v>
      </c>
      <c r="H1136" s="69">
        <v>4.9242879999999998</v>
      </c>
      <c r="I1136" s="69">
        <v>4.7604009999999999</v>
      </c>
      <c r="J1136" s="69">
        <v>54.825710000000001</v>
      </c>
      <c r="K1136" s="69">
        <v>56.503770000000003</v>
      </c>
      <c r="L1136" s="69">
        <v>56.711910000000003</v>
      </c>
      <c r="M1136" s="69">
        <v>56.711410000000001</v>
      </c>
      <c r="N1136" s="69">
        <v>8.3772769999999994</v>
      </c>
      <c r="O1136" s="69">
        <v>7.7019029999999997</v>
      </c>
      <c r="P1136" s="69">
        <v>7.4444210000000002</v>
      </c>
      <c r="Q1136" s="69">
        <v>7.2422339999999998</v>
      </c>
      <c r="R1136" s="69">
        <v>6.5992490000000004</v>
      </c>
      <c r="S1136" s="69">
        <v>5.8963989999999997</v>
      </c>
      <c r="T1136" s="69">
        <v>5.6209930000000004</v>
      </c>
      <c r="U1136" s="69">
        <v>5.4006309999999997</v>
      </c>
      <c r="V1136" s="70">
        <v>0.4085625</v>
      </c>
      <c r="W1136" s="70">
        <v>0.34842210000000001</v>
      </c>
      <c r="X1136" s="70">
        <v>0.31850509999999999</v>
      </c>
      <c r="Y1136" s="70">
        <v>0.30070200000000002</v>
      </c>
    </row>
    <row r="1137" spans="1:25">
      <c r="A1137" t="str">
        <f t="shared" si="54"/>
        <v>42-13</v>
      </c>
      <c r="B1137">
        <f t="shared" si="52"/>
        <v>42</v>
      </c>
      <c r="C1137">
        <f t="shared" si="53"/>
        <v>13</v>
      </c>
      <c r="D1137">
        <v>188000</v>
      </c>
      <c r="E1137">
        <v>70000</v>
      </c>
      <c r="F1137" s="69">
        <v>5.4144870000000003</v>
      </c>
      <c r="G1137" s="69">
        <v>4.5677969999999997</v>
      </c>
      <c r="H1137" s="69">
        <v>4.3120539999999998</v>
      </c>
      <c r="I1137" s="69">
        <v>4.1704140000000001</v>
      </c>
      <c r="J1137" s="69">
        <v>55.334119999999999</v>
      </c>
      <c r="K1137" s="69">
        <v>56.935569999999998</v>
      </c>
      <c r="L1137" s="69">
        <v>57.11806</v>
      </c>
      <c r="M1137" s="69">
        <v>57.095190000000002</v>
      </c>
      <c r="N1137" s="69">
        <v>7.479012</v>
      </c>
      <c r="O1137" s="69">
        <v>6.8819949999999999</v>
      </c>
      <c r="P1137" s="69">
        <v>6.6548559999999997</v>
      </c>
      <c r="Q1137" s="69">
        <v>6.4771020000000004</v>
      </c>
      <c r="R1137" s="69">
        <v>6.3940219999999997</v>
      </c>
      <c r="S1137" s="69">
        <v>5.7157970000000002</v>
      </c>
      <c r="T1137" s="69">
        <v>5.4513740000000004</v>
      </c>
      <c r="U1137" s="69">
        <v>5.2404890000000002</v>
      </c>
      <c r="V1137" s="70">
        <v>0.38500709999999999</v>
      </c>
      <c r="W1137" s="70">
        <v>0.32837569999999999</v>
      </c>
      <c r="X1137" s="70">
        <v>0.30011209999999999</v>
      </c>
      <c r="Y1137" s="70">
        <v>0.2835107</v>
      </c>
    </row>
    <row r="1138" spans="1:25">
      <c r="A1138" t="str">
        <f t="shared" si="54"/>
        <v>42-14</v>
      </c>
      <c r="B1138">
        <f t="shared" si="52"/>
        <v>42</v>
      </c>
      <c r="C1138">
        <f t="shared" si="53"/>
        <v>14</v>
      </c>
      <c r="D1138">
        <v>188000</v>
      </c>
      <c r="E1138">
        <v>74000</v>
      </c>
      <c r="F1138" s="69">
        <v>6.087523</v>
      </c>
      <c r="G1138" s="69">
        <v>5.1587319999999997</v>
      </c>
      <c r="H1138" s="69">
        <v>4.8770819999999997</v>
      </c>
      <c r="I1138" s="69">
        <v>4.7285729999999999</v>
      </c>
      <c r="J1138" s="69">
        <v>55.584580000000003</v>
      </c>
      <c r="K1138" s="69">
        <v>57.120609999999999</v>
      </c>
      <c r="L1138" s="69">
        <v>57.281770000000002</v>
      </c>
      <c r="M1138" s="69">
        <v>57.236249999999998</v>
      </c>
      <c r="N1138" s="69">
        <v>9.7337059999999997</v>
      </c>
      <c r="O1138" s="69">
        <v>8.9216329999999999</v>
      </c>
      <c r="P1138" s="69">
        <v>8.6140419999999995</v>
      </c>
      <c r="Q1138" s="69">
        <v>8.3718330000000005</v>
      </c>
      <c r="R1138" s="69">
        <v>6.9475530000000001</v>
      </c>
      <c r="S1138" s="69">
        <v>6.2043030000000003</v>
      </c>
      <c r="T1138" s="69">
        <v>5.9173850000000003</v>
      </c>
      <c r="U1138" s="69">
        <v>5.6883569999999999</v>
      </c>
      <c r="V1138" s="70">
        <v>0.47624290000000002</v>
      </c>
      <c r="W1138" s="70">
        <v>0.40830179999999999</v>
      </c>
      <c r="X1138" s="70">
        <v>0.37646659999999998</v>
      </c>
      <c r="Y1138" s="70">
        <v>0.35817680000000002</v>
      </c>
    </row>
    <row r="1139" spans="1:25">
      <c r="A1139" t="str">
        <f t="shared" si="54"/>
        <v>42-15</v>
      </c>
      <c r="B1139">
        <f t="shared" si="52"/>
        <v>42</v>
      </c>
      <c r="C1139">
        <f t="shared" si="53"/>
        <v>15</v>
      </c>
      <c r="D1139">
        <v>188000</v>
      </c>
      <c r="E1139">
        <v>78000</v>
      </c>
      <c r="F1139" s="69">
        <v>6.2759340000000003</v>
      </c>
      <c r="G1139" s="69">
        <v>5.3204180000000001</v>
      </c>
      <c r="H1139" s="69">
        <v>5.0307940000000002</v>
      </c>
      <c r="I1139" s="69">
        <v>4.8844240000000001</v>
      </c>
      <c r="J1139" s="69">
        <v>54.946190000000001</v>
      </c>
      <c r="K1139" s="69">
        <v>56.579140000000002</v>
      </c>
      <c r="L1139" s="69">
        <v>56.770679999999999</v>
      </c>
      <c r="M1139" s="69">
        <v>56.733449999999998</v>
      </c>
      <c r="N1139" s="69">
        <v>8.9321380000000001</v>
      </c>
      <c r="O1139" s="69">
        <v>8.1936470000000003</v>
      </c>
      <c r="P1139" s="69">
        <v>7.9142239999999999</v>
      </c>
      <c r="Q1139" s="69">
        <v>7.6945180000000004</v>
      </c>
      <c r="R1139" s="69">
        <v>6.8756899999999996</v>
      </c>
      <c r="S1139" s="69">
        <v>6.1420250000000003</v>
      </c>
      <c r="T1139" s="69">
        <v>5.8591569999999997</v>
      </c>
      <c r="U1139" s="69">
        <v>5.6336009999999996</v>
      </c>
      <c r="V1139" s="70">
        <v>0.43841219999999997</v>
      </c>
      <c r="W1139" s="70">
        <v>0.37552459999999999</v>
      </c>
      <c r="X1139" s="70">
        <v>0.34561259999999999</v>
      </c>
      <c r="Y1139" s="70">
        <v>0.32865329999999998</v>
      </c>
    </row>
    <row r="1140" spans="1:25">
      <c r="A1140" t="str">
        <f t="shared" si="54"/>
        <v>42-16</v>
      </c>
      <c r="B1140">
        <f t="shared" si="52"/>
        <v>42</v>
      </c>
      <c r="C1140">
        <f t="shared" si="53"/>
        <v>16</v>
      </c>
      <c r="D1140">
        <v>188000</v>
      </c>
      <c r="E1140">
        <v>82000</v>
      </c>
      <c r="F1140" s="69">
        <v>6.4164349999999999</v>
      </c>
      <c r="G1140" s="69">
        <v>5.4453699999999996</v>
      </c>
      <c r="H1140" s="69">
        <v>5.1508620000000001</v>
      </c>
      <c r="I1140" s="69">
        <v>5.0054970000000001</v>
      </c>
      <c r="J1140" s="69">
        <v>53.601680000000002</v>
      </c>
      <c r="K1140" s="69">
        <v>55.289700000000003</v>
      </c>
      <c r="L1140" s="69">
        <v>55.505839999999999</v>
      </c>
      <c r="M1140" s="69">
        <v>55.479669999999999</v>
      </c>
      <c r="N1140" s="69">
        <v>6.6635600000000004</v>
      </c>
      <c r="O1140" s="69">
        <v>6.1381649999999999</v>
      </c>
      <c r="P1140" s="69">
        <v>5.94015</v>
      </c>
      <c r="Q1140" s="69">
        <v>5.784904</v>
      </c>
      <c r="R1140" s="69">
        <v>6.5027990000000004</v>
      </c>
      <c r="S1140" s="69">
        <v>5.8155109999999999</v>
      </c>
      <c r="T1140" s="69">
        <v>5.5508220000000001</v>
      </c>
      <c r="U1140" s="69">
        <v>5.3394779999999997</v>
      </c>
      <c r="V1140" s="70">
        <v>0.33876529999999999</v>
      </c>
      <c r="W1140" s="70">
        <v>0.28849920000000001</v>
      </c>
      <c r="X1140" s="70">
        <v>0.26337470000000002</v>
      </c>
      <c r="Y1140" s="70">
        <v>0.24918290000000001</v>
      </c>
    </row>
    <row r="1141" spans="1:25">
      <c r="A1141" t="str">
        <f t="shared" si="54"/>
        <v>42-17</v>
      </c>
      <c r="B1141">
        <f t="shared" si="52"/>
        <v>42</v>
      </c>
      <c r="C1141">
        <f t="shared" si="53"/>
        <v>17</v>
      </c>
      <c r="D1141">
        <v>188000</v>
      </c>
      <c r="E1141">
        <v>86000</v>
      </c>
      <c r="F1141" s="69">
        <v>7.591056</v>
      </c>
      <c r="G1141" s="69">
        <v>6.4719199999999999</v>
      </c>
      <c r="H1141" s="69">
        <v>6.1311999999999998</v>
      </c>
      <c r="I1141" s="69">
        <v>5.9713729999999998</v>
      </c>
      <c r="J1141" s="69">
        <v>53.123829999999998</v>
      </c>
      <c r="K1141" s="69">
        <v>54.805050000000001</v>
      </c>
      <c r="L1141" s="69">
        <v>55.0154</v>
      </c>
      <c r="M1141" s="69">
        <v>54.975409999999997</v>
      </c>
      <c r="N1141" s="69">
        <v>9.6393620000000002</v>
      </c>
      <c r="O1141" s="69">
        <v>8.8365089999999995</v>
      </c>
      <c r="P1141" s="69">
        <v>8.5344789999999993</v>
      </c>
      <c r="Q1141" s="69">
        <v>8.297053</v>
      </c>
      <c r="R1141" s="69">
        <v>7.2668900000000001</v>
      </c>
      <c r="S1141" s="69">
        <v>6.4896370000000001</v>
      </c>
      <c r="T1141" s="69">
        <v>6.1921099999999996</v>
      </c>
      <c r="U1141" s="69">
        <v>5.9551460000000001</v>
      </c>
      <c r="V1141" s="70">
        <v>0.43352299999999999</v>
      </c>
      <c r="W1141" s="70">
        <v>0.37181570000000003</v>
      </c>
      <c r="X1141" s="70">
        <v>0.34256150000000002</v>
      </c>
      <c r="Y1141" s="70">
        <v>0.32631840000000001</v>
      </c>
    </row>
    <row r="1142" spans="1:25">
      <c r="A1142" t="str">
        <f t="shared" si="54"/>
        <v>42-18</v>
      </c>
      <c r="B1142">
        <f t="shared" si="52"/>
        <v>42</v>
      </c>
      <c r="C1142">
        <f t="shared" si="53"/>
        <v>18</v>
      </c>
      <c r="D1142">
        <v>188000</v>
      </c>
      <c r="E1142">
        <v>90000</v>
      </c>
      <c r="F1142" s="69">
        <v>9.4234089999999995</v>
      </c>
      <c r="G1142" s="69">
        <v>8.0795150000000007</v>
      </c>
      <c r="H1142" s="69">
        <v>7.6721640000000004</v>
      </c>
      <c r="I1142" s="69">
        <v>7.4900989999999998</v>
      </c>
      <c r="J1142" s="69">
        <v>51.928699999999999</v>
      </c>
      <c r="K1142" s="69">
        <v>53.67454</v>
      </c>
      <c r="L1142" s="69">
        <v>53.899850000000001</v>
      </c>
      <c r="M1142" s="69">
        <v>53.860460000000003</v>
      </c>
      <c r="N1142" s="69">
        <v>14.26355</v>
      </c>
      <c r="O1142" s="69">
        <v>13.02298</v>
      </c>
      <c r="P1142" s="69">
        <v>12.55574</v>
      </c>
      <c r="Q1142" s="69">
        <v>12.18648</v>
      </c>
      <c r="R1142" s="69">
        <v>8.3649439999999995</v>
      </c>
      <c r="S1142" s="69">
        <v>7.4546869999999998</v>
      </c>
      <c r="T1142" s="69">
        <v>7.1074339999999996</v>
      </c>
      <c r="U1142" s="69">
        <v>6.8307270000000004</v>
      </c>
      <c r="V1142" s="70">
        <v>0.57478720000000005</v>
      </c>
      <c r="W1142" s="70">
        <v>0.49714059999999999</v>
      </c>
      <c r="X1142" s="70">
        <v>0.4623003</v>
      </c>
      <c r="Y1142" s="70">
        <v>0.44319439999999999</v>
      </c>
    </row>
    <row r="1143" spans="1:25">
      <c r="A1143" t="str">
        <f t="shared" si="54"/>
        <v>42-19</v>
      </c>
      <c r="B1143">
        <f t="shared" si="52"/>
        <v>42</v>
      </c>
      <c r="C1143">
        <f t="shared" si="53"/>
        <v>19</v>
      </c>
      <c r="D1143">
        <v>188000</v>
      </c>
      <c r="E1143">
        <v>94000</v>
      </c>
      <c r="F1143" s="69">
        <v>9.8240010000000009</v>
      </c>
      <c r="G1143" s="69">
        <v>8.4958320000000001</v>
      </c>
      <c r="H1143" s="69">
        <v>8.0909929999999992</v>
      </c>
      <c r="I1143" s="69">
        <v>7.9235990000000003</v>
      </c>
      <c r="J1143" s="69">
        <v>50.86927</v>
      </c>
      <c r="K1143" s="69">
        <v>52.63749</v>
      </c>
      <c r="L1143" s="69">
        <v>52.874139999999997</v>
      </c>
      <c r="M1143" s="69">
        <v>52.82161</v>
      </c>
      <c r="N1143" s="69">
        <v>13.90419</v>
      </c>
      <c r="O1143" s="69">
        <v>12.70712</v>
      </c>
      <c r="P1143" s="69">
        <v>12.25306</v>
      </c>
      <c r="Q1143" s="69">
        <v>11.89339</v>
      </c>
      <c r="R1143" s="69">
        <v>8.3927800000000001</v>
      </c>
      <c r="S1143" s="69">
        <v>7.4850950000000003</v>
      </c>
      <c r="T1143" s="69">
        <v>7.1360400000000004</v>
      </c>
      <c r="U1143" s="69">
        <v>6.8571580000000001</v>
      </c>
      <c r="V1143" s="70">
        <v>0.52488239999999997</v>
      </c>
      <c r="W1143" s="70">
        <v>0.45407029999999998</v>
      </c>
      <c r="X1143" s="70">
        <v>0.42140329999999998</v>
      </c>
      <c r="Y1143" s="70">
        <v>0.40344069999999999</v>
      </c>
    </row>
    <row r="1144" spans="1:25">
      <c r="A1144" t="str">
        <f t="shared" si="54"/>
        <v>42-20</v>
      </c>
      <c r="B1144">
        <f t="shared" si="52"/>
        <v>42</v>
      </c>
      <c r="C1144">
        <f t="shared" si="53"/>
        <v>20</v>
      </c>
      <c r="D1144">
        <v>188000</v>
      </c>
      <c r="E1144">
        <v>98000</v>
      </c>
      <c r="F1144" s="69">
        <v>11.0311</v>
      </c>
      <c r="G1144" s="69">
        <v>9.6198119999999996</v>
      </c>
      <c r="H1144" s="69">
        <v>9.1990689999999997</v>
      </c>
      <c r="I1144" s="69">
        <v>9.0580040000000004</v>
      </c>
      <c r="J1144" s="69">
        <v>49.072249999999997</v>
      </c>
      <c r="K1144" s="69">
        <v>50.92116</v>
      </c>
      <c r="L1144" s="69">
        <v>51.180759999999999</v>
      </c>
      <c r="M1144" s="69">
        <v>51.11562</v>
      </c>
      <c r="N1144" s="69">
        <v>15.43777</v>
      </c>
      <c r="O1144" s="69">
        <v>14.089320000000001</v>
      </c>
      <c r="P1144" s="69">
        <v>13.57677</v>
      </c>
      <c r="Q1144" s="69">
        <v>13.16958</v>
      </c>
      <c r="R1144" s="69">
        <v>8.874765</v>
      </c>
      <c r="S1144" s="69">
        <v>7.9142789999999996</v>
      </c>
      <c r="T1144" s="69">
        <v>7.5458360000000004</v>
      </c>
      <c r="U1144" s="69">
        <v>7.251423</v>
      </c>
      <c r="V1144" s="70">
        <v>0.52612130000000001</v>
      </c>
      <c r="W1144" s="70">
        <v>0.45595859999999999</v>
      </c>
      <c r="X1144" s="70">
        <v>0.42397279999999998</v>
      </c>
      <c r="Y1144" s="70">
        <v>0.40686709999999998</v>
      </c>
    </row>
    <row r="1145" spans="1:25">
      <c r="A1145" t="str">
        <f t="shared" si="54"/>
        <v>42-21</v>
      </c>
      <c r="B1145">
        <f t="shared" si="52"/>
        <v>42</v>
      </c>
      <c r="C1145">
        <f t="shared" si="53"/>
        <v>21</v>
      </c>
      <c r="D1145">
        <v>188000</v>
      </c>
      <c r="E1145">
        <v>102000</v>
      </c>
      <c r="F1145" s="69">
        <v>13.20937</v>
      </c>
      <c r="G1145" s="69">
        <v>11.56561</v>
      </c>
      <c r="H1145" s="69">
        <v>11.075799999999999</v>
      </c>
      <c r="I1145" s="69">
        <v>10.94544</v>
      </c>
      <c r="J1145" s="69">
        <v>48.001690000000004</v>
      </c>
      <c r="K1145" s="69">
        <v>49.881219999999999</v>
      </c>
      <c r="L1145" s="69">
        <v>50.145290000000003</v>
      </c>
      <c r="M1145" s="69">
        <v>50.058100000000003</v>
      </c>
      <c r="N1145" s="69">
        <v>13.092790000000001</v>
      </c>
      <c r="O1145" s="69">
        <v>11.98434</v>
      </c>
      <c r="P1145" s="69">
        <v>11.564170000000001</v>
      </c>
      <c r="Q1145" s="69">
        <v>11.231669999999999</v>
      </c>
      <c r="R1145" s="69">
        <v>8.6700250000000008</v>
      </c>
      <c r="S1145" s="69">
        <v>7.7364850000000001</v>
      </c>
      <c r="T1145" s="69">
        <v>7.378946</v>
      </c>
      <c r="U1145" s="69">
        <v>7.0931940000000004</v>
      </c>
      <c r="V1145" s="70">
        <v>0.49833959999999999</v>
      </c>
      <c r="W1145" s="70">
        <v>0.43151450000000002</v>
      </c>
      <c r="X1145" s="70">
        <v>0.40125640000000001</v>
      </c>
      <c r="Y1145" s="70">
        <v>0.3858084</v>
      </c>
    </row>
    <row r="1146" spans="1:25">
      <c r="A1146" t="str">
        <f t="shared" si="54"/>
        <v>42-22</v>
      </c>
      <c r="B1146">
        <f t="shared" si="52"/>
        <v>42</v>
      </c>
      <c r="C1146">
        <f t="shared" si="53"/>
        <v>22</v>
      </c>
      <c r="D1146">
        <v>188000</v>
      </c>
      <c r="E1146">
        <v>106000</v>
      </c>
      <c r="F1146" s="69">
        <v>14.693020000000001</v>
      </c>
      <c r="G1146" s="69">
        <v>12.931749999999999</v>
      </c>
      <c r="H1146" s="69">
        <v>12.409560000000001</v>
      </c>
      <c r="I1146" s="69">
        <v>12.280419999999999</v>
      </c>
      <c r="J1146" s="69">
        <v>44.751640000000002</v>
      </c>
      <c r="K1146" s="69">
        <v>46.752899999999997</v>
      </c>
      <c r="L1146" s="69">
        <v>47.067430000000002</v>
      </c>
      <c r="M1146" s="69">
        <v>47.016680000000001</v>
      </c>
      <c r="N1146" s="69">
        <v>16.2867</v>
      </c>
      <c r="O1146" s="69">
        <v>14.86182</v>
      </c>
      <c r="P1146" s="69">
        <v>14.31682</v>
      </c>
      <c r="Q1146" s="69">
        <v>13.881880000000001</v>
      </c>
      <c r="R1146" s="69">
        <v>9.7065929999999998</v>
      </c>
      <c r="S1146" s="69">
        <v>8.656091</v>
      </c>
      <c r="T1146" s="69">
        <v>8.2522710000000004</v>
      </c>
      <c r="U1146" s="69">
        <v>7.9287140000000003</v>
      </c>
      <c r="V1146" s="70">
        <v>0.61869130000000006</v>
      </c>
      <c r="W1146" s="70">
        <v>0.53946510000000003</v>
      </c>
      <c r="X1146" s="70">
        <v>0.50435589999999997</v>
      </c>
      <c r="Y1146" s="70">
        <v>0.48580960000000001</v>
      </c>
    </row>
    <row r="1147" spans="1:25">
      <c r="A1147" t="str">
        <f t="shared" si="54"/>
        <v>42-23</v>
      </c>
      <c r="B1147">
        <f t="shared" si="52"/>
        <v>42</v>
      </c>
      <c r="C1147">
        <f t="shared" si="53"/>
        <v>23</v>
      </c>
      <c r="D1147">
        <v>188000</v>
      </c>
      <c r="E1147">
        <v>110000</v>
      </c>
      <c r="F1147" s="69">
        <v>11.54785</v>
      </c>
      <c r="G1147" s="69">
        <v>10.18487</v>
      </c>
      <c r="H1147" s="69">
        <v>9.7803599999999999</v>
      </c>
      <c r="I1147" s="69">
        <v>9.6804590000000008</v>
      </c>
      <c r="J1147" s="69">
        <v>48.772129999999997</v>
      </c>
      <c r="K1147" s="69">
        <v>50.577309999999997</v>
      </c>
      <c r="L1147" s="69">
        <v>50.805680000000002</v>
      </c>
      <c r="M1147" s="69">
        <v>50.688200000000002</v>
      </c>
      <c r="N1147" s="69">
        <v>12.91883</v>
      </c>
      <c r="O1147" s="69">
        <v>11.833489999999999</v>
      </c>
      <c r="P1147" s="69">
        <v>11.41961</v>
      </c>
      <c r="Q1147" s="69">
        <v>11.09262</v>
      </c>
      <c r="R1147" s="69">
        <v>8.6954309999999992</v>
      </c>
      <c r="S1147" s="69">
        <v>7.7628680000000001</v>
      </c>
      <c r="T1147" s="69">
        <v>7.4043029999999996</v>
      </c>
      <c r="U1147" s="69">
        <v>7.1182980000000002</v>
      </c>
      <c r="V1147" s="70">
        <v>0.50766960000000005</v>
      </c>
      <c r="W1147" s="70">
        <v>0.44106450000000003</v>
      </c>
      <c r="X1147" s="70">
        <v>0.41086620000000001</v>
      </c>
      <c r="Y1147" s="70">
        <v>0.39534019999999997</v>
      </c>
    </row>
    <row r="1148" spans="1:25">
      <c r="A1148" t="str">
        <f t="shared" si="54"/>
        <v>42-24</v>
      </c>
      <c r="B1148">
        <f t="shared" si="52"/>
        <v>42</v>
      </c>
      <c r="C1148">
        <f t="shared" si="53"/>
        <v>24</v>
      </c>
      <c r="D1148">
        <v>188000</v>
      </c>
      <c r="E1148">
        <v>114000</v>
      </c>
      <c r="F1148" s="69">
        <v>12.56109</v>
      </c>
      <c r="G1148" s="69">
        <v>11.090070000000001</v>
      </c>
      <c r="H1148" s="69">
        <v>10.658390000000001</v>
      </c>
      <c r="I1148" s="69">
        <v>10.557550000000001</v>
      </c>
      <c r="J1148" s="69">
        <v>43.783639999999998</v>
      </c>
      <c r="K1148" s="69">
        <v>45.772640000000003</v>
      </c>
      <c r="L1148" s="69">
        <v>46.082120000000003</v>
      </c>
      <c r="M1148" s="69">
        <v>46.022539999999999</v>
      </c>
      <c r="N1148" s="69">
        <v>14.087400000000001</v>
      </c>
      <c r="O1148" s="69">
        <v>12.886799999999999</v>
      </c>
      <c r="P1148" s="69">
        <v>12.42634</v>
      </c>
      <c r="Q1148" s="69">
        <v>12.06108</v>
      </c>
      <c r="R1148" s="69">
        <v>9.4677550000000004</v>
      </c>
      <c r="S1148" s="69">
        <v>8.4482680000000006</v>
      </c>
      <c r="T1148" s="69">
        <v>8.0550219999999992</v>
      </c>
      <c r="U1148" s="69">
        <v>7.7408340000000004</v>
      </c>
      <c r="V1148" s="70">
        <v>0.59820589999999996</v>
      </c>
      <c r="W1148" s="70">
        <v>0.5215959</v>
      </c>
      <c r="X1148" s="70">
        <v>0.48752089999999998</v>
      </c>
      <c r="Y1148" s="70">
        <v>0.46959459999999997</v>
      </c>
    </row>
    <row r="1149" spans="1:25">
      <c r="A1149" t="str">
        <f t="shared" si="54"/>
        <v>42-25</v>
      </c>
      <c r="B1149">
        <f t="shared" si="52"/>
        <v>42</v>
      </c>
      <c r="C1149">
        <f t="shared" si="53"/>
        <v>25</v>
      </c>
      <c r="D1149">
        <v>188000</v>
      </c>
      <c r="E1149">
        <v>118000</v>
      </c>
      <c r="F1149" s="69">
        <v>12.38105</v>
      </c>
      <c r="G1149" s="69">
        <v>10.931929999999999</v>
      </c>
      <c r="H1149" s="69">
        <v>10.50506</v>
      </c>
      <c r="I1149" s="69">
        <v>10.410119999999999</v>
      </c>
      <c r="J1149" s="69">
        <v>46.66545</v>
      </c>
      <c r="K1149" s="69">
        <v>48.564599999999999</v>
      </c>
      <c r="L1149" s="69">
        <v>48.815640000000002</v>
      </c>
      <c r="M1149" s="69">
        <v>48.695129999999999</v>
      </c>
      <c r="N1149" s="69">
        <v>13.382809999999999</v>
      </c>
      <c r="O1149" s="69">
        <v>12.259209999999999</v>
      </c>
      <c r="P1149" s="69">
        <v>11.827870000000001</v>
      </c>
      <c r="Q1149" s="69">
        <v>11.48821</v>
      </c>
      <c r="R1149" s="69">
        <v>9.1528010000000002</v>
      </c>
      <c r="S1149" s="69">
        <v>8.1713789999999999</v>
      </c>
      <c r="T1149" s="69">
        <v>7.7922250000000002</v>
      </c>
      <c r="U1149" s="69">
        <v>7.4908770000000002</v>
      </c>
      <c r="V1149" s="70">
        <v>0.5535101</v>
      </c>
      <c r="W1149" s="70">
        <v>0.4821512</v>
      </c>
      <c r="X1149" s="70">
        <v>0.44985069999999999</v>
      </c>
      <c r="Y1149" s="70">
        <v>0.43307420000000002</v>
      </c>
    </row>
    <row r="1150" spans="1:25">
      <c r="A1150" t="str">
        <f t="shared" si="54"/>
        <v>42-26</v>
      </c>
      <c r="B1150">
        <f t="shared" si="52"/>
        <v>42</v>
      </c>
      <c r="C1150">
        <f t="shared" si="53"/>
        <v>26</v>
      </c>
      <c r="D1150">
        <v>188000</v>
      </c>
      <c r="E1150">
        <v>122000</v>
      </c>
      <c r="F1150" s="69">
        <v>14.552490000000001</v>
      </c>
      <c r="G1150" s="69">
        <v>12.83611</v>
      </c>
      <c r="H1150" s="69">
        <v>12.31625</v>
      </c>
      <c r="I1150" s="69">
        <v>12.20327</v>
      </c>
      <c r="J1150" s="69">
        <v>46.847900000000003</v>
      </c>
      <c r="K1150" s="69">
        <v>48.79186</v>
      </c>
      <c r="L1150" s="69">
        <v>49.039610000000003</v>
      </c>
      <c r="M1150" s="69">
        <v>48.896769999999997</v>
      </c>
      <c r="N1150" s="69">
        <v>12.3423</v>
      </c>
      <c r="O1150" s="69">
        <v>11.320600000000001</v>
      </c>
      <c r="P1150" s="69">
        <v>10.927580000000001</v>
      </c>
      <c r="Q1150" s="69">
        <v>10.620810000000001</v>
      </c>
      <c r="R1150" s="69">
        <v>9.1130549999999992</v>
      </c>
      <c r="S1150" s="69">
        <v>8.1398790000000005</v>
      </c>
      <c r="T1150" s="69">
        <v>7.7625440000000001</v>
      </c>
      <c r="U1150" s="69">
        <v>7.4646359999999996</v>
      </c>
      <c r="V1150" s="70">
        <v>0.5291131</v>
      </c>
      <c r="W1150" s="70">
        <v>0.46084059999999999</v>
      </c>
      <c r="X1150" s="70">
        <v>0.42967359999999999</v>
      </c>
      <c r="Y1150" s="70">
        <v>0.4139119</v>
      </c>
    </row>
    <row r="1151" spans="1:25">
      <c r="A1151" t="str">
        <f t="shared" si="54"/>
        <v>42-27</v>
      </c>
      <c r="B1151">
        <f t="shared" si="52"/>
        <v>42</v>
      </c>
      <c r="C1151">
        <f t="shared" si="53"/>
        <v>27</v>
      </c>
      <c r="D1151">
        <v>188000</v>
      </c>
      <c r="E1151">
        <v>126000</v>
      </c>
      <c r="F1151" s="69">
        <v>19.805240000000001</v>
      </c>
      <c r="G1151" s="69">
        <v>17.470949999999998</v>
      </c>
      <c r="H1151" s="69">
        <v>16.72495</v>
      </c>
      <c r="I1151" s="69">
        <v>16.571809999999999</v>
      </c>
      <c r="J1151" s="69">
        <v>42.440739999999998</v>
      </c>
      <c r="K1151" s="69">
        <v>44.538690000000003</v>
      </c>
      <c r="L1151" s="69">
        <v>44.843719999999998</v>
      </c>
      <c r="M1151" s="69">
        <v>44.717210000000001</v>
      </c>
      <c r="N1151" s="69">
        <v>16.167929999999998</v>
      </c>
      <c r="O1151" s="69">
        <v>14.786899999999999</v>
      </c>
      <c r="P1151" s="69">
        <v>14.24553</v>
      </c>
      <c r="Q1151" s="69">
        <v>13.822179999999999</v>
      </c>
      <c r="R1151" s="69">
        <v>10.451269999999999</v>
      </c>
      <c r="S1151" s="69">
        <v>9.3371200000000005</v>
      </c>
      <c r="T1151" s="69">
        <v>8.8975740000000005</v>
      </c>
      <c r="U1151" s="69">
        <v>8.5515249999999998</v>
      </c>
      <c r="V1151" s="70">
        <v>0.74101689999999998</v>
      </c>
      <c r="W1151" s="70">
        <v>0.64820040000000001</v>
      </c>
      <c r="X1151" s="70">
        <v>0.60701479999999997</v>
      </c>
      <c r="Y1151" s="70">
        <v>0.58590100000000001</v>
      </c>
    </row>
    <row r="1152" spans="1:25">
      <c r="A1152" t="str">
        <f t="shared" si="54"/>
        <v>42-28</v>
      </c>
      <c r="B1152">
        <f t="shared" si="52"/>
        <v>42</v>
      </c>
      <c r="C1152">
        <f t="shared" si="53"/>
        <v>28</v>
      </c>
      <c r="D1152">
        <v>188000</v>
      </c>
      <c r="E1152">
        <v>130000</v>
      </c>
      <c r="F1152" s="69">
        <v>21.579450000000001</v>
      </c>
      <c r="G1152" s="69">
        <v>19.055569999999999</v>
      </c>
      <c r="H1152" s="69">
        <v>18.25264</v>
      </c>
      <c r="I1152" s="69">
        <v>18.092320000000001</v>
      </c>
      <c r="J1152" s="69">
        <v>39.874369999999999</v>
      </c>
      <c r="K1152" s="69">
        <v>42.04025</v>
      </c>
      <c r="L1152" s="69">
        <v>42.376939999999998</v>
      </c>
      <c r="M1152" s="69">
        <v>42.272959999999998</v>
      </c>
      <c r="N1152" s="69">
        <v>18.28256</v>
      </c>
      <c r="O1152" s="69">
        <v>16.712070000000001</v>
      </c>
      <c r="P1152" s="69">
        <v>16.090540000000001</v>
      </c>
      <c r="Q1152" s="69">
        <v>15.60093</v>
      </c>
      <c r="R1152" s="69">
        <v>11.35825</v>
      </c>
      <c r="S1152" s="69">
        <v>10.148619999999999</v>
      </c>
      <c r="T1152" s="69">
        <v>9.6677800000000005</v>
      </c>
      <c r="U1152" s="69">
        <v>9.2873370000000008</v>
      </c>
      <c r="V1152" s="70">
        <v>0.85864439999999997</v>
      </c>
      <c r="W1152" s="70">
        <v>0.75476489999999996</v>
      </c>
      <c r="X1152" s="70">
        <v>0.70843579999999995</v>
      </c>
      <c r="Y1152" s="70">
        <v>0.68382120000000002</v>
      </c>
    </row>
    <row r="1153" spans="1:25">
      <c r="A1153" t="str">
        <f t="shared" si="54"/>
        <v>42-29</v>
      </c>
      <c r="B1153">
        <f t="shared" si="52"/>
        <v>42</v>
      </c>
      <c r="C1153">
        <f t="shared" si="53"/>
        <v>29</v>
      </c>
      <c r="D1153">
        <v>188000</v>
      </c>
      <c r="E1153">
        <v>134000</v>
      </c>
      <c r="F1153" s="69">
        <v>17.879660000000001</v>
      </c>
      <c r="G1153" s="69">
        <v>15.74483</v>
      </c>
      <c r="H1153" s="69">
        <v>15.06039</v>
      </c>
      <c r="I1153" s="69">
        <v>14.92352</v>
      </c>
      <c r="J1153" s="69">
        <v>43.671900000000001</v>
      </c>
      <c r="K1153" s="69">
        <v>45.752690000000001</v>
      </c>
      <c r="L1153" s="69">
        <v>46.034520000000001</v>
      </c>
      <c r="M1153" s="69">
        <v>45.863570000000003</v>
      </c>
      <c r="N1153" s="69">
        <v>16.718540000000001</v>
      </c>
      <c r="O1153" s="69">
        <v>15.302210000000001</v>
      </c>
      <c r="P1153" s="69">
        <v>14.74719</v>
      </c>
      <c r="Q1153" s="69">
        <v>14.316610000000001</v>
      </c>
      <c r="R1153" s="69">
        <v>10.56723</v>
      </c>
      <c r="S1153" s="69">
        <v>9.4419149999999998</v>
      </c>
      <c r="T1153" s="69">
        <v>8.9975649999999998</v>
      </c>
      <c r="U1153" s="69">
        <v>8.6503180000000004</v>
      </c>
      <c r="V1153" s="70">
        <v>0.68865509999999996</v>
      </c>
      <c r="W1153" s="70">
        <v>0.60150029999999999</v>
      </c>
      <c r="X1153" s="70">
        <v>0.5637896</v>
      </c>
      <c r="Y1153" s="70">
        <v>0.54574639999999996</v>
      </c>
    </row>
    <row r="1154" spans="1:25">
      <c r="A1154" t="str">
        <f t="shared" si="54"/>
        <v>42-30</v>
      </c>
      <c r="B1154">
        <f t="shared" si="52"/>
        <v>42</v>
      </c>
      <c r="C1154">
        <f t="shared" si="53"/>
        <v>30</v>
      </c>
      <c r="D1154">
        <v>188000</v>
      </c>
      <c r="E1154">
        <v>138000</v>
      </c>
      <c r="F1154" s="69">
        <v>15.47921</v>
      </c>
      <c r="G1154" s="69">
        <v>13.760289999999999</v>
      </c>
      <c r="H1154" s="69">
        <v>13.23319</v>
      </c>
      <c r="I1154" s="69">
        <v>13.14588</v>
      </c>
      <c r="J1154" s="69">
        <v>46.697769999999998</v>
      </c>
      <c r="K1154" s="69">
        <v>48.609699999999997</v>
      </c>
      <c r="L1154" s="69">
        <v>48.825000000000003</v>
      </c>
      <c r="M1154" s="69">
        <v>48.608809999999998</v>
      </c>
      <c r="N1154" s="69">
        <v>16.96359</v>
      </c>
      <c r="O1154" s="69">
        <v>15.51416</v>
      </c>
      <c r="P1154" s="69">
        <v>14.951840000000001</v>
      </c>
      <c r="Q1154" s="69">
        <v>14.514099999999999</v>
      </c>
      <c r="R1154" s="69">
        <v>10.76488</v>
      </c>
      <c r="S1154" s="69">
        <v>9.6102849999999993</v>
      </c>
      <c r="T1154" s="69">
        <v>9.1600839999999994</v>
      </c>
      <c r="U1154" s="69">
        <v>8.8073809999999995</v>
      </c>
      <c r="V1154" s="70">
        <v>0.64380999999999999</v>
      </c>
      <c r="W1154" s="70">
        <v>0.56249550000000004</v>
      </c>
      <c r="X1154" s="70">
        <v>0.52738779999999996</v>
      </c>
      <c r="Y1154" s="70">
        <v>0.5102352</v>
      </c>
    </row>
    <row r="1155" spans="1:25">
      <c r="A1155" t="str">
        <f t="shared" si="54"/>
        <v>42-31</v>
      </c>
      <c r="B1155">
        <f t="shared" ref="B1155:B1218" si="55">(D1155-24000)/4000+1</f>
        <v>42</v>
      </c>
      <c r="C1155">
        <f t="shared" ref="C1155:C1218" si="56">(E1155-22000)/4000+1</f>
        <v>31</v>
      </c>
      <c r="D1155">
        <v>188000</v>
      </c>
      <c r="E1155">
        <v>142000</v>
      </c>
      <c r="F1155" s="69">
        <v>17.13053</v>
      </c>
      <c r="G1155" s="69">
        <v>15.333349999999999</v>
      </c>
      <c r="H1155" s="69">
        <v>14.79195</v>
      </c>
      <c r="I1155" s="69">
        <v>14.709009999999999</v>
      </c>
      <c r="J1155" s="69">
        <v>45.159109999999998</v>
      </c>
      <c r="K1155" s="69">
        <v>47.098509999999997</v>
      </c>
      <c r="L1155" s="69">
        <v>47.338659999999997</v>
      </c>
      <c r="M1155" s="69">
        <v>47.153759999999998</v>
      </c>
      <c r="N1155" s="69">
        <v>18.01765</v>
      </c>
      <c r="O1155" s="69">
        <v>16.454830000000001</v>
      </c>
      <c r="P1155" s="69">
        <v>15.85421</v>
      </c>
      <c r="Q1155" s="69">
        <v>15.38509</v>
      </c>
      <c r="R1155" s="69">
        <v>11.418799999999999</v>
      </c>
      <c r="S1155" s="69">
        <v>10.183210000000001</v>
      </c>
      <c r="T1155" s="69">
        <v>9.7068569999999994</v>
      </c>
      <c r="U1155" s="69">
        <v>9.3328039999999994</v>
      </c>
      <c r="V1155" s="70">
        <v>0.62429900000000005</v>
      </c>
      <c r="W1155" s="70">
        <v>0.54557789999999995</v>
      </c>
      <c r="X1155" s="70">
        <v>0.51163179999999997</v>
      </c>
      <c r="Y1155" s="70">
        <v>0.49489539999999999</v>
      </c>
    </row>
    <row r="1156" spans="1:25">
      <c r="A1156" t="str">
        <f t="shared" ref="A1156:A1219" si="57">B1156&amp;"-"&amp;C1156</f>
        <v>42-32</v>
      </c>
      <c r="B1156">
        <f t="shared" si="55"/>
        <v>42</v>
      </c>
      <c r="C1156">
        <f t="shared" si="56"/>
        <v>32</v>
      </c>
      <c r="D1156">
        <v>188000</v>
      </c>
      <c r="E1156">
        <v>146000</v>
      </c>
      <c r="F1156" s="69">
        <v>15.14151</v>
      </c>
      <c r="G1156" s="69">
        <v>13.56331</v>
      </c>
      <c r="H1156" s="69">
        <v>13.09596</v>
      </c>
      <c r="I1156" s="69">
        <v>13.026680000000001</v>
      </c>
      <c r="J1156" s="69">
        <v>46.579639999999998</v>
      </c>
      <c r="K1156" s="69">
        <v>48.510539999999999</v>
      </c>
      <c r="L1156" s="69">
        <v>48.74691</v>
      </c>
      <c r="M1156" s="69">
        <v>48.558929999999997</v>
      </c>
      <c r="N1156" s="69">
        <v>17.33615</v>
      </c>
      <c r="O1156" s="69">
        <v>15.84491</v>
      </c>
      <c r="P1156" s="69">
        <v>15.27176</v>
      </c>
      <c r="Q1156" s="69">
        <v>14.82503</v>
      </c>
      <c r="R1156" s="69">
        <v>11.294890000000001</v>
      </c>
      <c r="S1156" s="69">
        <v>10.07368</v>
      </c>
      <c r="T1156" s="69">
        <v>9.6028889999999993</v>
      </c>
      <c r="U1156" s="69">
        <v>9.2335899999999995</v>
      </c>
      <c r="V1156" s="70">
        <v>0.55990609999999996</v>
      </c>
      <c r="W1156" s="70">
        <v>0.48858119999999999</v>
      </c>
      <c r="X1156" s="70">
        <v>0.4575494</v>
      </c>
      <c r="Y1156" s="70">
        <v>0.44239210000000001</v>
      </c>
    </row>
    <row r="1157" spans="1:25">
      <c r="A1157" t="str">
        <f t="shared" si="57"/>
        <v>42-33</v>
      </c>
      <c r="B1157">
        <f t="shared" si="55"/>
        <v>42</v>
      </c>
      <c r="C1157">
        <f t="shared" si="56"/>
        <v>33</v>
      </c>
      <c r="D1157">
        <v>188000</v>
      </c>
      <c r="E1157">
        <v>150000</v>
      </c>
      <c r="F1157" s="69">
        <v>15.640739999999999</v>
      </c>
      <c r="G1157" s="69">
        <v>13.98278</v>
      </c>
      <c r="H1157" s="69">
        <v>13.492570000000001</v>
      </c>
      <c r="I1157" s="69">
        <v>13.41644</v>
      </c>
      <c r="J1157" s="69">
        <v>46.370130000000003</v>
      </c>
      <c r="K1157" s="69">
        <v>48.356639999999999</v>
      </c>
      <c r="L1157" s="69">
        <v>48.611510000000003</v>
      </c>
      <c r="M1157" s="69">
        <v>48.43779</v>
      </c>
      <c r="N1157" s="69">
        <v>17.61</v>
      </c>
      <c r="O1157" s="69">
        <v>16.088439999999999</v>
      </c>
      <c r="P1157" s="69">
        <v>15.50426</v>
      </c>
      <c r="Q1157" s="69">
        <v>15.0486</v>
      </c>
      <c r="R1157" s="69">
        <v>11.61337</v>
      </c>
      <c r="S1157" s="69">
        <v>10.354290000000001</v>
      </c>
      <c r="T1157" s="69">
        <v>9.8694640000000007</v>
      </c>
      <c r="U1157" s="69">
        <v>9.4889659999999996</v>
      </c>
      <c r="V1157" s="70">
        <v>0.54578409999999999</v>
      </c>
      <c r="W1157" s="70">
        <v>0.4755952</v>
      </c>
      <c r="X1157" s="70">
        <v>0.44505729999999999</v>
      </c>
      <c r="Y1157" s="70">
        <v>0.43021150000000002</v>
      </c>
    </row>
    <row r="1158" spans="1:25">
      <c r="A1158" t="str">
        <f t="shared" si="57"/>
        <v>42-34</v>
      </c>
      <c r="B1158">
        <f t="shared" si="55"/>
        <v>42</v>
      </c>
      <c r="C1158">
        <f t="shared" si="56"/>
        <v>34</v>
      </c>
      <c r="D1158">
        <v>188000</v>
      </c>
      <c r="E1158">
        <v>154000</v>
      </c>
      <c r="F1158" s="69">
        <v>16.086849999999998</v>
      </c>
      <c r="G1158" s="69">
        <v>14.32775</v>
      </c>
      <c r="H1158" s="69">
        <v>13.80532</v>
      </c>
      <c r="I1158" s="69">
        <v>13.71552</v>
      </c>
      <c r="J1158" s="69">
        <v>45.948880000000003</v>
      </c>
      <c r="K1158" s="69">
        <v>48.024619999999999</v>
      </c>
      <c r="L1158" s="69">
        <v>48.305540000000001</v>
      </c>
      <c r="M1158" s="69">
        <v>48.150280000000002</v>
      </c>
      <c r="N1158" s="69">
        <v>17.945029999999999</v>
      </c>
      <c r="O1158" s="69">
        <v>16.388030000000001</v>
      </c>
      <c r="P1158" s="69">
        <v>15.789440000000001</v>
      </c>
      <c r="Q1158" s="69">
        <v>15.321580000000001</v>
      </c>
      <c r="R1158" s="69">
        <v>11.89434</v>
      </c>
      <c r="S1158" s="69">
        <v>10.60403</v>
      </c>
      <c r="T1158" s="69">
        <v>10.10688</v>
      </c>
      <c r="U1158" s="69">
        <v>9.7161249999999999</v>
      </c>
      <c r="V1158" s="70">
        <v>0.52077790000000002</v>
      </c>
      <c r="W1158" s="70">
        <v>0.45311279999999998</v>
      </c>
      <c r="X1158" s="70">
        <v>0.4235893</v>
      </c>
      <c r="Y1158" s="70">
        <v>0.40936820000000002</v>
      </c>
    </row>
    <row r="1159" spans="1:25">
      <c r="A1159" t="str">
        <f t="shared" si="57"/>
        <v>42-35</v>
      </c>
      <c r="B1159">
        <f t="shared" si="55"/>
        <v>42</v>
      </c>
      <c r="C1159">
        <f t="shared" si="56"/>
        <v>35</v>
      </c>
      <c r="D1159">
        <v>188000</v>
      </c>
      <c r="E1159">
        <v>158000</v>
      </c>
      <c r="F1159" s="69">
        <v>15.69871</v>
      </c>
      <c r="G1159" s="69">
        <v>13.935079999999999</v>
      </c>
      <c r="H1159" s="69">
        <v>13.411210000000001</v>
      </c>
      <c r="I1159" s="69">
        <v>13.31513</v>
      </c>
      <c r="J1159" s="69">
        <v>46.525649999999999</v>
      </c>
      <c r="K1159" s="69">
        <v>48.638330000000003</v>
      </c>
      <c r="L1159" s="69">
        <v>48.918729999999996</v>
      </c>
      <c r="M1159" s="69">
        <v>48.759950000000003</v>
      </c>
      <c r="N1159" s="69">
        <v>17.8353</v>
      </c>
      <c r="O1159" s="69">
        <v>16.293780000000002</v>
      </c>
      <c r="P1159" s="69">
        <v>15.69965</v>
      </c>
      <c r="Q1159" s="69">
        <v>15.23654</v>
      </c>
      <c r="R1159" s="69">
        <v>11.938689999999999</v>
      </c>
      <c r="S1159" s="69">
        <v>10.642709999999999</v>
      </c>
      <c r="T1159" s="69">
        <v>10.14212</v>
      </c>
      <c r="U1159" s="69">
        <v>9.7495790000000007</v>
      </c>
      <c r="V1159" s="70">
        <v>0.5282365</v>
      </c>
      <c r="W1159" s="70">
        <v>0.45878540000000001</v>
      </c>
      <c r="X1159" s="70">
        <v>0.42850490000000002</v>
      </c>
      <c r="Y1159" s="70">
        <v>0.41398869999999999</v>
      </c>
    </row>
    <row r="1160" spans="1:25">
      <c r="A1160" t="str">
        <f t="shared" si="57"/>
        <v>42-36</v>
      </c>
      <c r="B1160">
        <f t="shared" si="55"/>
        <v>42</v>
      </c>
      <c r="C1160">
        <f t="shared" si="56"/>
        <v>36</v>
      </c>
      <c r="D1160">
        <v>188000</v>
      </c>
      <c r="E1160">
        <v>162000</v>
      </c>
      <c r="F1160" s="69">
        <v>20.225819999999999</v>
      </c>
      <c r="G1160" s="69">
        <v>17.828890000000001</v>
      </c>
      <c r="H1160" s="69">
        <v>17.07789</v>
      </c>
      <c r="I1160" s="69">
        <v>16.915620000000001</v>
      </c>
      <c r="J1160" s="69">
        <v>43.571730000000002</v>
      </c>
      <c r="K1160" s="69">
        <v>45.842700000000001</v>
      </c>
      <c r="L1160" s="69">
        <v>46.198680000000003</v>
      </c>
      <c r="M1160" s="69">
        <v>46.091830000000002</v>
      </c>
      <c r="N1160" s="69">
        <v>18.237950000000001</v>
      </c>
      <c r="O1160" s="69">
        <v>16.638999999999999</v>
      </c>
      <c r="P1160" s="69">
        <v>16.01821</v>
      </c>
      <c r="Q1160" s="69">
        <v>15.536630000000001</v>
      </c>
      <c r="R1160" s="69">
        <v>12.44411</v>
      </c>
      <c r="S1160" s="69">
        <v>11.074299999999999</v>
      </c>
      <c r="T1160" s="69">
        <v>10.54191</v>
      </c>
      <c r="U1160" s="69">
        <v>10.126099999999999</v>
      </c>
      <c r="V1160" s="70">
        <v>0.69233610000000001</v>
      </c>
      <c r="W1160" s="70">
        <v>0.59890290000000002</v>
      </c>
      <c r="X1160" s="70">
        <v>0.55819819999999998</v>
      </c>
      <c r="Y1160" s="70">
        <v>0.53736569999999995</v>
      </c>
    </row>
    <row r="1161" spans="1:25">
      <c r="A1161" t="str">
        <f t="shared" si="57"/>
        <v>42-37</v>
      </c>
      <c r="B1161">
        <f t="shared" si="55"/>
        <v>42</v>
      </c>
      <c r="C1161">
        <f t="shared" si="56"/>
        <v>37</v>
      </c>
      <c r="D1161">
        <v>188000</v>
      </c>
      <c r="E1161">
        <v>166000</v>
      </c>
      <c r="F1161" s="69">
        <v>21.667390000000001</v>
      </c>
      <c r="G1161" s="69">
        <v>18.981000000000002</v>
      </c>
      <c r="H1161" s="69">
        <v>18.126300000000001</v>
      </c>
      <c r="I1161" s="69">
        <v>17.926200000000001</v>
      </c>
      <c r="J1161" s="69">
        <v>43.118400000000001</v>
      </c>
      <c r="K1161" s="69">
        <v>45.488849999999999</v>
      </c>
      <c r="L1161" s="69">
        <v>45.875010000000003</v>
      </c>
      <c r="M1161" s="69">
        <v>45.779580000000003</v>
      </c>
      <c r="N1161" s="69">
        <v>18.63869</v>
      </c>
      <c r="O1161" s="69">
        <v>16.986460000000001</v>
      </c>
      <c r="P1161" s="69">
        <v>16.334530000000001</v>
      </c>
      <c r="Q1161" s="69">
        <v>15.8307</v>
      </c>
      <c r="R1161" s="69">
        <v>12.712210000000001</v>
      </c>
      <c r="S1161" s="69">
        <v>11.29893</v>
      </c>
      <c r="T1161" s="69">
        <v>10.74152</v>
      </c>
      <c r="U1161" s="69">
        <v>10.30781</v>
      </c>
      <c r="V1161" s="70">
        <v>0.75166509999999997</v>
      </c>
      <c r="W1161" s="70">
        <v>0.64784529999999996</v>
      </c>
      <c r="X1161" s="70">
        <v>0.6017188</v>
      </c>
      <c r="Y1161" s="70">
        <v>0.57728250000000003</v>
      </c>
    </row>
    <row r="1162" spans="1:25">
      <c r="A1162" t="str">
        <f t="shared" si="57"/>
        <v>42-38</v>
      </c>
      <c r="B1162">
        <f t="shared" si="55"/>
        <v>42</v>
      </c>
      <c r="C1162">
        <f t="shared" si="56"/>
        <v>38</v>
      </c>
      <c r="D1162">
        <v>188000</v>
      </c>
      <c r="E1162">
        <v>170000</v>
      </c>
      <c r="F1162" s="69">
        <v>15.60111</v>
      </c>
      <c r="G1162" s="69">
        <v>13.65973</v>
      </c>
      <c r="H1162" s="69">
        <v>13.05777</v>
      </c>
      <c r="I1162" s="69">
        <v>12.922420000000001</v>
      </c>
      <c r="J1162" s="69">
        <v>47.601430000000001</v>
      </c>
      <c r="K1162" s="69">
        <v>49.855510000000002</v>
      </c>
      <c r="L1162" s="69">
        <v>50.190190000000001</v>
      </c>
      <c r="M1162" s="69">
        <v>50.055019999999999</v>
      </c>
      <c r="N1162" s="69">
        <v>17.697759999999999</v>
      </c>
      <c r="O1162" s="69">
        <v>16.145949999999999</v>
      </c>
      <c r="P1162" s="69">
        <v>15.540139999999999</v>
      </c>
      <c r="Q1162" s="69">
        <v>15.07164</v>
      </c>
      <c r="R1162" s="69">
        <v>11.926500000000001</v>
      </c>
      <c r="S1162" s="69">
        <v>10.607139999999999</v>
      </c>
      <c r="T1162" s="69">
        <v>10.092309999999999</v>
      </c>
      <c r="U1162" s="69">
        <v>9.6909530000000004</v>
      </c>
      <c r="V1162" s="70">
        <v>0.57342890000000002</v>
      </c>
      <c r="W1162" s="70">
        <v>0.494369</v>
      </c>
      <c r="X1162" s="70">
        <v>0.45921119999999999</v>
      </c>
      <c r="Y1162" s="70">
        <v>0.44132569999999999</v>
      </c>
    </row>
    <row r="1163" spans="1:25">
      <c r="A1163" t="str">
        <f t="shared" si="57"/>
        <v>42-39</v>
      </c>
      <c r="B1163">
        <f t="shared" si="55"/>
        <v>42</v>
      </c>
      <c r="C1163">
        <f t="shared" si="56"/>
        <v>39</v>
      </c>
      <c r="D1163">
        <v>188000</v>
      </c>
      <c r="E1163">
        <v>174000</v>
      </c>
      <c r="F1163" s="69">
        <v>15.47551</v>
      </c>
      <c r="G1163" s="69">
        <v>13.544980000000001</v>
      </c>
      <c r="H1163" s="69">
        <v>12.95176</v>
      </c>
      <c r="I1163" s="69">
        <v>12.82342</v>
      </c>
      <c r="J1163" s="69">
        <v>49.179049999999997</v>
      </c>
      <c r="K1163" s="69">
        <v>51.36815</v>
      </c>
      <c r="L1163" s="69">
        <v>51.67071</v>
      </c>
      <c r="M1163" s="69">
        <v>51.514789999999998</v>
      </c>
      <c r="N1163" s="69">
        <v>17.228380000000001</v>
      </c>
      <c r="O1163" s="69">
        <v>15.71926</v>
      </c>
      <c r="P1163" s="69">
        <v>15.131550000000001</v>
      </c>
      <c r="Q1163" s="69">
        <v>14.67609</v>
      </c>
      <c r="R1163" s="69">
        <v>11.80972</v>
      </c>
      <c r="S1163" s="69">
        <v>10.50141</v>
      </c>
      <c r="T1163" s="69">
        <v>9.9925370000000004</v>
      </c>
      <c r="U1163" s="69">
        <v>9.595205</v>
      </c>
      <c r="V1163" s="70">
        <v>0.66354950000000001</v>
      </c>
      <c r="W1163" s="70">
        <v>0.57194900000000004</v>
      </c>
      <c r="X1163" s="70">
        <v>0.53112159999999997</v>
      </c>
      <c r="Y1163" s="70">
        <v>0.50916119999999998</v>
      </c>
    </row>
    <row r="1164" spans="1:25">
      <c r="A1164" t="str">
        <f t="shared" si="57"/>
        <v>42-40</v>
      </c>
      <c r="B1164">
        <f t="shared" si="55"/>
        <v>42</v>
      </c>
      <c r="C1164">
        <f t="shared" si="56"/>
        <v>40</v>
      </c>
      <c r="D1164">
        <v>188000</v>
      </c>
      <c r="E1164">
        <v>178000</v>
      </c>
      <c r="F1164" s="69">
        <v>14.91663</v>
      </c>
      <c r="G1164" s="69">
        <v>13.01229</v>
      </c>
      <c r="H1164" s="69">
        <v>12.42909</v>
      </c>
      <c r="I1164" s="69">
        <v>12.30254</v>
      </c>
      <c r="J1164" s="69">
        <v>49.574420000000003</v>
      </c>
      <c r="K1164" s="69">
        <v>51.800870000000003</v>
      </c>
      <c r="L1164" s="69">
        <v>52.108910000000002</v>
      </c>
      <c r="M1164" s="69">
        <v>51.942010000000003</v>
      </c>
      <c r="N1164" s="69">
        <v>17.204930000000001</v>
      </c>
      <c r="O1164" s="69">
        <v>15.702859999999999</v>
      </c>
      <c r="P1164" s="69">
        <v>15.11289</v>
      </c>
      <c r="Q1164" s="69">
        <v>14.654210000000001</v>
      </c>
      <c r="R1164" s="69">
        <v>11.6762</v>
      </c>
      <c r="S1164" s="69">
        <v>10.38405</v>
      </c>
      <c r="T1164" s="69">
        <v>9.8771079999999998</v>
      </c>
      <c r="U1164" s="69">
        <v>9.4802219999999995</v>
      </c>
      <c r="V1164" s="70">
        <v>0.66233240000000004</v>
      </c>
      <c r="W1164" s="70">
        <v>0.57016160000000005</v>
      </c>
      <c r="X1164" s="70">
        <v>0.52862589999999998</v>
      </c>
      <c r="Y1164" s="70">
        <v>0.50603770000000003</v>
      </c>
    </row>
    <row r="1165" spans="1:25">
      <c r="A1165" t="str">
        <f t="shared" si="57"/>
        <v>42-41</v>
      </c>
      <c r="B1165">
        <f t="shared" si="55"/>
        <v>42</v>
      </c>
      <c r="C1165">
        <f t="shared" si="56"/>
        <v>41</v>
      </c>
      <c r="D1165">
        <v>188000</v>
      </c>
      <c r="E1165">
        <v>182000</v>
      </c>
      <c r="F1165" s="69">
        <v>14.70237</v>
      </c>
      <c r="G1165" s="69">
        <v>12.63475</v>
      </c>
      <c r="H1165" s="69">
        <v>11.99858</v>
      </c>
      <c r="I1165" s="69">
        <v>11.859819999999999</v>
      </c>
      <c r="J1165" s="69">
        <v>49.481819999999999</v>
      </c>
      <c r="K1165" s="69">
        <v>51.903759999999998</v>
      </c>
      <c r="L1165" s="69">
        <v>52.257899999999999</v>
      </c>
      <c r="M1165" s="69">
        <v>52.091810000000002</v>
      </c>
      <c r="N1165" s="69">
        <v>16.097390000000001</v>
      </c>
      <c r="O1165" s="69">
        <v>14.711679999999999</v>
      </c>
      <c r="P1165" s="69">
        <v>14.16926</v>
      </c>
      <c r="Q1165" s="69">
        <v>13.75099</v>
      </c>
      <c r="R1165" s="69">
        <v>11.283519999999999</v>
      </c>
      <c r="S1165" s="69">
        <v>10.032909999999999</v>
      </c>
      <c r="T1165" s="69">
        <v>9.5421410000000009</v>
      </c>
      <c r="U1165" s="69">
        <v>9.1601680000000005</v>
      </c>
      <c r="V1165" s="70">
        <v>0.62191209999999997</v>
      </c>
      <c r="W1165" s="70">
        <v>0.53223710000000002</v>
      </c>
      <c r="X1165" s="70">
        <v>0.49321300000000001</v>
      </c>
      <c r="Y1165" s="70">
        <v>0.47365030000000002</v>
      </c>
    </row>
    <row r="1166" spans="1:25">
      <c r="A1166" t="str">
        <f t="shared" si="57"/>
        <v>42-42</v>
      </c>
      <c r="B1166">
        <f t="shared" si="55"/>
        <v>42</v>
      </c>
      <c r="C1166">
        <f t="shared" si="56"/>
        <v>42</v>
      </c>
      <c r="D1166">
        <v>188000</v>
      </c>
      <c r="E1166">
        <v>186000</v>
      </c>
      <c r="F1166" s="69">
        <v>14.17652</v>
      </c>
      <c r="G1166" s="69">
        <v>12.136469999999999</v>
      </c>
      <c r="H1166" s="69">
        <v>11.52863</v>
      </c>
      <c r="I1166" s="69">
        <v>11.40142</v>
      </c>
      <c r="J1166" s="69">
        <v>50.35436</v>
      </c>
      <c r="K1166" s="69">
        <v>52.773209999999999</v>
      </c>
      <c r="L1166" s="69">
        <v>53.109499999999997</v>
      </c>
      <c r="M1166" s="69">
        <v>52.925649999999997</v>
      </c>
      <c r="N1166" s="69">
        <v>16.616440000000001</v>
      </c>
      <c r="O1166" s="69">
        <v>15.169370000000001</v>
      </c>
      <c r="P1166" s="69">
        <v>14.59188</v>
      </c>
      <c r="Q1166" s="69">
        <v>14.13781</v>
      </c>
      <c r="R1166" s="69">
        <v>11.273260000000001</v>
      </c>
      <c r="S1166" s="69">
        <v>10.02782</v>
      </c>
      <c r="T1166" s="69">
        <v>9.5307840000000006</v>
      </c>
      <c r="U1166" s="69">
        <v>9.1379470000000005</v>
      </c>
      <c r="V1166" s="70">
        <v>0.66945299999999996</v>
      </c>
      <c r="W1166" s="70">
        <v>0.57396429999999998</v>
      </c>
      <c r="X1166" s="70">
        <v>0.53090859999999995</v>
      </c>
      <c r="Y1166" s="70">
        <v>0.50732029999999995</v>
      </c>
    </row>
    <row r="1167" spans="1:25">
      <c r="A1167" t="str">
        <f t="shared" si="57"/>
        <v>42-43</v>
      </c>
      <c r="B1167">
        <f t="shared" si="55"/>
        <v>42</v>
      </c>
      <c r="C1167">
        <f t="shared" si="56"/>
        <v>43</v>
      </c>
      <c r="D1167">
        <v>188000</v>
      </c>
      <c r="E1167">
        <v>190000</v>
      </c>
      <c r="F1167" s="69">
        <v>14.013640000000001</v>
      </c>
      <c r="G1167" s="69">
        <v>11.999610000000001</v>
      </c>
      <c r="H1167" s="69">
        <v>11.42254</v>
      </c>
      <c r="I1167" s="69">
        <v>11.31226</v>
      </c>
      <c r="J1167" s="69">
        <v>49.98516</v>
      </c>
      <c r="K1167" s="69">
        <v>52.488619999999997</v>
      </c>
      <c r="L1167" s="69">
        <v>52.833179999999999</v>
      </c>
      <c r="M1167" s="69">
        <v>52.648099999999999</v>
      </c>
      <c r="N1167" s="69">
        <v>15.930160000000001</v>
      </c>
      <c r="O1167" s="69">
        <v>14.558339999999999</v>
      </c>
      <c r="P1167" s="69">
        <v>14.00685</v>
      </c>
      <c r="Q1167" s="69">
        <v>13.57066</v>
      </c>
      <c r="R1167" s="69">
        <v>10.97527</v>
      </c>
      <c r="S1167" s="69">
        <v>9.7670320000000004</v>
      </c>
      <c r="T1167" s="69">
        <v>9.2820169999999997</v>
      </c>
      <c r="U1167" s="69">
        <v>8.8965870000000002</v>
      </c>
      <c r="V1167" s="70">
        <v>0.63475689999999996</v>
      </c>
      <c r="W1167" s="70">
        <v>0.54489149999999997</v>
      </c>
      <c r="X1167" s="70">
        <v>0.50385599999999997</v>
      </c>
      <c r="Y1167" s="70">
        <v>0.48089419999999999</v>
      </c>
    </row>
    <row r="1168" spans="1:25">
      <c r="A1168" t="str">
        <f t="shared" si="57"/>
        <v>42-44</v>
      </c>
      <c r="B1168">
        <f t="shared" si="55"/>
        <v>42</v>
      </c>
      <c r="C1168">
        <f t="shared" si="56"/>
        <v>44</v>
      </c>
      <c r="D1168">
        <v>188000</v>
      </c>
      <c r="E1168">
        <v>194000</v>
      </c>
      <c r="F1168" s="69">
        <v>13.565329999999999</v>
      </c>
      <c r="G1168" s="69">
        <v>11.604430000000001</v>
      </c>
      <c r="H1168" s="69">
        <v>11.05152</v>
      </c>
      <c r="I1168" s="69">
        <v>10.95011</v>
      </c>
      <c r="J1168" s="69">
        <v>49.390590000000003</v>
      </c>
      <c r="K1168" s="69">
        <v>51.98939</v>
      </c>
      <c r="L1168" s="69">
        <v>52.365729999999999</v>
      </c>
      <c r="M1168" s="69">
        <v>52.195520000000002</v>
      </c>
      <c r="N1168" s="69">
        <v>14.939500000000001</v>
      </c>
      <c r="O1168" s="69">
        <v>13.661809999999999</v>
      </c>
      <c r="P1168" s="69">
        <v>13.14467</v>
      </c>
      <c r="Q1168" s="69">
        <v>12.73564</v>
      </c>
      <c r="R1168" s="69">
        <v>10.56569</v>
      </c>
      <c r="S1168" s="69">
        <v>9.4015590000000007</v>
      </c>
      <c r="T1168" s="69">
        <v>8.9325489999999999</v>
      </c>
      <c r="U1168" s="69">
        <v>8.5592959999999998</v>
      </c>
      <c r="V1168" s="70">
        <v>0.57918950000000002</v>
      </c>
      <c r="W1168" s="70">
        <v>0.4974633</v>
      </c>
      <c r="X1168" s="70">
        <v>0.45999000000000001</v>
      </c>
      <c r="Y1168" s="70">
        <v>0.43929079999999998</v>
      </c>
    </row>
    <row r="1169" spans="1:25">
      <c r="A1169" t="str">
        <f t="shared" si="57"/>
        <v>42-45</v>
      </c>
      <c r="B1169">
        <f t="shared" si="55"/>
        <v>42</v>
      </c>
      <c r="C1169">
        <f t="shared" si="56"/>
        <v>45</v>
      </c>
      <c r="D1169">
        <v>188000</v>
      </c>
      <c r="E1169">
        <v>198000</v>
      </c>
      <c r="F1169" s="69">
        <v>17.406040000000001</v>
      </c>
      <c r="G1169" s="69">
        <v>14.97053</v>
      </c>
      <c r="H1169" s="69">
        <v>14.260820000000001</v>
      </c>
      <c r="I1169" s="69">
        <v>14.125120000000001</v>
      </c>
      <c r="J1169" s="69">
        <v>46.254330000000003</v>
      </c>
      <c r="K1169" s="69">
        <v>48.973970000000001</v>
      </c>
      <c r="L1169" s="69">
        <v>49.410890000000002</v>
      </c>
      <c r="M1169" s="69">
        <v>49.27449</v>
      </c>
      <c r="N1169" s="69">
        <v>16.42841</v>
      </c>
      <c r="O1169" s="69">
        <v>15.00163</v>
      </c>
      <c r="P1169" s="69">
        <v>14.426439999999999</v>
      </c>
      <c r="Q1169" s="69">
        <v>13.97091</v>
      </c>
      <c r="R1169" s="69">
        <v>11.17469</v>
      </c>
      <c r="S1169" s="69">
        <v>9.9290289999999999</v>
      </c>
      <c r="T1169" s="69">
        <v>9.4306160000000006</v>
      </c>
      <c r="U1169" s="69">
        <v>9.0340889999999998</v>
      </c>
      <c r="V1169" s="70">
        <v>0.61812239999999996</v>
      </c>
      <c r="W1169" s="70">
        <v>0.53153229999999996</v>
      </c>
      <c r="X1169" s="70">
        <v>0.49168600000000001</v>
      </c>
      <c r="Y1169" s="70">
        <v>0.4693735</v>
      </c>
    </row>
    <row r="1170" spans="1:25">
      <c r="A1170" t="str">
        <f t="shared" si="57"/>
        <v>42-46</v>
      </c>
      <c r="B1170">
        <f t="shared" si="55"/>
        <v>42</v>
      </c>
      <c r="C1170">
        <f t="shared" si="56"/>
        <v>46</v>
      </c>
      <c r="D1170">
        <v>188000</v>
      </c>
      <c r="E1170">
        <v>202000</v>
      </c>
      <c r="F1170" s="69">
        <v>17.43543</v>
      </c>
      <c r="G1170" s="69">
        <v>14.85187</v>
      </c>
      <c r="H1170" s="69">
        <v>14.080159999999999</v>
      </c>
      <c r="I1170" s="69">
        <v>13.9308</v>
      </c>
      <c r="J1170" s="69">
        <v>46.307220000000001</v>
      </c>
      <c r="K1170" s="69">
        <v>49.194670000000002</v>
      </c>
      <c r="L1170" s="69">
        <v>49.668990000000001</v>
      </c>
      <c r="M1170" s="69">
        <v>49.509720000000002</v>
      </c>
      <c r="N1170" s="69">
        <v>18.814119999999999</v>
      </c>
      <c r="O1170" s="69">
        <v>17.150600000000001</v>
      </c>
      <c r="P1170" s="69">
        <v>16.49559</v>
      </c>
      <c r="Q1170" s="69">
        <v>15.987019999999999</v>
      </c>
      <c r="R1170" s="69">
        <v>11.70913</v>
      </c>
      <c r="S1170" s="69">
        <v>10.386369999999999</v>
      </c>
      <c r="T1170" s="69">
        <v>9.8708089999999995</v>
      </c>
      <c r="U1170" s="69">
        <v>9.4689910000000008</v>
      </c>
      <c r="V1170" s="70">
        <v>0.73905379999999998</v>
      </c>
      <c r="W1170" s="70">
        <v>0.63452399999999998</v>
      </c>
      <c r="X1170" s="70">
        <v>0.58880790000000005</v>
      </c>
      <c r="Y1170" s="70">
        <v>0.56469190000000002</v>
      </c>
    </row>
    <row r="1171" spans="1:25">
      <c r="A1171" t="str">
        <f t="shared" si="57"/>
        <v>42-47</v>
      </c>
      <c r="B1171">
        <f t="shared" si="55"/>
        <v>42</v>
      </c>
      <c r="C1171">
        <f t="shared" si="56"/>
        <v>47</v>
      </c>
      <c r="D1171">
        <v>188000</v>
      </c>
      <c r="E1171">
        <v>206000</v>
      </c>
      <c r="F1171" s="69">
        <v>17.82507</v>
      </c>
      <c r="G1171" s="69">
        <v>15.29036</v>
      </c>
      <c r="H1171" s="69">
        <v>14.545159999999999</v>
      </c>
      <c r="I1171" s="69">
        <v>14.423209999999999</v>
      </c>
      <c r="J1171" s="69">
        <v>46.253309999999999</v>
      </c>
      <c r="K1171" s="69">
        <v>49.029829999999997</v>
      </c>
      <c r="L1171" s="69">
        <v>49.468220000000002</v>
      </c>
      <c r="M1171" s="69">
        <v>49.282339999999998</v>
      </c>
      <c r="N1171" s="69">
        <v>19.23499</v>
      </c>
      <c r="O1171" s="69">
        <v>17.529</v>
      </c>
      <c r="P1171" s="69">
        <v>16.85341</v>
      </c>
      <c r="Q1171" s="69">
        <v>16.327680000000001</v>
      </c>
      <c r="R1171" s="69">
        <v>11.77445</v>
      </c>
      <c r="S1171" s="69">
        <v>10.44951</v>
      </c>
      <c r="T1171" s="69">
        <v>9.9322429999999997</v>
      </c>
      <c r="U1171" s="69">
        <v>9.5290549999999996</v>
      </c>
      <c r="V1171" s="70">
        <v>0.77692850000000002</v>
      </c>
      <c r="W1171" s="70">
        <v>0.66927979999999998</v>
      </c>
      <c r="X1171" s="70">
        <v>0.62175579999999997</v>
      </c>
      <c r="Y1171" s="70">
        <v>0.59559079999999998</v>
      </c>
    </row>
    <row r="1172" spans="1:25">
      <c r="A1172" t="str">
        <f t="shared" si="57"/>
        <v>42-48</v>
      </c>
      <c r="B1172">
        <f t="shared" si="55"/>
        <v>42</v>
      </c>
      <c r="C1172">
        <f t="shared" si="56"/>
        <v>48</v>
      </c>
      <c r="D1172">
        <v>188000</v>
      </c>
      <c r="E1172">
        <v>210000</v>
      </c>
      <c r="F1172" s="69">
        <v>14.27792</v>
      </c>
      <c r="G1172" s="69">
        <v>12.15001</v>
      </c>
      <c r="H1172" s="69">
        <v>11.542149999999999</v>
      </c>
      <c r="I1172" s="69">
        <v>11.44069</v>
      </c>
      <c r="J1172" s="69">
        <v>47.751869999999997</v>
      </c>
      <c r="K1172" s="69">
        <v>50.513100000000001</v>
      </c>
      <c r="L1172" s="69">
        <v>50.959989999999998</v>
      </c>
      <c r="M1172" s="69">
        <v>50.79833</v>
      </c>
      <c r="N1172" s="69">
        <v>16.49099</v>
      </c>
      <c r="O1172" s="69">
        <v>15.075950000000001</v>
      </c>
      <c r="P1172" s="69">
        <v>14.520009999999999</v>
      </c>
      <c r="Q1172" s="69">
        <v>14.090170000000001</v>
      </c>
      <c r="R1172" s="69">
        <v>10.681839999999999</v>
      </c>
      <c r="S1172" s="69">
        <v>9.4906100000000002</v>
      </c>
      <c r="T1172" s="69">
        <v>9.0290979999999994</v>
      </c>
      <c r="U1172" s="69">
        <v>8.6702860000000008</v>
      </c>
      <c r="V1172" s="70">
        <v>0.62748029999999999</v>
      </c>
      <c r="W1172" s="70">
        <v>0.54096359999999999</v>
      </c>
      <c r="X1172" s="70">
        <v>0.50361389999999995</v>
      </c>
      <c r="Y1172" s="70">
        <v>0.4838944</v>
      </c>
    </row>
    <row r="1173" spans="1:25">
      <c r="A1173" t="str">
        <f t="shared" si="57"/>
        <v>42-49</v>
      </c>
      <c r="B1173">
        <f t="shared" si="55"/>
        <v>42</v>
      </c>
      <c r="C1173">
        <f t="shared" si="56"/>
        <v>49</v>
      </c>
      <c r="D1173">
        <v>188000</v>
      </c>
      <c r="E1173">
        <v>214000</v>
      </c>
      <c r="F1173" s="69">
        <v>18.132090000000002</v>
      </c>
      <c r="G1173" s="69">
        <v>15.525</v>
      </c>
      <c r="H1173" s="69">
        <v>14.75257</v>
      </c>
      <c r="I1173" s="69">
        <v>14.60075</v>
      </c>
      <c r="J1173" s="69">
        <v>44.657470000000004</v>
      </c>
      <c r="K1173" s="69">
        <v>47.526269999999997</v>
      </c>
      <c r="L1173" s="69">
        <v>48.049019999999999</v>
      </c>
      <c r="M1173" s="69">
        <v>47.962530000000001</v>
      </c>
      <c r="N1173" s="69">
        <v>17.807020000000001</v>
      </c>
      <c r="O1173" s="69">
        <v>16.25442</v>
      </c>
      <c r="P1173" s="69">
        <v>15.63495</v>
      </c>
      <c r="Q1173" s="69">
        <v>15.15108</v>
      </c>
      <c r="R1173" s="69">
        <v>11.27234</v>
      </c>
      <c r="S1173" s="69">
        <v>10.00888</v>
      </c>
      <c r="T1173" s="69">
        <v>9.5121769999999994</v>
      </c>
      <c r="U1173" s="69">
        <v>9.1223930000000006</v>
      </c>
      <c r="V1173" s="70">
        <v>0.66738299999999995</v>
      </c>
      <c r="W1173" s="70">
        <v>0.57508210000000004</v>
      </c>
      <c r="X1173" s="70">
        <v>0.53358799999999995</v>
      </c>
      <c r="Y1173" s="70">
        <v>0.51012060000000004</v>
      </c>
    </row>
    <row r="1174" spans="1:25">
      <c r="A1174" t="str">
        <f t="shared" si="57"/>
        <v>42-50</v>
      </c>
      <c r="B1174">
        <f t="shared" si="55"/>
        <v>42</v>
      </c>
      <c r="C1174">
        <f t="shared" si="56"/>
        <v>50</v>
      </c>
      <c r="D1174">
        <v>188000</v>
      </c>
      <c r="E1174">
        <v>218000</v>
      </c>
      <c r="F1174" s="69">
        <v>12.13517</v>
      </c>
      <c r="G1174" s="69">
        <v>10.207280000000001</v>
      </c>
      <c r="H1174" s="69">
        <v>9.651484</v>
      </c>
      <c r="I1174" s="69">
        <v>9.5441040000000008</v>
      </c>
      <c r="J1174" s="69">
        <v>47.569409999999998</v>
      </c>
      <c r="K1174" s="69">
        <v>50.45796</v>
      </c>
      <c r="L1174" s="69">
        <v>50.965769999999999</v>
      </c>
      <c r="M1174" s="69">
        <v>50.851280000000003</v>
      </c>
      <c r="N1174" s="69">
        <v>16.01661</v>
      </c>
      <c r="O1174" s="69">
        <v>14.65718</v>
      </c>
      <c r="P1174" s="69">
        <v>14.13514</v>
      </c>
      <c r="Q1174" s="69">
        <v>13.73639</v>
      </c>
      <c r="R1174" s="69">
        <v>10.275499999999999</v>
      </c>
      <c r="S1174" s="69">
        <v>9.130922</v>
      </c>
      <c r="T1174" s="69">
        <v>8.6979830000000007</v>
      </c>
      <c r="U1174" s="69">
        <v>8.3644040000000004</v>
      </c>
      <c r="V1174" s="70">
        <v>0.55348750000000002</v>
      </c>
      <c r="W1174" s="70">
        <v>0.47620430000000002</v>
      </c>
      <c r="X1174" s="70">
        <v>0.44424780000000003</v>
      </c>
      <c r="Y1174" s="70">
        <v>0.4286662</v>
      </c>
    </row>
    <row r="1175" spans="1:25">
      <c r="A1175" t="str">
        <f t="shared" si="57"/>
        <v>42-51</v>
      </c>
      <c r="B1175">
        <f t="shared" si="55"/>
        <v>42</v>
      </c>
      <c r="C1175">
        <f t="shared" si="56"/>
        <v>51</v>
      </c>
      <c r="D1175">
        <v>188000</v>
      </c>
      <c r="E1175">
        <v>222000</v>
      </c>
      <c r="F1175" s="69">
        <v>25.789439999999999</v>
      </c>
      <c r="G1175" s="69">
        <v>22.02515</v>
      </c>
      <c r="H1175" s="69">
        <v>20.79646</v>
      </c>
      <c r="I1175" s="69">
        <v>20.502780000000001</v>
      </c>
      <c r="J1175" s="69">
        <v>38.749850000000002</v>
      </c>
      <c r="K1175" s="69">
        <v>41.725720000000003</v>
      </c>
      <c r="L1175" s="69">
        <v>42.343029999999999</v>
      </c>
      <c r="M1175" s="69">
        <v>42.330770000000001</v>
      </c>
      <c r="N1175" s="69">
        <v>21.388190000000002</v>
      </c>
      <c r="O1175" s="69">
        <v>19.439489999999999</v>
      </c>
      <c r="P1175" s="69">
        <v>18.657679999999999</v>
      </c>
      <c r="Q1175" s="69">
        <v>18.049790000000002</v>
      </c>
      <c r="R1175" s="69">
        <v>12.86881</v>
      </c>
      <c r="S1175" s="69">
        <v>11.397270000000001</v>
      </c>
      <c r="T1175" s="69">
        <v>10.81833</v>
      </c>
      <c r="U1175" s="69">
        <v>10.36673</v>
      </c>
      <c r="V1175" s="70">
        <v>0.9174523</v>
      </c>
      <c r="W1175" s="70">
        <v>0.78662650000000001</v>
      </c>
      <c r="X1175" s="70">
        <v>0.72753049999999997</v>
      </c>
      <c r="Y1175" s="70">
        <v>0.69296869999999999</v>
      </c>
    </row>
    <row r="1176" spans="1:25">
      <c r="A1176" t="str">
        <f t="shared" si="57"/>
        <v>42-52</v>
      </c>
      <c r="B1176">
        <f t="shared" si="55"/>
        <v>42</v>
      </c>
      <c r="C1176">
        <f t="shared" si="56"/>
        <v>52</v>
      </c>
      <c r="D1176">
        <v>188000</v>
      </c>
      <c r="E1176">
        <v>226000</v>
      </c>
      <c r="F1176" s="69">
        <v>11.286390000000001</v>
      </c>
      <c r="G1176" s="69">
        <v>9.4830559999999995</v>
      </c>
      <c r="H1176" s="69">
        <v>8.9708349999999992</v>
      </c>
      <c r="I1176" s="69">
        <v>8.8707949999999993</v>
      </c>
      <c r="J1176" s="69">
        <v>45.748150000000003</v>
      </c>
      <c r="K1176" s="69">
        <v>48.557749999999999</v>
      </c>
      <c r="L1176" s="69">
        <v>49.074120000000001</v>
      </c>
      <c r="M1176" s="69">
        <v>48.988349999999997</v>
      </c>
      <c r="N1176" s="69">
        <v>17.656210000000002</v>
      </c>
      <c r="O1176" s="69">
        <v>16.140139999999999</v>
      </c>
      <c r="P1176" s="69">
        <v>15.5486</v>
      </c>
      <c r="Q1176" s="69">
        <v>15.09568</v>
      </c>
      <c r="R1176" s="69">
        <v>10.838329999999999</v>
      </c>
      <c r="S1176" s="69">
        <v>9.6224679999999996</v>
      </c>
      <c r="T1176" s="69">
        <v>9.1614249999999995</v>
      </c>
      <c r="U1176" s="69">
        <v>8.8050270000000008</v>
      </c>
      <c r="V1176" s="70">
        <v>0.65861899999999995</v>
      </c>
      <c r="W1176" s="70">
        <v>0.56927709999999998</v>
      </c>
      <c r="X1176" s="70">
        <v>0.53144820000000004</v>
      </c>
      <c r="Y1176" s="70">
        <v>0.51141970000000003</v>
      </c>
    </row>
    <row r="1177" spans="1:25">
      <c r="A1177" t="str">
        <f t="shared" si="57"/>
        <v>42-53</v>
      </c>
      <c r="B1177">
        <f t="shared" si="55"/>
        <v>42</v>
      </c>
      <c r="C1177">
        <f t="shared" si="56"/>
        <v>53</v>
      </c>
      <c r="D1177">
        <v>188000</v>
      </c>
      <c r="E1177">
        <v>230000</v>
      </c>
      <c r="F1177" s="69">
        <v>9.9784389999999998</v>
      </c>
      <c r="G1177" s="69">
        <v>8.4291160000000005</v>
      </c>
      <c r="H1177" s="69">
        <v>8.0044059999999995</v>
      </c>
      <c r="I1177" s="69">
        <v>7.9253830000000001</v>
      </c>
      <c r="J1177" s="69">
        <v>49.026969999999999</v>
      </c>
      <c r="K1177" s="69">
        <v>51.712209999999999</v>
      </c>
      <c r="L1177" s="69">
        <v>52.146099999999997</v>
      </c>
      <c r="M1177" s="69">
        <v>52.009889999999999</v>
      </c>
      <c r="N1177" s="69">
        <v>16.828060000000001</v>
      </c>
      <c r="O1177" s="69">
        <v>15.39913</v>
      </c>
      <c r="P1177" s="69">
        <v>14.86149</v>
      </c>
      <c r="Q1177" s="69">
        <v>14.45678</v>
      </c>
      <c r="R1177" s="69">
        <v>10.300240000000001</v>
      </c>
      <c r="S1177" s="69">
        <v>9.1507939999999994</v>
      </c>
      <c r="T1177" s="69">
        <v>8.7314260000000008</v>
      </c>
      <c r="U1177" s="69">
        <v>8.41188</v>
      </c>
      <c r="V1177" s="70">
        <v>0.58392040000000001</v>
      </c>
      <c r="W1177" s="70">
        <v>0.50580829999999999</v>
      </c>
      <c r="X1177" s="70">
        <v>0.47474880000000003</v>
      </c>
      <c r="Y1177" s="70">
        <v>0.45978150000000001</v>
      </c>
    </row>
    <row r="1178" spans="1:25">
      <c r="A1178" t="str">
        <f t="shared" si="57"/>
        <v>42-54</v>
      </c>
      <c r="B1178">
        <f t="shared" si="55"/>
        <v>42</v>
      </c>
      <c r="C1178">
        <f t="shared" si="56"/>
        <v>54</v>
      </c>
      <c r="D1178">
        <v>188000</v>
      </c>
      <c r="E1178">
        <v>234000</v>
      </c>
      <c r="F1178" s="69">
        <v>9.4464740000000003</v>
      </c>
      <c r="G1178" s="69">
        <v>7.999905</v>
      </c>
      <c r="H1178" s="69">
        <v>7.6084069999999997</v>
      </c>
      <c r="I1178" s="69">
        <v>7.5358799999999997</v>
      </c>
      <c r="J1178" s="69">
        <v>50.527479999999997</v>
      </c>
      <c r="K1178" s="69">
        <v>53.151440000000001</v>
      </c>
      <c r="L1178" s="69">
        <v>53.558109999999999</v>
      </c>
      <c r="M1178" s="69">
        <v>53.403820000000003</v>
      </c>
      <c r="N1178" s="69">
        <v>16.69633</v>
      </c>
      <c r="O1178" s="69">
        <v>15.273070000000001</v>
      </c>
      <c r="P1178" s="69">
        <v>14.756220000000001</v>
      </c>
      <c r="Q1178" s="69">
        <v>14.369120000000001</v>
      </c>
      <c r="R1178" s="69">
        <v>10.32742</v>
      </c>
      <c r="S1178" s="69">
        <v>9.1708149999999993</v>
      </c>
      <c r="T1178" s="69">
        <v>8.7614590000000003</v>
      </c>
      <c r="U1178" s="69">
        <v>8.4512929999999997</v>
      </c>
      <c r="V1178" s="70">
        <v>0.64151780000000003</v>
      </c>
      <c r="W1178" s="70">
        <v>0.55477770000000004</v>
      </c>
      <c r="X1178" s="70">
        <v>0.52054290000000003</v>
      </c>
      <c r="Y1178" s="70">
        <v>0.50350550000000005</v>
      </c>
    </row>
    <row r="1179" spans="1:25">
      <c r="A1179" t="str">
        <f t="shared" si="57"/>
        <v>42-55</v>
      </c>
      <c r="B1179">
        <f t="shared" si="55"/>
        <v>42</v>
      </c>
      <c r="C1179">
        <f t="shared" si="56"/>
        <v>55</v>
      </c>
      <c r="D1179">
        <v>188000</v>
      </c>
      <c r="E1179">
        <v>238000</v>
      </c>
      <c r="F1179" s="69">
        <v>12.05269</v>
      </c>
      <c r="G1179" s="69">
        <v>10.23901</v>
      </c>
      <c r="H1179" s="69">
        <v>9.7411709999999996</v>
      </c>
      <c r="I1179" s="69">
        <v>9.6593389999999992</v>
      </c>
      <c r="J1179" s="69">
        <v>47.913879999999999</v>
      </c>
      <c r="K1179" s="69">
        <v>50.671860000000002</v>
      </c>
      <c r="L1179" s="69">
        <v>51.11477</v>
      </c>
      <c r="M1179" s="69">
        <v>50.970979999999997</v>
      </c>
      <c r="N1179" s="69">
        <v>17.84459</v>
      </c>
      <c r="O1179" s="69">
        <v>16.285979999999999</v>
      </c>
      <c r="P1179" s="69">
        <v>15.734389999999999</v>
      </c>
      <c r="Q1179" s="69">
        <v>15.323079999999999</v>
      </c>
      <c r="R1179" s="69">
        <v>10.881220000000001</v>
      </c>
      <c r="S1179" s="69">
        <v>9.6529710000000009</v>
      </c>
      <c r="T1179" s="69">
        <v>9.2256540000000005</v>
      </c>
      <c r="U1179" s="69">
        <v>8.9039339999999996</v>
      </c>
      <c r="V1179" s="70">
        <v>0.64951519999999996</v>
      </c>
      <c r="W1179" s="70">
        <v>0.55864800000000003</v>
      </c>
      <c r="X1179" s="70">
        <v>0.52442599999999995</v>
      </c>
      <c r="Y1179" s="70">
        <v>0.50788060000000002</v>
      </c>
    </row>
    <row r="1180" spans="1:25">
      <c r="A1180" t="str">
        <f t="shared" si="57"/>
        <v>43-9</v>
      </c>
      <c r="B1180">
        <f t="shared" si="55"/>
        <v>43</v>
      </c>
      <c r="C1180">
        <f t="shared" si="56"/>
        <v>9</v>
      </c>
      <c r="D1180">
        <v>192000</v>
      </c>
      <c r="E1180">
        <v>54000</v>
      </c>
      <c r="F1180" s="69">
        <v>5.1262319999999999</v>
      </c>
      <c r="G1180" s="69">
        <v>4.3110340000000003</v>
      </c>
      <c r="H1180" s="69">
        <v>4.0644850000000003</v>
      </c>
      <c r="I1180" s="69">
        <v>3.9216790000000001</v>
      </c>
      <c r="J1180" s="69">
        <v>54.896169999999998</v>
      </c>
      <c r="K1180" s="69">
        <v>56.615000000000002</v>
      </c>
      <c r="L1180" s="69">
        <v>56.842030000000001</v>
      </c>
      <c r="M1180" s="69">
        <v>56.868299999999998</v>
      </c>
      <c r="N1180" s="69">
        <v>5.6502090000000003</v>
      </c>
      <c r="O1180" s="69">
        <v>5.2292740000000002</v>
      </c>
      <c r="P1180" s="69">
        <v>5.0687249999999997</v>
      </c>
      <c r="Q1180" s="69">
        <v>4.9438440000000003</v>
      </c>
      <c r="R1180" s="69">
        <v>5.8420719999999999</v>
      </c>
      <c r="S1180" s="69">
        <v>5.2229939999999999</v>
      </c>
      <c r="T1180" s="69">
        <v>4.978046</v>
      </c>
      <c r="U1180" s="69">
        <v>4.7820099999999996</v>
      </c>
      <c r="V1180" s="70">
        <v>0.31471399999999999</v>
      </c>
      <c r="W1180" s="70">
        <v>0.26630740000000003</v>
      </c>
      <c r="X1180" s="70">
        <v>0.24081630000000001</v>
      </c>
      <c r="Y1180" s="70">
        <v>0.22542409999999999</v>
      </c>
    </row>
    <row r="1181" spans="1:25">
      <c r="A1181" t="str">
        <f t="shared" si="57"/>
        <v>43-10</v>
      </c>
      <c r="B1181">
        <f t="shared" si="55"/>
        <v>43</v>
      </c>
      <c r="C1181">
        <f t="shared" si="56"/>
        <v>10</v>
      </c>
      <c r="D1181">
        <v>192000</v>
      </c>
      <c r="E1181">
        <v>58000</v>
      </c>
      <c r="F1181" s="69">
        <v>6.8637769999999998</v>
      </c>
      <c r="G1181" s="69">
        <v>5.7439900000000002</v>
      </c>
      <c r="H1181" s="69">
        <v>5.409478</v>
      </c>
      <c r="I1181" s="69">
        <v>5.235741</v>
      </c>
      <c r="J1181" s="69">
        <v>53.865099999999998</v>
      </c>
      <c r="K1181" s="69">
        <v>55.659959999999998</v>
      </c>
      <c r="L1181" s="69">
        <v>55.915849999999999</v>
      </c>
      <c r="M1181" s="69">
        <v>55.946330000000003</v>
      </c>
      <c r="N1181" s="69">
        <v>6.889062</v>
      </c>
      <c r="O1181" s="69">
        <v>6.3502450000000001</v>
      </c>
      <c r="P1181" s="69">
        <v>6.1447729999999998</v>
      </c>
      <c r="Q1181" s="69">
        <v>5.9851710000000002</v>
      </c>
      <c r="R1181" s="69">
        <v>6.2783889999999998</v>
      </c>
      <c r="S1181" s="69">
        <v>5.6125160000000003</v>
      </c>
      <c r="T1181" s="69">
        <v>5.3509690000000001</v>
      </c>
      <c r="U1181" s="69">
        <v>5.143472</v>
      </c>
      <c r="V1181" s="70">
        <v>0.35382570000000002</v>
      </c>
      <c r="W1181" s="70">
        <v>0.30018860000000003</v>
      </c>
      <c r="X1181" s="70">
        <v>0.27294160000000001</v>
      </c>
      <c r="Y1181" s="70">
        <v>0.25694810000000001</v>
      </c>
    </row>
    <row r="1182" spans="1:25">
      <c r="A1182" t="str">
        <f t="shared" si="57"/>
        <v>43-11</v>
      </c>
      <c r="B1182">
        <f t="shared" si="55"/>
        <v>43</v>
      </c>
      <c r="C1182">
        <f t="shared" si="56"/>
        <v>11</v>
      </c>
      <c r="D1182">
        <v>192000</v>
      </c>
      <c r="E1182">
        <v>62000</v>
      </c>
      <c r="F1182" s="69">
        <v>7.9760390000000001</v>
      </c>
      <c r="G1182" s="69">
        <v>6.6774930000000001</v>
      </c>
      <c r="H1182" s="69">
        <v>6.2899890000000003</v>
      </c>
      <c r="I1182" s="69">
        <v>6.0972980000000003</v>
      </c>
      <c r="J1182" s="69">
        <v>54.131540000000001</v>
      </c>
      <c r="K1182" s="69">
        <v>55.89141</v>
      </c>
      <c r="L1182" s="69">
        <v>56.130989999999997</v>
      </c>
      <c r="M1182" s="69">
        <v>56.144460000000002</v>
      </c>
      <c r="N1182" s="69">
        <v>9.8811809999999998</v>
      </c>
      <c r="O1182" s="69">
        <v>9.0634700000000006</v>
      </c>
      <c r="P1182" s="69">
        <v>8.7514610000000008</v>
      </c>
      <c r="Q1182" s="69">
        <v>8.5078300000000002</v>
      </c>
      <c r="R1182" s="69">
        <v>6.9507199999999996</v>
      </c>
      <c r="S1182" s="69">
        <v>6.2051949999999998</v>
      </c>
      <c r="T1182" s="69">
        <v>5.9141589999999997</v>
      </c>
      <c r="U1182" s="69">
        <v>5.6831779999999998</v>
      </c>
      <c r="V1182" s="70">
        <v>0.4738716</v>
      </c>
      <c r="W1182" s="70">
        <v>0.40527580000000002</v>
      </c>
      <c r="X1182" s="70">
        <v>0.37253760000000002</v>
      </c>
      <c r="Y1182" s="70">
        <v>0.35342449999999997</v>
      </c>
    </row>
    <row r="1183" spans="1:25">
      <c r="A1183" t="str">
        <f t="shared" si="57"/>
        <v>43-12</v>
      </c>
      <c r="B1183">
        <f t="shared" si="55"/>
        <v>43</v>
      </c>
      <c r="C1183">
        <f t="shared" si="56"/>
        <v>12</v>
      </c>
      <c r="D1183">
        <v>192000</v>
      </c>
      <c r="E1183">
        <v>66000</v>
      </c>
      <c r="F1183" s="69">
        <v>6.4815069999999997</v>
      </c>
      <c r="G1183" s="69">
        <v>5.4611169999999998</v>
      </c>
      <c r="H1183" s="69">
        <v>5.1539039999999998</v>
      </c>
      <c r="I1183" s="69">
        <v>4.9958260000000001</v>
      </c>
      <c r="J1183" s="69">
        <v>55.063420000000001</v>
      </c>
      <c r="K1183" s="69">
        <v>56.696219999999997</v>
      </c>
      <c r="L1183" s="69">
        <v>56.887709999999998</v>
      </c>
      <c r="M1183" s="69">
        <v>56.865099999999998</v>
      </c>
      <c r="N1183" s="69">
        <v>9.204288</v>
      </c>
      <c r="O1183" s="69">
        <v>8.4540299999999995</v>
      </c>
      <c r="P1183" s="69">
        <v>8.1690280000000008</v>
      </c>
      <c r="Q1183" s="69">
        <v>7.9470679999999998</v>
      </c>
      <c r="R1183" s="69">
        <v>6.7336400000000003</v>
      </c>
      <c r="S1183" s="69">
        <v>6.0142939999999996</v>
      </c>
      <c r="T1183" s="69">
        <v>5.7343289999999998</v>
      </c>
      <c r="U1183" s="69">
        <v>5.5124399999999998</v>
      </c>
      <c r="V1183" s="70">
        <v>0.45344770000000001</v>
      </c>
      <c r="W1183" s="70">
        <v>0.38826349999999998</v>
      </c>
      <c r="X1183" s="70">
        <v>0.35702070000000002</v>
      </c>
      <c r="Y1183" s="70">
        <v>0.3389373</v>
      </c>
    </row>
    <row r="1184" spans="1:25">
      <c r="A1184" t="str">
        <f t="shared" si="57"/>
        <v>43-13</v>
      </c>
      <c r="B1184">
        <f t="shared" si="55"/>
        <v>43</v>
      </c>
      <c r="C1184">
        <f t="shared" si="56"/>
        <v>13</v>
      </c>
      <c r="D1184">
        <v>192000</v>
      </c>
      <c r="E1184">
        <v>70000</v>
      </c>
      <c r="F1184" s="69">
        <v>7.0699759999999996</v>
      </c>
      <c r="G1184" s="69">
        <v>5.9775130000000001</v>
      </c>
      <c r="H1184" s="69">
        <v>5.6487439999999998</v>
      </c>
      <c r="I1184" s="69">
        <v>5.4821080000000002</v>
      </c>
      <c r="J1184" s="69">
        <v>55.77167</v>
      </c>
      <c r="K1184" s="69">
        <v>57.323300000000003</v>
      </c>
      <c r="L1184" s="69">
        <v>57.488019999999999</v>
      </c>
      <c r="M1184" s="69">
        <v>57.445259999999998</v>
      </c>
      <c r="N1184" s="69">
        <v>12.10426</v>
      </c>
      <c r="O1184" s="69">
        <v>11.06845</v>
      </c>
      <c r="P1184" s="69">
        <v>10.67539</v>
      </c>
      <c r="Q1184" s="69">
        <v>10.368779999999999</v>
      </c>
      <c r="R1184" s="69">
        <v>7.3617350000000004</v>
      </c>
      <c r="S1184" s="69">
        <v>6.5652489999999997</v>
      </c>
      <c r="T1184" s="69">
        <v>6.2575029999999998</v>
      </c>
      <c r="U1184" s="69">
        <v>6.0141080000000002</v>
      </c>
      <c r="V1184" s="70">
        <v>0.57980299999999996</v>
      </c>
      <c r="W1184" s="70">
        <v>0.49938349999999998</v>
      </c>
      <c r="X1184" s="70">
        <v>0.46328209999999997</v>
      </c>
      <c r="Y1184" s="70">
        <v>0.44242559999999997</v>
      </c>
    </row>
    <row r="1185" spans="1:25">
      <c r="A1185" t="str">
        <f t="shared" si="57"/>
        <v>43-14</v>
      </c>
      <c r="B1185">
        <f t="shared" si="55"/>
        <v>43</v>
      </c>
      <c r="C1185">
        <f t="shared" si="56"/>
        <v>14</v>
      </c>
      <c r="D1185">
        <v>192000</v>
      </c>
      <c r="E1185">
        <v>74000</v>
      </c>
      <c r="F1185" s="69">
        <v>8.3425639999999994</v>
      </c>
      <c r="G1185" s="69">
        <v>7.0682549999999997</v>
      </c>
      <c r="H1185" s="69">
        <v>6.6821109999999999</v>
      </c>
      <c r="I1185" s="69">
        <v>6.5001530000000001</v>
      </c>
      <c r="J1185" s="69">
        <v>54.436970000000002</v>
      </c>
      <c r="K1185" s="69">
        <v>56.06409</v>
      </c>
      <c r="L1185" s="69">
        <v>56.258850000000002</v>
      </c>
      <c r="M1185" s="69">
        <v>56.225490000000001</v>
      </c>
      <c r="N1185" s="69">
        <v>12.00315</v>
      </c>
      <c r="O1185" s="69">
        <v>10.96663</v>
      </c>
      <c r="P1185" s="69">
        <v>10.57408</v>
      </c>
      <c r="Q1185" s="69">
        <v>10.26699</v>
      </c>
      <c r="R1185" s="69">
        <v>7.5061270000000002</v>
      </c>
      <c r="S1185" s="69">
        <v>6.6918530000000001</v>
      </c>
      <c r="T1185" s="69">
        <v>6.3785920000000003</v>
      </c>
      <c r="U1185" s="69">
        <v>6.1305820000000004</v>
      </c>
      <c r="V1185" s="70">
        <v>0.56494270000000002</v>
      </c>
      <c r="W1185" s="70">
        <v>0.48660999999999999</v>
      </c>
      <c r="X1185" s="70">
        <v>0.45172800000000002</v>
      </c>
      <c r="Y1185" s="70">
        <v>0.43204629999999999</v>
      </c>
    </row>
    <row r="1186" spans="1:25">
      <c r="A1186" t="str">
        <f t="shared" si="57"/>
        <v>43-15</v>
      </c>
      <c r="B1186">
        <f t="shared" si="55"/>
        <v>43</v>
      </c>
      <c r="C1186">
        <f t="shared" si="56"/>
        <v>15</v>
      </c>
      <c r="D1186">
        <v>192000</v>
      </c>
      <c r="E1186">
        <v>78000</v>
      </c>
      <c r="F1186" s="69">
        <v>6.8139089999999998</v>
      </c>
      <c r="G1186" s="69">
        <v>5.7794100000000004</v>
      </c>
      <c r="H1186" s="69">
        <v>5.4640500000000003</v>
      </c>
      <c r="I1186" s="69">
        <v>5.3139799999999999</v>
      </c>
      <c r="J1186" s="69">
        <v>54.43553</v>
      </c>
      <c r="K1186" s="69">
        <v>56.096209999999999</v>
      </c>
      <c r="L1186" s="69">
        <v>56.296439999999997</v>
      </c>
      <c r="M1186" s="69">
        <v>56.257350000000002</v>
      </c>
      <c r="N1186" s="69">
        <v>9.7988389999999992</v>
      </c>
      <c r="O1186" s="69">
        <v>8.9812379999999994</v>
      </c>
      <c r="P1186" s="69">
        <v>8.6725580000000004</v>
      </c>
      <c r="Q1186" s="69">
        <v>8.432029</v>
      </c>
      <c r="R1186" s="69">
        <v>7.0440149999999999</v>
      </c>
      <c r="S1186" s="69">
        <v>6.2870670000000004</v>
      </c>
      <c r="T1186" s="69">
        <v>5.9960680000000002</v>
      </c>
      <c r="U1186" s="69">
        <v>5.7660910000000003</v>
      </c>
      <c r="V1186" s="70">
        <v>0.4613604</v>
      </c>
      <c r="W1186" s="70">
        <v>0.39605170000000001</v>
      </c>
      <c r="X1186" s="70">
        <v>0.36566389999999999</v>
      </c>
      <c r="Y1186" s="70">
        <v>0.348777</v>
      </c>
    </row>
    <row r="1187" spans="1:25">
      <c r="A1187" t="str">
        <f t="shared" si="57"/>
        <v>43-16</v>
      </c>
      <c r="B1187">
        <f t="shared" si="55"/>
        <v>43</v>
      </c>
      <c r="C1187">
        <f t="shared" si="56"/>
        <v>16</v>
      </c>
      <c r="D1187">
        <v>192000</v>
      </c>
      <c r="E1187">
        <v>82000</v>
      </c>
      <c r="F1187" s="69">
        <v>7.1516989999999998</v>
      </c>
      <c r="G1187" s="69">
        <v>6.0782369999999997</v>
      </c>
      <c r="H1187" s="69">
        <v>5.7509600000000001</v>
      </c>
      <c r="I1187" s="69">
        <v>5.6003049999999996</v>
      </c>
      <c r="J1187" s="69">
        <v>53.749310000000001</v>
      </c>
      <c r="K1187" s="69">
        <v>55.427059999999997</v>
      </c>
      <c r="L1187" s="69">
        <v>55.633870000000002</v>
      </c>
      <c r="M1187" s="69">
        <v>55.590449999999997</v>
      </c>
      <c r="N1187" s="69">
        <v>10.182</v>
      </c>
      <c r="O1187" s="69">
        <v>9.3234379999999994</v>
      </c>
      <c r="P1187" s="69">
        <v>8.9988299999999999</v>
      </c>
      <c r="Q1187" s="69">
        <v>8.7450969999999995</v>
      </c>
      <c r="R1187" s="69">
        <v>7.222289</v>
      </c>
      <c r="S1187" s="69">
        <v>6.446504</v>
      </c>
      <c r="T1187" s="69">
        <v>6.1486539999999996</v>
      </c>
      <c r="U1187" s="69">
        <v>5.91303</v>
      </c>
      <c r="V1187" s="70">
        <v>0.45751920000000001</v>
      </c>
      <c r="W1187" s="70">
        <v>0.3927928</v>
      </c>
      <c r="X1187" s="70">
        <v>0.36271609999999999</v>
      </c>
      <c r="Y1187" s="70">
        <v>0.3461689</v>
      </c>
    </row>
    <row r="1188" spans="1:25">
      <c r="A1188" t="str">
        <f t="shared" si="57"/>
        <v>43-17</v>
      </c>
      <c r="B1188">
        <f t="shared" si="55"/>
        <v>43</v>
      </c>
      <c r="C1188">
        <f t="shared" si="56"/>
        <v>17</v>
      </c>
      <c r="D1188">
        <v>192000</v>
      </c>
      <c r="E1188">
        <v>86000</v>
      </c>
      <c r="F1188" s="69">
        <v>6.6518540000000002</v>
      </c>
      <c r="G1188" s="69">
        <v>5.7002430000000004</v>
      </c>
      <c r="H1188" s="69">
        <v>5.4090230000000004</v>
      </c>
      <c r="I1188" s="69">
        <v>5.2710650000000001</v>
      </c>
      <c r="J1188" s="69">
        <v>54.503360000000001</v>
      </c>
      <c r="K1188" s="69">
        <v>56.066360000000003</v>
      </c>
      <c r="L1188" s="69">
        <v>56.231140000000003</v>
      </c>
      <c r="M1188" s="69">
        <v>56.156120000000001</v>
      </c>
      <c r="N1188" s="69">
        <v>12.52619</v>
      </c>
      <c r="O1188" s="69">
        <v>11.446479999999999</v>
      </c>
      <c r="P1188" s="69">
        <v>11.03919</v>
      </c>
      <c r="Q1188" s="69">
        <v>10.7193</v>
      </c>
      <c r="R1188" s="69">
        <v>7.7047540000000003</v>
      </c>
      <c r="S1188" s="69">
        <v>6.8730339999999996</v>
      </c>
      <c r="T1188" s="69">
        <v>6.5552910000000004</v>
      </c>
      <c r="U1188" s="69">
        <v>6.3034129999999999</v>
      </c>
      <c r="V1188" s="70">
        <v>0.54126410000000003</v>
      </c>
      <c r="W1188" s="70">
        <v>0.46748519999999999</v>
      </c>
      <c r="X1188" s="70">
        <v>0.4344635</v>
      </c>
      <c r="Y1188" s="70">
        <v>0.41630460000000002</v>
      </c>
    </row>
    <row r="1189" spans="1:25">
      <c r="A1189" t="str">
        <f t="shared" si="57"/>
        <v>43-18</v>
      </c>
      <c r="B1189">
        <f t="shared" si="55"/>
        <v>43</v>
      </c>
      <c r="C1189">
        <f t="shared" si="56"/>
        <v>18</v>
      </c>
      <c r="D1189">
        <v>192000</v>
      </c>
      <c r="E1189">
        <v>90000</v>
      </c>
      <c r="F1189" s="69">
        <v>11.678470000000001</v>
      </c>
      <c r="G1189" s="69">
        <v>10.037430000000001</v>
      </c>
      <c r="H1189" s="69">
        <v>9.5433620000000001</v>
      </c>
      <c r="I1189" s="69">
        <v>9.3480760000000007</v>
      </c>
      <c r="J1189" s="69">
        <v>50.7774</v>
      </c>
      <c r="K1189" s="69">
        <v>52.598779999999998</v>
      </c>
      <c r="L1189" s="69">
        <v>52.854289999999999</v>
      </c>
      <c r="M1189" s="69">
        <v>52.824019999999997</v>
      </c>
      <c r="N1189" s="69">
        <v>14.624029999999999</v>
      </c>
      <c r="O1189" s="69">
        <v>13.34534</v>
      </c>
      <c r="P1189" s="69">
        <v>12.863530000000001</v>
      </c>
      <c r="Q1189" s="69">
        <v>12.483449999999999</v>
      </c>
      <c r="R1189" s="69">
        <v>8.626201</v>
      </c>
      <c r="S1189" s="69">
        <v>7.6866320000000004</v>
      </c>
      <c r="T1189" s="69">
        <v>7.3289359999999997</v>
      </c>
      <c r="U1189" s="69">
        <v>7.0446030000000004</v>
      </c>
      <c r="V1189" s="70">
        <v>0.61787780000000003</v>
      </c>
      <c r="W1189" s="70">
        <v>0.53545609999999999</v>
      </c>
      <c r="X1189" s="70">
        <v>0.49980930000000001</v>
      </c>
      <c r="Y1189" s="70">
        <v>0.48059499999999999</v>
      </c>
    </row>
    <row r="1190" spans="1:25">
      <c r="A1190" t="str">
        <f t="shared" si="57"/>
        <v>43-19</v>
      </c>
      <c r="B1190">
        <f t="shared" si="55"/>
        <v>43</v>
      </c>
      <c r="C1190">
        <f t="shared" si="56"/>
        <v>19</v>
      </c>
      <c r="D1190">
        <v>192000</v>
      </c>
      <c r="E1190">
        <v>94000</v>
      </c>
      <c r="F1190" s="69">
        <v>7.08094</v>
      </c>
      <c r="G1190" s="69">
        <v>6.1306229999999999</v>
      </c>
      <c r="H1190" s="69">
        <v>5.8408410000000002</v>
      </c>
      <c r="I1190" s="69">
        <v>5.7156820000000002</v>
      </c>
      <c r="J1190" s="69">
        <v>53.090890000000002</v>
      </c>
      <c r="K1190" s="69">
        <v>54.715560000000004</v>
      </c>
      <c r="L1190" s="69">
        <v>54.895829999999997</v>
      </c>
      <c r="M1190" s="69">
        <v>54.807639999999999</v>
      </c>
      <c r="N1190" s="69">
        <v>12.70697</v>
      </c>
      <c r="O1190" s="69">
        <v>11.6173</v>
      </c>
      <c r="P1190" s="69">
        <v>11.20518</v>
      </c>
      <c r="Q1190" s="69">
        <v>10.880559999999999</v>
      </c>
      <c r="R1190" s="69">
        <v>7.9661249999999999</v>
      </c>
      <c r="S1190" s="69">
        <v>7.1083460000000001</v>
      </c>
      <c r="T1190" s="69">
        <v>6.779998</v>
      </c>
      <c r="U1190" s="69">
        <v>6.5189130000000004</v>
      </c>
      <c r="V1190" s="70">
        <v>0.52072640000000003</v>
      </c>
      <c r="W1190" s="70">
        <v>0.4506772</v>
      </c>
      <c r="X1190" s="70">
        <v>0.41889379999999998</v>
      </c>
      <c r="Y1190" s="70">
        <v>0.40158240000000001</v>
      </c>
    </row>
    <row r="1191" spans="1:25">
      <c r="A1191" t="str">
        <f t="shared" si="57"/>
        <v>43-20</v>
      </c>
      <c r="B1191">
        <f t="shared" si="55"/>
        <v>43</v>
      </c>
      <c r="C1191">
        <f t="shared" si="56"/>
        <v>20</v>
      </c>
      <c r="D1191">
        <v>192000</v>
      </c>
      <c r="E1191">
        <v>98000</v>
      </c>
      <c r="F1191" s="69">
        <v>7.6432079999999996</v>
      </c>
      <c r="G1191" s="69">
        <v>6.6529480000000003</v>
      </c>
      <c r="H1191" s="69">
        <v>6.3535440000000003</v>
      </c>
      <c r="I1191" s="69">
        <v>6.2355140000000002</v>
      </c>
      <c r="J1191" s="69">
        <v>51.691499999999998</v>
      </c>
      <c r="K1191" s="69">
        <v>53.388930000000002</v>
      </c>
      <c r="L1191" s="69">
        <v>53.594650000000001</v>
      </c>
      <c r="M1191" s="69">
        <v>53.509900000000002</v>
      </c>
      <c r="N1191" s="69">
        <v>10.66727</v>
      </c>
      <c r="O1191" s="69">
        <v>9.7744289999999996</v>
      </c>
      <c r="P1191" s="69">
        <v>9.4365989999999993</v>
      </c>
      <c r="Q1191" s="69">
        <v>9.1710089999999997</v>
      </c>
      <c r="R1191" s="69">
        <v>7.7228310000000002</v>
      </c>
      <c r="S1191" s="69">
        <v>6.8959669999999997</v>
      </c>
      <c r="T1191" s="69">
        <v>6.5792809999999999</v>
      </c>
      <c r="U1191" s="69">
        <v>6.3273979999999996</v>
      </c>
      <c r="V1191" s="70">
        <v>0.44153229999999999</v>
      </c>
      <c r="W1191" s="70">
        <v>0.38132939999999999</v>
      </c>
      <c r="X1191" s="70">
        <v>0.35311569999999998</v>
      </c>
      <c r="Y1191" s="70">
        <v>0.33798719999999999</v>
      </c>
    </row>
    <row r="1192" spans="1:25">
      <c r="A1192" t="str">
        <f t="shared" si="57"/>
        <v>43-21</v>
      </c>
      <c r="B1192">
        <f t="shared" si="55"/>
        <v>43</v>
      </c>
      <c r="C1192">
        <f t="shared" si="56"/>
        <v>21</v>
      </c>
      <c r="D1192">
        <v>192000</v>
      </c>
      <c r="E1192">
        <v>102000</v>
      </c>
      <c r="F1192" s="69">
        <v>9.6738900000000001</v>
      </c>
      <c r="G1192" s="69">
        <v>8.4686000000000003</v>
      </c>
      <c r="H1192" s="69">
        <v>8.1060949999999998</v>
      </c>
      <c r="I1192" s="69">
        <v>7.9899139999999997</v>
      </c>
      <c r="J1192" s="69">
        <v>49.537610000000001</v>
      </c>
      <c r="K1192" s="69">
        <v>51.316740000000003</v>
      </c>
      <c r="L1192" s="69">
        <v>51.551220000000001</v>
      </c>
      <c r="M1192" s="69">
        <v>51.462380000000003</v>
      </c>
      <c r="N1192" s="69">
        <v>13.75057</v>
      </c>
      <c r="O1192" s="69">
        <v>12.577640000000001</v>
      </c>
      <c r="P1192" s="69">
        <v>12.13205</v>
      </c>
      <c r="Q1192" s="69">
        <v>11.78088</v>
      </c>
      <c r="R1192" s="69">
        <v>8.5530410000000003</v>
      </c>
      <c r="S1192" s="69">
        <v>7.6318729999999997</v>
      </c>
      <c r="T1192" s="69">
        <v>7.2789539999999997</v>
      </c>
      <c r="U1192" s="69">
        <v>6.9984640000000002</v>
      </c>
      <c r="V1192" s="70">
        <v>0.48355910000000002</v>
      </c>
      <c r="W1192" s="70">
        <v>0.4187746</v>
      </c>
      <c r="X1192" s="70">
        <v>0.38917970000000002</v>
      </c>
      <c r="Y1192" s="70">
        <v>0.37379519999999999</v>
      </c>
    </row>
    <row r="1193" spans="1:25">
      <c r="A1193" t="str">
        <f t="shared" si="57"/>
        <v>43-22</v>
      </c>
      <c r="B1193">
        <f t="shared" si="55"/>
        <v>43</v>
      </c>
      <c r="C1193">
        <f t="shared" si="56"/>
        <v>22</v>
      </c>
      <c r="D1193">
        <v>192000</v>
      </c>
      <c r="E1193">
        <v>106000</v>
      </c>
      <c r="F1193" s="69">
        <v>11.307219999999999</v>
      </c>
      <c r="G1193" s="69">
        <v>9.9489590000000003</v>
      </c>
      <c r="H1193" s="69">
        <v>9.5424670000000003</v>
      </c>
      <c r="I1193" s="69">
        <v>9.428623</v>
      </c>
      <c r="J1193" s="69">
        <v>48.7378</v>
      </c>
      <c r="K1193" s="69">
        <v>50.5672</v>
      </c>
      <c r="L1193" s="69">
        <v>50.810679999999998</v>
      </c>
      <c r="M1193" s="69">
        <v>50.712960000000002</v>
      </c>
      <c r="N1193" s="69">
        <v>14.890359999999999</v>
      </c>
      <c r="O1193" s="69">
        <v>13.610860000000001</v>
      </c>
      <c r="P1193" s="69">
        <v>13.12185</v>
      </c>
      <c r="Q1193" s="69">
        <v>12.73523</v>
      </c>
      <c r="R1193" s="69">
        <v>9.0277580000000004</v>
      </c>
      <c r="S1193" s="69">
        <v>8.0556839999999994</v>
      </c>
      <c r="T1193" s="69">
        <v>7.681934</v>
      </c>
      <c r="U1193" s="69">
        <v>7.3845960000000002</v>
      </c>
      <c r="V1193" s="70">
        <v>0.54630540000000005</v>
      </c>
      <c r="W1193" s="70">
        <v>0.47516130000000001</v>
      </c>
      <c r="X1193" s="70">
        <v>0.443166</v>
      </c>
      <c r="Y1193" s="70">
        <v>0.42649700000000001</v>
      </c>
    </row>
    <row r="1194" spans="1:25">
      <c r="A1194" t="str">
        <f t="shared" si="57"/>
        <v>43-23</v>
      </c>
      <c r="B1194">
        <f t="shared" si="55"/>
        <v>43</v>
      </c>
      <c r="C1194">
        <f t="shared" si="56"/>
        <v>23</v>
      </c>
      <c r="D1194">
        <v>192000</v>
      </c>
      <c r="E1194">
        <v>110000</v>
      </c>
      <c r="F1194" s="69">
        <v>12.86839</v>
      </c>
      <c r="G1194" s="69">
        <v>11.38345</v>
      </c>
      <c r="H1194" s="69">
        <v>10.94003</v>
      </c>
      <c r="I1194" s="69">
        <v>10.8246</v>
      </c>
      <c r="J1194" s="69">
        <v>47.115960000000001</v>
      </c>
      <c r="K1194" s="69">
        <v>48.980870000000003</v>
      </c>
      <c r="L1194" s="69">
        <v>49.243279999999999</v>
      </c>
      <c r="M1194" s="69">
        <v>49.15916</v>
      </c>
      <c r="N1194" s="69">
        <v>16.245560000000001</v>
      </c>
      <c r="O1194" s="69">
        <v>14.83522</v>
      </c>
      <c r="P1194" s="69">
        <v>14.295059999999999</v>
      </c>
      <c r="Q1194" s="69">
        <v>13.86645</v>
      </c>
      <c r="R1194" s="69">
        <v>9.5315560000000001</v>
      </c>
      <c r="S1194" s="69">
        <v>8.5017180000000003</v>
      </c>
      <c r="T1194" s="69">
        <v>8.1057989999999993</v>
      </c>
      <c r="U1194" s="69">
        <v>7.7902899999999997</v>
      </c>
      <c r="V1194" s="70">
        <v>0.55733690000000002</v>
      </c>
      <c r="W1194" s="70">
        <v>0.4856839</v>
      </c>
      <c r="X1194" s="70">
        <v>0.45342589999999999</v>
      </c>
      <c r="Y1194" s="70">
        <v>0.43651830000000003</v>
      </c>
    </row>
    <row r="1195" spans="1:25">
      <c r="A1195" t="str">
        <f t="shared" si="57"/>
        <v>43-24</v>
      </c>
      <c r="B1195">
        <f t="shared" si="55"/>
        <v>43</v>
      </c>
      <c r="C1195">
        <f t="shared" si="56"/>
        <v>24</v>
      </c>
      <c r="D1195">
        <v>192000</v>
      </c>
      <c r="E1195">
        <v>114000</v>
      </c>
      <c r="F1195" s="69">
        <v>9.6338640000000009</v>
      </c>
      <c r="G1195" s="69">
        <v>8.5198990000000006</v>
      </c>
      <c r="H1195" s="69">
        <v>8.1887679999999996</v>
      </c>
      <c r="I1195" s="69">
        <v>8.1005129999999994</v>
      </c>
      <c r="J1195" s="69">
        <v>49.872520000000002</v>
      </c>
      <c r="K1195" s="69">
        <v>51.584850000000003</v>
      </c>
      <c r="L1195" s="69">
        <v>51.779980000000002</v>
      </c>
      <c r="M1195" s="69">
        <v>51.645060000000001</v>
      </c>
      <c r="N1195" s="69">
        <v>11.73085</v>
      </c>
      <c r="O1195" s="69">
        <v>10.757400000000001</v>
      </c>
      <c r="P1195" s="69">
        <v>10.384969999999999</v>
      </c>
      <c r="Q1195" s="69">
        <v>10.09273</v>
      </c>
      <c r="R1195" s="69">
        <v>8.4537010000000006</v>
      </c>
      <c r="S1195" s="69">
        <v>7.5492280000000003</v>
      </c>
      <c r="T1195" s="69">
        <v>7.2008650000000003</v>
      </c>
      <c r="U1195" s="69">
        <v>6.9243069999999998</v>
      </c>
      <c r="V1195" s="70">
        <v>0.49013630000000002</v>
      </c>
      <c r="W1195" s="70">
        <v>0.4262746</v>
      </c>
      <c r="X1195" s="70">
        <v>0.39690150000000002</v>
      </c>
      <c r="Y1195" s="70">
        <v>0.38169579999999997</v>
      </c>
    </row>
    <row r="1196" spans="1:25">
      <c r="A1196" t="str">
        <f t="shared" si="57"/>
        <v>43-25</v>
      </c>
      <c r="B1196">
        <f t="shared" si="55"/>
        <v>43</v>
      </c>
      <c r="C1196">
        <f t="shared" si="56"/>
        <v>25</v>
      </c>
      <c r="D1196">
        <v>192000</v>
      </c>
      <c r="E1196">
        <v>118000</v>
      </c>
      <c r="F1196" s="69">
        <v>10.09497</v>
      </c>
      <c r="G1196" s="69">
        <v>8.8740509999999997</v>
      </c>
      <c r="H1196" s="69">
        <v>8.4970250000000007</v>
      </c>
      <c r="I1196" s="69">
        <v>8.3976260000000007</v>
      </c>
      <c r="J1196" s="69">
        <v>49.65802</v>
      </c>
      <c r="K1196" s="69">
        <v>51.419110000000003</v>
      </c>
      <c r="L1196" s="69">
        <v>51.618600000000001</v>
      </c>
      <c r="M1196" s="69">
        <v>51.461829999999999</v>
      </c>
      <c r="N1196" s="69">
        <v>14.533049999999999</v>
      </c>
      <c r="O1196" s="69">
        <v>13.29406</v>
      </c>
      <c r="P1196" s="69">
        <v>12.82117</v>
      </c>
      <c r="Q1196" s="69">
        <v>12.452120000000001</v>
      </c>
      <c r="R1196" s="69">
        <v>9.1268790000000006</v>
      </c>
      <c r="S1196" s="69">
        <v>8.1408079999999998</v>
      </c>
      <c r="T1196" s="69">
        <v>7.7621580000000003</v>
      </c>
      <c r="U1196" s="69">
        <v>7.4643879999999996</v>
      </c>
      <c r="V1196" s="70">
        <v>0.5665616</v>
      </c>
      <c r="W1196" s="70">
        <v>0.49201590000000001</v>
      </c>
      <c r="X1196" s="70">
        <v>0.45924140000000002</v>
      </c>
      <c r="Y1196" s="70">
        <v>0.44310440000000001</v>
      </c>
    </row>
    <row r="1197" spans="1:25">
      <c r="A1197" t="str">
        <f t="shared" si="57"/>
        <v>43-26</v>
      </c>
      <c r="B1197">
        <f t="shared" si="55"/>
        <v>43</v>
      </c>
      <c r="C1197">
        <f t="shared" si="56"/>
        <v>26</v>
      </c>
      <c r="D1197">
        <v>192000</v>
      </c>
      <c r="E1197">
        <v>122000</v>
      </c>
      <c r="F1197" s="69">
        <v>14.4575</v>
      </c>
      <c r="G1197" s="69">
        <v>12.66553</v>
      </c>
      <c r="H1197" s="69">
        <v>12.09135</v>
      </c>
      <c r="I1197" s="69">
        <v>11.953480000000001</v>
      </c>
      <c r="J1197" s="69">
        <v>47.186509999999998</v>
      </c>
      <c r="K1197" s="69">
        <v>49.121169999999999</v>
      </c>
      <c r="L1197" s="69">
        <v>49.374279999999999</v>
      </c>
      <c r="M1197" s="69">
        <v>49.22804</v>
      </c>
      <c r="N1197" s="69">
        <v>13.77352</v>
      </c>
      <c r="O1197" s="69">
        <v>12.60651</v>
      </c>
      <c r="P1197" s="69">
        <v>12.161199999999999</v>
      </c>
      <c r="Q1197" s="69">
        <v>11.816380000000001</v>
      </c>
      <c r="R1197" s="69">
        <v>9.3744060000000005</v>
      </c>
      <c r="S1197" s="69">
        <v>8.3605660000000004</v>
      </c>
      <c r="T1197" s="69">
        <v>7.9709029999999998</v>
      </c>
      <c r="U1197" s="69">
        <v>7.6660779999999997</v>
      </c>
      <c r="V1197" s="70">
        <v>0.69477</v>
      </c>
      <c r="W1197" s="70">
        <v>0.60401919999999998</v>
      </c>
      <c r="X1197" s="70">
        <v>0.56579789999999996</v>
      </c>
      <c r="Y1197" s="70">
        <v>0.54737069999999999</v>
      </c>
    </row>
    <row r="1198" spans="1:25">
      <c r="A1198" t="str">
        <f t="shared" si="57"/>
        <v>43-27</v>
      </c>
      <c r="B1198">
        <f t="shared" si="55"/>
        <v>43</v>
      </c>
      <c r="C1198">
        <f t="shared" si="56"/>
        <v>27</v>
      </c>
      <c r="D1198">
        <v>192000</v>
      </c>
      <c r="E1198">
        <v>126000</v>
      </c>
      <c r="F1198" s="69">
        <v>12.50088</v>
      </c>
      <c r="G1198" s="69">
        <v>11.015079999999999</v>
      </c>
      <c r="H1198" s="69">
        <v>10.55559</v>
      </c>
      <c r="I1198" s="69">
        <v>10.456810000000001</v>
      </c>
      <c r="J1198" s="69">
        <v>46.609229999999997</v>
      </c>
      <c r="K1198" s="69">
        <v>48.503549999999997</v>
      </c>
      <c r="L1198" s="69">
        <v>48.733849999999997</v>
      </c>
      <c r="M1198" s="69">
        <v>48.562309999999997</v>
      </c>
      <c r="N1198" s="69">
        <v>15.247920000000001</v>
      </c>
      <c r="O1198" s="69">
        <v>13.950049999999999</v>
      </c>
      <c r="P1198" s="69">
        <v>13.44717</v>
      </c>
      <c r="Q1198" s="69">
        <v>13.053649999999999</v>
      </c>
      <c r="R1198" s="69">
        <v>9.6626150000000006</v>
      </c>
      <c r="S1198" s="69">
        <v>8.6294679999999993</v>
      </c>
      <c r="T1198" s="69">
        <v>8.2272269999999992</v>
      </c>
      <c r="U1198" s="69">
        <v>7.9107219999999998</v>
      </c>
      <c r="V1198" s="70">
        <v>0.56564440000000005</v>
      </c>
      <c r="W1198" s="70">
        <v>0.49286999999999997</v>
      </c>
      <c r="X1198" s="70">
        <v>0.4603816</v>
      </c>
      <c r="Y1198" s="70">
        <v>0.44421929999999998</v>
      </c>
    </row>
    <row r="1199" spans="1:25">
      <c r="A1199" t="str">
        <f t="shared" si="57"/>
        <v>43-28</v>
      </c>
      <c r="B1199">
        <f t="shared" si="55"/>
        <v>43</v>
      </c>
      <c r="C1199">
        <f t="shared" si="56"/>
        <v>28</v>
      </c>
      <c r="D1199">
        <v>192000</v>
      </c>
      <c r="E1199">
        <v>130000</v>
      </c>
      <c r="F1199" s="69">
        <v>12.86355</v>
      </c>
      <c r="G1199" s="69">
        <v>11.725289999999999</v>
      </c>
      <c r="H1199" s="69">
        <v>11.36641</v>
      </c>
      <c r="I1199" s="69">
        <v>11.33713</v>
      </c>
      <c r="J1199" s="69">
        <v>40.2958</v>
      </c>
      <c r="K1199" s="69">
        <v>42.107900000000001</v>
      </c>
      <c r="L1199" s="69">
        <v>42.354860000000002</v>
      </c>
      <c r="M1199" s="69">
        <v>42.196440000000003</v>
      </c>
      <c r="N1199" s="69">
        <v>16.46679</v>
      </c>
      <c r="O1199" s="69">
        <v>15.064830000000001</v>
      </c>
      <c r="P1199" s="69">
        <v>14.518219999999999</v>
      </c>
      <c r="Q1199" s="69">
        <v>14.09071</v>
      </c>
      <c r="R1199" s="69">
        <v>10.54527</v>
      </c>
      <c r="S1199" s="69">
        <v>9.4158159999999995</v>
      </c>
      <c r="T1199" s="69">
        <v>8.9739989999999992</v>
      </c>
      <c r="U1199" s="69">
        <v>8.6263550000000002</v>
      </c>
      <c r="V1199" s="70">
        <v>0.68895499999999998</v>
      </c>
      <c r="W1199" s="70">
        <v>0.60416999999999998</v>
      </c>
      <c r="X1199" s="70">
        <v>0.56660900000000003</v>
      </c>
      <c r="Y1199" s="70">
        <v>0.54726149999999996</v>
      </c>
    </row>
    <row r="1200" spans="1:25">
      <c r="A1200" t="str">
        <f t="shared" si="57"/>
        <v>43-29</v>
      </c>
      <c r="B1200">
        <f t="shared" si="55"/>
        <v>43</v>
      </c>
      <c r="C1200">
        <f t="shared" si="56"/>
        <v>29</v>
      </c>
      <c r="D1200">
        <v>192000</v>
      </c>
      <c r="E1200">
        <v>134000</v>
      </c>
      <c r="F1200" s="69">
        <v>17.242159999999998</v>
      </c>
      <c r="G1200" s="69">
        <v>15.49935</v>
      </c>
      <c r="H1200" s="69">
        <v>14.94622</v>
      </c>
      <c r="I1200" s="69">
        <v>14.87433</v>
      </c>
      <c r="J1200" s="69">
        <v>44.367019999999997</v>
      </c>
      <c r="K1200" s="69">
        <v>46.22495</v>
      </c>
      <c r="L1200" s="69">
        <v>46.447369999999999</v>
      </c>
      <c r="M1200" s="69">
        <v>46.241869999999999</v>
      </c>
      <c r="N1200" s="69">
        <v>16.176500000000001</v>
      </c>
      <c r="O1200" s="69">
        <v>14.80208</v>
      </c>
      <c r="P1200" s="69">
        <v>14.268969999999999</v>
      </c>
      <c r="Q1200" s="69">
        <v>13.8559</v>
      </c>
      <c r="R1200" s="69">
        <v>10.316459999999999</v>
      </c>
      <c r="S1200" s="69">
        <v>9.2109199999999998</v>
      </c>
      <c r="T1200" s="69">
        <v>8.7795699999999997</v>
      </c>
      <c r="U1200" s="69">
        <v>8.4429250000000007</v>
      </c>
      <c r="V1200" s="70">
        <v>0.64588599999999996</v>
      </c>
      <c r="W1200" s="70">
        <v>0.56402390000000002</v>
      </c>
      <c r="X1200" s="70">
        <v>0.52865260000000003</v>
      </c>
      <c r="Y1200" s="70">
        <v>0.51150459999999998</v>
      </c>
    </row>
    <row r="1201" spans="1:25">
      <c r="A1201" t="str">
        <f t="shared" si="57"/>
        <v>43-30</v>
      </c>
      <c r="B1201">
        <f t="shared" si="55"/>
        <v>43</v>
      </c>
      <c r="C1201">
        <f t="shared" si="56"/>
        <v>30</v>
      </c>
      <c r="D1201">
        <v>192000</v>
      </c>
      <c r="E1201">
        <v>138000</v>
      </c>
      <c r="F1201" s="69">
        <v>14.77539</v>
      </c>
      <c r="G1201" s="69">
        <v>13.292490000000001</v>
      </c>
      <c r="H1201" s="69">
        <v>12.845000000000001</v>
      </c>
      <c r="I1201" s="69">
        <v>12.79205</v>
      </c>
      <c r="J1201" s="69">
        <v>46.666899999999998</v>
      </c>
      <c r="K1201" s="69">
        <v>48.450040000000001</v>
      </c>
      <c r="L1201" s="69">
        <v>48.637700000000002</v>
      </c>
      <c r="M1201" s="69">
        <v>48.414459999999998</v>
      </c>
      <c r="N1201" s="69">
        <v>16.880289999999999</v>
      </c>
      <c r="O1201" s="69">
        <v>15.434290000000001</v>
      </c>
      <c r="P1201" s="69">
        <v>14.87534</v>
      </c>
      <c r="Q1201" s="69">
        <v>14.43891</v>
      </c>
      <c r="R1201" s="69">
        <v>10.60047</v>
      </c>
      <c r="S1201" s="69">
        <v>9.4619660000000003</v>
      </c>
      <c r="T1201" s="69">
        <v>9.020187</v>
      </c>
      <c r="U1201" s="69">
        <v>8.6734019999999994</v>
      </c>
      <c r="V1201" s="70">
        <v>0.59614339999999999</v>
      </c>
      <c r="W1201" s="70">
        <v>0.52083239999999997</v>
      </c>
      <c r="X1201" s="70">
        <v>0.48811169999999998</v>
      </c>
      <c r="Y1201" s="70">
        <v>0.47195510000000002</v>
      </c>
    </row>
    <row r="1202" spans="1:25">
      <c r="A1202" t="str">
        <f t="shared" si="57"/>
        <v>43-31</v>
      </c>
      <c r="B1202">
        <f t="shared" si="55"/>
        <v>43</v>
      </c>
      <c r="C1202">
        <f t="shared" si="56"/>
        <v>31</v>
      </c>
      <c r="D1202">
        <v>192000</v>
      </c>
      <c r="E1202">
        <v>142000</v>
      </c>
      <c r="F1202" s="69">
        <v>15.18873</v>
      </c>
      <c r="G1202" s="69">
        <v>13.684369999999999</v>
      </c>
      <c r="H1202" s="69">
        <v>13.23695</v>
      </c>
      <c r="I1202" s="69">
        <v>13.18243</v>
      </c>
      <c r="J1202" s="69">
        <v>46.055169999999997</v>
      </c>
      <c r="K1202" s="69">
        <v>47.872819999999997</v>
      </c>
      <c r="L1202" s="69">
        <v>48.076390000000004</v>
      </c>
      <c r="M1202" s="69">
        <v>47.873359999999998</v>
      </c>
      <c r="N1202" s="69">
        <v>17.483309999999999</v>
      </c>
      <c r="O1202" s="69">
        <v>15.9724</v>
      </c>
      <c r="P1202" s="69">
        <v>15.3918</v>
      </c>
      <c r="Q1202" s="69">
        <v>14.93859</v>
      </c>
      <c r="R1202" s="69">
        <v>11.02116</v>
      </c>
      <c r="S1202" s="69">
        <v>9.8301449999999999</v>
      </c>
      <c r="T1202" s="69">
        <v>9.3712260000000001</v>
      </c>
      <c r="U1202" s="69">
        <v>9.0111059999999998</v>
      </c>
      <c r="V1202" s="70">
        <v>0.54717590000000005</v>
      </c>
      <c r="W1202" s="70">
        <v>0.4777728</v>
      </c>
      <c r="X1202" s="70">
        <v>0.44759159999999998</v>
      </c>
      <c r="Y1202" s="70">
        <v>0.4329481</v>
      </c>
    </row>
    <row r="1203" spans="1:25">
      <c r="A1203" t="str">
        <f t="shared" si="57"/>
        <v>43-32</v>
      </c>
      <c r="B1203">
        <f t="shared" si="55"/>
        <v>43</v>
      </c>
      <c r="C1203">
        <f t="shared" si="56"/>
        <v>32</v>
      </c>
      <c r="D1203">
        <v>192000</v>
      </c>
      <c r="E1203">
        <v>146000</v>
      </c>
      <c r="F1203" s="69">
        <v>14.47001</v>
      </c>
      <c r="G1203" s="69">
        <v>13.026540000000001</v>
      </c>
      <c r="H1203" s="69">
        <v>12.602069999999999</v>
      </c>
      <c r="I1203" s="69">
        <v>12.549429999999999</v>
      </c>
      <c r="J1203" s="69">
        <v>46.364229999999999</v>
      </c>
      <c r="K1203" s="69">
        <v>48.229089999999999</v>
      </c>
      <c r="L1203" s="69">
        <v>48.449959999999997</v>
      </c>
      <c r="M1203" s="69">
        <v>48.259790000000002</v>
      </c>
      <c r="N1203" s="69">
        <v>17.635909999999999</v>
      </c>
      <c r="O1203" s="69">
        <v>16.107289999999999</v>
      </c>
      <c r="P1203" s="69">
        <v>15.52129</v>
      </c>
      <c r="Q1203" s="69">
        <v>15.065239999999999</v>
      </c>
      <c r="R1203" s="69">
        <v>11.218590000000001</v>
      </c>
      <c r="S1203" s="69">
        <v>10.00271</v>
      </c>
      <c r="T1203" s="69">
        <v>9.5354559999999999</v>
      </c>
      <c r="U1203" s="69">
        <v>9.1698350000000008</v>
      </c>
      <c r="V1203" s="70">
        <v>0.50175539999999996</v>
      </c>
      <c r="W1203" s="70">
        <v>0.4376235</v>
      </c>
      <c r="X1203" s="70">
        <v>0.40957320000000003</v>
      </c>
      <c r="Y1203" s="70">
        <v>0.39615210000000001</v>
      </c>
    </row>
    <row r="1204" spans="1:25">
      <c r="A1204" t="str">
        <f t="shared" si="57"/>
        <v>43-33</v>
      </c>
      <c r="B1204">
        <f t="shared" si="55"/>
        <v>43</v>
      </c>
      <c r="C1204">
        <f t="shared" si="56"/>
        <v>33</v>
      </c>
      <c r="D1204">
        <v>192000</v>
      </c>
      <c r="E1204">
        <v>150000</v>
      </c>
      <c r="F1204" s="69">
        <v>14.970929999999999</v>
      </c>
      <c r="G1204" s="69">
        <v>13.43544</v>
      </c>
      <c r="H1204" s="69">
        <v>12.982989999999999</v>
      </c>
      <c r="I1204" s="69">
        <v>12.91915</v>
      </c>
      <c r="J1204" s="69">
        <v>46.229419999999998</v>
      </c>
      <c r="K1204" s="69">
        <v>48.175310000000003</v>
      </c>
      <c r="L1204" s="69">
        <v>48.424120000000002</v>
      </c>
      <c r="M1204" s="69">
        <v>48.248919999999998</v>
      </c>
      <c r="N1204" s="69">
        <v>17.859100000000002</v>
      </c>
      <c r="O1204" s="69">
        <v>16.30753</v>
      </c>
      <c r="P1204" s="69">
        <v>15.712</v>
      </c>
      <c r="Q1204" s="69">
        <v>15.24808</v>
      </c>
      <c r="R1204" s="69">
        <v>11.511710000000001</v>
      </c>
      <c r="S1204" s="69">
        <v>10.26299</v>
      </c>
      <c r="T1204" s="69">
        <v>9.782489</v>
      </c>
      <c r="U1204" s="69">
        <v>9.4062459999999994</v>
      </c>
      <c r="V1204" s="70">
        <v>0.48715989999999998</v>
      </c>
      <c r="W1204" s="70">
        <v>0.42428929999999998</v>
      </c>
      <c r="X1204" s="70">
        <v>0.396679</v>
      </c>
      <c r="Y1204" s="70">
        <v>0.38344450000000002</v>
      </c>
    </row>
    <row r="1205" spans="1:25">
      <c r="A1205" t="str">
        <f t="shared" si="57"/>
        <v>43-34</v>
      </c>
      <c r="B1205">
        <f t="shared" si="55"/>
        <v>43</v>
      </c>
      <c r="C1205">
        <f t="shared" si="56"/>
        <v>34</v>
      </c>
      <c r="D1205">
        <v>192000</v>
      </c>
      <c r="E1205">
        <v>154000</v>
      </c>
      <c r="F1205" s="69">
        <v>16.26914</v>
      </c>
      <c r="G1205" s="69">
        <v>14.52337</v>
      </c>
      <c r="H1205" s="69">
        <v>14.001340000000001</v>
      </c>
      <c r="I1205" s="69">
        <v>13.91295</v>
      </c>
      <c r="J1205" s="69">
        <v>46.457419999999999</v>
      </c>
      <c r="K1205" s="69">
        <v>48.478520000000003</v>
      </c>
      <c r="L1205" s="69">
        <v>48.747630000000001</v>
      </c>
      <c r="M1205" s="69">
        <v>48.582070000000002</v>
      </c>
      <c r="N1205" s="69">
        <v>17.850339999999999</v>
      </c>
      <c r="O1205" s="69">
        <v>16.305019999999999</v>
      </c>
      <c r="P1205" s="69">
        <v>15.70973</v>
      </c>
      <c r="Q1205" s="69">
        <v>15.246589999999999</v>
      </c>
      <c r="R1205" s="69">
        <v>11.80104</v>
      </c>
      <c r="S1205" s="69">
        <v>10.520630000000001</v>
      </c>
      <c r="T1205" s="69">
        <v>10.026759999999999</v>
      </c>
      <c r="U1205" s="69">
        <v>9.640288</v>
      </c>
      <c r="V1205" s="70">
        <v>0.54404940000000002</v>
      </c>
      <c r="W1205" s="70">
        <v>0.4735357</v>
      </c>
      <c r="X1205" s="70">
        <v>0.44265290000000002</v>
      </c>
      <c r="Y1205" s="70">
        <v>0.42751339999999999</v>
      </c>
    </row>
    <row r="1206" spans="1:25">
      <c r="A1206" t="str">
        <f t="shared" si="57"/>
        <v>43-35</v>
      </c>
      <c r="B1206">
        <f t="shared" si="55"/>
        <v>43</v>
      </c>
      <c r="C1206">
        <f t="shared" si="56"/>
        <v>35</v>
      </c>
      <c r="D1206">
        <v>192000</v>
      </c>
      <c r="E1206">
        <v>158000</v>
      </c>
      <c r="F1206" s="69">
        <v>20.11645</v>
      </c>
      <c r="G1206" s="69">
        <v>17.846440000000001</v>
      </c>
      <c r="H1206" s="69">
        <v>17.14687</v>
      </c>
      <c r="I1206" s="69">
        <v>17.00929</v>
      </c>
      <c r="J1206" s="69">
        <v>43.323</v>
      </c>
      <c r="K1206" s="69">
        <v>45.502369999999999</v>
      </c>
      <c r="L1206" s="69">
        <v>45.830440000000003</v>
      </c>
      <c r="M1206" s="69">
        <v>45.710830000000001</v>
      </c>
      <c r="N1206" s="69">
        <v>18.216570000000001</v>
      </c>
      <c r="O1206" s="69">
        <v>16.630800000000001</v>
      </c>
      <c r="P1206" s="69">
        <v>16.019539999999999</v>
      </c>
      <c r="Q1206" s="69">
        <v>15.54637</v>
      </c>
      <c r="R1206" s="69">
        <v>12.258319999999999</v>
      </c>
      <c r="S1206" s="69">
        <v>10.91869</v>
      </c>
      <c r="T1206" s="69">
        <v>10.40179</v>
      </c>
      <c r="U1206" s="69">
        <v>9.9992660000000004</v>
      </c>
      <c r="V1206" s="70">
        <v>0.70747179999999998</v>
      </c>
      <c r="W1206" s="70">
        <v>0.61446029999999996</v>
      </c>
      <c r="X1206" s="70">
        <v>0.57480279999999995</v>
      </c>
      <c r="Y1206" s="70">
        <v>0.55483139999999997</v>
      </c>
    </row>
    <row r="1207" spans="1:25">
      <c r="A1207" t="str">
        <f t="shared" si="57"/>
        <v>43-36</v>
      </c>
      <c r="B1207">
        <f t="shared" si="55"/>
        <v>43</v>
      </c>
      <c r="C1207">
        <f t="shared" si="56"/>
        <v>36</v>
      </c>
      <c r="D1207">
        <v>192000</v>
      </c>
      <c r="E1207">
        <v>162000</v>
      </c>
      <c r="F1207" s="69">
        <v>20.016500000000001</v>
      </c>
      <c r="G1207" s="69">
        <v>17.694310000000002</v>
      </c>
      <c r="H1207" s="69">
        <v>16.970269999999999</v>
      </c>
      <c r="I1207" s="69">
        <v>16.816130000000001</v>
      </c>
      <c r="J1207" s="69">
        <v>43.825319999999998</v>
      </c>
      <c r="K1207" s="69">
        <v>46.064129999999999</v>
      </c>
      <c r="L1207" s="69">
        <v>46.41086</v>
      </c>
      <c r="M1207" s="69">
        <v>46.296999999999997</v>
      </c>
      <c r="N1207" s="69">
        <v>18.340299999999999</v>
      </c>
      <c r="O1207" s="69">
        <v>16.72561</v>
      </c>
      <c r="P1207" s="69">
        <v>16.102260000000001</v>
      </c>
      <c r="Q1207" s="69">
        <v>15.61974</v>
      </c>
      <c r="R1207" s="69">
        <v>12.33934</v>
      </c>
      <c r="S1207" s="69">
        <v>10.978490000000001</v>
      </c>
      <c r="T1207" s="69">
        <v>10.45269</v>
      </c>
      <c r="U1207" s="69">
        <v>10.043519999999999</v>
      </c>
      <c r="V1207" s="70">
        <v>0.69623330000000005</v>
      </c>
      <c r="W1207" s="70">
        <v>0.60215759999999996</v>
      </c>
      <c r="X1207" s="70">
        <v>0.56145480000000003</v>
      </c>
      <c r="Y1207" s="70">
        <v>0.54057180000000005</v>
      </c>
    </row>
    <row r="1208" spans="1:25">
      <c r="A1208" t="str">
        <f t="shared" si="57"/>
        <v>43-37</v>
      </c>
      <c r="B1208">
        <f t="shared" si="55"/>
        <v>43</v>
      </c>
      <c r="C1208">
        <f t="shared" si="56"/>
        <v>37</v>
      </c>
      <c r="D1208">
        <v>192000</v>
      </c>
      <c r="E1208">
        <v>166000</v>
      </c>
      <c r="F1208" s="69">
        <v>20.603069999999999</v>
      </c>
      <c r="G1208" s="69">
        <v>18.28529</v>
      </c>
      <c r="H1208" s="69">
        <v>17.549530000000001</v>
      </c>
      <c r="I1208" s="69">
        <v>17.4008</v>
      </c>
      <c r="J1208" s="69">
        <v>45.946219999999997</v>
      </c>
      <c r="K1208" s="69">
        <v>48.09883</v>
      </c>
      <c r="L1208" s="69">
        <v>48.406700000000001</v>
      </c>
      <c r="M1208" s="69">
        <v>48.240169999999999</v>
      </c>
      <c r="N1208" s="69">
        <v>18.798079999999999</v>
      </c>
      <c r="O1208" s="69">
        <v>17.138179999999998</v>
      </c>
      <c r="P1208" s="69">
        <v>16.480309999999999</v>
      </c>
      <c r="Q1208" s="69">
        <v>15.968070000000001</v>
      </c>
      <c r="R1208" s="69">
        <v>12.70928</v>
      </c>
      <c r="S1208" s="69">
        <v>11.300369999999999</v>
      </c>
      <c r="T1208" s="69">
        <v>10.744590000000001</v>
      </c>
      <c r="U1208" s="69">
        <v>10.31024</v>
      </c>
      <c r="V1208" s="70">
        <v>0.75661909999999999</v>
      </c>
      <c r="W1208" s="70">
        <v>0.65537710000000005</v>
      </c>
      <c r="X1208" s="70">
        <v>0.61010419999999999</v>
      </c>
      <c r="Y1208" s="70">
        <v>0.58532569999999995</v>
      </c>
    </row>
    <row r="1209" spans="1:25">
      <c r="A1209" t="str">
        <f t="shared" si="57"/>
        <v>43-38</v>
      </c>
      <c r="B1209">
        <f t="shared" si="55"/>
        <v>43</v>
      </c>
      <c r="C1209">
        <f t="shared" si="56"/>
        <v>38</v>
      </c>
      <c r="D1209">
        <v>192000</v>
      </c>
      <c r="E1209">
        <v>170000</v>
      </c>
      <c r="F1209" s="69">
        <v>15.89495</v>
      </c>
      <c r="G1209" s="69">
        <v>14.059570000000001</v>
      </c>
      <c r="H1209" s="69">
        <v>13.49268</v>
      </c>
      <c r="I1209" s="69">
        <v>13.38331</v>
      </c>
      <c r="J1209" s="69">
        <v>48.242229999999999</v>
      </c>
      <c r="K1209" s="69">
        <v>50.334420000000001</v>
      </c>
      <c r="L1209" s="69">
        <v>50.620530000000002</v>
      </c>
      <c r="M1209" s="69">
        <v>50.452620000000003</v>
      </c>
      <c r="N1209" s="69">
        <v>17.42756</v>
      </c>
      <c r="O1209" s="69">
        <v>15.90621</v>
      </c>
      <c r="P1209" s="69">
        <v>15.311590000000001</v>
      </c>
      <c r="Q1209" s="69">
        <v>14.852040000000001</v>
      </c>
      <c r="R1209" s="69">
        <v>11.832789999999999</v>
      </c>
      <c r="S1209" s="69">
        <v>10.52481</v>
      </c>
      <c r="T1209" s="69">
        <v>10.01507</v>
      </c>
      <c r="U1209" s="69">
        <v>9.6182169999999996</v>
      </c>
      <c r="V1209" s="70">
        <v>0.61760409999999999</v>
      </c>
      <c r="W1209" s="70">
        <v>0.53404169999999995</v>
      </c>
      <c r="X1209" s="70">
        <v>0.49693730000000003</v>
      </c>
      <c r="Y1209" s="70">
        <v>0.4774544</v>
      </c>
    </row>
    <row r="1210" spans="1:25">
      <c r="A1210" t="str">
        <f t="shared" si="57"/>
        <v>43-39</v>
      </c>
      <c r="B1210">
        <f t="shared" si="55"/>
        <v>43</v>
      </c>
      <c r="C1210">
        <f t="shared" si="56"/>
        <v>39</v>
      </c>
      <c r="D1210">
        <v>192000</v>
      </c>
      <c r="E1210">
        <v>174000</v>
      </c>
      <c r="F1210" s="69">
        <v>15.054869999999999</v>
      </c>
      <c r="G1210" s="69">
        <v>13.256729999999999</v>
      </c>
      <c r="H1210" s="69">
        <v>12.70302</v>
      </c>
      <c r="I1210" s="69">
        <v>12.589270000000001</v>
      </c>
      <c r="J1210" s="69">
        <v>49.511009999999999</v>
      </c>
      <c r="K1210" s="69">
        <v>51.614229999999999</v>
      </c>
      <c r="L1210" s="69">
        <v>51.89472</v>
      </c>
      <c r="M1210" s="69">
        <v>51.721609999999998</v>
      </c>
      <c r="N1210" s="69">
        <v>17.09197</v>
      </c>
      <c r="O1210" s="69">
        <v>15.60553</v>
      </c>
      <c r="P1210" s="69">
        <v>15.02566</v>
      </c>
      <c r="Q1210" s="69">
        <v>14.580120000000001</v>
      </c>
      <c r="R1210" s="69">
        <v>11.67273</v>
      </c>
      <c r="S1210" s="69">
        <v>10.37881</v>
      </c>
      <c r="T1210" s="69">
        <v>9.8772590000000005</v>
      </c>
      <c r="U1210" s="69">
        <v>9.4882299999999997</v>
      </c>
      <c r="V1210" s="70">
        <v>0.65899249999999998</v>
      </c>
      <c r="W1210" s="70">
        <v>0.56995450000000003</v>
      </c>
      <c r="X1210" s="70">
        <v>0.52996679999999996</v>
      </c>
      <c r="Y1210" s="70">
        <v>0.50850859999999998</v>
      </c>
    </row>
    <row r="1211" spans="1:25">
      <c r="A1211" t="str">
        <f t="shared" si="57"/>
        <v>43-40</v>
      </c>
      <c r="B1211">
        <f t="shared" si="55"/>
        <v>43</v>
      </c>
      <c r="C1211">
        <f t="shared" si="56"/>
        <v>40</v>
      </c>
      <c r="D1211">
        <v>192000</v>
      </c>
      <c r="E1211">
        <v>178000</v>
      </c>
      <c r="F1211" s="69">
        <v>12.466139999999999</v>
      </c>
      <c r="G1211" s="69">
        <v>10.93146</v>
      </c>
      <c r="H1211" s="69">
        <v>10.46673</v>
      </c>
      <c r="I1211" s="69">
        <v>10.37459</v>
      </c>
      <c r="J1211" s="69">
        <v>52.367989999999999</v>
      </c>
      <c r="K1211" s="69">
        <v>54.4011</v>
      </c>
      <c r="L1211" s="69">
        <v>54.637279999999997</v>
      </c>
      <c r="M1211" s="69">
        <v>54.424590000000002</v>
      </c>
      <c r="N1211" s="69">
        <v>16.22805</v>
      </c>
      <c r="O1211" s="69">
        <v>14.829639999999999</v>
      </c>
      <c r="P1211" s="69">
        <v>14.28612</v>
      </c>
      <c r="Q1211" s="69">
        <v>13.8674</v>
      </c>
      <c r="R1211" s="69">
        <v>11.19346</v>
      </c>
      <c r="S1211" s="69">
        <v>9.9574610000000003</v>
      </c>
      <c r="T1211" s="69">
        <v>9.4781209999999998</v>
      </c>
      <c r="U1211" s="69">
        <v>9.1056340000000002</v>
      </c>
      <c r="V1211" s="70">
        <v>0.69258120000000001</v>
      </c>
      <c r="W1211" s="70">
        <v>0.59693810000000003</v>
      </c>
      <c r="X1211" s="70">
        <v>0.55416980000000005</v>
      </c>
      <c r="Y1211" s="70">
        <v>0.5308079</v>
      </c>
    </row>
    <row r="1212" spans="1:25">
      <c r="A1212" t="str">
        <f t="shared" si="57"/>
        <v>43-41</v>
      </c>
      <c r="B1212">
        <f t="shared" si="55"/>
        <v>43</v>
      </c>
      <c r="C1212">
        <f t="shared" si="56"/>
        <v>41</v>
      </c>
      <c r="D1212">
        <v>192000</v>
      </c>
      <c r="E1212">
        <v>182000</v>
      </c>
      <c r="F1212" s="69">
        <v>15.89165</v>
      </c>
      <c r="G1212" s="69">
        <v>13.72392</v>
      </c>
      <c r="H1212" s="69">
        <v>13.05062</v>
      </c>
      <c r="I1212" s="69">
        <v>12.90258</v>
      </c>
      <c r="J1212" s="69">
        <v>47.875059999999998</v>
      </c>
      <c r="K1212" s="69">
        <v>50.313609999999997</v>
      </c>
      <c r="L1212" s="69">
        <v>50.695140000000002</v>
      </c>
      <c r="M1212" s="69">
        <v>50.552770000000002</v>
      </c>
      <c r="N1212" s="69">
        <v>17.835090000000001</v>
      </c>
      <c r="O1212" s="69">
        <v>16.26878</v>
      </c>
      <c r="P1212" s="69">
        <v>15.65802</v>
      </c>
      <c r="Q1212" s="69">
        <v>15.18901</v>
      </c>
      <c r="R1212" s="69">
        <v>11.800739999999999</v>
      </c>
      <c r="S1212" s="69">
        <v>10.48578</v>
      </c>
      <c r="T1212" s="69">
        <v>9.9743139999999997</v>
      </c>
      <c r="U1212" s="69">
        <v>9.5784950000000002</v>
      </c>
      <c r="V1212" s="70">
        <v>0.63389960000000001</v>
      </c>
      <c r="W1212" s="70">
        <v>0.54393659999999999</v>
      </c>
      <c r="X1212" s="70">
        <v>0.50463190000000002</v>
      </c>
      <c r="Y1212" s="70">
        <v>0.4849543</v>
      </c>
    </row>
    <row r="1213" spans="1:25">
      <c r="A1213" t="str">
        <f t="shared" si="57"/>
        <v>43-42</v>
      </c>
      <c r="B1213">
        <f t="shared" si="55"/>
        <v>43</v>
      </c>
      <c r="C1213">
        <f t="shared" si="56"/>
        <v>42</v>
      </c>
      <c r="D1213">
        <v>192000</v>
      </c>
      <c r="E1213">
        <v>186000</v>
      </c>
      <c r="F1213" s="69">
        <v>18.561450000000001</v>
      </c>
      <c r="G1213" s="69">
        <v>16.033380000000001</v>
      </c>
      <c r="H1213" s="69">
        <v>15.2539</v>
      </c>
      <c r="I1213" s="69">
        <v>15.082879999999999</v>
      </c>
      <c r="J1213" s="69">
        <v>46.497790000000002</v>
      </c>
      <c r="K1213" s="69">
        <v>49.016109999999998</v>
      </c>
      <c r="L1213" s="69">
        <v>49.432409999999997</v>
      </c>
      <c r="M1213" s="69">
        <v>49.318069999999999</v>
      </c>
      <c r="N1213" s="69">
        <v>18.03426</v>
      </c>
      <c r="O1213" s="69">
        <v>16.43554</v>
      </c>
      <c r="P1213" s="69">
        <v>15.79918</v>
      </c>
      <c r="Q1213" s="69">
        <v>15.298830000000001</v>
      </c>
      <c r="R1213" s="69">
        <v>12.027559999999999</v>
      </c>
      <c r="S1213" s="69">
        <v>10.68807</v>
      </c>
      <c r="T1213" s="69">
        <v>10.156079999999999</v>
      </c>
      <c r="U1213" s="69">
        <v>9.7362040000000007</v>
      </c>
      <c r="V1213" s="70">
        <v>0.687523</v>
      </c>
      <c r="W1213" s="70">
        <v>0.59016000000000002</v>
      </c>
      <c r="X1213" s="70">
        <v>0.54568709999999998</v>
      </c>
      <c r="Y1213" s="70">
        <v>0.52076279999999997</v>
      </c>
    </row>
    <row r="1214" spans="1:25">
      <c r="A1214" t="str">
        <f t="shared" si="57"/>
        <v>43-43</v>
      </c>
      <c r="B1214">
        <f t="shared" si="55"/>
        <v>43</v>
      </c>
      <c r="C1214">
        <f t="shared" si="56"/>
        <v>43</v>
      </c>
      <c r="D1214">
        <v>192000</v>
      </c>
      <c r="E1214">
        <v>190000</v>
      </c>
      <c r="F1214" s="69">
        <v>14.698779999999999</v>
      </c>
      <c r="G1214" s="69">
        <v>12.617290000000001</v>
      </c>
      <c r="H1214" s="69">
        <v>12.00883</v>
      </c>
      <c r="I1214" s="69">
        <v>11.888070000000001</v>
      </c>
      <c r="J1214" s="69">
        <v>48.720779999999998</v>
      </c>
      <c r="K1214" s="69">
        <v>51.276020000000003</v>
      </c>
      <c r="L1214" s="69">
        <v>51.662149999999997</v>
      </c>
      <c r="M1214" s="69">
        <v>51.513779999999997</v>
      </c>
      <c r="N1214" s="69">
        <v>14.58187</v>
      </c>
      <c r="O1214" s="69">
        <v>13.34464</v>
      </c>
      <c r="P1214" s="69">
        <v>12.852220000000001</v>
      </c>
      <c r="Q1214" s="69">
        <v>12.46556</v>
      </c>
      <c r="R1214" s="69">
        <v>10.70346</v>
      </c>
      <c r="S1214" s="69">
        <v>9.5233519999999992</v>
      </c>
      <c r="T1214" s="69">
        <v>9.0544030000000006</v>
      </c>
      <c r="U1214" s="69">
        <v>8.6833410000000004</v>
      </c>
      <c r="V1214" s="70">
        <v>0.55160889999999996</v>
      </c>
      <c r="W1214" s="70">
        <v>0.4731823</v>
      </c>
      <c r="X1214" s="70">
        <v>0.43776619999999999</v>
      </c>
      <c r="Y1214" s="70">
        <v>0.41873080000000001</v>
      </c>
    </row>
    <row r="1215" spans="1:25">
      <c r="A1215" t="str">
        <f t="shared" si="57"/>
        <v>43-44</v>
      </c>
      <c r="B1215">
        <f t="shared" si="55"/>
        <v>43</v>
      </c>
      <c r="C1215">
        <f t="shared" si="56"/>
        <v>44</v>
      </c>
      <c r="D1215">
        <v>192000</v>
      </c>
      <c r="E1215">
        <v>194000</v>
      </c>
      <c r="F1215" s="69">
        <v>13.169140000000001</v>
      </c>
      <c r="G1215" s="69">
        <v>11.27899</v>
      </c>
      <c r="H1215" s="69">
        <v>10.73766</v>
      </c>
      <c r="I1215" s="69">
        <v>10.63593</v>
      </c>
      <c r="J1215" s="69">
        <v>49.698650000000001</v>
      </c>
      <c r="K1215" s="69">
        <v>52.317169999999997</v>
      </c>
      <c r="L1215" s="69">
        <v>52.704650000000001</v>
      </c>
      <c r="M1215" s="69">
        <v>52.538029999999999</v>
      </c>
      <c r="N1215" s="69">
        <v>15.53322</v>
      </c>
      <c r="O1215" s="69">
        <v>14.197050000000001</v>
      </c>
      <c r="P1215" s="69">
        <v>13.66517</v>
      </c>
      <c r="Q1215" s="69">
        <v>13.247059999999999</v>
      </c>
      <c r="R1215" s="69">
        <v>10.686959999999999</v>
      </c>
      <c r="S1215" s="69">
        <v>9.5050209999999993</v>
      </c>
      <c r="T1215" s="69">
        <v>9.0369010000000003</v>
      </c>
      <c r="U1215" s="69">
        <v>8.6666419999999995</v>
      </c>
      <c r="V1215" s="70">
        <v>0.60152680000000003</v>
      </c>
      <c r="W1215" s="70">
        <v>0.51698480000000002</v>
      </c>
      <c r="X1215" s="70">
        <v>0.47833170000000003</v>
      </c>
      <c r="Y1215" s="70">
        <v>0.45688200000000001</v>
      </c>
    </row>
    <row r="1216" spans="1:25">
      <c r="A1216" t="str">
        <f t="shared" si="57"/>
        <v>43-45</v>
      </c>
      <c r="B1216">
        <f t="shared" si="55"/>
        <v>43</v>
      </c>
      <c r="C1216">
        <f t="shared" si="56"/>
        <v>45</v>
      </c>
      <c r="D1216">
        <v>192000</v>
      </c>
      <c r="E1216">
        <v>198000</v>
      </c>
      <c r="F1216" s="69">
        <v>12.253410000000001</v>
      </c>
      <c r="G1216" s="69">
        <v>10.46177</v>
      </c>
      <c r="H1216" s="69">
        <v>9.9550579999999993</v>
      </c>
      <c r="I1216" s="69">
        <v>9.8618279999999992</v>
      </c>
      <c r="J1216" s="69">
        <v>50.329529999999998</v>
      </c>
      <c r="K1216" s="69">
        <v>53.011049999999997</v>
      </c>
      <c r="L1216" s="69">
        <v>53.40699</v>
      </c>
      <c r="M1216" s="69">
        <v>53.223820000000003</v>
      </c>
      <c r="N1216" s="69">
        <v>15.657249999999999</v>
      </c>
      <c r="O1216" s="69">
        <v>14.306570000000001</v>
      </c>
      <c r="P1216" s="69">
        <v>13.7723</v>
      </c>
      <c r="Q1216" s="69">
        <v>13.35468</v>
      </c>
      <c r="R1216" s="69">
        <v>10.53988</v>
      </c>
      <c r="S1216" s="69">
        <v>9.3663550000000004</v>
      </c>
      <c r="T1216" s="69">
        <v>8.9044570000000007</v>
      </c>
      <c r="U1216" s="69">
        <v>8.5412689999999998</v>
      </c>
      <c r="V1216" s="70">
        <v>0.61734820000000001</v>
      </c>
      <c r="W1216" s="70">
        <v>0.53018529999999997</v>
      </c>
      <c r="X1216" s="70">
        <v>0.4906741</v>
      </c>
      <c r="Y1216" s="70">
        <v>0.46896929999999998</v>
      </c>
    </row>
    <row r="1217" spans="1:25">
      <c r="A1217" t="str">
        <f t="shared" si="57"/>
        <v>43-46</v>
      </c>
      <c r="B1217">
        <f t="shared" si="55"/>
        <v>43</v>
      </c>
      <c r="C1217">
        <f t="shared" si="56"/>
        <v>46</v>
      </c>
      <c r="D1217">
        <v>192000</v>
      </c>
      <c r="E1217">
        <v>202000</v>
      </c>
      <c r="F1217" s="69">
        <v>15.49696</v>
      </c>
      <c r="G1217" s="69">
        <v>13.12552</v>
      </c>
      <c r="H1217" s="69">
        <v>12.424810000000001</v>
      </c>
      <c r="I1217" s="69">
        <v>12.295210000000001</v>
      </c>
      <c r="J1217" s="69">
        <v>47.82931</v>
      </c>
      <c r="K1217" s="69">
        <v>50.734670000000001</v>
      </c>
      <c r="L1217" s="69">
        <v>51.205910000000003</v>
      </c>
      <c r="M1217" s="69">
        <v>51.030749999999998</v>
      </c>
      <c r="N1217" s="69">
        <v>19.105910000000002</v>
      </c>
      <c r="O1217" s="69">
        <v>17.373449999999998</v>
      </c>
      <c r="P1217" s="69">
        <v>16.719629999999999</v>
      </c>
      <c r="Q1217" s="69">
        <v>16.216149999999999</v>
      </c>
      <c r="R1217" s="69">
        <v>11.66465</v>
      </c>
      <c r="S1217" s="69">
        <v>10.31893</v>
      </c>
      <c r="T1217" s="69">
        <v>9.8177249999999994</v>
      </c>
      <c r="U1217" s="69">
        <v>9.4306940000000008</v>
      </c>
      <c r="V1217" s="70">
        <v>0.75918850000000004</v>
      </c>
      <c r="W1217" s="70">
        <v>0.65166710000000005</v>
      </c>
      <c r="X1217" s="70">
        <v>0.60473399999999999</v>
      </c>
      <c r="Y1217" s="70">
        <v>0.57998760000000005</v>
      </c>
    </row>
    <row r="1218" spans="1:25">
      <c r="A1218" t="str">
        <f t="shared" si="57"/>
        <v>43-47</v>
      </c>
      <c r="B1218">
        <f t="shared" si="55"/>
        <v>43</v>
      </c>
      <c r="C1218">
        <f t="shared" si="56"/>
        <v>47</v>
      </c>
      <c r="D1218">
        <v>192000</v>
      </c>
      <c r="E1218">
        <v>206000</v>
      </c>
      <c r="F1218" s="69">
        <v>20.389430000000001</v>
      </c>
      <c r="G1218" s="69">
        <v>17.47749</v>
      </c>
      <c r="H1218" s="69">
        <v>16.58521</v>
      </c>
      <c r="I1218" s="69">
        <v>16.411010000000001</v>
      </c>
      <c r="J1218" s="69">
        <v>43.622770000000003</v>
      </c>
      <c r="K1218" s="69">
        <v>46.461939999999998</v>
      </c>
      <c r="L1218" s="69">
        <v>46.970730000000003</v>
      </c>
      <c r="M1218" s="69">
        <v>46.850619999999999</v>
      </c>
      <c r="N1218" s="69">
        <v>19.201689999999999</v>
      </c>
      <c r="O1218" s="69">
        <v>17.479310000000002</v>
      </c>
      <c r="P1218" s="69">
        <v>16.7761</v>
      </c>
      <c r="Q1218" s="69">
        <v>16.22326</v>
      </c>
      <c r="R1218" s="69">
        <v>11.931369999999999</v>
      </c>
      <c r="S1218" s="69">
        <v>10.57461</v>
      </c>
      <c r="T1218" s="69">
        <v>10.030749999999999</v>
      </c>
      <c r="U1218" s="69">
        <v>9.60215</v>
      </c>
      <c r="V1218" s="70">
        <v>0.73031970000000002</v>
      </c>
      <c r="W1218" s="70">
        <v>0.62836990000000004</v>
      </c>
      <c r="X1218" s="70">
        <v>0.58103199999999999</v>
      </c>
      <c r="Y1218" s="70">
        <v>0.55370580000000003</v>
      </c>
    </row>
    <row r="1219" spans="1:25">
      <c r="A1219" t="str">
        <f t="shared" si="57"/>
        <v>43-48</v>
      </c>
      <c r="B1219">
        <f t="shared" ref="B1219:B1282" si="58">(D1219-24000)/4000+1</f>
        <v>43</v>
      </c>
      <c r="C1219">
        <f t="shared" ref="C1219:C1282" si="59">(E1219-22000)/4000+1</f>
        <v>48</v>
      </c>
      <c r="D1219">
        <v>192000</v>
      </c>
      <c r="E1219">
        <v>210000</v>
      </c>
      <c r="F1219" s="69">
        <v>12.43107</v>
      </c>
      <c r="G1219" s="69">
        <v>10.534990000000001</v>
      </c>
      <c r="H1219" s="69">
        <v>9.9938280000000006</v>
      </c>
      <c r="I1219" s="69">
        <v>9.9005969999999994</v>
      </c>
      <c r="J1219" s="69">
        <v>49.13279</v>
      </c>
      <c r="K1219" s="69">
        <v>51.866489999999999</v>
      </c>
      <c r="L1219" s="69">
        <v>52.308239999999998</v>
      </c>
      <c r="M1219" s="69">
        <v>52.140749999999997</v>
      </c>
      <c r="N1219" s="69">
        <v>17.332930000000001</v>
      </c>
      <c r="O1219" s="69">
        <v>15.82638</v>
      </c>
      <c r="P1219" s="69">
        <v>15.23386</v>
      </c>
      <c r="Q1219" s="69">
        <v>14.776590000000001</v>
      </c>
      <c r="R1219" s="69">
        <v>10.71485</v>
      </c>
      <c r="S1219" s="69">
        <v>9.514106</v>
      </c>
      <c r="T1219" s="69">
        <v>9.0496890000000008</v>
      </c>
      <c r="U1219" s="69">
        <v>8.6889979999999998</v>
      </c>
      <c r="V1219" s="70">
        <v>0.65484240000000005</v>
      </c>
      <c r="W1219" s="70">
        <v>0.56494319999999998</v>
      </c>
      <c r="X1219" s="70">
        <v>0.52516200000000002</v>
      </c>
      <c r="Y1219" s="70">
        <v>0.50349429999999995</v>
      </c>
    </row>
    <row r="1220" spans="1:25">
      <c r="A1220" t="str">
        <f t="shared" ref="A1220:A1283" si="60">B1220&amp;"-"&amp;C1220</f>
        <v>43-49</v>
      </c>
      <c r="B1220">
        <f t="shared" si="58"/>
        <v>43</v>
      </c>
      <c r="C1220">
        <f t="shared" si="59"/>
        <v>49</v>
      </c>
      <c r="D1220">
        <v>192000</v>
      </c>
      <c r="E1220">
        <v>214000</v>
      </c>
      <c r="F1220" s="69">
        <v>17.820489999999999</v>
      </c>
      <c r="G1220" s="69">
        <v>15.22264</v>
      </c>
      <c r="H1220" s="69">
        <v>14.44604</v>
      </c>
      <c r="I1220" s="69">
        <v>14.28899</v>
      </c>
      <c r="J1220" s="69">
        <v>44.860280000000003</v>
      </c>
      <c r="K1220" s="69">
        <v>47.734479999999998</v>
      </c>
      <c r="L1220" s="69">
        <v>48.264000000000003</v>
      </c>
      <c r="M1220" s="69">
        <v>48.181350000000002</v>
      </c>
      <c r="N1220" s="69">
        <v>17.963760000000001</v>
      </c>
      <c r="O1220" s="69">
        <v>16.390529999999998</v>
      </c>
      <c r="P1220" s="69">
        <v>15.75652</v>
      </c>
      <c r="Q1220" s="69">
        <v>15.26093</v>
      </c>
      <c r="R1220" s="69">
        <v>11.2559</v>
      </c>
      <c r="S1220" s="69">
        <v>9.9918580000000006</v>
      </c>
      <c r="T1220" s="69">
        <v>9.4900210000000005</v>
      </c>
      <c r="U1220" s="69">
        <v>9.0959120000000002</v>
      </c>
      <c r="V1220" s="70">
        <v>0.67912459999999997</v>
      </c>
      <c r="W1220" s="70">
        <v>0.58504210000000001</v>
      </c>
      <c r="X1220" s="70">
        <v>0.54190280000000002</v>
      </c>
      <c r="Y1220" s="70">
        <v>0.51691620000000005</v>
      </c>
    </row>
    <row r="1221" spans="1:25">
      <c r="A1221" t="str">
        <f t="shared" si="60"/>
        <v>43-50</v>
      </c>
      <c r="B1221">
        <f t="shared" si="58"/>
        <v>43</v>
      </c>
      <c r="C1221">
        <f t="shared" si="59"/>
        <v>50</v>
      </c>
      <c r="D1221">
        <v>192000</v>
      </c>
      <c r="E1221">
        <v>218000</v>
      </c>
      <c r="F1221" s="69">
        <v>12.413880000000001</v>
      </c>
      <c r="G1221" s="69">
        <v>10.47977</v>
      </c>
      <c r="H1221" s="69">
        <v>9.915991</v>
      </c>
      <c r="I1221" s="69">
        <v>9.8049060000000008</v>
      </c>
      <c r="J1221" s="69">
        <v>47.851430000000001</v>
      </c>
      <c r="K1221" s="69">
        <v>50.71763</v>
      </c>
      <c r="L1221" s="69">
        <v>51.225529999999999</v>
      </c>
      <c r="M1221" s="69">
        <v>51.116259999999997</v>
      </c>
      <c r="N1221" s="69">
        <v>17.321190000000001</v>
      </c>
      <c r="O1221" s="69">
        <v>15.836</v>
      </c>
      <c r="P1221" s="69">
        <v>15.25977</v>
      </c>
      <c r="Q1221" s="69">
        <v>14.82103</v>
      </c>
      <c r="R1221" s="69">
        <v>10.58731</v>
      </c>
      <c r="S1221" s="69">
        <v>9.4053760000000004</v>
      </c>
      <c r="T1221" s="69">
        <v>8.9559730000000002</v>
      </c>
      <c r="U1221" s="69">
        <v>8.6106049999999996</v>
      </c>
      <c r="V1221" s="70">
        <v>0.60543049999999998</v>
      </c>
      <c r="W1221" s="70">
        <v>0.52276100000000003</v>
      </c>
      <c r="X1221" s="70">
        <v>0.48721959999999997</v>
      </c>
      <c r="Y1221" s="70">
        <v>0.46881139999999999</v>
      </c>
    </row>
    <row r="1222" spans="1:25">
      <c r="A1222" t="str">
        <f t="shared" si="60"/>
        <v>43-51</v>
      </c>
      <c r="B1222">
        <f t="shared" si="58"/>
        <v>43</v>
      </c>
      <c r="C1222">
        <f t="shared" si="59"/>
        <v>51</v>
      </c>
      <c r="D1222">
        <v>192000</v>
      </c>
      <c r="E1222">
        <v>222000</v>
      </c>
      <c r="F1222" s="69">
        <v>21.990590000000001</v>
      </c>
      <c r="G1222" s="69">
        <v>18.620200000000001</v>
      </c>
      <c r="H1222" s="69">
        <v>17.536899999999999</v>
      </c>
      <c r="I1222" s="69">
        <v>17.28417</v>
      </c>
      <c r="J1222" s="69">
        <v>41.308790000000002</v>
      </c>
      <c r="K1222" s="69">
        <v>44.341450000000002</v>
      </c>
      <c r="L1222" s="69">
        <v>44.96725</v>
      </c>
      <c r="M1222" s="69">
        <v>44.941229999999997</v>
      </c>
      <c r="N1222" s="69">
        <v>19.40183</v>
      </c>
      <c r="O1222" s="69">
        <v>17.66864</v>
      </c>
      <c r="P1222" s="69">
        <v>16.976610000000001</v>
      </c>
      <c r="Q1222" s="69">
        <v>16.443380000000001</v>
      </c>
      <c r="R1222" s="69">
        <v>11.91888</v>
      </c>
      <c r="S1222" s="69">
        <v>10.56366</v>
      </c>
      <c r="T1222" s="69">
        <v>10.03106</v>
      </c>
      <c r="U1222" s="69">
        <v>9.6187579999999997</v>
      </c>
      <c r="V1222" s="70">
        <v>0.79873870000000002</v>
      </c>
      <c r="W1222" s="70">
        <v>0.68456879999999998</v>
      </c>
      <c r="X1222" s="70">
        <v>0.63386799999999999</v>
      </c>
      <c r="Y1222" s="70">
        <v>0.60527280000000006</v>
      </c>
    </row>
    <row r="1223" spans="1:25">
      <c r="A1223" t="str">
        <f t="shared" si="60"/>
        <v>43-52</v>
      </c>
      <c r="B1223">
        <f t="shared" si="58"/>
        <v>43</v>
      </c>
      <c r="C1223">
        <f t="shared" si="59"/>
        <v>52</v>
      </c>
      <c r="D1223">
        <v>192000</v>
      </c>
      <c r="E1223">
        <v>226000</v>
      </c>
      <c r="F1223" s="69">
        <v>17.131630000000001</v>
      </c>
      <c r="G1223" s="69">
        <v>14.544370000000001</v>
      </c>
      <c r="H1223" s="69">
        <v>13.76859</v>
      </c>
      <c r="I1223" s="69">
        <v>13.60482</v>
      </c>
      <c r="J1223" s="69">
        <v>44.388219999999997</v>
      </c>
      <c r="K1223" s="69">
        <v>47.277810000000002</v>
      </c>
      <c r="L1223" s="69">
        <v>47.839849999999998</v>
      </c>
      <c r="M1223" s="69">
        <v>47.78546</v>
      </c>
      <c r="N1223" s="69">
        <v>18.511610000000001</v>
      </c>
      <c r="O1223" s="69">
        <v>16.885390000000001</v>
      </c>
      <c r="P1223" s="69">
        <v>16.25487</v>
      </c>
      <c r="Q1223" s="69">
        <v>15.77215</v>
      </c>
      <c r="R1223" s="69">
        <v>11.309290000000001</v>
      </c>
      <c r="S1223" s="69">
        <v>10.03354</v>
      </c>
      <c r="T1223" s="69">
        <v>9.5485849999999992</v>
      </c>
      <c r="U1223" s="69">
        <v>9.1745929999999998</v>
      </c>
      <c r="V1223" s="70">
        <v>0.66933790000000004</v>
      </c>
      <c r="W1223" s="70">
        <v>0.57637769999999999</v>
      </c>
      <c r="X1223" s="70">
        <v>0.53677739999999996</v>
      </c>
      <c r="Y1223" s="70">
        <v>0.51522129999999999</v>
      </c>
    </row>
    <row r="1224" spans="1:25">
      <c r="A1224" t="str">
        <f t="shared" si="60"/>
        <v>43-53</v>
      </c>
      <c r="B1224">
        <f t="shared" si="58"/>
        <v>43</v>
      </c>
      <c r="C1224">
        <f t="shared" si="59"/>
        <v>53</v>
      </c>
      <c r="D1224">
        <v>192000</v>
      </c>
      <c r="E1224">
        <v>230000</v>
      </c>
      <c r="F1224" s="69">
        <v>17.001750000000001</v>
      </c>
      <c r="G1224" s="69">
        <v>14.53078</v>
      </c>
      <c r="H1224" s="69">
        <v>13.808160000000001</v>
      </c>
      <c r="I1224" s="69">
        <v>13.662660000000001</v>
      </c>
      <c r="J1224" s="69">
        <v>43.03322</v>
      </c>
      <c r="K1224" s="69">
        <v>45.854790000000001</v>
      </c>
      <c r="L1224" s="69">
        <v>46.392569999999999</v>
      </c>
      <c r="M1224" s="69">
        <v>46.342829999999999</v>
      </c>
      <c r="N1224" s="69">
        <v>18.577470000000002</v>
      </c>
      <c r="O1224" s="69">
        <v>16.9374</v>
      </c>
      <c r="P1224" s="69">
        <v>16.306989999999999</v>
      </c>
      <c r="Q1224" s="69">
        <v>15.825889999999999</v>
      </c>
      <c r="R1224" s="69">
        <v>11.36168</v>
      </c>
      <c r="S1224" s="69">
        <v>10.07967</v>
      </c>
      <c r="T1224" s="69">
        <v>9.5983370000000008</v>
      </c>
      <c r="U1224" s="69">
        <v>9.2276559999999996</v>
      </c>
      <c r="V1224" s="70">
        <v>0.78263530000000003</v>
      </c>
      <c r="W1224" s="70">
        <v>0.67676749999999997</v>
      </c>
      <c r="X1224" s="70">
        <v>0.62923720000000005</v>
      </c>
      <c r="Y1224" s="70">
        <v>0.60148299999999999</v>
      </c>
    </row>
    <row r="1225" spans="1:25">
      <c r="A1225" t="str">
        <f t="shared" si="60"/>
        <v>43-54</v>
      </c>
      <c r="B1225">
        <f t="shared" si="58"/>
        <v>43</v>
      </c>
      <c r="C1225">
        <f t="shared" si="59"/>
        <v>54</v>
      </c>
      <c r="D1225">
        <v>192000</v>
      </c>
      <c r="E1225">
        <v>234000</v>
      </c>
      <c r="F1225" s="69">
        <v>14.623049999999999</v>
      </c>
      <c r="G1225" s="69">
        <v>12.499359999999999</v>
      </c>
      <c r="H1225" s="69">
        <v>11.894819999999999</v>
      </c>
      <c r="I1225" s="69">
        <v>11.7767</v>
      </c>
      <c r="J1225" s="69">
        <v>46.068559999999998</v>
      </c>
      <c r="K1225" s="69">
        <v>48.842509999999997</v>
      </c>
      <c r="L1225" s="69">
        <v>49.338050000000003</v>
      </c>
      <c r="M1225" s="69">
        <v>49.255809999999997</v>
      </c>
      <c r="N1225" s="69">
        <v>18.255130000000001</v>
      </c>
      <c r="O1225" s="69">
        <v>16.662970000000001</v>
      </c>
      <c r="P1225" s="69">
        <v>16.069120000000002</v>
      </c>
      <c r="Q1225" s="69">
        <v>15.623329999999999</v>
      </c>
      <c r="R1225" s="69">
        <v>11.03436</v>
      </c>
      <c r="S1225" s="69">
        <v>9.7901640000000008</v>
      </c>
      <c r="T1225" s="69">
        <v>9.3381229999999995</v>
      </c>
      <c r="U1225" s="69">
        <v>8.9946509999999993</v>
      </c>
      <c r="V1225" s="70">
        <v>0.72016449999999999</v>
      </c>
      <c r="W1225" s="70">
        <v>0.62320209999999998</v>
      </c>
      <c r="X1225" s="70">
        <v>0.58201250000000004</v>
      </c>
      <c r="Y1225" s="70">
        <v>0.55944910000000003</v>
      </c>
    </row>
    <row r="1226" spans="1:25">
      <c r="A1226" t="str">
        <f t="shared" si="60"/>
        <v>43-55</v>
      </c>
      <c r="B1226">
        <f t="shared" si="58"/>
        <v>43</v>
      </c>
      <c r="C1226">
        <f t="shared" si="59"/>
        <v>55</v>
      </c>
      <c r="D1226">
        <v>192000</v>
      </c>
      <c r="E1226">
        <v>238000</v>
      </c>
      <c r="F1226" s="69">
        <v>10.92356</v>
      </c>
      <c r="G1226" s="69">
        <v>9.2835249999999991</v>
      </c>
      <c r="H1226" s="69">
        <v>8.8346339999999994</v>
      </c>
      <c r="I1226" s="69">
        <v>8.7542500000000008</v>
      </c>
      <c r="J1226" s="69">
        <v>46.614620000000002</v>
      </c>
      <c r="K1226" s="69">
        <v>49.39425</v>
      </c>
      <c r="L1226" s="69">
        <v>49.876899999999999</v>
      </c>
      <c r="M1226" s="69">
        <v>49.77814</v>
      </c>
      <c r="N1226" s="69">
        <v>18.891259999999999</v>
      </c>
      <c r="O1226" s="69">
        <v>17.21191</v>
      </c>
      <c r="P1226" s="69">
        <v>16.61403</v>
      </c>
      <c r="Q1226" s="69">
        <v>16.168340000000001</v>
      </c>
      <c r="R1226" s="69">
        <v>10.96036</v>
      </c>
      <c r="S1226" s="69">
        <v>9.7222779999999993</v>
      </c>
      <c r="T1226" s="69">
        <v>9.2886790000000001</v>
      </c>
      <c r="U1226" s="69">
        <v>8.9621449999999996</v>
      </c>
      <c r="V1226" s="70">
        <v>0.56292120000000001</v>
      </c>
      <c r="W1226" s="70">
        <v>0.48369669999999998</v>
      </c>
      <c r="X1226" s="70">
        <v>0.45477620000000002</v>
      </c>
      <c r="Y1226" s="70">
        <v>0.44145069999999997</v>
      </c>
    </row>
    <row r="1227" spans="1:25">
      <c r="A1227" t="str">
        <f t="shared" si="60"/>
        <v>44-8</v>
      </c>
      <c r="B1227">
        <f t="shared" si="58"/>
        <v>44</v>
      </c>
      <c r="C1227">
        <f t="shared" si="59"/>
        <v>8</v>
      </c>
      <c r="D1227">
        <v>196000</v>
      </c>
      <c r="E1227">
        <v>50000</v>
      </c>
      <c r="F1227" s="69">
        <v>5.1337599999999997</v>
      </c>
      <c r="G1227" s="69">
        <v>4.3003629999999999</v>
      </c>
      <c r="H1227" s="69">
        <v>4.0547050000000002</v>
      </c>
      <c r="I1227" s="69">
        <v>3.911362</v>
      </c>
      <c r="J1227" s="69">
        <v>54.90475</v>
      </c>
      <c r="K1227" s="69">
        <v>56.701659999999997</v>
      </c>
      <c r="L1227" s="69">
        <v>56.929029999999997</v>
      </c>
      <c r="M1227" s="69">
        <v>56.95337</v>
      </c>
      <c r="N1227" s="69">
        <v>5.690143</v>
      </c>
      <c r="O1227" s="69">
        <v>5.2662129999999996</v>
      </c>
      <c r="P1227" s="69">
        <v>5.1043010000000004</v>
      </c>
      <c r="Q1227" s="69">
        <v>4.9799020000000001</v>
      </c>
      <c r="R1227" s="69">
        <v>5.819839</v>
      </c>
      <c r="S1227" s="69">
        <v>5.1975980000000002</v>
      </c>
      <c r="T1227" s="69">
        <v>4.9499529999999998</v>
      </c>
      <c r="U1227" s="69">
        <v>4.7535629999999998</v>
      </c>
      <c r="V1227" s="70">
        <v>0.31883280000000003</v>
      </c>
      <c r="W1227" s="70">
        <v>0.26895079999999999</v>
      </c>
      <c r="X1227" s="70">
        <v>0.24265790000000001</v>
      </c>
      <c r="Y1227" s="70">
        <v>0.2271455</v>
      </c>
    </row>
    <row r="1228" spans="1:25">
      <c r="A1228" t="str">
        <f t="shared" si="60"/>
        <v>44-9</v>
      </c>
      <c r="B1228">
        <f t="shared" si="58"/>
        <v>44</v>
      </c>
      <c r="C1228">
        <f t="shared" si="59"/>
        <v>9</v>
      </c>
      <c r="D1228">
        <v>196000</v>
      </c>
      <c r="E1228">
        <v>54000</v>
      </c>
      <c r="F1228" s="69">
        <v>7.4420840000000004</v>
      </c>
      <c r="G1228" s="69">
        <v>6.1990590000000001</v>
      </c>
      <c r="H1228" s="69">
        <v>5.8311719999999996</v>
      </c>
      <c r="I1228" s="69">
        <v>5.6437949999999999</v>
      </c>
      <c r="J1228" s="69">
        <v>53.800519999999999</v>
      </c>
      <c r="K1228" s="69">
        <v>55.617800000000003</v>
      </c>
      <c r="L1228" s="69">
        <v>55.87379</v>
      </c>
      <c r="M1228" s="69">
        <v>55.90025</v>
      </c>
      <c r="N1228" s="69">
        <v>7.9460670000000002</v>
      </c>
      <c r="O1228" s="69">
        <v>7.3037390000000002</v>
      </c>
      <c r="P1228" s="69">
        <v>7.0592550000000003</v>
      </c>
      <c r="Q1228" s="69">
        <v>6.8695209999999998</v>
      </c>
      <c r="R1228" s="69">
        <v>6.4880870000000002</v>
      </c>
      <c r="S1228" s="69">
        <v>5.7919080000000003</v>
      </c>
      <c r="T1228" s="69">
        <v>5.5191749999999997</v>
      </c>
      <c r="U1228" s="69">
        <v>5.3034929999999996</v>
      </c>
      <c r="V1228" s="70">
        <v>0.39593679999999998</v>
      </c>
      <c r="W1228" s="70">
        <v>0.33636260000000001</v>
      </c>
      <c r="X1228" s="70">
        <v>0.30673159999999999</v>
      </c>
      <c r="Y1228" s="70">
        <v>0.2893674</v>
      </c>
    </row>
    <row r="1229" spans="1:25">
      <c r="A1229" t="str">
        <f t="shared" si="60"/>
        <v>44-10</v>
      </c>
      <c r="B1229">
        <f t="shared" si="58"/>
        <v>44</v>
      </c>
      <c r="C1229">
        <f t="shared" si="59"/>
        <v>10</v>
      </c>
      <c r="D1229">
        <v>196000</v>
      </c>
      <c r="E1229">
        <v>58000</v>
      </c>
      <c r="F1229" s="69">
        <v>6.8827660000000002</v>
      </c>
      <c r="G1229" s="69">
        <v>5.7574909999999999</v>
      </c>
      <c r="H1229" s="69">
        <v>5.4240029999999999</v>
      </c>
      <c r="I1229" s="69">
        <v>5.255979</v>
      </c>
      <c r="J1229" s="69">
        <v>54.288249999999998</v>
      </c>
      <c r="K1229" s="69">
        <v>56.025460000000002</v>
      </c>
      <c r="L1229" s="69">
        <v>56.261040000000001</v>
      </c>
      <c r="M1229" s="69">
        <v>56.270429999999998</v>
      </c>
      <c r="N1229" s="69">
        <v>8.0552019999999995</v>
      </c>
      <c r="O1229" s="69">
        <v>7.4041050000000004</v>
      </c>
      <c r="P1229" s="69">
        <v>7.1562169999999998</v>
      </c>
      <c r="Q1229" s="69">
        <v>6.9638419999999996</v>
      </c>
      <c r="R1229" s="69">
        <v>6.4674290000000001</v>
      </c>
      <c r="S1229" s="69">
        <v>5.779776</v>
      </c>
      <c r="T1229" s="69">
        <v>5.5111970000000001</v>
      </c>
      <c r="U1229" s="69">
        <v>5.2991210000000004</v>
      </c>
      <c r="V1229" s="70">
        <v>0.40250089999999999</v>
      </c>
      <c r="W1229" s="70">
        <v>0.34299489999999999</v>
      </c>
      <c r="X1229" s="70">
        <v>0.31379679999999999</v>
      </c>
      <c r="Y1229" s="70">
        <v>0.29688759999999997</v>
      </c>
    </row>
    <row r="1230" spans="1:25">
      <c r="A1230" t="str">
        <f t="shared" si="60"/>
        <v>44-11</v>
      </c>
      <c r="B1230">
        <f t="shared" si="58"/>
        <v>44</v>
      </c>
      <c r="C1230">
        <f t="shared" si="59"/>
        <v>11</v>
      </c>
      <c r="D1230">
        <v>196000</v>
      </c>
      <c r="E1230">
        <v>62000</v>
      </c>
      <c r="F1230" s="69">
        <v>5.4807839999999999</v>
      </c>
      <c r="G1230" s="69">
        <v>4.6153209999999998</v>
      </c>
      <c r="H1230" s="69">
        <v>4.3564699999999998</v>
      </c>
      <c r="I1230" s="69">
        <v>4.2201829999999996</v>
      </c>
      <c r="J1230" s="69">
        <v>55.462310000000002</v>
      </c>
      <c r="K1230" s="69">
        <v>57.073819999999998</v>
      </c>
      <c r="L1230" s="69">
        <v>57.261279999999999</v>
      </c>
      <c r="M1230" s="69">
        <v>57.237920000000003</v>
      </c>
      <c r="N1230" s="69">
        <v>7.9090340000000001</v>
      </c>
      <c r="O1230" s="69">
        <v>7.274813</v>
      </c>
      <c r="P1230" s="69">
        <v>7.03409</v>
      </c>
      <c r="Q1230" s="69">
        <v>6.8470550000000001</v>
      </c>
      <c r="R1230" s="69">
        <v>6.3272399999999998</v>
      </c>
      <c r="S1230" s="69">
        <v>5.658283</v>
      </c>
      <c r="T1230" s="69">
        <v>5.398123</v>
      </c>
      <c r="U1230" s="69">
        <v>5.1922269999999999</v>
      </c>
      <c r="V1230" s="70">
        <v>0.40516619999999998</v>
      </c>
      <c r="W1230" s="70">
        <v>0.34604590000000002</v>
      </c>
      <c r="X1230" s="70">
        <v>0.31721369999999999</v>
      </c>
      <c r="Y1230" s="70">
        <v>0.30067189999999999</v>
      </c>
    </row>
    <row r="1231" spans="1:25">
      <c r="A1231" t="str">
        <f t="shared" si="60"/>
        <v>44-12</v>
      </c>
      <c r="B1231">
        <f t="shared" si="58"/>
        <v>44</v>
      </c>
      <c r="C1231">
        <f t="shared" si="59"/>
        <v>12</v>
      </c>
      <c r="D1231">
        <v>196000</v>
      </c>
      <c r="E1231">
        <v>66000</v>
      </c>
      <c r="F1231" s="69">
        <v>6.3808400000000001</v>
      </c>
      <c r="G1231" s="69">
        <v>5.3813969999999998</v>
      </c>
      <c r="H1231" s="69">
        <v>5.0810009999999997</v>
      </c>
      <c r="I1231" s="69">
        <v>4.9295070000000001</v>
      </c>
      <c r="J1231" s="69">
        <v>55.73751</v>
      </c>
      <c r="K1231" s="69">
        <v>57.307189999999999</v>
      </c>
      <c r="L1231" s="69">
        <v>57.476419999999997</v>
      </c>
      <c r="M1231" s="69">
        <v>57.433959999999999</v>
      </c>
      <c r="N1231" s="69">
        <v>10.64278</v>
      </c>
      <c r="O1231" s="69">
        <v>9.7509029999999992</v>
      </c>
      <c r="P1231" s="69">
        <v>9.4129889999999996</v>
      </c>
      <c r="Q1231" s="69">
        <v>9.1498869999999997</v>
      </c>
      <c r="R1231" s="69">
        <v>6.9456699999999998</v>
      </c>
      <c r="S1231" s="69">
        <v>6.2003969999999997</v>
      </c>
      <c r="T1231" s="69">
        <v>5.9124340000000002</v>
      </c>
      <c r="U1231" s="69">
        <v>5.6850870000000002</v>
      </c>
      <c r="V1231" s="70">
        <v>0.51778449999999998</v>
      </c>
      <c r="W1231" s="70">
        <v>0.444691</v>
      </c>
      <c r="X1231" s="70">
        <v>0.4113521</v>
      </c>
      <c r="Y1231" s="70">
        <v>0.39247530000000003</v>
      </c>
    </row>
    <row r="1232" spans="1:25">
      <c r="A1232" t="str">
        <f t="shared" si="60"/>
        <v>44-13</v>
      </c>
      <c r="B1232">
        <f t="shared" si="58"/>
        <v>44</v>
      </c>
      <c r="C1232">
        <f t="shared" si="59"/>
        <v>13</v>
      </c>
      <c r="D1232">
        <v>196000</v>
      </c>
      <c r="E1232">
        <v>70000</v>
      </c>
      <c r="F1232" s="69">
        <v>7.7564089999999997</v>
      </c>
      <c r="G1232" s="69">
        <v>6.5463480000000001</v>
      </c>
      <c r="H1232" s="69">
        <v>6.1774019999999998</v>
      </c>
      <c r="I1232" s="69">
        <v>6.0045570000000001</v>
      </c>
      <c r="J1232" s="69">
        <v>54.861870000000003</v>
      </c>
      <c r="K1232" s="69">
        <v>56.483519999999999</v>
      </c>
      <c r="L1232" s="69">
        <v>56.672910000000002</v>
      </c>
      <c r="M1232" s="69">
        <v>56.634680000000003</v>
      </c>
      <c r="N1232" s="69">
        <v>11.718590000000001</v>
      </c>
      <c r="O1232" s="69">
        <v>10.717610000000001</v>
      </c>
      <c r="P1232" s="69">
        <v>10.339040000000001</v>
      </c>
      <c r="Q1232" s="69">
        <v>10.044729999999999</v>
      </c>
      <c r="R1232" s="69">
        <v>7.2964019999999996</v>
      </c>
      <c r="S1232" s="69">
        <v>6.5054619999999996</v>
      </c>
      <c r="T1232" s="69">
        <v>6.2012150000000004</v>
      </c>
      <c r="U1232" s="69">
        <v>5.9615140000000002</v>
      </c>
      <c r="V1232" s="70">
        <v>0.55694169999999998</v>
      </c>
      <c r="W1232" s="70">
        <v>0.47932530000000001</v>
      </c>
      <c r="X1232" s="70">
        <v>0.44484449999999998</v>
      </c>
      <c r="Y1232" s="70">
        <v>0.42572900000000002</v>
      </c>
    </row>
    <row r="1233" spans="1:25">
      <c r="A1233" t="str">
        <f t="shared" si="60"/>
        <v>44-14</v>
      </c>
      <c r="B1233">
        <f t="shared" si="58"/>
        <v>44</v>
      </c>
      <c r="C1233">
        <f t="shared" si="59"/>
        <v>14</v>
      </c>
      <c r="D1233">
        <v>196000</v>
      </c>
      <c r="E1233">
        <v>74000</v>
      </c>
      <c r="F1233" s="69">
        <v>5.3783070000000004</v>
      </c>
      <c r="G1233" s="69">
        <v>4.5575489999999999</v>
      </c>
      <c r="H1233" s="69">
        <v>4.3063089999999997</v>
      </c>
      <c r="I1233" s="69">
        <v>4.182658</v>
      </c>
      <c r="J1233" s="69">
        <v>54.438220000000001</v>
      </c>
      <c r="K1233" s="69">
        <v>56.077489999999997</v>
      </c>
      <c r="L1233" s="69">
        <v>56.272509999999997</v>
      </c>
      <c r="M1233" s="69">
        <v>56.233759999999997</v>
      </c>
      <c r="N1233" s="69">
        <v>6.2363249999999999</v>
      </c>
      <c r="O1233" s="69">
        <v>5.7528699999999997</v>
      </c>
      <c r="P1233" s="69">
        <v>5.5707610000000001</v>
      </c>
      <c r="Q1233" s="69">
        <v>5.430428</v>
      </c>
      <c r="R1233" s="69">
        <v>6.1073740000000001</v>
      </c>
      <c r="S1233" s="69">
        <v>5.4623439999999999</v>
      </c>
      <c r="T1233" s="69">
        <v>5.2131179999999997</v>
      </c>
      <c r="U1233" s="69">
        <v>5.016807</v>
      </c>
      <c r="V1233" s="70">
        <v>0.3308275</v>
      </c>
      <c r="W1233" s="70">
        <v>0.28216730000000001</v>
      </c>
      <c r="X1233" s="70">
        <v>0.2580867</v>
      </c>
      <c r="Y1233" s="70">
        <v>0.2447694</v>
      </c>
    </row>
    <row r="1234" spans="1:25">
      <c r="A1234" t="str">
        <f t="shared" si="60"/>
        <v>44-15</v>
      </c>
      <c r="B1234">
        <f t="shared" si="58"/>
        <v>44</v>
      </c>
      <c r="C1234">
        <f t="shared" si="59"/>
        <v>15</v>
      </c>
      <c r="D1234">
        <v>196000</v>
      </c>
      <c r="E1234">
        <v>78000</v>
      </c>
      <c r="F1234" s="69">
        <v>6.5179200000000002</v>
      </c>
      <c r="G1234" s="69">
        <v>5.5226699999999997</v>
      </c>
      <c r="H1234" s="69">
        <v>5.2217739999999999</v>
      </c>
      <c r="I1234" s="69">
        <v>5.0823200000000002</v>
      </c>
      <c r="J1234" s="69">
        <v>54.111879999999999</v>
      </c>
      <c r="K1234" s="69">
        <v>55.799169999999997</v>
      </c>
      <c r="L1234" s="69">
        <v>56.007179999999998</v>
      </c>
      <c r="M1234" s="69">
        <v>55.968649999999997</v>
      </c>
      <c r="N1234" s="69">
        <v>8.2958820000000006</v>
      </c>
      <c r="O1234" s="69">
        <v>7.6231840000000002</v>
      </c>
      <c r="P1234" s="69">
        <v>7.3695709999999996</v>
      </c>
      <c r="Q1234" s="69">
        <v>7.1738879999999998</v>
      </c>
      <c r="R1234" s="69">
        <v>6.7082439999999997</v>
      </c>
      <c r="S1234" s="69">
        <v>5.9923159999999998</v>
      </c>
      <c r="T1234" s="69">
        <v>5.716628</v>
      </c>
      <c r="U1234" s="69">
        <v>5.5002420000000001</v>
      </c>
      <c r="V1234" s="70">
        <v>0.41055740000000002</v>
      </c>
      <c r="W1234" s="70">
        <v>0.35186390000000001</v>
      </c>
      <c r="X1234" s="70">
        <v>0.32409329999999997</v>
      </c>
      <c r="Y1234" s="70">
        <v>0.30878440000000001</v>
      </c>
    </row>
    <row r="1235" spans="1:25">
      <c r="A1235" t="str">
        <f t="shared" si="60"/>
        <v>44-16</v>
      </c>
      <c r="B1235">
        <f t="shared" si="58"/>
        <v>44</v>
      </c>
      <c r="C1235">
        <f t="shared" si="59"/>
        <v>16</v>
      </c>
      <c r="D1235">
        <v>196000</v>
      </c>
      <c r="E1235">
        <v>82000</v>
      </c>
      <c r="F1235" s="69">
        <v>6.1563319999999999</v>
      </c>
      <c r="G1235" s="69">
        <v>5.2425850000000001</v>
      </c>
      <c r="H1235" s="69">
        <v>4.965408</v>
      </c>
      <c r="I1235" s="69">
        <v>4.8370759999999997</v>
      </c>
      <c r="J1235" s="69">
        <v>53.958010000000002</v>
      </c>
      <c r="K1235" s="69">
        <v>55.612259999999999</v>
      </c>
      <c r="L1235" s="69">
        <v>55.809100000000001</v>
      </c>
      <c r="M1235" s="69">
        <v>55.75665</v>
      </c>
      <c r="N1235" s="69">
        <v>7.7536440000000004</v>
      </c>
      <c r="O1235" s="69">
        <v>7.1260490000000001</v>
      </c>
      <c r="P1235" s="69">
        <v>6.8894209999999996</v>
      </c>
      <c r="Q1235" s="69">
        <v>6.7061900000000003</v>
      </c>
      <c r="R1235" s="69">
        <v>6.6560280000000001</v>
      </c>
      <c r="S1235" s="69">
        <v>5.9489049999999999</v>
      </c>
      <c r="T1235" s="69">
        <v>5.6771760000000002</v>
      </c>
      <c r="U1235" s="69">
        <v>5.4633349999999998</v>
      </c>
      <c r="V1235" s="70">
        <v>0.38892019999999999</v>
      </c>
      <c r="W1235" s="70">
        <v>0.33305499999999999</v>
      </c>
      <c r="X1235" s="70">
        <v>0.30636580000000002</v>
      </c>
      <c r="Y1235" s="70">
        <v>0.29172609999999999</v>
      </c>
    </row>
    <row r="1236" spans="1:25">
      <c r="A1236" t="str">
        <f t="shared" si="60"/>
        <v>44-17</v>
      </c>
      <c r="B1236">
        <f t="shared" si="58"/>
        <v>44</v>
      </c>
      <c r="C1236">
        <f t="shared" si="59"/>
        <v>17</v>
      </c>
      <c r="D1236">
        <v>196000</v>
      </c>
      <c r="E1236">
        <v>86000</v>
      </c>
      <c r="F1236" s="69">
        <v>7.1543710000000003</v>
      </c>
      <c r="G1236" s="69">
        <v>6.1263389999999998</v>
      </c>
      <c r="H1236" s="69">
        <v>5.8085310000000003</v>
      </c>
      <c r="I1236" s="69">
        <v>5.6669989999999997</v>
      </c>
      <c r="J1236" s="69">
        <v>54.980029999999999</v>
      </c>
      <c r="K1236" s="69">
        <v>56.522680000000001</v>
      </c>
      <c r="L1236" s="69">
        <v>56.675649999999997</v>
      </c>
      <c r="M1236" s="69">
        <v>56.58314</v>
      </c>
      <c r="N1236" s="69">
        <v>12.927709999999999</v>
      </c>
      <c r="O1236" s="69">
        <v>11.8108</v>
      </c>
      <c r="P1236" s="69">
        <v>11.38982</v>
      </c>
      <c r="Q1236" s="69">
        <v>11.06256</v>
      </c>
      <c r="R1236" s="69">
        <v>7.8337289999999999</v>
      </c>
      <c r="S1236" s="69">
        <v>6.9838250000000004</v>
      </c>
      <c r="T1236" s="69">
        <v>6.659904</v>
      </c>
      <c r="U1236" s="69">
        <v>6.4056439999999997</v>
      </c>
      <c r="V1236" s="70">
        <v>0.60692409999999997</v>
      </c>
      <c r="W1236" s="70">
        <v>0.52515959999999995</v>
      </c>
      <c r="X1236" s="70">
        <v>0.4901935</v>
      </c>
      <c r="Y1236" s="70">
        <v>0.471632</v>
      </c>
    </row>
    <row r="1237" spans="1:25">
      <c r="A1237" t="str">
        <f t="shared" si="60"/>
        <v>44-18</v>
      </c>
      <c r="B1237">
        <f t="shared" si="58"/>
        <v>44</v>
      </c>
      <c r="C1237">
        <f t="shared" si="59"/>
        <v>18</v>
      </c>
      <c r="D1237">
        <v>196000</v>
      </c>
      <c r="E1237">
        <v>90000</v>
      </c>
      <c r="F1237" s="69">
        <v>8.4454580000000004</v>
      </c>
      <c r="G1237" s="69">
        <v>7.2738690000000004</v>
      </c>
      <c r="H1237" s="69">
        <v>6.9189020000000001</v>
      </c>
      <c r="I1237" s="69">
        <v>6.7715129999999997</v>
      </c>
      <c r="J1237" s="69">
        <v>52.57132</v>
      </c>
      <c r="K1237" s="69">
        <v>54.260739999999998</v>
      </c>
      <c r="L1237" s="69">
        <v>54.467370000000003</v>
      </c>
      <c r="M1237" s="69">
        <v>54.404829999999997</v>
      </c>
      <c r="N1237" s="69">
        <v>13.758190000000001</v>
      </c>
      <c r="O1237" s="69">
        <v>12.56724</v>
      </c>
      <c r="P1237" s="69">
        <v>12.11646</v>
      </c>
      <c r="Q1237" s="69">
        <v>11.76327</v>
      </c>
      <c r="R1237" s="69">
        <v>8.1901270000000004</v>
      </c>
      <c r="S1237" s="69">
        <v>7.3029500000000001</v>
      </c>
      <c r="T1237" s="69">
        <v>6.9639160000000002</v>
      </c>
      <c r="U1237" s="69">
        <v>6.6961380000000004</v>
      </c>
      <c r="V1237" s="70">
        <v>0.56619410000000003</v>
      </c>
      <c r="W1237" s="70">
        <v>0.49004130000000001</v>
      </c>
      <c r="X1237" s="70">
        <v>0.45662770000000003</v>
      </c>
      <c r="Y1237" s="70">
        <v>0.43852419999999998</v>
      </c>
    </row>
    <row r="1238" spans="1:25">
      <c r="A1238" t="str">
        <f t="shared" si="60"/>
        <v>44-19</v>
      </c>
      <c r="B1238">
        <f t="shared" si="58"/>
        <v>44</v>
      </c>
      <c r="C1238">
        <f t="shared" si="59"/>
        <v>19</v>
      </c>
      <c r="D1238">
        <v>196000</v>
      </c>
      <c r="E1238">
        <v>94000</v>
      </c>
      <c r="F1238" s="69">
        <v>7.5688880000000003</v>
      </c>
      <c r="G1238" s="69">
        <v>6.554405</v>
      </c>
      <c r="H1238" s="69">
        <v>6.2456550000000002</v>
      </c>
      <c r="I1238" s="69">
        <v>6.1172870000000001</v>
      </c>
      <c r="J1238" s="69">
        <v>52.181570000000001</v>
      </c>
      <c r="K1238" s="69">
        <v>53.860120000000002</v>
      </c>
      <c r="L1238" s="69">
        <v>54.064979999999998</v>
      </c>
      <c r="M1238" s="69">
        <v>53.994610000000002</v>
      </c>
      <c r="N1238" s="69">
        <v>10.920640000000001</v>
      </c>
      <c r="O1238" s="69">
        <v>10.00483</v>
      </c>
      <c r="P1238" s="69">
        <v>9.6580220000000008</v>
      </c>
      <c r="Q1238" s="69">
        <v>9.3871439999999993</v>
      </c>
      <c r="R1238" s="69">
        <v>7.684431</v>
      </c>
      <c r="S1238" s="69">
        <v>6.8599370000000004</v>
      </c>
      <c r="T1238" s="69">
        <v>6.5437609999999999</v>
      </c>
      <c r="U1238" s="69">
        <v>6.2939080000000001</v>
      </c>
      <c r="V1238" s="70">
        <v>0.46175149999999998</v>
      </c>
      <c r="W1238" s="70">
        <v>0.39869729999999998</v>
      </c>
      <c r="X1238" s="70">
        <v>0.36956250000000002</v>
      </c>
      <c r="Y1238" s="70">
        <v>0.35382370000000002</v>
      </c>
    </row>
    <row r="1239" spans="1:25">
      <c r="A1239" t="str">
        <f t="shared" si="60"/>
        <v>44-20</v>
      </c>
      <c r="B1239">
        <f t="shared" si="58"/>
        <v>44</v>
      </c>
      <c r="C1239">
        <f t="shared" si="59"/>
        <v>20</v>
      </c>
      <c r="D1239">
        <v>196000</v>
      </c>
      <c r="E1239">
        <v>98000</v>
      </c>
      <c r="F1239" s="69">
        <v>9.3057289999999995</v>
      </c>
      <c r="G1239" s="69">
        <v>8.079637</v>
      </c>
      <c r="H1239" s="69">
        <v>7.7097550000000004</v>
      </c>
      <c r="I1239" s="69">
        <v>7.5673370000000002</v>
      </c>
      <c r="J1239" s="69">
        <v>50.932769999999998</v>
      </c>
      <c r="K1239" s="69">
        <v>52.686579999999999</v>
      </c>
      <c r="L1239" s="69">
        <v>52.917839999999998</v>
      </c>
      <c r="M1239" s="69">
        <v>52.856580000000001</v>
      </c>
      <c r="N1239" s="69">
        <v>10.90968</v>
      </c>
      <c r="O1239" s="69">
        <v>9.9881399999999996</v>
      </c>
      <c r="P1239" s="69">
        <v>9.6389209999999999</v>
      </c>
      <c r="Q1239" s="69">
        <v>9.3646729999999998</v>
      </c>
      <c r="R1239" s="69">
        <v>7.9688499999999998</v>
      </c>
      <c r="S1239" s="69">
        <v>7.112851</v>
      </c>
      <c r="T1239" s="69">
        <v>6.7851990000000004</v>
      </c>
      <c r="U1239" s="69">
        <v>6.5251159999999997</v>
      </c>
      <c r="V1239" s="70">
        <v>0.47884559999999998</v>
      </c>
      <c r="W1239" s="70">
        <v>0.41388269999999999</v>
      </c>
      <c r="X1239" s="70">
        <v>0.38417259999999998</v>
      </c>
      <c r="Y1239" s="70">
        <v>0.3682358</v>
      </c>
    </row>
    <row r="1240" spans="1:25">
      <c r="A1240" t="str">
        <f t="shared" si="60"/>
        <v>44-21</v>
      </c>
      <c r="B1240">
        <f t="shared" si="58"/>
        <v>44</v>
      </c>
      <c r="C1240">
        <f t="shared" si="59"/>
        <v>21</v>
      </c>
      <c r="D1240">
        <v>196000</v>
      </c>
      <c r="E1240">
        <v>102000</v>
      </c>
      <c r="F1240" s="69">
        <v>10.26079</v>
      </c>
      <c r="G1240" s="69">
        <v>8.9610889999999994</v>
      </c>
      <c r="H1240" s="69">
        <v>8.5674949999999992</v>
      </c>
      <c r="I1240" s="69">
        <v>8.4296319999999998</v>
      </c>
      <c r="J1240" s="69">
        <v>49.644260000000003</v>
      </c>
      <c r="K1240" s="69">
        <v>51.428319999999999</v>
      </c>
      <c r="L1240" s="69">
        <v>51.669539999999998</v>
      </c>
      <c r="M1240" s="69">
        <v>51.600470000000001</v>
      </c>
      <c r="N1240" s="69">
        <v>13.72809</v>
      </c>
      <c r="O1240" s="69">
        <v>12.54988</v>
      </c>
      <c r="P1240" s="69">
        <v>12.10262</v>
      </c>
      <c r="Q1240" s="69">
        <v>11.75117</v>
      </c>
      <c r="R1240" s="69">
        <v>8.6778820000000003</v>
      </c>
      <c r="S1240" s="69">
        <v>7.7398540000000002</v>
      </c>
      <c r="T1240" s="69">
        <v>7.3812959999999999</v>
      </c>
      <c r="U1240" s="69">
        <v>7.0971019999999996</v>
      </c>
      <c r="V1240" s="70">
        <v>0.52034429999999998</v>
      </c>
      <c r="W1240" s="70">
        <v>0.45080619999999999</v>
      </c>
      <c r="X1240" s="70">
        <v>0.41969659999999998</v>
      </c>
      <c r="Y1240" s="70">
        <v>0.40341120000000003</v>
      </c>
    </row>
    <row r="1241" spans="1:25">
      <c r="A1241" t="str">
        <f t="shared" si="60"/>
        <v>44-22</v>
      </c>
      <c r="B1241">
        <f t="shared" si="58"/>
        <v>44</v>
      </c>
      <c r="C1241">
        <f t="shared" si="59"/>
        <v>22</v>
      </c>
      <c r="D1241">
        <v>196000</v>
      </c>
      <c r="E1241">
        <v>106000</v>
      </c>
      <c r="F1241" s="69">
        <v>14.6814</v>
      </c>
      <c r="G1241" s="69">
        <v>12.871980000000001</v>
      </c>
      <c r="H1241" s="69">
        <v>12.32114</v>
      </c>
      <c r="I1241" s="69">
        <v>12.160080000000001</v>
      </c>
      <c r="J1241" s="69">
        <v>45.244160000000001</v>
      </c>
      <c r="K1241" s="69">
        <v>47.256320000000002</v>
      </c>
      <c r="L1241" s="69">
        <v>47.58372</v>
      </c>
      <c r="M1241" s="69">
        <v>47.557070000000003</v>
      </c>
      <c r="N1241" s="69">
        <v>15.09707</v>
      </c>
      <c r="O1241" s="69">
        <v>13.78994</v>
      </c>
      <c r="P1241" s="69">
        <v>13.292590000000001</v>
      </c>
      <c r="Q1241" s="69">
        <v>12.90311</v>
      </c>
      <c r="R1241" s="69">
        <v>9.311871</v>
      </c>
      <c r="S1241" s="69">
        <v>8.3001210000000007</v>
      </c>
      <c r="T1241" s="69">
        <v>7.9131619999999998</v>
      </c>
      <c r="U1241" s="69">
        <v>7.6078340000000004</v>
      </c>
      <c r="V1241" s="70">
        <v>0.62235090000000004</v>
      </c>
      <c r="W1241" s="70">
        <v>0.54107870000000002</v>
      </c>
      <c r="X1241" s="70">
        <v>0.50611969999999995</v>
      </c>
      <c r="Y1241" s="70">
        <v>0.48831639999999998</v>
      </c>
    </row>
    <row r="1242" spans="1:25">
      <c r="A1242" t="str">
        <f t="shared" si="60"/>
        <v>44-23</v>
      </c>
      <c r="B1242">
        <f t="shared" si="58"/>
        <v>44</v>
      </c>
      <c r="C1242">
        <f t="shared" si="59"/>
        <v>23</v>
      </c>
      <c r="D1242">
        <v>196000</v>
      </c>
      <c r="E1242">
        <v>110000</v>
      </c>
      <c r="F1242" s="69">
        <v>11.8658</v>
      </c>
      <c r="G1242" s="69">
        <v>10.4361</v>
      </c>
      <c r="H1242" s="69">
        <v>10.000310000000001</v>
      </c>
      <c r="I1242" s="69">
        <v>9.8728909999999992</v>
      </c>
      <c r="J1242" s="69">
        <v>47.356369999999998</v>
      </c>
      <c r="K1242" s="69">
        <v>49.23574</v>
      </c>
      <c r="L1242" s="69">
        <v>49.500700000000002</v>
      </c>
      <c r="M1242" s="69">
        <v>49.42342</v>
      </c>
      <c r="N1242" s="69">
        <v>16.116879999999998</v>
      </c>
      <c r="O1242" s="69">
        <v>14.7081</v>
      </c>
      <c r="P1242" s="69">
        <v>14.17061</v>
      </c>
      <c r="Q1242" s="69">
        <v>13.748659999999999</v>
      </c>
      <c r="R1242" s="69">
        <v>9.4929369999999995</v>
      </c>
      <c r="S1242" s="69">
        <v>8.4613770000000006</v>
      </c>
      <c r="T1242" s="69">
        <v>8.0663219999999995</v>
      </c>
      <c r="U1242" s="69">
        <v>7.7544719999999998</v>
      </c>
      <c r="V1242" s="70">
        <v>0.54423880000000002</v>
      </c>
      <c r="W1242" s="70">
        <v>0.47303319999999999</v>
      </c>
      <c r="X1242" s="70">
        <v>0.44140390000000002</v>
      </c>
      <c r="Y1242" s="70">
        <v>0.42535109999999998</v>
      </c>
    </row>
    <row r="1243" spans="1:25">
      <c r="A1243" t="str">
        <f t="shared" si="60"/>
        <v>44-24</v>
      </c>
      <c r="B1243">
        <f t="shared" si="58"/>
        <v>44</v>
      </c>
      <c r="C1243">
        <f t="shared" si="59"/>
        <v>24</v>
      </c>
      <c r="D1243">
        <v>196000</v>
      </c>
      <c r="E1243">
        <v>114000</v>
      </c>
      <c r="F1243" s="69">
        <v>16.395420000000001</v>
      </c>
      <c r="G1243" s="69">
        <v>14.459149999999999</v>
      </c>
      <c r="H1243" s="69">
        <v>13.8687</v>
      </c>
      <c r="I1243" s="69">
        <v>13.71406</v>
      </c>
      <c r="J1243" s="69">
        <v>44.4621</v>
      </c>
      <c r="K1243" s="69">
        <v>46.438459999999999</v>
      </c>
      <c r="L1243" s="69">
        <v>46.749049999999997</v>
      </c>
      <c r="M1243" s="69">
        <v>46.701349999999998</v>
      </c>
      <c r="N1243" s="69">
        <v>15.165900000000001</v>
      </c>
      <c r="O1243" s="69">
        <v>13.8575</v>
      </c>
      <c r="P1243" s="69">
        <v>13.35772</v>
      </c>
      <c r="Q1243" s="69">
        <v>12.965339999999999</v>
      </c>
      <c r="R1243" s="69">
        <v>9.6662330000000001</v>
      </c>
      <c r="S1243" s="69">
        <v>8.6154360000000008</v>
      </c>
      <c r="T1243" s="69">
        <v>8.2125699999999995</v>
      </c>
      <c r="U1243" s="69">
        <v>7.8941509999999999</v>
      </c>
      <c r="V1243" s="70">
        <v>0.70347850000000001</v>
      </c>
      <c r="W1243" s="70">
        <v>0.61387440000000004</v>
      </c>
      <c r="X1243" s="70">
        <v>0.57579089999999999</v>
      </c>
      <c r="Y1243" s="70">
        <v>0.55607969999999995</v>
      </c>
    </row>
    <row r="1244" spans="1:25">
      <c r="A1244" t="str">
        <f t="shared" si="60"/>
        <v>44-25</v>
      </c>
      <c r="B1244">
        <f t="shared" si="58"/>
        <v>44</v>
      </c>
      <c r="C1244">
        <f t="shared" si="59"/>
        <v>25</v>
      </c>
      <c r="D1244">
        <v>196000</v>
      </c>
      <c r="E1244">
        <v>118000</v>
      </c>
      <c r="F1244" s="69">
        <v>12.93623</v>
      </c>
      <c r="G1244" s="69">
        <v>11.397589999999999</v>
      </c>
      <c r="H1244" s="69">
        <v>10.925330000000001</v>
      </c>
      <c r="I1244" s="69">
        <v>10.8011</v>
      </c>
      <c r="J1244" s="69">
        <v>47.611440000000002</v>
      </c>
      <c r="K1244" s="69">
        <v>49.468600000000002</v>
      </c>
      <c r="L1244" s="69">
        <v>49.716140000000003</v>
      </c>
      <c r="M1244" s="69">
        <v>49.611469999999997</v>
      </c>
      <c r="N1244" s="69">
        <v>16.30386</v>
      </c>
      <c r="O1244" s="69">
        <v>14.881819999999999</v>
      </c>
      <c r="P1244" s="69">
        <v>14.3385</v>
      </c>
      <c r="Q1244" s="69">
        <v>13.911770000000001</v>
      </c>
      <c r="R1244" s="69">
        <v>9.8106600000000004</v>
      </c>
      <c r="S1244" s="69">
        <v>8.7427200000000003</v>
      </c>
      <c r="T1244" s="69">
        <v>8.3333759999999995</v>
      </c>
      <c r="U1244" s="69">
        <v>8.0104319999999998</v>
      </c>
      <c r="V1244" s="70">
        <v>0.6090373</v>
      </c>
      <c r="W1244" s="70">
        <v>0.53022950000000002</v>
      </c>
      <c r="X1244" s="70">
        <v>0.49605110000000002</v>
      </c>
      <c r="Y1244" s="70">
        <v>0.47882999999999998</v>
      </c>
    </row>
    <row r="1245" spans="1:25">
      <c r="A1245" t="str">
        <f t="shared" si="60"/>
        <v>44-26</v>
      </c>
      <c r="B1245">
        <f t="shared" si="58"/>
        <v>44</v>
      </c>
      <c r="C1245">
        <f t="shared" si="59"/>
        <v>26</v>
      </c>
      <c r="D1245">
        <v>196000</v>
      </c>
      <c r="E1245">
        <v>122000</v>
      </c>
      <c r="F1245" s="69">
        <v>11.434939999999999</v>
      </c>
      <c r="G1245" s="69">
        <v>10.024100000000001</v>
      </c>
      <c r="H1245" s="69">
        <v>9.5889469999999992</v>
      </c>
      <c r="I1245" s="69">
        <v>9.4781490000000002</v>
      </c>
      <c r="J1245" s="69">
        <v>49.102820000000001</v>
      </c>
      <c r="K1245" s="69">
        <v>50.949649999999998</v>
      </c>
      <c r="L1245" s="69">
        <v>51.176389999999998</v>
      </c>
      <c r="M1245" s="69">
        <v>51.034320000000001</v>
      </c>
      <c r="N1245" s="69">
        <v>11.698040000000001</v>
      </c>
      <c r="O1245" s="69">
        <v>10.71796</v>
      </c>
      <c r="P1245" s="69">
        <v>10.343</v>
      </c>
      <c r="Q1245" s="69">
        <v>10.051589999999999</v>
      </c>
      <c r="R1245" s="69">
        <v>8.8280530000000006</v>
      </c>
      <c r="S1245" s="69">
        <v>7.8781119999999998</v>
      </c>
      <c r="T1245" s="69">
        <v>7.5124930000000001</v>
      </c>
      <c r="U1245" s="69">
        <v>7.2251149999999997</v>
      </c>
      <c r="V1245" s="70">
        <v>0.51501770000000002</v>
      </c>
      <c r="W1245" s="70">
        <v>0.44685360000000002</v>
      </c>
      <c r="X1245" s="70">
        <v>0.41662369999999999</v>
      </c>
      <c r="Y1245" s="70">
        <v>0.40169670000000002</v>
      </c>
    </row>
    <row r="1246" spans="1:25">
      <c r="A1246" t="str">
        <f t="shared" si="60"/>
        <v>44-27</v>
      </c>
      <c r="B1246">
        <f t="shared" si="58"/>
        <v>44</v>
      </c>
      <c r="C1246">
        <f t="shared" si="59"/>
        <v>27</v>
      </c>
      <c r="D1246">
        <v>196000</v>
      </c>
      <c r="E1246">
        <v>126000</v>
      </c>
      <c r="F1246" s="69">
        <v>11.998900000000001</v>
      </c>
      <c r="G1246" s="69">
        <v>10.57644</v>
      </c>
      <c r="H1246" s="69">
        <v>10.141170000000001</v>
      </c>
      <c r="I1246" s="69">
        <v>10.040800000000001</v>
      </c>
      <c r="J1246" s="69">
        <v>48.487659999999998</v>
      </c>
      <c r="K1246" s="69">
        <v>50.323860000000003</v>
      </c>
      <c r="L1246" s="69">
        <v>50.541420000000002</v>
      </c>
      <c r="M1246" s="69">
        <v>50.377229999999997</v>
      </c>
      <c r="N1246" s="69">
        <v>13.42041</v>
      </c>
      <c r="O1246" s="69">
        <v>12.29341</v>
      </c>
      <c r="P1246" s="69">
        <v>11.86051</v>
      </c>
      <c r="Q1246" s="69">
        <v>11.522539999999999</v>
      </c>
      <c r="R1246" s="69">
        <v>9.2627469999999992</v>
      </c>
      <c r="S1246" s="69">
        <v>8.2679880000000008</v>
      </c>
      <c r="T1246" s="69">
        <v>7.8843220000000001</v>
      </c>
      <c r="U1246" s="69">
        <v>7.5821350000000001</v>
      </c>
      <c r="V1246" s="70">
        <v>0.55923959999999995</v>
      </c>
      <c r="W1246" s="70">
        <v>0.48730610000000002</v>
      </c>
      <c r="X1246" s="70">
        <v>0.45533649999999998</v>
      </c>
      <c r="Y1246" s="70">
        <v>0.4392219</v>
      </c>
    </row>
    <row r="1247" spans="1:25">
      <c r="A1247" t="str">
        <f t="shared" si="60"/>
        <v>44-28</v>
      </c>
      <c r="B1247">
        <f t="shared" si="58"/>
        <v>44</v>
      </c>
      <c r="C1247">
        <f t="shared" si="59"/>
        <v>28</v>
      </c>
      <c r="D1247">
        <v>196000</v>
      </c>
      <c r="E1247">
        <v>130000</v>
      </c>
      <c r="F1247" s="69">
        <v>15.96303</v>
      </c>
      <c r="G1247" s="69">
        <v>14.33014</v>
      </c>
      <c r="H1247" s="69">
        <v>13.82624</v>
      </c>
      <c r="I1247" s="69">
        <v>13.747680000000001</v>
      </c>
      <c r="J1247" s="69">
        <v>39.420290000000001</v>
      </c>
      <c r="K1247" s="69">
        <v>41.33128</v>
      </c>
      <c r="L1247" s="69">
        <v>41.62323</v>
      </c>
      <c r="M1247" s="69">
        <v>41.522289999999998</v>
      </c>
      <c r="N1247" s="69">
        <v>18.332830000000001</v>
      </c>
      <c r="O1247" s="69">
        <v>16.712129999999998</v>
      </c>
      <c r="P1247" s="69">
        <v>16.086819999999999</v>
      </c>
      <c r="Q1247" s="69">
        <v>15.59634</v>
      </c>
      <c r="R1247" s="69">
        <v>11.228300000000001</v>
      </c>
      <c r="S1247" s="69">
        <v>10.007250000000001</v>
      </c>
      <c r="T1247" s="69">
        <v>9.5355240000000006</v>
      </c>
      <c r="U1247" s="69">
        <v>9.1645579999999995</v>
      </c>
      <c r="V1247" s="70">
        <v>0.76217630000000003</v>
      </c>
      <c r="W1247" s="70">
        <v>0.66768229999999995</v>
      </c>
      <c r="X1247" s="70">
        <v>0.62712009999999996</v>
      </c>
      <c r="Y1247" s="70">
        <v>0.60617200000000004</v>
      </c>
    </row>
    <row r="1248" spans="1:25">
      <c r="A1248" t="str">
        <f t="shared" si="60"/>
        <v>44-29</v>
      </c>
      <c r="B1248">
        <f t="shared" si="58"/>
        <v>44</v>
      </c>
      <c r="C1248">
        <f t="shared" si="59"/>
        <v>29</v>
      </c>
      <c r="D1248">
        <v>196000</v>
      </c>
      <c r="E1248">
        <v>134000</v>
      </c>
      <c r="F1248" s="69">
        <v>14.32292</v>
      </c>
      <c r="G1248" s="69">
        <v>12.81709</v>
      </c>
      <c r="H1248" s="69">
        <v>12.35178</v>
      </c>
      <c r="I1248" s="69">
        <v>12.294169999999999</v>
      </c>
      <c r="J1248" s="69">
        <v>47.282380000000003</v>
      </c>
      <c r="K1248" s="69">
        <v>49.07602</v>
      </c>
      <c r="L1248" s="69">
        <v>49.262039999999999</v>
      </c>
      <c r="M1248" s="69">
        <v>49.023539999999997</v>
      </c>
      <c r="N1248" s="69">
        <v>15.75526</v>
      </c>
      <c r="O1248" s="69">
        <v>14.413600000000001</v>
      </c>
      <c r="P1248" s="69">
        <v>13.895899999999999</v>
      </c>
      <c r="Q1248" s="69">
        <v>13.493919999999999</v>
      </c>
      <c r="R1248" s="69">
        <v>10.0693</v>
      </c>
      <c r="S1248" s="69">
        <v>8.9882150000000003</v>
      </c>
      <c r="T1248" s="69">
        <v>8.5688080000000006</v>
      </c>
      <c r="U1248" s="69">
        <v>8.2411119999999993</v>
      </c>
      <c r="V1248" s="70">
        <v>0.61495489999999997</v>
      </c>
      <c r="W1248" s="70">
        <v>0.53599549999999996</v>
      </c>
      <c r="X1248" s="70">
        <v>0.50186520000000001</v>
      </c>
      <c r="Y1248" s="70">
        <v>0.48537649999999999</v>
      </c>
    </row>
    <row r="1249" spans="1:25">
      <c r="A1249" t="str">
        <f t="shared" si="60"/>
        <v>44-30</v>
      </c>
      <c r="B1249">
        <f t="shared" si="58"/>
        <v>44</v>
      </c>
      <c r="C1249">
        <f t="shared" si="59"/>
        <v>30</v>
      </c>
      <c r="D1249">
        <v>196000</v>
      </c>
      <c r="E1249">
        <v>138000</v>
      </c>
      <c r="F1249" s="69">
        <v>13.807169999999999</v>
      </c>
      <c r="G1249" s="69">
        <v>12.387980000000001</v>
      </c>
      <c r="H1249" s="69">
        <v>11.96461</v>
      </c>
      <c r="I1249" s="69">
        <v>11.91675</v>
      </c>
      <c r="J1249" s="69">
        <v>46.319699999999997</v>
      </c>
      <c r="K1249" s="69">
        <v>48.130220000000001</v>
      </c>
      <c r="L1249" s="69">
        <v>48.332630000000002</v>
      </c>
      <c r="M1249" s="69">
        <v>48.125860000000003</v>
      </c>
      <c r="N1249" s="69">
        <v>16.566220000000001</v>
      </c>
      <c r="O1249" s="69">
        <v>15.14343</v>
      </c>
      <c r="P1249" s="69">
        <v>14.5969</v>
      </c>
      <c r="Q1249" s="69">
        <v>14.16935</v>
      </c>
      <c r="R1249" s="69">
        <v>10.42173</v>
      </c>
      <c r="S1249" s="69">
        <v>9.3006449999999994</v>
      </c>
      <c r="T1249" s="69">
        <v>8.8682649999999992</v>
      </c>
      <c r="U1249" s="69">
        <v>8.5284329999999997</v>
      </c>
      <c r="V1249" s="70">
        <v>0.48753960000000002</v>
      </c>
      <c r="W1249" s="70">
        <v>0.42436740000000001</v>
      </c>
      <c r="X1249" s="70">
        <v>0.39678029999999997</v>
      </c>
      <c r="Y1249" s="70">
        <v>0.38375550000000003</v>
      </c>
    </row>
    <row r="1250" spans="1:25">
      <c r="A1250" t="str">
        <f t="shared" si="60"/>
        <v>44-31</v>
      </c>
      <c r="B1250">
        <f t="shared" si="58"/>
        <v>44</v>
      </c>
      <c r="C1250">
        <f t="shared" si="59"/>
        <v>31</v>
      </c>
      <c r="D1250">
        <v>196000</v>
      </c>
      <c r="E1250">
        <v>142000</v>
      </c>
      <c r="F1250" s="69">
        <v>14.98921</v>
      </c>
      <c r="G1250" s="69">
        <v>13.453340000000001</v>
      </c>
      <c r="H1250" s="69">
        <v>12.999219999999999</v>
      </c>
      <c r="I1250" s="69">
        <v>12.942019999999999</v>
      </c>
      <c r="J1250" s="69">
        <v>46.660249999999998</v>
      </c>
      <c r="K1250" s="69">
        <v>48.486649999999997</v>
      </c>
      <c r="L1250" s="69">
        <v>48.688630000000003</v>
      </c>
      <c r="M1250" s="69">
        <v>48.486229999999999</v>
      </c>
      <c r="N1250" s="69">
        <v>17.463509999999999</v>
      </c>
      <c r="O1250" s="69">
        <v>15.94753</v>
      </c>
      <c r="P1250" s="69">
        <v>15.367660000000001</v>
      </c>
      <c r="Q1250" s="69">
        <v>14.91437</v>
      </c>
      <c r="R1250" s="69">
        <v>11.00999</v>
      </c>
      <c r="S1250" s="69">
        <v>9.8166379999999993</v>
      </c>
      <c r="T1250" s="69">
        <v>9.3588719999999999</v>
      </c>
      <c r="U1250" s="69">
        <v>8.9995069999999995</v>
      </c>
      <c r="V1250" s="70">
        <v>0.56365639999999995</v>
      </c>
      <c r="W1250" s="70">
        <v>0.49148150000000002</v>
      </c>
      <c r="X1250" s="70">
        <v>0.46030660000000001</v>
      </c>
      <c r="Y1250" s="70">
        <v>0.44508740000000002</v>
      </c>
    </row>
    <row r="1251" spans="1:25">
      <c r="A1251" t="str">
        <f t="shared" si="60"/>
        <v>44-32</v>
      </c>
      <c r="B1251">
        <f t="shared" si="58"/>
        <v>44</v>
      </c>
      <c r="C1251">
        <f t="shared" si="59"/>
        <v>32</v>
      </c>
      <c r="D1251">
        <v>196000</v>
      </c>
      <c r="E1251">
        <v>146000</v>
      </c>
      <c r="F1251" s="69">
        <v>15.1568</v>
      </c>
      <c r="G1251" s="69">
        <v>13.58601</v>
      </c>
      <c r="H1251" s="69">
        <v>13.124840000000001</v>
      </c>
      <c r="I1251" s="69">
        <v>13.05983</v>
      </c>
      <c r="J1251" s="69">
        <v>46.704680000000003</v>
      </c>
      <c r="K1251" s="69">
        <v>48.57855</v>
      </c>
      <c r="L1251" s="69">
        <v>48.798070000000003</v>
      </c>
      <c r="M1251" s="69">
        <v>48.610030000000002</v>
      </c>
      <c r="N1251" s="69">
        <v>17.67595</v>
      </c>
      <c r="O1251" s="69">
        <v>16.139800000000001</v>
      </c>
      <c r="P1251" s="69">
        <v>15.55194</v>
      </c>
      <c r="Q1251" s="69">
        <v>15.09418</v>
      </c>
      <c r="R1251" s="69">
        <v>11.289619999999999</v>
      </c>
      <c r="S1251" s="69">
        <v>10.063359999999999</v>
      </c>
      <c r="T1251" s="69">
        <v>9.5930739999999997</v>
      </c>
      <c r="U1251" s="69">
        <v>9.2250840000000007</v>
      </c>
      <c r="V1251" s="70">
        <v>0.54176120000000005</v>
      </c>
      <c r="W1251" s="70">
        <v>0.47221679999999999</v>
      </c>
      <c r="X1251" s="70">
        <v>0.44205660000000002</v>
      </c>
      <c r="Y1251" s="70">
        <v>0.42734420000000001</v>
      </c>
    </row>
    <row r="1252" spans="1:25">
      <c r="A1252" t="str">
        <f t="shared" si="60"/>
        <v>44-33</v>
      </c>
      <c r="B1252">
        <f t="shared" si="58"/>
        <v>44</v>
      </c>
      <c r="C1252">
        <f t="shared" si="59"/>
        <v>33</v>
      </c>
      <c r="D1252">
        <v>196000</v>
      </c>
      <c r="E1252">
        <v>150000</v>
      </c>
      <c r="F1252" s="69">
        <v>14.947789999999999</v>
      </c>
      <c r="G1252" s="69">
        <v>13.375080000000001</v>
      </c>
      <c r="H1252" s="69">
        <v>12.91381</v>
      </c>
      <c r="I1252" s="69">
        <v>12.843859999999999</v>
      </c>
      <c r="J1252" s="69">
        <v>46.597549999999998</v>
      </c>
      <c r="K1252" s="69">
        <v>48.537999999999997</v>
      </c>
      <c r="L1252" s="69">
        <v>48.77919</v>
      </c>
      <c r="M1252" s="69">
        <v>48.603079999999999</v>
      </c>
      <c r="N1252" s="69">
        <v>17.916</v>
      </c>
      <c r="O1252" s="69">
        <v>16.356400000000001</v>
      </c>
      <c r="P1252" s="69">
        <v>15.757759999999999</v>
      </c>
      <c r="Q1252" s="69">
        <v>15.291679999999999</v>
      </c>
      <c r="R1252" s="69">
        <v>11.49511</v>
      </c>
      <c r="S1252" s="69">
        <v>10.24756</v>
      </c>
      <c r="T1252" s="69">
        <v>9.7676470000000002</v>
      </c>
      <c r="U1252" s="69">
        <v>9.39236</v>
      </c>
      <c r="V1252" s="70">
        <v>0.49248979999999998</v>
      </c>
      <c r="W1252" s="70">
        <v>0.42884460000000002</v>
      </c>
      <c r="X1252" s="70">
        <v>0.40089190000000002</v>
      </c>
      <c r="Y1252" s="70">
        <v>0.38741759999999997</v>
      </c>
    </row>
    <row r="1253" spans="1:25">
      <c r="A1253" t="str">
        <f t="shared" si="60"/>
        <v>44-34</v>
      </c>
      <c r="B1253">
        <f t="shared" si="58"/>
        <v>44</v>
      </c>
      <c r="C1253">
        <f t="shared" si="59"/>
        <v>34</v>
      </c>
      <c r="D1253">
        <v>196000</v>
      </c>
      <c r="E1253">
        <v>154000</v>
      </c>
      <c r="F1253" s="69">
        <v>15.92136</v>
      </c>
      <c r="G1253" s="69">
        <v>14.179729999999999</v>
      </c>
      <c r="H1253" s="69">
        <v>13.66067</v>
      </c>
      <c r="I1253" s="69">
        <v>13.57114</v>
      </c>
      <c r="J1253" s="69">
        <v>47.121169999999999</v>
      </c>
      <c r="K1253" s="69">
        <v>49.103670000000001</v>
      </c>
      <c r="L1253" s="69">
        <v>49.360689999999998</v>
      </c>
      <c r="M1253" s="69">
        <v>49.191279999999999</v>
      </c>
      <c r="N1253" s="69">
        <v>17.863060000000001</v>
      </c>
      <c r="O1253" s="69">
        <v>16.314260000000001</v>
      </c>
      <c r="P1253" s="69">
        <v>15.71678</v>
      </c>
      <c r="Q1253" s="69">
        <v>15.25287</v>
      </c>
      <c r="R1253" s="69">
        <v>11.72903</v>
      </c>
      <c r="S1253" s="69">
        <v>10.45739</v>
      </c>
      <c r="T1253" s="69">
        <v>9.9660320000000002</v>
      </c>
      <c r="U1253" s="69">
        <v>9.5825060000000004</v>
      </c>
      <c r="V1253" s="70">
        <v>0.55239490000000002</v>
      </c>
      <c r="W1253" s="70">
        <v>0.48062680000000002</v>
      </c>
      <c r="X1253" s="70">
        <v>0.44921430000000001</v>
      </c>
      <c r="Y1253" s="70">
        <v>0.4336486</v>
      </c>
    </row>
    <row r="1254" spans="1:25">
      <c r="A1254" t="str">
        <f t="shared" si="60"/>
        <v>44-35</v>
      </c>
      <c r="B1254">
        <f t="shared" si="58"/>
        <v>44</v>
      </c>
      <c r="C1254">
        <f t="shared" si="59"/>
        <v>35</v>
      </c>
      <c r="D1254">
        <v>196000</v>
      </c>
      <c r="E1254">
        <v>158000</v>
      </c>
      <c r="F1254" s="69">
        <v>19.862570000000002</v>
      </c>
      <c r="G1254" s="69">
        <v>17.567730000000001</v>
      </c>
      <c r="H1254" s="69">
        <v>16.8581</v>
      </c>
      <c r="I1254" s="69">
        <v>16.716930000000001</v>
      </c>
      <c r="J1254" s="69">
        <v>43.691859999999998</v>
      </c>
      <c r="K1254" s="69">
        <v>45.876559999999998</v>
      </c>
      <c r="L1254" s="69">
        <v>46.209319999999998</v>
      </c>
      <c r="M1254" s="69">
        <v>46.09064</v>
      </c>
      <c r="N1254" s="69">
        <v>18.142990000000001</v>
      </c>
      <c r="O1254" s="69">
        <v>16.561299999999999</v>
      </c>
      <c r="P1254" s="69">
        <v>15.95079</v>
      </c>
      <c r="Q1254" s="69">
        <v>15.478260000000001</v>
      </c>
      <c r="R1254" s="69">
        <v>12.153700000000001</v>
      </c>
      <c r="S1254" s="69">
        <v>10.826599999999999</v>
      </c>
      <c r="T1254" s="69">
        <v>10.31378</v>
      </c>
      <c r="U1254" s="69">
        <v>9.9147130000000008</v>
      </c>
      <c r="V1254" s="70">
        <v>0.68093559999999997</v>
      </c>
      <c r="W1254" s="70">
        <v>0.59067009999999998</v>
      </c>
      <c r="X1254" s="70">
        <v>0.55208729999999995</v>
      </c>
      <c r="Y1254" s="70">
        <v>0.53270969999999995</v>
      </c>
    </row>
    <row r="1255" spans="1:25">
      <c r="A1255" t="str">
        <f t="shared" si="60"/>
        <v>44-36</v>
      </c>
      <c r="B1255">
        <f t="shared" si="58"/>
        <v>44</v>
      </c>
      <c r="C1255">
        <f t="shared" si="59"/>
        <v>36</v>
      </c>
      <c r="D1255">
        <v>196000</v>
      </c>
      <c r="E1255">
        <v>162000</v>
      </c>
      <c r="F1255" s="69">
        <v>15.62811</v>
      </c>
      <c r="G1255" s="69">
        <v>13.83788</v>
      </c>
      <c r="H1255" s="69">
        <v>13.29838</v>
      </c>
      <c r="I1255" s="69">
        <v>13.19408</v>
      </c>
      <c r="J1255" s="69">
        <v>47.392220000000002</v>
      </c>
      <c r="K1255" s="69">
        <v>49.476669999999999</v>
      </c>
      <c r="L1255" s="69">
        <v>49.758690000000001</v>
      </c>
      <c r="M1255" s="69">
        <v>49.604930000000003</v>
      </c>
      <c r="N1255" s="69">
        <v>17.836020000000001</v>
      </c>
      <c r="O1255" s="69">
        <v>16.27572</v>
      </c>
      <c r="P1255" s="69">
        <v>15.6683</v>
      </c>
      <c r="Q1255" s="69">
        <v>15.19675</v>
      </c>
      <c r="R1255" s="69">
        <v>11.81855</v>
      </c>
      <c r="S1255" s="69">
        <v>10.52176</v>
      </c>
      <c r="T1255" s="69">
        <v>10.017580000000001</v>
      </c>
      <c r="U1255" s="69">
        <v>9.6238670000000006</v>
      </c>
      <c r="V1255" s="70">
        <v>0.53762699999999997</v>
      </c>
      <c r="W1255" s="70">
        <v>0.46539560000000002</v>
      </c>
      <c r="X1255" s="70">
        <v>0.43311909999999998</v>
      </c>
      <c r="Y1255" s="70">
        <v>0.4168036</v>
      </c>
    </row>
    <row r="1256" spans="1:25">
      <c r="A1256" t="str">
        <f t="shared" si="60"/>
        <v>44-37</v>
      </c>
      <c r="B1256">
        <f t="shared" si="58"/>
        <v>44</v>
      </c>
      <c r="C1256">
        <f t="shared" si="59"/>
        <v>37</v>
      </c>
      <c r="D1256">
        <v>196000</v>
      </c>
      <c r="E1256">
        <v>166000</v>
      </c>
      <c r="F1256" s="69">
        <v>14.761340000000001</v>
      </c>
      <c r="G1256" s="69">
        <v>13.09638</v>
      </c>
      <c r="H1256" s="69">
        <v>12.591279999999999</v>
      </c>
      <c r="I1256" s="69">
        <v>12.50067</v>
      </c>
      <c r="J1256" s="69">
        <v>48.926580000000001</v>
      </c>
      <c r="K1256" s="69">
        <v>50.931899999999999</v>
      </c>
      <c r="L1256" s="69">
        <v>51.181629999999998</v>
      </c>
      <c r="M1256" s="69">
        <v>50.990960000000001</v>
      </c>
      <c r="N1256" s="69">
        <v>17.231200000000001</v>
      </c>
      <c r="O1256" s="69">
        <v>15.734069999999999</v>
      </c>
      <c r="P1256" s="69">
        <v>15.14833</v>
      </c>
      <c r="Q1256" s="69">
        <v>14.695209999999999</v>
      </c>
      <c r="R1256" s="69">
        <v>11.60271</v>
      </c>
      <c r="S1256" s="69">
        <v>10.3241</v>
      </c>
      <c r="T1256" s="69">
        <v>9.8259799999999995</v>
      </c>
      <c r="U1256" s="69">
        <v>9.4381540000000008</v>
      </c>
      <c r="V1256" s="70">
        <v>0.5942402</v>
      </c>
      <c r="W1256" s="70">
        <v>0.51477099999999998</v>
      </c>
      <c r="X1256" s="70">
        <v>0.4791339</v>
      </c>
      <c r="Y1256" s="70">
        <v>0.46044299999999999</v>
      </c>
    </row>
    <row r="1257" spans="1:25">
      <c r="A1257" t="str">
        <f t="shared" si="60"/>
        <v>44-38</v>
      </c>
      <c r="B1257">
        <f t="shared" si="58"/>
        <v>44</v>
      </c>
      <c r="C1257">
        <f t="shared" si="59"/>
        <v>38</v>
      </c>
      <c r="D1257">
        <v>196000</v>
      </c>
      <c r="E1257">
        <v>170000</v>
      </c>
      <c r="F1257" s="69">
        <v>14.299049999999999</v>
      </c>
      <c r="G1257" s="69">
        <v>12.67475</v>
      </c>
      <c r="H1257" s="69">
        <v>12.18234</v>
      </c>
      <c r="I1257" s="69">
        <v>12.091810000000001</v>
      </c>
      <c r="J1257" s="69">
        <v>50.432200000000002</v>
      </c>
      <c r="K1257" s="69">
        <v>52.370759999999997</v>
      </c>
      <c r="L1257" s="69">
        <v>52.600760000000001</v>
      </c>
      <c r="M1257" s="69">
        <v>52.401260000000001</v>
      </c>
      <c r="N1257" s="69">
        <v>16.908349999999999</v>
      </c>
      <c r="O1257" s="69">
        <v>15.440899999999999</v>
      </c>
      <c r="P1257" s="69">
        <v>14.867179999999999</v>
      </c>
      <c r="Q1257" s="69">
        <v>14.423080000000001</v>
      </c>
      <c r="R1257" s="69">
        <v>11.52765</v>
      </c>
      <c r="S1257" s="69">
        <v>10.255789999999999</v>
      </c>
      <c r="T1257" s="69">
        <v>9.7604299999999995</v>
      </c>
      <c r="U1257" s="69">
        <v>9.3743359999999996</v>
      </c>
      <c r="V1257" s="70">
        <v>0.66772120000000001</v>
      </c>
      <c r="W1257" s="70">
        <v>0.57791570000000003</v>
      </c>
      <c r="X1257" s="70">
        <v>0.53737219999999997</v>
      </c>
      <c r="Y1257" s="70">
        <v>0.51499550000000005</v>
      </c>
    </row>
    <row r="1258" spans="1:25">
      <c r="A1258" t="str">
        <f t="shared" si="60"/>
        <v>44-39</v>
      </c>
      <c r="B1258">
        <f t="shared" si="58"/>
        <v>44</v>
      </c>
      <c r="C1258">
        <f t="shared" si="59"/>
        <v>39</v>
      </c>
      <c r="D1258">
        <v>196000</v>
      </c>
      <c r="E1258">
        <v>174000</v>
      </c>
      <c r="F1258" s="69">
        <v>13.53914</v>
      </c>
      <c r="G1258" s="69">
        <v>11.957839999999999</v>
      </c>
      <c r="H1258" s="69">
        <v>11.477499999999999</v>
      </c>
      <c r="I1258" s="69">
        <v>11.3842</v>
      </c>
      <c r="J1258" s="69">
        <v>51.359929999999999</v>
      </c>
      <c r="K1258" s="69">
        <v>53.316400000000002</v>
      </c>
      <c r="L1258" s="69">
        <v>53.548909999999999</v>
      </c>
      <c r="M1258" s="69">
        <v>53.347369999999998</v>
      </c>
      <c r="N1258" s="69">
        <v>16.224699999999999</v>
      </c>
      <c r="O1258" s="69">
        <v>14.82607</v>
      </c>
      <c r="P1258" s="69">
        <v>14.28369</v>
      </c>
      <c r="Q1258" s="69">
        <v>13.865600000000001</v>
      </c>
      <c r="R1258" s="69">
        <v>11.29081</v>
      </c>
      <c r="S1258" s="69">
        <v>10.04424</v>
      </c>
      <c r="T1258" s="69">
        <v>9.5627589999999998</v>
      </c>
      <c r="U1258" s="69">
        <v>9.1885239999999992</v>
      </c>
      <c r="V1258" s="70">
        <v>0.67785669999999998</v>
      </c>
      <c r="W1258" s="70">
        <v>0.58585710000000002</v>
      </c>
      <c r="X1258" s="70">
        <v>0.54460509999999995</v>
      </c>
      <c r="Y1258" s="70">
        <v>0.52194209999999996</v>
      </c>
    </row>
    <row r="1259" spans="1:25">
      <c r="A1259" t="str">
        <f t="shared" si="60"/>
        <v>44-40</v>
      </c>
      <c r="B1259">
        <f t="shared" si="58"/>
        <v>44</v>
      </c>
      <c r="C1259">
        <f t="shared" si="59"/>
        <v>40</v>
      </c>
      <c r="D1259">
        <v>196000</v>
      </c>
      <c r="E1259">
        <v>178000</v>
      </c>
      <c r="F1259" s="69">
        <v>12.55532</v>
      </c>
      <c r="G1259" s="69">
        <v>11.056699999999999</v>
      </c>
      <c r="H1259" s="69">
        <v>10.603719999999999</v>
      </c>
      <c r="I1259" s="69">
        <v>10.51365</v>
      </c>
      <c r="J1259" s="69">
        <v>51.942860000000003</v>
      </c>
      <c r="K1259" s="69">
        <v>53.96181</v>
      </c>
      <c r="L1259" s="69">
        <v>54.20872</v>
      </c>
      <c r="M1259" s="69">
        <v>54.010460000000002</v>
      </c>
      <c r="N1259" s="69">
        <v>16.384460000000001</v>
      </c>
      <c r="O1259" s="69">
        <v>14.9672</v>
      </c>
      <c r="P1259" s="69">
        <v>14.41694</v>
      </c>
      <c r="Q1259" s="69">
        <v>13.991820000000001</v>
      </c>
      <c r="R1259" s="69">
        <v>11.200609999999999</v>
      </c>
      <c r="S1259" s="69">
        <v>9.9645480000000006</v>
      </c>
      <c r="T1259" s="69">
        <v>9.4859310000000008</v>
      </c>
      <c r="U1259" s="69">
        <v>9.1133310000000005</v>
      </c>
      <c r="V1259" s="70">
        <v>0.67975680000000005</v>
      </c>
      <c r="W1259" s="70">
        <v>0.58613910000000002</v>
      </c>
      <c r="X1259" s="70">
        <v>0.54392339999999995</v>
      </c>
      <c r="Y1259" s="70">
        <v>0.52050790000000002</v>
      </c>
    </row>
    <row r="1260" spans="1:25">
      <c r="A1260" t="str">
        <f t="shared" si="60"/>
        <v>44-41</v>
      </c>
      <c r="B1260">
        <f t="shared" si="58"/>
        <v>44</v>
      </c>
      <c r="C1260">
        <f t="shared" si="59"/>
        <v>41</v>
      </c>
      <c r="D1260">
        <v>196000</v>
      </c>
      <c r="E1260">
        <v>182000</v>
      </c>
      <c r="F1260" s="69">
        <v>14.12541</v>
      </c>
      <c r="G1260" s="69">
        <v>12.221730000000001</v>
      </c>
      <c r="H1260" s="69">
        <v>11.63017</v>
      </c>
      <c r="I1260" s="69">
        <v>11.505089999999999</v>
      </c>
      <c r="J1260" s="69">
        <v>48.70382</v>
      </c>
      <c r="K1260" s="69">
        <v>51.085079999999998</v>
      </c>
      <c r="L1260" s="69">
        <v>51.451309999999999</v>
      </c>
      <c r="M1260" s="69">
        <v>51.302430000000001</v>
      </c>
      <c r="N1260" s="69">
        <v>17.912320000000001</v>
      </c>
      <c r="O1260" s="69">
        <v>16.331410000000002</v>
      </c>
      <c r="P1260" s="69">
        <v>15.724299999999999</v>
      </c>
      <c r="Q1260" s="69">
        <v>15.26057</v>
      </c>
      <c r="R1260" s="69">
        <v>11.652810000000001</v>
      </c>
      <c r="S1260" s="69">
        <v>10.353999999999999</v>
      </c>
      <c r="T1260" s="69">
        <v>9.8559760000000001</v>
      </c>
      <c r="U1260" s="69">
        <v>9.4728290000000008</v>
      </c>
      <c r="V1260" s="70">
        <v>0.62162340000000005</v>
      </c>
      <c r="W1260" s="70">
        <v>0.53314130000000004</v>
      </c>
      <c r="X1260" s="70">
        <v>0.49511559999999999</v>
      </c>
      <c r="Y1260" s="70">
        <v>0.47642620000000002</v>
      </c>
    </row>
    <row r="1261" spans="1:25">
      <c r="A1261" t="str">
        <f t="shared" si="60"/>
        <v>44-42</v>
      </c>
      <c r="B1261">
        <f t="shared" si="58"/>
        <v>44</v>
      </c>
      <c r="C1261">
        <f t="shared" si="59"/>
        <v>42</v>
      </c>
      <c r="D1261">
        <v>196000</v>
      </c>
      <c r="E1261">
        <v>186000</v>
      </c>
      <c r="F1261" s="69">
        <v>17.43075</v>
      </c>
      <c r="G1261" s="69">
        <v>15.06082</v>
      </c>
      <c r="H1261" s="69">
        <v>14.329750000000001</v>
      </c>
      <c r="I1261" s="69">
        <v>14.170109999999999</v>
      </c>
      <c r="J1261" s="69">
        <v>47.25506</v>
      </c>
      <c r="K1261" s="69">
        <v>49.730069999999998</v>
      </c>
      <c r="L1261" s="69">
        <v>50.138809999999999</v>
      </c>
      <c r="M1261" s="69">
        <v>50.020409999999998</v>
      </c>
      <c r="N1261" s="69">
        <v>17.93056</v>
      </c>
      <c r="O1261" s="69">
        <v>16.34132</v>
      </c>
      <c r="P1261" s="69">
        <v>15.712870000000001</v>
      </c>
      <c r="Q1261" s="69">
        <v>15.221450000000001</v>
      </c>
      <c r="R1261" s="69">
        <v>11.897259999999999</v>
      </c>
      <c r="S1261" s="69">
        <v>10.57161</v>
      </c>
      <c r="T1261" s="69">
        <v>10.048870000000001</v>
      </c>
      <c r="U1261" s="69">
        <v>9.6385380000000005</v>
      </c>
      <c r="V1261" s="70">
        <v>0.69526279999999996</v>
      </c>
      <c r="W1261" s="70">
        <v>0.59712299999999996</v>
      </c>
      <c r="X1261" s="70">
        <v>0.55243540000000002</v>
      </c>
      <c r="Y1261" s="70">
        <v>0.52735209999999999</v>
      </c>
    </row>
    <row r="1262" spans="1:25">
      <c r="A1262" t="str">
        <f t="shared" si="60"/>
        <v>44-43</v>
      </c>
      <c r="B1262">
        <f t="shared" si="58"/>
        <v>44</v>
      </c>
      <c r="C1262">
        <f t="shared" si="59"/>
        <v>43</v>
      </c>
      <c r="D1262">
        <v>196000</v>
      </c>
      <c r="E1262">
        <v>190000</v>
      </c>
      <c r="F1262" s="69">
        <v>15.200469999999999</v>
      </c>
      <c r="G1262" s="69">
        <v>13.08103</v>
      </c>
      <c r="H1262" s="69">
        <v>12.45445</v>
      </c>
      <c r="I1262" s="69">
        <v>12.327999999999999</v>
      </c>
      <c r="J1262" s="69">
        <v>48.316519999999997</v>
      </c>
      <c r="K1262" s="69">
        <v>50.861539999999998</v>
      </c>
      <c r="L1262" s="69">
        <v>51.263469999999998</v>
      </c>
      <c r="M1262" s="69">
        <v>51.130870000000002</v>
      </c>
      <c r="N1262" s="69">
        <v>15.496449999999999</v>
      </c>
      <c r="O1262" s="69">
        <v>14.16596</v>
      </c>
      <c r="P1262" s="69">
        <v>13.641080000000001</v>
      </c>
      <c r="Q1262" s="69">
        <v>13.230320000000001</v>
      </c>
      <c r="R1262" s="69">
        <v>10.99053</v>
      </c>
      <c r="S1262" s="69">
        <v>9.7759540000000005</v>
      </c>
      <c r="T1262" s="69">
        <v>9.2983600000000006</v>
      </c>
      <c r="U1262" s="69">
        <v>8.9222750000000008</v>
      </c>
      <c r="V1262" s="70">
        <v>0.59679979999999999</v>
      </c>
      <c r="W1262" s="70">
        <v>0.51254239999999995</v>
      </c>
      <c r="X1262" s="70">
        <v>0.47441949999999999</v>
      </c>
      <c r="Y1262" s="70">
        <v>0.45346950000000003</v>
      </c>
    </row>
    <row r="1263" spans="1:25">
      <c r="A1263" t="str">
        <f t="shared" si="60"/>
        <v>44-44</v>
      </c>
      <c r="B1263">
        <f t="shared" si="58"/>
        <v>44</v>
      </c>
      <c r="C1263">
        <f t="shared" si="59"/>
        <v>44</v>
      </c>
      <c r="D1263">
        <v>196000</v>
      </c>
      <c r="E1263">
        <v>194000</v>
      </c>
      <c r="F1263" s="69">
        <v>10.49972</v>
      </c>
      <c r="G1263" s="69">
        <v>8.9886900000000001</v>
      </c>
      <c r="H1263" s="69">
        <v>8.5520119999999995</v>
      </c>
      <c r="I1263" s="69">
        <v>8.4710719999999995</v>
      </c>
      <c r="J1263" s="69">
        <v>51.262729999999998</v>
      </c>
      <c r="K1263" s="69">
        <v>53.812559999999998</v>
      </c>
      <c r="L1263" s="69">
        <v>54.183720000000001</v>
      </c>
      <c r="M1263" s="69">
        <v>54.00385</v>
      </c>
      <c r="N1263" s="69">
        <v>13.659520000000001</v>
      </c>
      <c r="O1263" s="69">
        <v>12.50967</v>
      </c>
      <c r="P1263" s="69">
        <v>12.06015</v>
      </c>
      <c r="Q1263" s="69">
        <v>11.70937</v>
      </c>
      <c r="R1263" s="69">
        <v>10.026400000000001</v>
      </c>
      <c r="S1263" s="69">
        <v>8.922193</v>
      </c>
      <c r="T1263" s="69">
        <v>8.4920559999999998</v>
      </c>
      <c r="U1263" s="69">
        <v>8.1537889999999997</v>
      </c>
      <c r="V1263" s="70">
        <v>0.54436989999999996</v>
      </c>
      <c r="W1263" s="70">
        <v>0.4673988</v>
      </c>
      <c r="X1263" s="70">
        <v>0.43290450000000003</v>
      </c>
      <c r="Y1263" s="70">
        <v>0.41450130000000002</v>
      </c>
    </row>
    <row r="1264" spans="1:25">
      <c r="A1264" t="str">
        <f t="shared" si="60"/>
        <v>44-45</v>
      </c>
      <c r="B1264">
        <f t="shared" si="58"/>
        <v>44</v>
      </c>
      <c r="C1264">
        <f t="shared" si="59"/>
        <v>45</v>
      </c>
      <c r="D1264">
        <v>196000</v>
      </c>
      <c r="E1264">
        <v>198000</v>
      </c>
      <c r="F1264" s="69">
        <v>15.45107</v>
      </c>
      <c r="G1264" s="69">
        <v>13.16413</v>
      </c>
      <c r="H1264" s="69">
        <v>12.47691</v>
      </c>
      <c r="I1264" s="69">
        <v>12.34116</v>
      </c>
      <c r="J1264" s="69">
        <v>47.037649999999999</v>
      </c>
      <c r="K1264" s="69">
        <v>49.838329999999999</v>
      </c>
      <c r="L1264" s="69">
        <v>50.310279999999999</v>
      </c>
      <c r="M1264" s="69">
        <v>50.169359999999998</v>
      </c>
      <c r="N1264" s="69">
        <v>15.450609999999999</v>
      </c>
      <c r="O1264" s="69">
        <v>14.11295</v>
      </c>
      <c r="P1264" s="69">
        <v>13.59179</v>
      </c>
      <c r="Q1264" s="69">
        <v>13.1881</v>
      </c>
      <c r="R1264" s="69">
        <v>10.777810000000001</v>
      </c>
      <c r="S1264" s="69">
        <v>9.5748270000000009</v>
      </c>
      <c r="T1264" s="69">
        <v>9.1079410000000003</v>
      </c>
      <c r="U1264" s="69">
        <v>8.7441300000000002</v>
      </c>
      <c r="V1264" s="70">
        <v>0.63536490000000001</v>
      </c>
      <c r="W1264" s="70">
        <v>0.54388429999999999</v>
      </c>
      <c r="X1264" s="70">
        <v>0.50365669999999996</v>
      </c>
      <c r="Y1264" s="70">
        <v>0.48244009999999998</v>
      </c>
    </row>
    <row r="1265" spans="1:25">
      <c r="A1265" t="str">
        <f t="shared" si="60"/>
        <v>44-46</v>
      </c>
      <c r="B1265">
        <f t="shared" si="58"/>
        <v>44</v>
      </c>
      <c r="C1265">
        <f t="shared" si="59"/>
        <v>46</v>
      </c>
      <c r="D1265">
        <v>196000</v>
      </c>
      <c r="E1265">
        <v>202000</v>
      </c>
      <c r="F1265" s="69">
        <v>19.289470000000001</v>
      </c>
      <c r="G1265" s="69">
        <v>16.52552</v>
      </c>
      <c r="H1265" s="69">
        <v>15.687760000000001</v>
      </c>
      <c r="I1265" s="69">
        <v>15.532590000000001</v>
      </c>
      <c r="J1265" s="69">
        <v>44.331359999999997</v>
      </c>
      <c r="K1265" s="69">
        <v>47.16375</v>
      </c>
      <c r="L1265" s="69">
        <v>47.669580000000003</v>
      </c>
      <c r="M1265" s="69">
        <v>47.547359999999998</v>
      </c>
      <c r="N1265" s="69">
        <v>18.95459</v>
      </c>
      <c r="O1265" s="69">
        <v>17.253450000000001</v>
      </c>
      <c r="P1265" s="69">
        <v>16.598199999999999</v>
      </c>
      <c r="Q1265" s="69">
        <v>16.090540000000001</v>
      </c>
      <c r="R1265" s="69">
        <v>11.926019999999999</v>
      </c>
      <c r="S1265" s="69">
        <v>10.57358</v>
      </c>
      <c r="T1265" s="69">
        <v>10.05813</v>
      </c>
      <c r="U1265" s="69">
        <v>9.6583539999999992</v>
      </c>
      <c r="V1265" s="70">
        <v>0.81751980000000002</v>
      </c>
      <c r="W1265" s="70">
        <v>0.70173280000000005</v>
      </c>
      <c r="X1265" s="70">
        <v>0.65037160000000005</v>
      </c>
      <c r="Y1265" s="70">
        <v>0.62146959999999996</v>
      </c>
    </row>
    <row r="1266" spans="1:25">
      <c r="A1266" t="str">
        <f t="shared" si="60"/>
        <v>44-47</v>
      </c>
      <c r="B1266">
        <f t="shared" si="58"/>
        <v>44</v>
      </c>
      <c r="C1266">
        <f t="shared" si="59"/>
        <v>47</v>
      </c>
      <c r="D1266">
        <v>196000</v>
      </c>
      <c r="E1266">
        <v>206000</v>
      </c>
      <c r="F1266" s="69">
        <v>15.414580000000001</v>
      </c>
      <c r="G1266" s="69">
        <v>13.11219</v>
      </c>
      <c r="H1266" s="69">
        <v>12.43876</v>
      </c>
      <c r="I1266" s="69">
        <v>12.32267</v>
      </c>
      <c r="J1266" s="69">
        <v>47.187420000000003</v>
      </c>
      <c r="K1266" s="69">
        <v>49.970640000000003</v>
      </c>
      <c r="L1266" s="69">
        <v>50.439160000000001</v>
      </c>
      <c r="M1266" s="69">
        <v>50.284849999999999</v>
      </c>
      <c r="N1266" s="69">
        <v>17.701630000000002</v>
      </c>
      <c r="O1266" s="69">
        <v>16.133959999999998</v>
      </c>
      <c r="P1266" s="69">
        <v>15.51454</v>
      </c>
      <c r="Q1266" s="69">
        <v>15.03248</v>
      </c>
      <c r="R1266" s="69">
        <v>11.126250000000001</v>
      </c>
      <c r="S1266" s="69">
        <v>9.8707349999999998</v>
      </c>
      <c r="T1266" s="69">
        <v>9.3804859999999994</v>
      </c>
      <c r="U1266" s="69">
        <v>8.9977140000000002</v>
      </c>
      <c r="V1266" s="70">
        <v>0.66884339999999998</v>
      </c>
      <c r="W1266" s="70">
        <v>0.57463920000000002</v>
      </c>
      <c r="X1266" s="70">
        <v>0.53235980000000005</v>
      </c>
      <c r="Y1266" s="70">
        <v>0.50877620000000001</v>
      </c>
    </row>
    <row r="1267" spans="1:25">
      <c r="A1267" t="str">
        <f t="shared" si="60"/>
        <v>44-48</v>
      </c>
      <c r="B1267">
        <f t="shared" si="58"/>
        <v>44</v>
      </c>
      <c r="C1267">
        <f t="shared" si="59"/>
        <v>48</v>
      </c>
      <c r="D1267">
        <v>196000</v>
      </c>
      <c r="E1267">
        <v>210000</v>
      </c>
      <c r="F1267" s="69">
        <v>12.953659999999999</v>
      </c>
      <c r="G1267" s="69">
        <v>10.99306</v>
      </c>
      <c r="H1267" s="69">
        <v>10.43036</v>
      </c>
      <c r="I1267" s="69">
        <v>10.334059999999999</v>
      </c>
      <c r="J1267" s="69">
        <v>48.61562</v>
      </c>
      <c r="K1267" s="69">
        <v>51.362990000000003</v>
      </c>
      <c r="L1267" s="69">
        <v>51.82338</v>
      </c>
      <c r="M1267" s="69">
        <v>51.67069</v>
      </c>
      <c r="N1267" s="69">
        <v>17.46556</v>
      </c>
      <c r="O1267" s="69">
        <v>15.92808</v>
      </c>
      <c r="P1267" s="69">
        <v>15.331670000000001</v>
      </c>
      <c r="Q1267" s="69">
        <v>14.871919999999999</v>
      </c>
      <c r="R1267" s="69">
        <v>10.808260000000001</v>
      </c>
      <c r="S1267" s="69">
        <v>9.5988629999999997</v>
      </c>
      <c r="T1267" s="69">
        <v>9.1366960000000006</v>
      </c>
      <c r="U1267" s="69">
        <v>8.7786849999999994</v>
      </c>
      <c r="V1267" s="70">
        <v>0.66681939999999995</v>
      </c>
      <c r="W1267" s="70">
        <v>0.57424929999999996</v>
      </c>
      <c r="X1267" s="70">
        <v>0.53352999999999995</v>
      </c>
      <c r="Y1267" s="70">
        <v>0.51111790000000001</v>
      </c>
    </row>
    <row r="1268" spans="1:25">
      <c r="A1268" t="str">
        <f t="shared" si="60"/>
        <v>44-49</v>
      </c>
      <c r="B1268">
        <f t="shared" si="58"/>
        <v>44</v>
      </c>
      <c r="C1268">
        <f t="shared" si="59"/>
        <v>49</v>
      </c>
      <c r="D1268">
        <v>196000</v>
      </c>
      <c r="E1268">
        <v>214000</v>
      </c>
      <c r="F1268" s="69">
        <v>8.4118929999999992</v>
      </c>
      <c r="G1268" s="69">
        <v>7.0783180000000003</v>
      </c>
      <c r="H1268" s="69">
        <v>6.7081379999999999</v>
      </c>
      <c r="I1268" s="69">
        <v>6.6467910000000003</v>
      </c>
      <c r="J1268" s="69">
        <v>50.63353</v>
      </c>
      <c r="K1268" s="69">
        <v>53.335349999999998</v>
      </c>
      <c r="L1268" s="69">
        <v>53.762889999999999</v>
      </c>
      <c r="M1268" s="69">
        <v>53.595840000000003</v>
      </c>
      <c r="N1268" s="69">
        <v>14.73559</v>
      </c>
      <c r="O1268" s="69">
        <v>13.506130000000001</v>
      </c>
      <c r="P1268" s="69">
        <v>13.029579999999999</v>
      </c>
      <c r="Q1268" s="69">
        <v>12.666539999999999</v>
      </c>
      <c r="R1268" s="69">
        <v>9.6407880000000006</v>
      </c>
      <c r="S1268" s="69">
        <v>8.574052</v>
      </c>
      <c r="T1268" s="69">
        <v>8.1691900000000004</v>
      </c>
      <c r="U1268" s="69">
        <v>7.8576009999999998</v>
      </c>
      <c r="V1268" s="70">
        <v>0.53636189999999995</v>
      </c>
      <c r="W1268" s="70">
        <v>0.46357110000000001</v>
      </c>
      <c r="X1268" s="70">
        <v>0.43257810000000002</v>
      </c>
      <c r="Y1268" s="70">
        <v>0.41689290000000001</v>
      </c>
    </row>
    <row r="1269" spans="1:25">
      <c r="A1269" t="str">
        <f t="shared" si="60"/>
        <v>44-50</v>
      </c>
      <c r="B1269">
        <f t="shared" si="58"/>
        <v>44</v>
      </c>
      <c r="C1269">
        <f t="shared" si="59"/>
        <v>50</v>
      </c>
      <c r="D1269">
        <v>196000</v>
      </c>
      <c r="E1269">
        <v>218000</v>
      </c>
      <c r="F1269" s="69">
        <v>9.6664569999999994</v>
      </c>
      <c r="G1269" s="69">
        <v>8.1238670000000006</v>
      </c>
      <c r="H1269" s="69">
        <v>7.6821609999999998</v>
      </c>
      <c r="I1269" s="69">
        <v>7.6008659999999999</v>
      </c>
      <c r="J1269" s="69">
        <v>49.25806</v>
      </c>
      <c r="K1269" s="69">
        <v>52.041159999999998</v>
      </c>
      <c r="L1269" s="69">
        <v>52.516269999999999</v>
      </c>
      <c r="M1269" s="69">
        <v>52.386290000000002</v>
      </c>
      <c r="N1269" s="69">
        <v>16.598330000000001</v>
      </c>
      <c r="O1269" s="69">
        <v>15.19102</v>
      </c>
      <c r="P1269" s="69">
        <v>14.65376</v>
      </c>
      <c r="Q1269" s="69">
        <v>14.249890000000001</v>
      </c>
      <c r="R1269" s="69">
        <v>10.157550000000001</v>
      </c>
      <c r="S1269" s="69">
        <v>9.0277080000000005</v>
      </c>
      <c r="T1269" s="69">
        <v>8.6060060000000007</v>
      </c>
      <c r="U1269" s="69">
        <v>8.2854379999999992</v>
      </c>
      <c r="V1269" s="70">
        <v>0.5655578</v>
      </c>
      <c r="W1269" s="70">
        <v>0.48890210000000001</v>
      </c>
      <c r="X1269" s="70">
        <v>0.45660840000000003</v>
      </c>
      <c r="Y1269" s="70">
        <v>0.44064720000000002</v>
      </c>
    </row>
    <row r="1270" spans="1:25">
      <c r="A1270" t="str">
        <f t="shared" si="60"/>
        <v>44-51</v>
      </c>
      <c r="B1270">
        <f t="shared" si="58"/>
        <v>44</v>
      </c>
      <c r="C1270">
        <f t="shared" si="59"/>
        <v>51</v>
      </c>
      <c r="D1270">
        <v>196000</v>
      </c>
      <c r="E1270">
        <v>222000</v>
      </c>
      <c r="F1270" s="69">
        <v>20.621500000000001</v>
      </c>
      <c r="G1270" s="69">
        <v>17.494289999999999</v>
      </c>
      <c r="H1270" s="69">
        <v>16.51097</v>
      </c>
      <c r="I1270" s="69">
        <v>16.29203</v>
      </c>
      <c r="J1270" s="69">
        <v>41.306519999999999</v>
      </c>
      <c r="K1270" s="69">
        <v>44.28763</v>
      </c>
      <c r="L1270" s="69">
        <v>44.89678</v>
      </c>
      <c r="M1270" s="69">
        <v>44.873559999999998</v>
      </c>
      <c r="N1270" s="69">
        <v>18.772069999999999</v>
      </c>
      <c r="O1270" s="69">
        <v>17.136230000000001</v>
      </c>
      <c r="P1270" s="69">
        <v>16.498360000000002</v>
      </c>
      <c r="Q1270" s="69">
        <v>16.017600000000002</v>
      </c>
      <c r="R1270" s="69">
        <v>11.610519999999999</v>
      </c>
      <c r="S1270" s="69">
        <v>10.2982</v>
      </c>
      <c r="T1270" s="69">
        <v>9.7988970000000002</v>
      </c>
      <c r="U1270" s="69">
        <v>9.4183070000000004</v>
      </c>
      <c r="V1270" s="70">
        <v>0.72762020000000005</v>
      </c>
      <c r="W1270" s="70">
        <v>0.62804660000000001</v>
      </c>
      <c r="X1270" s="70">
        <v>0.58433740000000001</v>
      </c>
      <c r="Y1270" s="70">
        <v>0.56070759999999997</v>
      </c>
    </row>
    <row r="1271" spans="1:25">
      <c r="A1271" t="str">
        <f t="shared" si="60"/>
        <v>44-52</v>
      </c>
      <c r="B1271">
        <f t="shared" si="58"/>
        <v>44</v>
      </c>
      <c r="C1271">
        <f t="shared" si="59"/>
        <v>52</v>
      </c>
      <c r="D1271">
        <v>196000</v>
      </c>
      <c r="E1271">
        <v>226000</v>
      </c>
      <c r="F1271" s="69">
        <v>9.2769080000000006</v>
      </c>
      <c r="G1271" s="69">
        <v>7.7527109999999997</v>
      </c>
      <c r="H1271" s="69">
        <v>7.3203620000000003</v>
      </c>
      <c r="I1271" s="69">
        <v>7.2403829999999996</v>
      </c>
      <c r="J1271" s="69">
        <v>48.153910000000003</v>
      </c>
      <c r="K1271" s="69">
        <v>50.980040000000002</v>
      </c>
      <c r="L1271" s="69">
        <v>51.5015</v>
      </c>
      <c r="M1271" s="69">
        <v>51.406509999999997</v>
      </c>
      <c r="N1271" s="69">
        <v>15.40517</v>
      </c>
      <c r="O1271" s="69">
        <v>14.1005</v>
      </c>
      <c r="P1271" s="69">
        <v>13.61332</v>
      </c>
      <c r="Q1271" s="69">
        <v>13.2483</v>
      </c>
      <c r="R1271" s="69">
        <v>9.8107030000000002</v>
      </c>
      <c r="S1271" s="69">
        <v>8.7152049999999992</v>
      </c>
      <c r="T1271" s="69">
        <v>8.3133839999999992</v>
      </c>
      <c r="U1271" s="69">
        <v>8.0090830000000004</v>
      </c>
      <c r="V1271" s="70">
        <v>0.48436829999999997</v>
      </c>
      <c r="W1271" s="70">
        <v>0.41688019999999998</v>
      </c>
      <c r="X1271" s="70">
        <v>0.39105570000000001</v>
      </c>
      <c r="Y1271" s="70">
        <v>0.3793417</v>
      </c>
    </row>
    <row r="1272" spans="1:25">
      <c r="A1272" t="str">
        <f t="shared" si="60"/>
        <v>44-53</v>
      </c>
      <c r="B1272">
        <f t="shared" si="58"/>
        <v>44</v>
      </c>
      <c r="C1272">
        <f t="shared" si="59"/>
        <v>53</v>
      </c>
      <c r="D1272">
        <v>196000</v>
      </c>
      <c r="E1272">
        <v>230000</v>
      </c>
      <c r="F1272" s="69">
        <v>11.855180000000001</v>
      </c>
      <c r="G1272" s="69">
        <v>10.00971</v>
      </c>
      <c r="H1272" s="69">
        <v>9.4848619999999997</v>
      </c>
      <c r="I1272" s="69">
        <v>9.388287</v>
      </c>
      <c r="J1272" s="69">
        <v>46.76267</v>
      </c>
      <c r="K1272" s="69">
        <v>49.592599999999997</v>
      </c>
      <c r="L1272" s="69">
        <v>50.110280000000003</v>
      </c>
      <c r="M1272" s="69">
        <v>50.02637</v>
      </c>
      <c r="N1272" s="69">
        <v>15.687989999999999</v>
      </c>
      <c r="O1272" s="69">
        <v>14.341570000000001</v>
      </c>
      <c r="P1272" s="69">
        <v>13.837899999999999</v>
      </c>
      <c r="Q1272" s="69">
        <v>13.45984</v>
      </c>
      <c r="R1272" s="69">
        <v>10.14432</v>
      </c>
      <c r="S1272" s="69">
        <v>9.0096070000000008</v>
      </c>
      <c r="T1272" s="69">
        <v>8.594481</v>
      </c>
      <c r="U1272" s="69">
        <v>8.279636</v>
      </c>
      <c r="V1272" s="70">
        <v>0.51613359999999997</v>
      </c>
      <c r="W1272" s="70">
        <v>0.44517849999999998</v>
      </c>
      <c r="X1272" s="70">
        <v>0.41710190000000003</v>
      </c>
      <c r="Y1272" s="70">
        <v>0.40352870000000002</v>
      </c>
    </row>
    <row r="1273" spans="1:25">
      <c r="A1273" t="str">
        <f t="shared" si="60"/>
        <v>44-54</v>
      </c>
      <c r="B1273">
        <f t="shared" si="58"/>
        <v>44</v>
      </c>
      <c r="C1273">
        <f t="shared" si="59"/>
        <v>54</v>
      </c>
      <c r="D1273">
        <v>196000</v>
      </c>
      <c r="E1273">
        <v>234000</v>
      </c>
      <c r="F1273" s="69">
        <v>12.83825</v>
      </c>
      <c r="G1273" s="69">
        <v>10.90283</v>
      </c>
      <c r="H1273" s="69">
        <v>10.34309</v>
      </c>
      <c r="I1273" s="69">
        <v>10.23865</v>
      </c>
      <c r="J1273" s="69">
        <v>46.041670000000003</v>
      </c>
      <c r="K1273" s="69">
        <v>48.857619999999997</v>
      </c>
      <c r="L1273" s="69">
        <v>49.383890000000001</v>
      </c>
      <c r="M1273" s="69">
        <v>49.310679999999998</v>
      </c>
      <c r="N1273" s="69">
        <v>17.911460000000002</v>
      </c>
      <c r="O1273" s="69">
        <v>16.370940000000001</v>
      </c>
      <c r="P1273" s="69">
        <v>15.797689999999999</v>
      </c>
      <c r="Q1273" s="69">
        <v>15.371919999999999</v>
      </c>
      <c r="R1273" s="69">
        <v>10.79087</v>
      </c>
      <c r="S1273" s="69">
        <v>9.5796489999999999</v>
      </c>
      <c r="T1273" s="69">
        <v>9.1428860000000007</v>
      </c>
      <c r="U1273" s="69">
        <v>8.8135650000000005</v>
      </c>
      <c r="V1273" s="70">
        <v>0.57366159999999999</v>
      </c>
      <c r="W1273" s="70">
        <v>0.49769439999999998</v>
      </c>
      <c r="X1273" s="70">
        <v>0.4669662</v>
      </c>
      <c r="Y1273" s="70">
        <v>0.45184629999999998</v>
      </c>
    </row>
    <row r="1274" spans="1:25">
      <c r="A1274" t="str">
        <f t="shared" si="60"/>
        <v>44-55</v>
      </c>
      <c r="B1274">
        <f t="shared" si="58"/>
        <v>44</v>
      </c>
      <c r="C1274">
        <f t="shared" si="59"/>
        <v>55</v>
      </c>
      <c r="D1274">
        <v>196000</v>
      </c>
      <c r="E1274">
        <v>238000</v>
      </c>
      <c r="F1274" s="69">
        <v>14.729950000000001</v>
      </c>
      <c r="G1274" s="69">
        <v>12.566739999999999</v>
      </c>
      <c r="H1274" s="69">
        <v>11.937189999999999</v>
      </c>
      <c r="I1274" s="69">
        <v>11.820600000000001</v>
      </c>
      <c r="J1274" s="69">
        <v>44.489370000000001</v>
      </c>
      <c r="K1274" s="69">
        <v>47.321829999999999</v>
      </c>
      <c r="L1274" s="69">
        <v>47.857050000000001</v>
      </c>
      <c r="M1274" s="69">
        <v>47.79128</v>
      </c>
      <c r="N1274" s="69">
        <v>18.033740000000002</v>
      </c>
      <c r="O1274" s="69">
        <v>16.463429999999999</v>
      </c>
      <c r="P1274" s="69">
        <v>15.884539999999999</v>
      </c>
      <c r="Q1274" s="69">
        <v>15.453060000000001</v>
      </c>
      <c r="R1274" s="69">
        <v>11.01186</v>
      </c>
      <c r="S1274" s="69">
        <v>9.770232</v>
      </c>
      <c r="T1274" s="69">
        <v>9.3232049999999997</v>
      </c>
      <c r="U1274" s="69">
        <v>8.9859100000000005</v>
      </c>
      <c r="V1274" s="70">
        <v>0.56086999999999998</v>
      </c>
      <c r="W1274" s="70">
        <v>0.48430069999999997</v>
      </c>
      <c r="X1274" s="70">
        <v>0.45419969999999998</v>
      </c>
      <c r="Y1274" s="70">
        <v>0.439413</v>
      </c>
    </row>
    <row r="1275" spans="1:25">
      <c r="A1275" t="str">
        <f t="shared" si="60"/>
        <v>44-56</v>
      </c>
      <c r="B1275">
        <f t="shared" si="58"/>
        <v>44</v>
      </c>
      <c r="C1275">
        <f t="shared" si="59"/>
        <v>56</v>
      </c>
      <c r="D1275">
        <v>196000</v>
      </c>
      <c r="E1275">
        <v>242000</v>
      </c>
      <c r="F1275" s="69">
        <v>10.26971</v>
      </c>
      <c r="G1275" s="69">
        <v>8.6781830000000006</v>
      </c>
      <c r="H1275" s="69">
        <v>8.2405360000000005</v>
      </c>
      <c r="I1275" s="69">
        <v>8.1720830000000007</v>
      </c>
      <c r="J1275" s="69">
        <v>47.137700000000002</v>
      </c>
      <c r="K1275" s="69">
        <v>50.021560000000001</v>
      </c>
      <c r="L1275" s="69">
        <v>50.531559999999999</v>
      </c>
      <c r="M1275" s="69">
        <v>50.410130000000002</v>
      </c>
      <c r="N1275" s="69">
        <v>15.284509999999999</v>
      </c>
      <c r="O1275" s="69">
        <v>13.98527</v>
      </c>
      <c r="P1275" s="69">
        <v>13.53444</v>
      </c>
      <c r="Q1275" s="69">
        <v>13.20232</v>
      </c>
      <c r="R1275" s="69">
        <v>10.02971</v>
      </c>
      <c r="S1275" s="69">
        <v>8.9020039999999998</v>
      </c>
      <c r="T1275" s="69">
        <v>8.515447</v>
      </c>
      <c r="U1275" s="69">
        <v>8.2282709999999994</v>
      </c>
      <c r="V1275" s="70">
        <v>0.48016110000000001</v>
      </c>
      <c r="W1275" s="70">
        <v>0.41090700000000002</v>
      </c>
      <c r="X1275" s="70">
        <v>0.38786199999999998</v>
      </c>
      <c r="Y1275" s="70">
        <v>0.37888319999999998</v>
      </c>
    </row>
    <row r="1276" spans="1:25">
      <c r="A1276" t="str">
        <f t="shared" si="60"/>
        <v>45-8</v>
      </c>
      <c r="B1276">
        <f t="shared" si="58"/>
        <v>45</v>
      </c>
      <c r="C1276">
        <f t="shared" si="59"/>
        <v>8</v>
      </c>
      <c r="D1276">
        <v>200000</v>
      </c>
      <c r="E1276">
        <v>50000</v>
      </c>
      <c r="F1276" s="69">
        <v>5.1215380000000001</v>
      </c>
      <c r="G1276" s="69">
        <v>4.2382600000000004</v>
      </c>
      <c r="H1276" s="69">
        <v>3.978059</v>
      </c>
      <c r="I1276" s="69">
        <v>3.8314859999999999</v>
      </c>
      <c r="J1276" s="69">
        <v>54.985979999999998</v>
      </c>
      <c r="K1276" s="69">
        <v>56.850659999999998</v>
      </c>
      <c r="L1276" s="69">
        <v>57.073639999999997</v>
      </c>
      <c r="M1276" s="69">
        <v>57.081220000000002</v>
      </c>
      <c r="N1276" s="69">
        <v>5.8515129999999997</v>
      </c>
      <c r="O1276" s="69">
        <v>5.4090990000000003</v>
      </c>
      <c r="P1276" s="69">
        <v>5.2431479999999997</v>
      </c>
      <c r="Q1276" s="69">
        <v>5.1190189999999998</v>
      </c>
      <c r="R1276" s="69">
        <v>5.8284549999999999</v>
      </c>
      <c r="S1276" s="69">
        <v>5.2051809999999996</v>
      </c>
      <c r="T1276" s="69">
        <v>4.9607809999999999</v>
      </c>
      <c r="U1276" s="69">
        <v>4.7715430000000003</v>
      </c>
      <c r="V1276" s="70">
        <v>0.32440780000000002</v>
      </c>
      <c r="W1276" s="70">
        <v>0.27243060000000002</v>
      </c>
      <c r="X1276" s="70">
        <v>0.24604609999999999</v>
      </c>
      <c r="Y1276" s="70">
        <v>0.23195560000000001</v>
      </c>
    </row>
    <row r="1277" spans="1:25">
      <c r="A1277" t="str">
        <f t="shared" si="60"/>
        <v>45-9</v>
      </c>
      <c r="B1277">
        <f t="shared" si="58"/>
        <v>45</v>
      </c>
      <c r="C1277">
        <f t="shared" si="59"/>
        <v>9</v>
      </c>
      <c r="D1277">
        <v>200000</v>
      </c>
      <c r="E1277">
        <v>54000</v>
      </c>
      <c r="F1277" s="69">
        <v>7.062265</v>
      </c>
      <c r="G1277" s="69">
        <v>5.8525600000000004</v>
      </c>
      <c r="H1277" s="69">
        <v>5.4922279999999999</v>
      </c>
      <c r="I1277" s="69">
        <v>5.3164829999999998</v>
      </c>
      <c r="J1277" s="69">
        <v>54.572240000000001</v>
      </c>
      <c r="K1277" s="69">
        <v>56.366190000000003</v>
      </c>
      <c r="L1277" s="69">
        <v>56.594380000000001</v>
      </c>
      <c r="M1277" s="69">
        <v>56.586539999999999</v>
      </c>
      <c r="N1277" s="69">
        <v>9.0782439999999998</v>
      </c>
      <c r="O1277" s="69">
        <v>8.3271449999999998</v>
      </c>
      <c r="P1277" s="69">
        <v>8.0424030000000002</v>
      </c>
      <c r="Q1277" s="69">
        <v>7.8241480000000001</v>
      </c>
      <c r="R1277" s="69">
        <v>6.6308800000000003</v>
      </c>
      <c r="S1277" s="69">
        <v>5.9152810000000002</v>
      </c>
      <c r="T1277" s="69">
        <v>5.6366699999999996</v>
      </c>
      <c r="U1277" s="69">
        <v>5.4193420000000003</v>
      </c>
      <c r="V1277" s="70">
        <v>0.44730629999999999</v>
      </c>
      <c r="W1277" s="70">
        <v>0.38020100000000001</v>
      </c>
      <c r="X1277" s="70">
        <v>0.34843570000000001</v>
      </c>
      <c r="Y1277" s="70">
        <v>0.33082</v>
      </c>
    </row>
    <row r="1278" spans="1:25">
      <c r="A1278" t="str">
        <f t="shared" si="60"/>
        <v>45-10</v>
      </c>
      <c r="B1278">
        <f t="shared" si="58"/>
        <v>45</v>
      </c>
      <c r="C1278">
        <f t="shared" si="59"/>
        <v>10</v>
      </c>
      <c r="D1278">
        <v>200000</v>
      </c>
      <c r="E1278">
        <v>58000</v>
      </c>
      <c r="F1278" s="69">
        <v>6.3228920000000004</v>
      </c>
      <c r="G1278" s="69">
        <v>5.2769830000000004</v>
      </c>
      <c r="H1278" s="69">
        <v>4.9630590000000003</v>
      </c>
      <c r="I1278" s="69">
        <v>4.8116250000000003</v>
      </c>
      <c r="J1278" s="69">
        <v>55.281230000000001</v>
      </c>
      <c r="K1278" s="69">
        <v>56.952719999999999</v>
      </c>
      <c r="L1278" s="69">
        <v>57.14902</v>
      </c>
      <c r="M1278" s="69">
        <v>57.118769999999998</v>
      </c>
      <c r="N1278" s="69">
        <v>9.2735280000000007</v>
      </c>
      <c r="O1278" s="69">
        <v>8.5017230000000001</v>
      </c>
      <c r="P1278" s="69">
        <v>8.208145</v>
      </c>
      <c r="Q1278" s="69">
        <v>7.9821520000000001</v>
      </c>
      <c r="R1278" s="69">
        <v>6.607818</v>
      </c>
      <c r="S1278" s="69">
        <v>5.9010639999999999</v>
      </c>
      <c r="T1278" s="69">
        <v>5.6261229999999998</v>
      </c>
      <c r="U1278" s="69">
        <v>5.4112280000000004</v>
      </c>
      <c r="V1278" s="70">
        <v>0.45920339999999998</v>
      </c>
      <c r="W1278" s="70">
        <v>0.39183770000000001</v>
      </c>
      <c r="X1278" s="70">
        <v>0.36033399999999999</v>
      </c>
      <c r="Y1278" s="70">
        <v>0.34277370000000001</v>
      </c>
    </row>
    <row r="1279" spans="1:25">
      <c r="A1279" t="str">
        <f t="shared" si="60"/>
        <v>45-11</v>
      </c>
      <c r="B1279">
        <f t="shared" si="58"/>
        <v>45</v>
      </c>
      <c r="C1279">
        <f t="shared" si="59"/>
        <v>11</v>
      </c>
      <c r="D1279">
        <v>200000</v>
      </c>
      <c r="E1279">
        <v>62000</v>
      </c>
      <c r="F1279" s="69">
        <v>5.8767860000000001</v>
      </c>
      <c r="G1279" s="69">
        <v>4.9300079999999999</v>
      </c>
      <c r="H1279" s="69">
        <v>4.6431290000000001</v>
      </c>
      <c r="I1279" s="69">
        <v>4.5036290000000001</v>
      </c>
      <c r="J1279" s="69">
        <v>55.428699999999999</v>
      </c>
      <c r="K1279" s="69">
        <v>57.048099999999998</v>
      </c>
      <c r="L1279" s="69">
        <v>57.233359999999998</v>
      </c>
      <c r="M1279" s="69">
        <v>57.194470000000003</v>
      </c>
      <c r="N1279" s="69">
        <v>8.7973949999999999</v>
      </c>
      <c r="O1279" s="69">
        <v>8.0783489999999993</v>
      </c>
      <c r="P1279" s="69">
        <v>7.8059240000000001</v>
      </c>
      <c r="Q1279" s="69">
        <v>7.596063</v>
      </c>
      <c r="R1279" s="69">
        <v>6.4893729999999996</v>
      </c>
      <c r="S1279" s="69">
        <v>5.7991999999999999</v>
      </c>
      <c r="T1279" s="69">
        <v>5.531574</v>
      </c>
      <c r="U1279" s="69">
        <v>5.3221080000000001</v>
      </c>
      <c r="V1279" s="70">
        <v>0.44032949999999998</v>
      </c>
      <c r="W1279" s="70">
        <v>0.37618040000000003</v>
      </c>
      <c r="X1279" s="70">
        <v>0.34608440000000001</v>
      </c>
      <c r="Y1279" s="70">
        <v>0.32946150000000002</v>
      </c>
    </row>
    <row r="1280" spans="1:25">
      <c r="A1280" t="str">
        <f t="shared" si="60"/>
        <v>45-12</v>
      </c>
      <c r="B1280">
        <f t="shared" si="58"/>
        <v>45</v>
      </c>
      <c r="C1280">
        <f t="shared" si="59"/>
        <v>12</v>
      </c>
      <c r="D1280">
        <v>200000</v>
      </c>
      <c r="E1280">
        <v>66000</v>
      </c>
      <c r="F1280" s="69">
        <v>7.1409909999999996</v>
      </c>
      <c r="G1280" s="69">
        <v>6.0122960000000001</v>
      </c>
      <c r="H1280" s="69">
        <v>5.672485</v>
      </c>
      <c r="I1280" s="69">
        <v>5.5142360000000004</v>
      </c>
      <c r="J1280" s="69">
        <v>55.017180000000003</v>
      </c>
      <c r="K1280" s="69">
        <v>56.644970000000001</v>
      </c>
      <c r="L1280" s="69">
        <v>56.835459999999998</v>
      </c>
      <c r="M1280" s="69">
        <v>56.796489999999999</v>
      </c>
      <c r="N1280" s="69">
        <v>11.129960000000001</v>
      </c>
      <c r="O1280" s="69">
        <v>10.18942</v>
      </c>
      <c r="P1280" s="69">
        <v>9.8331800000000005</v>
      </c>
      <c r="Q1280" s="69">
        <v>9.5574700000000004</v>
      </c>
      <c r="R1280" s="69">
        <v>7.0420959999999999</v>
      </c>
      <c r="S1280" s="69">
        <v>6.2844319999999998</v>
      </c>
      <c r="T1280" s="69">
        <v>5.9921340000000001</v>
      </c>
      <c r="U1280" s="69">
        <v>5.7628209999999997</v>
      </c>
      <c r="V1280" s="70">
        <v>0.5258505</v>
      </c>
      <c r="W1280" s="70">
        <v>0.45183410000000002</v>
      </c>
      <c r="X1280" s="70">
        <v>0.41862739999999998</v>
      </c>
      <c r="Y1280" s="70">
        <v>0.40022360000000001</v>
      </c>
    </row>
    <row r="1281" spans="1:25">
      <c r="A1281" t="str">
        <f t="shared" si="60"/>
        <v>45-13</v>
      </c>
      <c r="B1281">
        <f t="shared" si="58"/>
        <v>45</v>
      </c>
      <c r="C1281">
        <f t="shared" si="59"/>
        <v>13</v>
      </c>
      <c r="D1281">
        <v>200000</v>
      </c>
      <c r="E1281">
        <v>70000</v>
      </c>
      <c r="F1281" s="69">
        <v>7.1503410000000001</v>
      </c>
      <c r="G1281" s="69">
        <v>6.0456659999999998</v>
      </c>
      <c r="H1281" s="69">
        <v>5.7112619999999996</v>
      </c>
      <c r="I1281" s="69">
        <v>5.5572020000000002</v>
      </c>
      <c r="J1281" s="69">
        <v>54.923560000000002</v>
      </c>
      <c r="K1281" s="69">
        <v>56.523240000000001</v>
      </c>
      <c r="L1281" s="69">
        <v>56.703670000000002</v>
      </c>
      <c r="M1281" s="69">
        <v>56.655259999999998</v>
      </c>
      <c r="N1281" s="69">
        <v>10.881080000000001</v>
      </c>
      <c r="O1281" s="69">
        <v>9.9529379999999996</v>
      </c>
      <c r="P1281" s="69">
        <v>9.6012229999999992</v>
      </c>
      <c r="Q1281" s="69">
        <v>9.3284289999999999</v>
      </c>
      <c r="R1281" s="69">
        <v>7.0532820000000003</v>
      </c>
      <c r="S1281" s="69">
        <v>6.2922589999999996</v>
      </c>
      <c r="T1281" s="69">
        <v>5.9993239999999997</v>
      </c>
      <c r="U1281" s="69">
        <v>5.7692959999999998</v>
      </c>
      <c r="V1281" s="70">
        <v>0.52342639999999996</v>
      </c>
      <c r="W1281" s="70">
        <v>0.45042559999999998</v>
      </c>
      <c r="X1281" s="70">
        <v>0.41761559999999998</v>
      </c>
      <c r="Y1281" s="70">
        <v>0.39941189999999999</v>
      </c>
    </row>
    <row r="1282" spans="1:25">
      <c r="A1282" t="str">
        <f t="shared" si="60"/>
        <v>45-14</v>
      </c>
      <c r="B1282">
        <f t="shared" si="58"/>
        <v>45</v>
      </c>
      <c r="C1282">
        <f t="shared" si="59"/>
        <v>14</v>
      </c>
      <c r="D1282">
        <v>200000</v>
      </c>
      <c r="E1282">
        <v>74000</v>
      </c>
      <c r="F1282" s="69">
        <v>6.3685270000000003</v>
      </c>
      <c r="G1282" s="69">
        <v>5.4041519999999998</v>
      </c>
      <c r="H1282" s="69">
        <v>5.1113770000000001</v>
      </c>
      <c r="I1282" s="69">
        <v>4.9753959999999999</v>
      </c>
      <c r="J1282" s="69">
        <v>54.813079999999999</v>
      </c>
      <c r="K1282" s="69">
        <v>56.402160000000002</v>
      </c>
      <c r="L1282" s="69">
        <v>56.577500000000001</v>
      </c>
      <c r="M1282" s="69">
        <v>56.521000000000001</v>
      </c>
      <c r="N1282" s="69">
        <v>10.228569999999999</v>
      </c>
      <c r="O1282" s="69">
        <v>9.366536</v>
      </c>
      <c r="P1282" s="69">
        <v>9.0403040000000008</v>
      </c>
      <c r="Q1282" s="69">
        <v>8.7876700000000003</v>
      </c>
      <c r="R1282" s="69">
        <v>6.9332560000000001</v>
      </c>
      <c r="S1282" s="69">
        <v>6.1880600000000001</v>
      </c>
      <c r="T1282" s="69">
        <v>5.9013419999999996</v>
      </c>
      <c r="U1282" s="69">
        <v>5.6763539999999999</v>
      </c>
      <c r="V1282" s="70">
        <v>0.47889549999999997</v>
      </c>
      <c r="W1282" s="70">
        <v>0.41153840000000003</v>
      </c>
      <c r="X1282" s="70">
        <v>0.38084000000000001</v>
      </c>
      <c r="Y1282" s="70">
        <v>0.36390450000000002</v>
      </c>
    </row>
    <row r="1283" spans="1:25">
      <c r="A1283" t="str">
        <f t="shared" si="60"/>
        <v>45-15</v>
      </c>
      <c r="B1283">
        <f t="shared" ref="B1283:B1346" si="61">(D1283-24000)/4000+1</f>
        <v>45</v>
      </c>
      <c r="C1283">
        <f t="shared" ref="C1283:C1346" si="62">(E1283-22000)/4000+1</f>
        <v>15</v>
      </c>
      <c r="D1283">
        <v>200000</v>
      </c>
      <c r="E1283">
        <v>78000</v>
      </c>
      <c r="F1283" s="69">
        <v>6.1166960000000001</v>
      </c>
      <c r="G1283" s="69">
        <v>5.1937749999999996</v>
      </c>
      <c r="H1283" s="69">
        <v>4.914587</v>
      </c>
      <c r="I1283" s="69">
        <v>4.7866439999999999</v>
      </c>
      <c r="J1283" s="69">
        <v>54.133740000000003</v>
      </c>
      <c r="K1283" s="69">
        <v>55.809559999999998</v>
      </c>
      <c r="L1283" s="69">
        <v>56.013280000000002</v>
      </c>
      <c r="M1283" s="69">
        <v>55.966639999999998</v>
      </c>
      <c r="N1283" s="69">
        <v>7.7770000000000001</v>
      </c>
      <c r="O1283" s="69">
        <v>7.1475059999999999</v>
      </c>
      <c r="P1283" s="69">
        <v>6.9103209999999997</v>
      </c>
      <c r="Q1283" s="69">
        <v>6.7274479999999999</v>
      </c>
      <c r="R1283" s="69">
        <v>6.5392159999999997</v>
      </c>
      <c r="S1283" s="69">
        <v>5.8432300000000001</v>
      </c>
      <c r="T1283" s="69">
        <v>5.5756259999999997</v>
      </c>
      <c r="U1283" s="69">
        <v>5.3657979999999998</v>
      </c>
      <c r="V1283" s="70">
        <v>0.39140350000000002</v>
      </c>
      <c r="W1283" s="70">
        <v>0.33516689999999999</v>
      </c>
      <c r="X1283" s="70">
        <v>0.30841869999999999</v>
      </c>
      <c r="Y1283" s="70">
        <v>0.29372939999999997</v>
      </c>
    </row>
    <row r="1284" spans="1:25">
      <c r="A1284" t="str">
        <f t="shared" ref="A1284:A1347" si="63">B1284&amp;"-"&amp;C1284</f>
        <v>45-16</v>
      </c>
      <c r="B1284">
        <f t="shared" si="61"/>
        <v>45</v>
      </c>
      <c r="C1284">
        <f t="shared" si="62"/>
        <v>16</v>
      </c>
      <c r="D1284">
        <v>200000</v>
      </c>
      <c r="E1284">
        <v>82000</v>
      </c>
      <c r="F1284" s="69">
        <v>5.5636739999999998</v>
      </c>
      <c r="G1284" s="69">
        <v>4.7451889999999999</v>
      </c>
      <c r="H1284" s="69">
        <v>4.4961339999999996</v>
      </c>
      <c r="I1284" s="69">
        <v>4.3806200000000004</v>
      </c>
      <c r="J1284" s="69">
        <v>54.595889999999997</v>
      </c>
      <c r="K1284" s="69">
        <v>56.179659999999998</v>
      </c>
      <c r="L1284" s="69">
        <v>56.35407</v>
      </c>
      <c r="M1284" s="69">
        <v>56.284889999999997</v>
      </c>
      <c r="N1284" s="69">
        <v>8.4280190000000008</v>
      </c>
      <c r="O1284" s="69">
        <v>7.7393890000000001</v>
      </c>
      <c r="P1284" s="69">
        <v>7.4797219999999998</v>
      </c>
      <c r="Q1284" s="69">
        <v>7.2791480000000002</v>
      </c>
      <c r="R1284" s="69">
        <v>6.7091380000000003</v>
      </c>
      <c r="S1284" s="69">
        <v>5.995431</v>
      </c>
      <c r="T1284" s="69">
        <v>5.7216620000000002</v>
      </c>
      <c r="U1284" s="69">
        <v>5.5070899999999998</v>
      </c>
      <c r="V1284" s="70">
        <v>0.41881230000000003</v>
      </c>
      <c r="W1284" s="70">
        <v>0.3592709</v>
      </c>
      <c r="X1284" s="70">
        <v>0.33145419999999998</v>
      </c>
      <c r="Y1284" s="70">
        <v>0.31623699999999999</v>
      </c>
    </row>
    <row r="1285" spans="1:25">
      <c r="A1285" t="str">
        <f t="shared" si="63"/>
        <v>45-17</v>
      </c>
      <c r="B1285">
        <f t="shared" si="61"/>
        <v>45</v>
      </c>
      <c r="C1285">
        <f t="shared" si="62"/>
        <v>17</v>
      </c>
      <c r="D1285">
        <v>200000</v>
      </c>
      <c r="E1285">
        <v>86000</v>
      </c>
      <c r="F1285" s="69">
        <v>6.9873409999999998</v>
      </c>
      <c r="G1285" s="69">
        <v>5.9964370000000002</v>
      </c>
      <c r="H1285" s="69">
        <v>5.6895170000000004</v>
      </c>
      <c r="I1285" s="69">
        <v>5.5547909999999998</v>
      </c>
      <c r="J1285" s="69">
        <v>55.535919999999997</v>
      </c>
      <c r="K1285" s="69">
        <v>57.009830000000001</v>
      </c>
      <c r="L1285" s="69">
        <v>57.139180000000003</v>
      </c>
      <c r="M1285" s="69">
        <v>57.032319999999999</v>
      </c>
      <c r="N1285" s="69">
        <v>13.582140000000001</v>
      </c>
      <c r="O1285" s="69">
        <v>12.398339999999999</v>
      </c>
      <c r="P1285" s="69">
        <v>11.95166</v>
      </c>
      <c r="Q1285" s="69">
        <v>11.606210000000001</v>
      </c>
      <c r="R1285" s="69">
        <v>7.9466340000000004</v>
      </c>
      <c r="S1285" s="69">
        <v>7.0816090000000003</v>
      </c>
      <c r="T1285" s="69">
        <v>6.7521810000000002</v>
      </c>
      <c r="U1285" s="69">
        <v>6.4948870000000003</v>
      </c>
      <c r="V1285" s="70">
        <v>0.65456490000000001</v>
      </c>
      <c r="W1285" s="70">
        <v>0.56773289999999998</v>
      </c>
      <c r="X1285" s="70">
        <v>0.53136910000000004</v>
      </c>
      <c r="Y1285" s="70">
        <v>0.51204139999999998</v>
      </c>
    </row>
    <row r="1286" spans="1:25">
      <c r="A1286" t="str">
        <f t="shared" si="63"/>
        <v>45-18</v>
      </c>
      <c r="B1286">
        <f t="shared" si="61"/>
        <v>45</v>
      </c>
      <c r="C1286">
        <f t="shared" si="62"/>
        <v>18</v>
      </c>
      <c r="D1286">
        <v>200000</v>
      </c>
      <c r="E1286">
        <v>90000</v>
      </c>
      <c r="F1286" s="69">
        <v>7.7828530000000002</v>
      </c>
      <c r="G1286" s="69">
        <v>6.7285370000000002</v>
      </c>
      <c r="H1286" s="69">
        <v>6.4049959999999997</v>
      </c>
      <c r="I1286" s="69">
        <v>6.2675929999999997</v>
      </c>
      <c r="J1286" s="69">
        <v>52.110219999999998</v>
      </c>
      <c r="K1286" s="69">
        <v>53.812489999999997</v>
      </c>
      <c r="L1286" s="69">
        <v>54.03031</v>
      </c>
      <c r="M1286" s="69">
        <v>53.974809999999998</v>
      </c>
      <c r="N1286" s="69">
        <v>12.56959</v>
      </c>
      <c r="O1286" s="69">
        <v>11.4939</v>
      </c>
      <c r="P1286" s="69">
        <v>11.08611</v>
      </c>
      <c r="Q1286" s="69">
        <v>10.76956</v>
      </c>
      <c r="R1286" s="69">
        <v>7.8758609999999996</v>
      </c>
      <c r="S1286" s="69">
        <v>7.0228789999999996</v>
      </c>
      <c r="T1286" s="69">
        <v>6.6966619999999999</v>
      </c>
      <c r="U1286" s="69">
        <v>6.440645</v>
      </c>
      <c r="V1286" s="70">
        <v>0.49417729999999999</v>
      </c>
      <c r="W1286" s="70">
        <v>0.42710399999999998</v>
      </c>
      <c r="X1286" s="70">
        <v>0.39668100000000001</v>
      </c>
      <c r="Y1286" s="70">
        <v>0.38034780000000001</v>
      </c>
    </row>
    <row r="1287" spans="1:25">
      <c r="A1287" t="str">
        <f t="shared" si="63"/>
        <v>45-19</v>
      </c>
      <c r="B1287">
        <f t="shared" si="61"/>
        <v>45</v>
      </c>
      <c r="C1287">
        <f t="shared" si="62"/>
        <v>19</v>
      </c>
      <c r="D1287">
        <v>200000</v>
      </c>
      <c r="E1287">
        <v>94000</v>
      </c>
      <c r="F1287" s="69">
        <v>9.0714170000000003</v>
      </c>
      <c r="G1287" s="69">
        <v>7.839874</v>
      </c>
      <c r="H1287" s="69">
        <v>7.4562160000000004</v>
      </c>
      <c r="I1287" s="69">
        <v>7.3054209999999999</v>
      </c>
      <c r="J1287" s="69">
        <v>51.932389999999998</v>
      </c>
      <c r="K1287" s="69">
        <v>53.640340000000002</v>
      </c>
      <c r="L1287" s="69">
        <v>53.856290000000001</v>
      </c>
      <c r="M1287" s="69">
        <v>53.784439999999996</v>
      </c>
      <c r="N1287" s="69">
        <v>13.181150000000001</v>
      </c>
      <c r="O1287" s="69">
        <v>12.03608</v>
      </c>
      <c r="P1287" s="69">
        <v>11.60187</v>
      </c>
      <c r="Q1287" s="69">
        <v>11.26371</v>
      </c>
      <c r="R1287" s="69">
        <v>8.2771279999999994</v>
      </c>
      <c r="S1287" s="69">
        <v>7.3789639999999999</v>
      </c>
      <c r="T1287" s="69">
        <v>7.0355689999999997</v>
      </c>
      <c r="U1287" s="69">
        <v>6.7656679999999998</v>
      </c>
      <c r="V1287" s="70">
        <v>0.56877789999999995</v>
      </c>
      <c r="W1287" s="70">
        <v>0.49198619999999998</v>
      </c>
      <c r="X1287" s="70">
        <v>0.45864840000000001</v>
      </c>
      <c r="Y1287" s="70">
        <v>0.44116179999999999</v>
      </c>
    </row>
    <row r="1288" spans="1:25">
      <c r="A1288" t="str">
        <f t="shared" si="63"/>
        <v>45-20</v>
      </c>
      <c r="B1288">
        <f t="shared" si="61"/>
        <v>45</v>
      </c>
      <c r="C1288">
        <f t="shared" si="62"/>
        <v>20</v>
      </c>
      <c r="D1288">
        <v>200000</v>
      </c>
      <c r="E1288">
        <v>98000</v>
      </c>
      <c r="F1288" s="69">
        <v>6.2423260000000003</v>
      </c>
      <c r="G1288" s="69">
        <v>5.3925520000000002</v>
      </c>
      <c r="H1288" s="69">
        <v>5.1270300000000004</v>
      </c>
      <c r="I1288" s="69">
        <v>5.0182760000000002</v>
      </c>
      <c r="J1288" s="69">
        <v>53.30724</v>
      </c>
      <c r="K1288" s="69">
        <v>54.917059999999999</v>
      </c>
      <c r="L1288" s="69">
        <v>55.088810000000002</v>
      </c>
      <c r="M1288" s="69">
        <v>54.981079999999999</v>
      </c>
      <c r="N1288" s="69">
        <v>10.28739</v>
      </c>
      <c r="O1288" s="69">
        <v>9.4228430000000003</v>
      </c>
      <c r="P1288" s="69">
        <v>9.095675</v>
      </c>
      <c r="Q1288" s="69">
        <v>8.8408280000000001</v>
      </c>
      <c r="R1288" s="69">
        <v>7.6253089999999997</v>
      </c>
      <c r="S1288" s="69">
        <v>6.8067270000000004</v>
      </c>
      <c r="T1288" s="69">
        <v>6.4935359999999998</v>
      </c>
      <c r="U1288" s="69">
        <v>6.2466010000000001</v>
      </c>
      <c r="V1288" s="70">
        <v>0.47987190000000002</v>
      </c>
      <c r="W1288" s="70">
        <v>0.41405579999999997</v>
      </c>
      <c r="X1288" s="70">
        <v>0.38435799999999998</v>
      </c>
      <c r="Y1288" s="70">
        <v>0.36883080000000001</v>
      </c>
    </row>
    <row r="1289" spans="1:25">
      <c r="A1289" t="str">
        <f t="shared" si="63"/>
        <v>45-21</v>
      </c>
      <c r="B1289">
        <f t="shared" si="61"/>
        <v>45</v>
      </c>
      <c r="C1289">
        <f t="shared" si="62"/>
        <v>21</v>
      </c>
      <c r="D1289">
        <v>200000</v>
      </c>
      <c r="E1289">
        <v>102000</v>
      </c>
      <c r="F1289" s="69">
        <v>8.4244140000000005</v>
      </c>
      <c r="G1289" s="69">
        <v>7.316039</v>
      </c>
      <c r="H1289" s="69">
        <v>6.9720079999999998</v>
      </c>
      <c r="I1289" s="69">
        <v>6.8437900000000003</v>
      </c>
      <c r="J1289" s="69">
        <v>50.43027</v>
      </c>
      <c r="K1289" s="69">
        <v>52.178289999999997</v>
      </c>
      <c r="L1289" s="69">
        <v>52.404269999999997</v>
      </c>
      <c r="M1289" s="69">
        <v>52.32647</v>
      </c>
      <c r="N1289" s="69">
        <v>11.64254</v>
      </c>
      <c r="O1289" s="69">
        <v>10.65058</v>
      </c>
      <c r="P1289" s="69">
        <v>10.27444</v>
      </c>
      <c r="Q1289" s="69">
        <v>9.9816819999999993</v>
      </c>
      <c r="R1289" s="69">
        <v>8.1865419999999993</v>
      </c>
      <c r="S1289" s="69">
        <v>7.3031180000000004</v>
      </c>
      <c r="T1289" s="69">
        <v>6.9655760000000004</v>
      </c>
      <c r="U1289" s="69">
        <v>6.7001650000000001</v>
      </c>
      <c r="V1289" s="70">
        <v>0.45528999999999997</v>
      </c>
      <c r="W1289" s="70">
        <v>0.39279649999999999</v>
      </c>
      <c r="X1289" s="70">
        <v>0.36431259999999999</v>
      </c>
      <c r="Y1289" s="70">
        <v>0.34965230000000003</v>
      </c>
    </row>
    <row r="1290" spans="1:25">
      <c r="A1290" t="str">
        <f t="shared" si="63"/>
        <v>45-22</v>
      </c>
      <c r="B1290">
        <f t="shared" si="61"/>
        <v>45</v>
      </c>
      <c r="C1290">
        <f t="shared" si="62"/>
        <v>22</v>
      </c>
      <c r="D1290">
        <v>200000</v>
      </c>
      <c r="E1290">
        <v>106000</v>
      </c>
      <c r="F1290" s="69">
        <v>12.4434</v>
      </c>
      <c r="G1290" s="69">
        <v>10.87702</v>
      </c>
      <c r="H1290" s="69">
        <v>10.3957</v>
      </c>
      <c r="I1290" s="69">
        <v>10.2425</v>
      </c>
      <c r="J1290" s="69">
        <v>47.583399999999997</v>
      </c>
      <c r="K1290" s="69">
        <v>49.483199999999997</v>
      </c>
      <c r="L1290" s="69">
        <v>49.761009999999999</v>
      </c>
      <c r="M1290" s="69">
        <v>49.704740000000001</v>
      </c>
      <c r="N1290" s="69">
        <v>16.672540000000001</v>
      </c>
      <c r="O1290" s="69">
        <v>15.192769999999999</v>
      </c>
      <c r="P1290" s="69">
        <v>14.63048</v>
      </c>
      <c r="Q1290" s="69">
        <v>14.191330000000001</v>
      </c>
      <c r="R1290" s="69">
        <v>9.6791619999999998</v>
      </c>
      <c r="S1290" s="69">
        <v>8.6195640000000004</v>
      </c>
      <c r="T1290" s="69">
        <v>8.215802</v>
      </c>
      <c r="U1290" s="69">
        <v>7.8987860000000003</v>
      </c>
      <c r="V1290" s="70">
        <v>0.62380559999999996</v>
      </c>
      <c r="W1290" s="70">
        <v>0.5427997</v>
      </c>
      <c r="X1290" s="70">
        <v>0.50808240000000005</v>
      </c>
      <c r="Y1290" s="70">
        <v>0.49041580000000001</v>
      </c>
    </row>
    <row r="1291" spans="1:25">
      <c r="A1291" t="str">
        <f t="shared" si="63"/>
        <v>45-23</v>
      </c>
      <c r="B1291">
        <f t="shared" si="61"/>
        <v>45</v>
      </c>
      <c r="C1291">
        <f t="shared" si="62"/>
        <v>23</v>
      </c>
      <c r="D1291">
        <v>200000</v>
      </c>
      <c r="E1291">
        <v>110000</v>
      </c>
      <c r="F1291" s="69">
        <v>15.170019999999999</v>
      </c>
      <c r="G1291" s="69">
        <v>13.37222</v>
      </c>
      <c r="H1291" s="69">
        <v>12.827999999999999</v>
      </c>
      <c r="I1291" s="69">
        <v>12.671709999999999</v>
      </c>
      <c r="J1291" s="69">
        <v>45.833680000000001</v>
      </c>
      <c r="K1291" s="69">
        <v>47.757849999999998</v>
      </c>
      <c r="L1291" s="69">
        <v>48.052720000000001</v>
      </c>
      <c r="M1291" s="69">
        <v>48.007530000000003</v>
      </c>
      <c r="N1291" s="69">
        <v>17.2545</v>
      </c>
      <c r="O1291" s="69">
        <v>15.72505</v>
      </c>
      <c r="P1291" s="69">
        <v>15.140219999999999</v>
      </c>
      <c r="Q1291" s="69">
        <v>14.680770000000001</v>
      </c>
      <c r="R1291" s="69">
        <v>10.15077</v>
      </c>
      <c r="S1291" s="69">
        <v>9.0411269999999995</v>
      </c>
      <c r="T1291" s="69">
        <v>8.6164579999999997</v>
      </c>
      <c r="U1291" s="69">
        <v>8.2811950000000003</v>
      </c>
      <c r="V1291" s="70">
        <v>0.61317330000000003</v>
      </c>
      <c r="W1291" s="70">
        <v>0.53540840000000001</v>
      </c>
      <c r="X1291" s="70">
        <v>0.50116289999999997</v>
      </c>
      <c r="Y1291" s="70">
        <v>0.4832128</v>
      </c>
    </row>
    <row r="1292" spans="1:25">
      <c r="A1292" t="str">
        <f t="shared" si="63"/>
        <v>45-24</v>
      </c>
      <c r="B1292">
        <f t="shared" si="61"/>
        <v>45</v>
      </c>
      <c r="C1292">
        <f t="shared" si="62"/>
        <v>24</v>
      </c>
      <c r="D1292">
        <v>200000</v>
      </c>
      <c r="E1292">
        <v>114000</v>
      </c>
      <c r="F1292" s="69">
        <v>11.08511</v>
      </c>
      <c r="G1292" s="69">
        <v>9.7747779999999995</v>
      </c>
      <c r="H1292" s="69">
        <v>9.3767469999999999</v>
      </c>
      <c r="I1292" s="69">
        <v>9.2604129999999998</v>
      </c>
      <c r="J1292" s="69">
        <v>48.932450000000003</v>
      </c>
      <c r="K1292" s="69">
        <v>50.708829999999999</v>
      </c>
      <c r="L1292" s="69">
        <v>50.931980000000003</v>
      </c>
      <c r="M1292" s="69">
        <v>50.827170000000002</v>
      </c>
      <c r="N1292" s="69">
        <v>15.333959999999999</v>
      </c>
      <c r="O1292" s="69">
        <v>14.00543</v>
      </c>
      <c r="P1292" s="69">
        <v>13.498049999999999</v>
      </c>
      <c r="Q1292" s="69">
        <v>13.100110000000001</v>
      </c>
      <c r="R1292" s="69">
        <v>9.4708629999999996</v>
      </c>
      <c r="S1292" s="69">
        <v>8.4415110000000002</v>
      </c>
      <c r="T1292" s="69">
        <v>8.0473440000000007</v>
      </c>
      <c r="U1292" s="69">
        <v>7.7362529999999996</v>
      </c>
      <c r="V1292" s="70">
        <v>0.5880012</v>
      </c>
      <c r="W1292" s="70">
        <v>0.51265139999999998</v>
      </c>
      <c r="X1292" s="70">
        <v>0.47949190000000003</v>
      </c>
      <c r="Y1292" s="70">
        <v>0.4624047</v>
      </c>
    </row>
    <row r="1293" spans="1:25">
      <c r="A1293" t="str">
        <f t="shared" si="63"/>
        <v>45-25</v>
      </c>
      <c r="B1293">
        <f t="shared" si="61"/>
        <v>45</v>
      </c>
      <c r="C1293">
        <f t="shared" si="62"/>
        <v>25</v>
      </c>
      <c r="D1293">
        <v>200000</v>
      </c>
      <c r="E1293">
        <v>118000</v>
      </c>
      <c r="F1293" s="69">
        <v>11.00863</v>
      </c>
      <c r="G1293" s="69">
        <v>9.7318210000000001</v>
      </c>
      <c r="H1293" s="69">
        <v>9.3453549999999996</v>
      </c>
      <c r="I1293" s="69">
        <v>9.2365379999999995</v>
      </c>
      <c r="J1293" s="69">
        <v>48.614910000000002</v>
      </c>
      <c r="K1293" s="69">
        <v>50.385109999999997</v>
      </c>
      <c r="L1293" s="69">
        <v>50.605710000000002</v>
      </c>
      <c r="M1293" s="69">
        <v>50.494549999999997</v>
      </c>
      <c r="N1293" s="69">
        <v>15.91409</v>
      </c>
      <c r="O1293" s="69">
        <v>14.52932</v>
      </c>
      <c r="P1293" s="69">
        <v>14.00074</v>
      </c>
      <c r="Q1293" s="69">
        <v>13.5855</v>
      </c>
      <c r="R1293" s="69">
        <v>9.6536620000000006</v>
      </c>
      <c r="S1293" s="69">
        <v>8.6027090000000008</v>
      </c>
      <c r="T1293" s="69">
        <v>8.2007220000000007</v>
      </c>
      <c r="U1293" s="69">
        <v>7.8833599999999997</v>
      </c>
      <c r="V1293" s="70">
        <v>0.57765630000000001</v>
      </c>
      <c r="W1293" s="70">
        <v>0.50356069999999997</v>
      </c>
      <c r="X1293" s="70">
        <v>0.47097810000000001</v>
      </c>
      <c r="Y1293" s="70">
        <v>0.45420850000000002</v>
      </c>
    </row>
    <row r="1294" spans="1:25">
      <c r="A1294" t="str">
        <f t="shared" si="63"/>
        <v>45-26</v>
      </c>
      <c r="B1294">
        <f t="shared" si="61"/>
        <v>45</v>
      </c>
      <c r="C1294">
        <f t="shared" si="62"/>
        <v>26</v>
      </c>
      <c r="D1294">
        <v>200000</v>
      </c>
      <c r="E1294">
        <v>122000</v>
      </c>
      <c r="F1294" s="69">
        <v>14.086600000000001</v>
      </c>
      <c r="G1294" s="69">
        <v>12.434760000000001</v>
      </c>
      <c r="H1294" s="69">
        <v>11.927960000000001</v>
      </c>
      <c r="I1294" s="69">
        <v>11.797779999999999</v>
      </c>
      <c r="J1294" s="69">
        <v>48.130969999999998</v>
      </c>
      <c r="K1294" s="69">
        <v>49.96566</v>
      </c>
      <c r="L1294" s="69">
        <v>50.19829</v>
      </c>
      <c r="M1294" s="69">
        <v>50.07996</v>
      </c>
      <c r="N1294" s="69">
        <v>15.702030000000001</v>
      </c>
      <c r="O1294" s="69">
        <v>14.333959999999999</v>
      </c>
      <c r="P1294" s="69">
        <v>13.811400000000001</v>
      </c>
      <c r="Q1294" s="69">
        <v>13.40161</v>
      </c>
      <c r="R1294" s="69">
        <v>9.9601780000000009</v>
      </c>
      <c r="S1294" s="69">
        <v>8.8745069999999995</v>
      </c>
      <c r="T1294" s="69">
        <v>8.4588300000000007</v>
      </c>
      <c r="U1294" s="69">
        <v>8.1314329999999995</v>
      </c>
      <c r="V1294" s="70">
        <v>0.67068519999999998</v>
      </c>
      <c r="W1294" s="70">
        <v>0.58511120000000005</v>
      </c>
      <c r="X1294" s="70">
        <v>0.54852350000000005</v>
      </c>
      <c r="Y1294" s="70">
        <v>0.52961849999999999</v>
      </c>
    </row>
    <row r="1295" spans="1:25">
      <c r="A1295" t="str">
        <f t="shared" si="63"/>
        <v>45-27</v>
      </c>
      <c r="B1295">
        <f t="shared" si="61"/>
        <v>45</v>
      </c>
      <c r="C1295">
        <f t="shared" si="62"/>
        <v>27</v>
      </c>
      <c r="D1295">
        <v>200000</v>
      </c>
      <c r="E1295">
        <v>126000</v>
      </c>
      <c r="F1295" s="69">
        <v>11.764480000000001</v>
      </c>
      <c r="G1295" s="69">
        <v>10.393179999999999</v>
      </c>
      <c r="H1295" s="69">
        <v>9.9734320000000007</v>
      </c>
      <c r="I1295" s="69">
        <v>9.8698599999999992</v>
      </c>
      <c r="J1295" s="69">
        <v>49.498069999999998</v>
      </c>
      <c r="K1295" s="69">
        <v>51.265630000000002</v>
      </c>
      <c r="L1295" s="69">
        <v>51.461930000000002</v>
      </c>
      <c r="M1295" s="69">
        <v>51.299050000000001</v>
      </c>
      <c r="N1295" s="69">
        <v>14.127050000000001</v>
      </c>
      <c r="O1295" s="69">
        <v>12.91761</v>
      </c>
      <c r="P1295" s="69">
        <v>12.454330000000001</v>
      </c>
      <c r="Q1295" s="69">
        <v>12.09249</v>
      </c>
      <c r="R1295" s="69">
        <v>9.4808330000000005</v>
      </c>
      <c r="S1295" s="69">
        <v>8.4566379999999999</v>
      </c>
      <c r="T1295" s="69">
        <v>8.0632750000000009</v>
      </c>
      <c r="U1295" s="69">
        <v>7.7539179999999996</v>
      </c>
      <c r="V1295" s="70">
        <v>0.59899579999999997</v>
      </c>
      <c r="W1295" s="70">
        <v>0.52229879999999995</v>
      </c>
      <c r="X1295" s="70">
        <v>0.4886508</v>
      </c>
      <c r="Y1295" s="70">
        <v>0.47145890000000001</v>
      </c>
    </row>
    <row r="1296" spans="1:25">
      <c r="A1296" t="str">
        <f t="shared" si="63"/>
        <v>45-28</v>
      </c>
      <c r="B1296">
        <f t="shared" si="61"/>
        <v>45</v>
      </c>
      <c r="C1296">
        <f t="shared" si="62"/>
        <v>28</v>
      </c>
      <c r="D1296">
        <v>200000</v>
      </c>
      <c r="E1296">
        <v>130000</v>
      </c>
      <c r="F1296" s="69">
        <v>16.029409999999999</v>
      </c>
      <c r="G1296" s="69">
        <v>14.26027</v>
      </c>
      <c r="H1296" s="69">
        <v>13.715059999999999</v>
      </c>
      <c r="I1296" s="69">
        <v>13.60554</v>
      </c>
      <c r="J1296" s="69">
        <v>46.072719999999997</v>
      </c>
      <c r="K1296" s="69">
        <v>47.888950000000001</v>
      </c>
      <c r="L1296" s="69">
        <v>48.111490000000003</v>
      </c>
      <c r="M1296" s="69">
        <v>47.952480000000001</v>
      </c>
      <c r="N1296" s="69">
        <v>16.516470000000002</v>
      </c>
      <c r="O1296" s="69">
        <v>15.073499999999999</v>
      </c>
      <c r="P1296" s="69">
        <v>14.51892</v>
      </c>
      <c r="Q1296" s="69">
        <v>14.08488</v>
      </c>
      <c r="R1296" s="69">
        <v>10.486739999999999</v>
      </c>
      <c r="S1296" s="69">
        <v>9.3500929999999993</v>
      </c>
      <c r="T1296" s="69">
        <v>8.9125350000000001</v>
      </c>
      <c r="U1296" s="69">
        <v>8.568873</v>
      </c>
      <c r="V1296" s="70">
        <v>0.68280459999999998</v>
      </c>
      <c r="W1296" s="70">
        <v>0.59679740000000003</v>
      </c>
      <c r="X1296" s="70">
        <v>0.55968510000000005</v>
      </c>
      <c r="Y1296" s="70">
        <v>0.54083079999999994</v>
      </c>
    </row>
    <row r="1297" spans="1:25">
      <c r="A1297" t="str">
        <f t="shared" si="63"/>
        <v>45-29</v>
      </c>
      <c r="B1297">
        <f t="shared" si="61"/>
        <v>45</v>
      </c>
      <c r="C1297">
        <f t="shared" si="62"/>
        <v>29</v>
      </c>
      <c r="D1297">
        <v>200000</v>
      </c>
      <c r="E1297">
        <v>134000</v>
      </c>
      <c r="F1297" s="69">
        <v>15.58854</v>
      </c>
      <c r="G1297" s="69">
        <v>13.85528</v>
      </c>
      <c r="H1297" s="69">
        <v>13.32391</v>
      </c>
      <c r="I1297" s="69">
        <v>13.24108</v>
      </c>
      <c r="J1297" s="69">
        <v>42.586469999999998</v>
      </c>
      <c r="K1297" s="69">
        <v>44.547780000000003</v>
      </c>
      <c r="L1297" s="69">
        <v>44.818150000000003</v>
      </c>
      <c r="M1297" s="69">
        <v>44.66771</v>
      </c>
      <c r="N1297" s="69">
        <v>17.769649999999999</v>
      </c>
      <c r="O1297" s="69">
        <v>16.21895</v>
      </c>
      <c r="P1297" s="69">
        <v>15.61914</v>
      </c>
      <c r="Q1297" s="69">
        <v>15.15028</v>
      </c>
      <c r="R1297" s="69">
        <v>11.03816</v>
      </c>
      <c r="S1297" s="69">
        <v>9.845675</v>
      </c>
      <c r="T1297" s="69">
        <v>9.3832389999999997</v>
      </c>
      <c r="U1297" s="69">
        <v>9.020823</v>
      </c>
      <c r="V1297" s="70">
        <v>0.61739080000000002</v>
      </c>
      <c r="W1297" s="70">
        <v>0.53880969999999995</v>
      </c>
      <c r="X1297" s="70">
        <v>0.50461630000000002</v>
      </c>
      <c r="Y1297" s="70">
        <v>0.48791970000000001</v>
      </c>
    </row>
    <row r="1298" spans="1:25">
      <c r="A1298" t="str">
        <f t="shared" si="63"/>
        <v>45-30</v>
      </c>
      <c r="B1298">
        <f t="shared" si="61"/>
        <v>45</v>
      </c>
      <c r="C1298">
        <f t="shared" si="62"/>
        <v>30</v>
      </c>
      <c r="D1298">
        <v>200000</v>
      </c>
      <c r="E1298">
        <v>138000</v>
      </c>
      <c r="F1298" s="69">
        <v>15.746589999999999</v>
      </c>
      <c r="G1298" s="69">
        <v>14.07963</v>
      </c>
      <c r="H1298" s="69">
        <v>13.580030000000001</v>
      </c>
      <c r="I1298" s="69">
        <v>13.5115</v>
      </c>
      <c r="J1298" s="69">
        <v>45.993029999999997</v>
      </c>
      <c r="K1298" s="69">
        <v>47.8215</v>
      </c>
      <c r="L1298" s="69">
        <v>48.031559999999999</v>
      </c>
      <c r="M1298" s="69">
        <v>47.836779999999997</v>
      </c>
      <c r="N1298" s="69">
        <v>17.405059999999999</v>
      </c>
      <c r="O1298" s="69">
        <v>15.892060000000001</v>
      </c>
      <c r="P1298" s="69">
        <v>15.30898</v>
      </c>
      <c r="Q1298" s="69">
        <v>14.852209999999999</v>
      </c>
      <c r="R1298" s="69">
        <v>10.907019999999999</v>
      </c>
      <c r="S1298" s="69">
        <v>9.7299260000000007</v>
      </c>
      <c r="T1298" s="69">
        <v>9.275074</v>
      </c>
      <c r="U1298" s="69">
        <v>8.9176420000000007</v>
      </c>
      <c r="V1298" s="70">
        <v>0.56650149999999999</v>
      </c>
      <c r="W1298" s="70">
        <v>0.49406559999999999</v>
      </c>
      <c r="X1298" s="70">
        <v>0.46247559999999999</v>
      </c>
      <c r="Y1298" s="70">
        <v>0.44685330000000001</v>
      </c>
    </row>
    <row r="1299" spans="1:25">
      <c r="A1299" t="str">
        <f t="shared" si="63"/>
        <v>45-31</v>
      </c>
      <c r="B1299">
        <f t="shared" si="61"/>
        <v>45</v>
      </c>
      <c r="C1299">
        <f t="shared" si="62"/>
        <v>31</v>
      </c>
      <c r="D1299">
        <v>200000</v>
      </c>
      <c r="E1299">
        <v>142000</v>
      </c>
      <c r="F1299" s="69">
        <v>14.39241</v>
      </c>
      <c r="G1299" s="69">
        <v>12.901680000000001</v>
      </c>
      <c r="H1299" s="69">
        <v>12.459910000000001</v>
      </c>
      <c r="I1299" s="69">
        <v>12.402520000000001</v>
      </c>
      <c r="J1299" s="69">
        <v>47.302570000000003</v>
      </c>
      <c r="K1299" s="69">
        <v>49.09845</v>
      </c>
      <c r="L1299" s="69">
        <v>49.288849999999996</v>
      </c>
      <c r="M1299" s="69">
        <v>49.074559999999998</v>
      </c>
      <c r="N1299" s="69">
        <v>17.333939999999998</v>
      </c>
      <c r="O1299" s="69">
        <v>15.825430000000001</v>
      </c>
      <c r="P1299" s="69">
        <v>15.24864</v>
      </c>
      <c r="Q1299" s="69">
        <v>14.798260000000001</v>
      </c>
      <c r="R1299" s="69">
        <v>10.97996</v>
      </c>
      <c r="S1299" s="69">
        <v>9.7882510000000007</v>
      </c>
      <c r="T1299" s="69">
        <v>9.3313550000000003</v>
      </c>
      <c r="U1299" s="69">
        <v>8.9731909999999999</v>
      </c>
      <c r="V1299" s="70">
        <v>0.55883240000000001</v>
      </c>
      <c r="W1299" s="70">
        <v>0.4869001</v>
      </c>
      <c r="X1299" s="70">
        <v>0.45574369999999997</v>
      </c>
      <c r="Y1299" s="70">
        <v>0.44048470000000001</v>
      </c>
    </row>
    <row r="1300" spans="1:25">
      <c r="A1300" t="str">
        <f t="shared" si="63"/>
        <v>45-32</v>
      </c>
      <c r="B1300">
        <f t="shared" si="61"/>
        <v>45</v>
      </c>
      <c r="C1300">
        <f t="shared" si="62"/>
        <v>32</v>
      </c>
      <c r="D1300">
        <v>200000</v>
      </c>
      <c r="E1300">
        <v>146000</v>
      </c>
      <c r="F1300" s="69">
        <v>15.8261</v>
      </c>
      <c r="G1300" s="69">
        <v>14.15734</v>
      </c>
      <c r="H1300" s="69">
        <v>13.65982</v>
      </c>
      <c r="I1300" s="69">
        <v>13.584759999999999</v>
      </c>
      <c r="J1300" s="69">
        <v>46.947690000000001</v>
      </c>
      <c r="K1300" s="69">
        <v>48.812579999999997</v>
      </c>
      <c r="L1300" s="69">
        <v>49.026139999999998</v>
      </c>
      <c r="M1300" s="69">
        <v>48.829540000000001</v>
      </c>
      <c r="N1300" s="69">
        <v>17.774550000000001</v>
      </c>
      <c r="O1300" s="69">
        <v>16.224250000000001</v>
      </c>
      <c r="P1300" s="69">
        <v>15.63195</v>
      </c>
      <c r="Q1300" s="69">
        <v>15.171110000000001</v>
      </c>
      <c r="R1300" s="69">
        <v>11.418559999999999</v>
      </c>
      <c r="S1300" s="69">
        <v>10.176220000000001</v>
      </c>
      <c r="T1300" s="69">
        <v>9.7005879999999998</v>
      </c>
      <c r="U1300" s="69">
        <v>9.3290790000000001</v>
      </c>
      <c r="V1300" s="70">
        <v>0.57772769999999996</v>
      </c>
      <c r="W1300" s="70">
        <v>0.50301530000000005</v>
      </c>
      <c r="X1300" s="70">
        <v>0.47090850000000001</v>
      </c>
      <c r="Y1300" s="70">
        <v>0.45519379999999998</v>
      </c>
    </row>
    <row r="1301" spans="1:25">
      <c r="A1301" t="str">
        <f t="shared" si="63"/>
        <v>45-33</v>
      </c>
      <c r="B1301">
        <f t="shared" si="61"/>
        <v>45</v>
      </c>
      <c r="C1301">
        <f t="shared" si="62"/>
        <v>33</v>
      </c>
      <c r="D1301">
        <v>200000</v>
      </c>
      <c r="E1301">
        <v>150000</v>
      </c>
      <c r="F1301" s="69">
        <v>16.888929999999998</v>
      </c>
      <c r="G1301" s="69">
        <v>15.068239999999999</v>
      </c>
      <c r="H1301" s="69">
        <v>14.522270000000001</v>
      </c>
      <c r="I1301" s="69">
        <v>14.43187</v>
      </c>
      <c r="J1301" s="69">
        <v>46.464170000000003</v>
      </c>
      <c r="K1301" s="69">
        <v>48.412309999999998</v>
      </c>
      <c r="L1301" s="69">
        <v>48.653869999999998</v>
      </c>
      <c r="M1301" s="69">
        <v>48.475090000000002</v>
      </c>
      <c r="N1301" s="69">
        <v>18.072859999999999</v>
      </c>
      <c r="O1301" s="69">
        <v>16.489609999999999</v>
      </c>
      <c r="P1301" s="69">
        <v>15.88231</v>
      </c>
      <c r="Q1301" s="69">
        <v>15.410410000000001</v>
      </c>
      <c r="R1301" s="69">
        <v>11.737640000000001</v>
      </c>
      <c r="S1301" s="69">
        <v>10.459099999999999</v>
      </c>
      <c r="T1301" s="69">
        <v>9.9674259999999997</v>
      </c>
      <c r="U1301" s="69">
        <v>9.5837959999999995</v>
      </c>
      <c r="V1301" s="70">
        <v>0.56527950000000005</v>
      </c>
      <c r="W1301" s="70">
        <v>0.49178179999999999</v>
      </c>
      <c r="X1301" s="70">
        <v>0.4599821</v>
      </c>
      <c r="Y1301" s="70">
        <v>0.44432929999999998</v>
      </c>
    </row>
    <row r="1302" spans="1:25">
      <c r="A1302" t="str">
        <f t="shared" si="63"/>
        <v>45-34</v>
      </c>
      <c r="B1302">
        <f t="shared" si="61"/>
        <v>45</v>
      </c>
      <c r="C1302">
        <f t="shared" si="62"/>
        <v>34</v>
      </c>
      <c r="D1302">
        <v>200000</v>
      </c>
      <c r="E1302">
        <v>154000</v>
      </c>
      <c r="F1302" s="69">
        <v>17.848669999999998</v>
      </c>
      <c r="G1302" s="69">
        <v>15.83095</v>
      </c>
      <c r="H1302" s="69">
        <v>15.21377</v>
      </c>
      <c r="I1302" s="69">
        <v>15.098940000000001</v>
      </c>
      <c r="J1302" s="69">
        <v>45.364939999999997</v>
      </c>
      <c r="K1302" s="69">
        <v>47.419910000000002</v>
      </c>
      <c r="L1302" s="69">
        <v>47.704050000000002</v>
      </c>
      <c r="M1302" s="69">
        <v>47.550989999999999</v>
      </c>
      <c r="N1302" s="69">
        <v>18.263310000000001</v>
      </c>
      <c r="O1302" s="69">
        <v>16.65793</v>
      </c>
      <c r="P1302" s="69">
        <v>16.04148</v>
      </c>
      <c r="Q1302" s="69">
        <v>15.56354</v>
      </c>
      <c r="R1302" s="69">
        <v>11.93262</v>
      </c>
      <c r="S1302" s="69">
        <v>10.62994</v>
      </c>
      <c r="T1302" s="69">
        <v>10.128360000000001</v>
      </c>
      <c r="U1302" s="69">
        <v>9.7377409999999998</v>
      </c>
      <c r="V1302" s="70">
        <v>0.58492420000000001</v>
      </c>
      <c r="W1302" s="70">
        <v>0.50736990000000004</v>
      </c>
      <c r="X1302" s="70">
        <v>0.47407569999999999</v>
      </c>
      <c r="Y1302" s="70">
        <v>0.45801130000000001</v>
      </c>
    </row>
    <row r="1303" spans="1:25">
      <c r="A1303" t="str">
        <f t="shared" si="63"/>
        <v>45-35</v>
      </c>
      <c r="B1303">
        <f t="shared" si="61"/>
        <v>45</v>
      </c>
      <c r="C1303">
        <f t="shared" si="62"/>
        <v>35</v>
      </c>
      <c r="D1303">
        <v>200000</v>
      </c>
      <c r="E1303">
        <v>158000</v>
      </c>
      <c r="F1303" s="69">
        <v>19.251280000000001</v>
      </c>
      <c r="G1303" s="69">
        <v>17.042929999999998</v>
      </c>
      <c r="H1303" s="69">
        <v>16.36233</v>
      </c>
      <c r="I1303" s="69">
        <v>16.2254</v>
      </c>
      <c r="J1303" s="69">
        <v>44.924320000000002</v>
      </c>
      <c r="K1303" s="69">
        <v>47.046340000000001</v>
      </c>
      <c r="L1303" s="69">
        <v>47.36206</v>
      </c>
      <c r="M1303" s="69">
        <v>47.229680000000002</v>
      </c>
      <c r="N1303" s="69">
        <v>18.21576</v>
      </c>
      <c r="O1303" s="69">
        <v>16.608370000000001</v>
      </c>
      <c r="P1303" s="69">
        <v>15.973789999999999</v>
      </c>
      <c r="Q1303" s="69">
        <v>15.477589999999999</v>
      </c>
      <c r="R1303" s="69">
        <v>12.086919999999999</v>
      </c>
      <c r="S1303" s="69">
        <v>10.758990000000001</v>
      </c>
      <c r="T1303" s="69">
        <v>10.23457</v>
      </c>
      <c r="U1303" s="69">
        <v>9.8229389999999999</v>
      </c>
      <c r="V1303" s="70">
        <v>0.64399850000000003</v>
      </c>
      <c r="W1303" s="70">
        <v>0.55727939999999998</v>
      </c>
      <c r="X1303" s="70">
        <v>0.51793840000000002</v>
      </c>
      <c r="Y1303" s="70">
        <v>0.49658279999999999</v>
      </c>
    </row>
    <row r="1304" spans="1:25">
      <c r="A1304" t="str">
        <f t="shared" si="63"/>
        <v>45-36</v>
      </c>
      <c r="B1304">
        <f t="shared" si="61"/>
        <v>45</v>
      </c>
      <c r="C1304">
        <f t="shared" si="62"/>
        <v>36</v>
      </c>
      <c r="D1304">
        <v>200000</v>
      </c>
      <c r="E1304">
        <v>162000</v>
      </c>
      <c r="F1304" s="69">
        <v>17.582280000000001</v>
      </c>
      <c r="G1304" s="69">
        <v>15.58403</v>
      </c>
      <c r="H1304" s="69">
        <v>14.97433</v>
      </c>
      <c r="I1304" s="69">
        <v>14.84984</v>
      </c>
      <c r="J1304" s="69">
        <v>46.370489999999997</v>
      </c>
      <c r="K1304" s="69">
        <v>48.468710000000002</v>
      </c>
      <c r="L1304" s="69">
        <v>48.773139999999998</v>
      </c>
      <c r="M1304" s="69">
        <v>48.638660000000002</v>
      </c>
      <c r="N1304" s="69">
        <v>18.399899999999999</v>
      </c>
      <c r="O1304" s="69">
        <v>16.76549</v>
      </c>
      <c r="P1304" s="69">
        <v>16.119039999999998</v>
      </c>
      <c r="Q1304" s="69">
        <v>15.613149999999999</v>
      </c>
      <c r="R1304" s="69">
        <v>12.091279999999999</v>
      </c>
      <c r="S1304" s="69">
        <v>10.758459999999999</v>
      </c>
      <c r="T1304" s="69">
        <v>10.231949999999999</v>
      </c>
      <c r="U1304" s="69">
        <v>9.8182390000000002</v>
      </c>
      <c r="V1304" s="70">
        <v>0.56580759999999997</v>
      </c>
      <c r="W1304" s="70">
        <v>0.48925999999999997</v>
      </c>
      <c r="X1304" s="70">
        <v>0.45373730000000001</v>
      </c>
      <c r="Y1304" s="70">
        <v>0.43430600000000003</v>
      </c>
    </row>
    <row r="1305" spans="1:25">
      <c r="A1305" t="str">
        <f t="shared" si="63"/>
        <v>45-37</v>
      </c>
      <c r="B1305">
        <f t="shared" si="61"/>
        <v>45</v>
      </c>
      <c r="C1305">
        <f t="shared" si="62"/>
        <v>37</v>
      </c>
      <c r="D1305">
        <v>200000</v>
      </c>
      <c r="E1305">
        <v>166000</v>
      </c>
      <c r="F1305" s="69">
        <v>13.870089999999999</v>
      </c>
      <c r="G1305" s="69">
        <v>12.281929999999999</v>
      </c>
      <c r="H1305" s="69">
        <v>11.80219</v>
      </c>
      <c r="I1305" s="69">
        <v>11.71012</v>
      </c>
      <c r="J1305" s="69">
        <v>49.209960000000002</v>
      </c>
      <c r="K1305" s="69">
        <v>51.200360000000003</v>
      </c>
      <c r="L1305" s="69">
        <v>51.447839999999999</v>
      </c>
      <c r="M1305" s="69">
        <v>51.263979999999997</v>
      </c>
      <c r="N1305" s="69">
        <v>17.326319999999999</v>
      </c>
      <c r="O1305" s="69">
        <v>15.808809999999999</v>
      </c>
      <c r="P1305" s="69">
        <v>15.215719999999999</v>
      </c>
      <c r="Q1305" s="69">
        <v>14.756869999999999</v>
      </c>
      <c r="R1305" s="69">
        <v>11.49479</v>
      </c>
      <c r="S1305" s="69">
        <v>10.22627</v>
      </c>
      <c r="T1305" s="69">
        <v>9.7323350000000008</v>
      </c>
      <c r="U1305" s="69">
        <v>9.3478349999999999</v>
      </c>
      <c r="V1305" s="70">
        <v>0.56832680000000002</v>
      </c>
      <c r="W1305" s="70">
        <v>0.49147210000000002</v>
      </c>
      <c r="X1305" s="70">
        <v>0.45644970000000001</v>
      </c>
      <c r="Y1305" s="70">
        <v>0.43777379999999999</v>
      </c>
    </row>
    <row r="1306" spans="1:25">
      <c r="A1306" t="str">
        <f t="shared" si="63"/>
        <v>45-38</v>
      </c>
      <c r="B1306">
        <f t="shared" si="61"/>
        <v>45</v>
      </c>
      <c r="C1306">
        <f t="shared" si="62"/>
        <v>38</v>
      </c>
      <c r="D1306">
        <v>200000</v>
      </c>
      <c r="E1306">
        <v>170000</v>
      </c>
      <c r="F1306" s="69">
        <v>12.355180000000001</v>
      </c>
      <c r="G1306" s="69">
        <v>10.94051</v>
      </c>
      <c r="H1306" s="69">
        <v>10.515370000000001</v>
      </c>
      <c r="I1306" s="69">
        <v>10.43507</v>
      </c>
      <c r="J1306" s="69">
        <v>52.166890000000002</v>
      </c>
      <c r="K1306" s="69">
        <v>54.016269999999999</v>
      </c>
      <c r="L1306" s="69">
        <v>54.21</v>
      </c>
      <c r="M1306" s="69">
        <v>53.989730000000002</v>
      </c>
      <c r="N1306" s="69">
        <v>16.284009999999999</v>
      </c>
      <c r="O1306" s="69">
        <v>14.87805</v>
      </c>
      <c r="P1306" s="69">
        <v>14.331189999999999</v>
      </c>
      <c r="Q1306" s="69">
        <v>13.908110000000001</v>
      </c>
      <c r="R1306" s="69">
        <v>11.15851</v>
      </c>
      <c r="S1306" s="69">
        <v>9.9307960000000008</v>
      </c>
      <c r="T1306" s="69">
        <v>9.4543459999999993</v>
      </c>
      <c r="U1306" s="69">
        <v>9.0832300000000004</v>
      </c>
      <c r="V1306" s="70">
        <v>0.66513100000000003</v>
      </c>
      <c r="W1306" s="70">
        <v>0.5749649</v>
      </c>
      <c r="X1306" s="70">
        <v>0.53423290000000001</v>
      </c>
      <c r="Y1306" s="70">
        <v>0.51157680000000005</v>
      </c>
    </row>
    <row r="1307" spans="1:25">
      <c r="A1307" t="str">
        <f t="shared" si="63"/>
        <v>45-39</v>
      </c>
      <c r="B1307">
        <f t="shared" si="61"/>
        <v>45</v>
      </c>
      <c r="C1307">
        <f t="shared" si="62"/>
        <v>39</v>
      </c>
      <c r="D1307">
        <v>200000</v>
      </c>
      <c r="E1307">
        <v>174000</v>
      </c>
      <c r="F1307" s="69">
        <v>14.228590000000001</v>
      </c>
      <c r="G1307" s="69">
        <v>12.57818</v>
      </c>
      <c r="H1307" s="69">
        <v>12.08029</v>
      </c>
      <c r="I1307" s="69">
        <v>11.98227</v>
      </c>
      <c r="J1307" s="69">
        <v>51.192590000000003</v>
      </c>
      <c r="K1307" s="69">
        <v>53.145440000000001</v>
      </c>
      <c r="L1307" s="69">
        <v>53.369630000000001</v>
      </c>
      <c r="M1307" s="69">
        <v>53.170349999999999</v>
      </c>
      <c r="N1307" s="69">
        <v>16.438279999999999</v>
      </c>
      <c r="O1307" s="69">
        <v>15.01839</v>
      </c>
      <c r="P1307" s="69">
        <v>14.465210000000001</v>
      </c>
      <c r="Q1307" s="69">
        <v>14.037050000000001</v>
      </c>
      <c r="R1307" s="69">
        <v>11.37304</v>
      </c>
      <c r="S1307" s="69">
        <v>10.11933</v>
      </c>
      <c r="T1307" s="69">
        <v>9.6333179999999992</v>
      </c>
      <c r="U1307" s="69">
        <v>9.25441</v>
      </c>
      <c r="V1307" s="70">
        <v>0.7043703</v>
      </c>
      <c r="W1307" s="70">
        <v>0.60905350000000003</v>
      </c>
      <c r="X1307" s="70">
        <v>0.56578539999999999</v>
      </c>
      <c r="Y1307" s="70">
        <v>0.54132279999999999</v>
      </c>
    </row>
    <row r="1308" spans="1:25">
      <c r="A1308" t="str">
        <f t="shared" si="63"/>
        <v>45-40</v>
      </c>
      <c r="B1308">
        <f t="shared" si="61"/>
        <v>45</v>
      </c>
      <c r="C1308">
        <f t="shared" si="62"/>
        <v>40</v>
      </c>
      <c r="D1308">
        <v>200000</v>
      </c>
      <c r="E1308">
        <v>178000</v>
      </c>
      <c r="F1308" s="69">
        <v>13.666700000000001</v>
      </c>
      <c r="G1308" s="69">
        <v>12.054410000000001</v>
      </c>
      <c r="H1308" s="69">
        <v>11.56617</v>
      </c>
      <c r="I1308" s="69">
        <v>11.46945</v>
      </c>
      <c r="J1308" s="69">
        <v>50.446680000000001</v>
      </c>
      <c r="K1308" s="69">
        <v>52.542079999999999</v>
      </c>
      <c r="L1308" s="69">
        <v>52.820990000000002</v>
      </c>
      <c r="M1308" s="69">
        <v>52.643639999999998</v>
      </c>
      <c r="N1308" s="69">
        <v>16.857579999999999</v>
      </c>
      <c r="O1308" s="69">
        <v>15.396459999999999</v>
      </c>
      <c r="P1308" s="69">
        <v>14.82577</v>
      </c>
      <c r="Q1308" s="69">
        <v>14.38452</v>
      </c>
      <c r="R1308" s="69">
        <v>11.37496</v>
      </c>
      <c r="S1308" s="69">
        <v>10.12025</v>
      </c>
      <c r="T1308" s="69">
        <v>9.6330559999999998</v>
      </c>
      <c r="U1308" s="69">
        <v>9.2536000000000005</v>
      </c>
      <c r="V1308" s="70">
        <v>0.65830230000000001</v>
      </c>
      <c r="W1308" s="70">
        <v>0.56866839999999996</v>
      </c>
      <c r="X1308" s="70">
        <v>0.52775830000000001</v>
      </c>
      <c r="Y1308" s="70">
        <v>0.50486019999999998</v>
      </c>
    </row>
    <row r="1309" spans="1:25">
      <c r="A1309" t="str">
        <f t="shared" si="63"/>
        <v>45-41</v>
      </c>
      <c r="B1309">
        <f t="shared" si="61"/>
        <v>45</v>
      </c>
      <c r="C1309">
        <f t="shared" si="62"/>
        <v>41</v>
      </c>
      <c r="D1309">
        <v>200000</v>
      </c>
      <c r="E1309">
        <v>182000</v>
      </c>
      <c r="F1309" s="69">
        <v>15.6067</v>
      </c>
      <c r="G1309" s="69">
        <v>13.56597</v>
      </c>
      <c r="H1309" s="69">
        <v>12.929869999999999</v>
      </c>
      <c r="I1309" s="69">
        <v>12.795249999999999</v>
      </c>
      <c r="J1309" s="69">
        <v>48.240180000000002</v>
      </c>
      <c r="K1309" s="69">
        <v>50.612670000000001</v>
      </c>
      <c r="L1309" s="69">
        <v>50.979179999999999</v>
      </c>
      <c r="M1309" s="69">
        <v>50.835850000000001</v>
      </c>
      <c r="N1309" s="69">
        <v>17.880230000000001</v>
      </c>
      <c r="O1309" s="69">
        <v>16.302</v>
      </c>
      <c r="P1309" s="69">
        <v>15.693429999999999</v>
      </c>
      <c r="Q1309" s="69">
        <v>15.227349999999999</v>
      </c>
      <c r="R1309" s="69">
        <v>11.752459999999999</v>
      </c>
      <c r="S1309" s="69">
        <v>10.44164</v>
      </c>
      <c r="T1309" s="69">
        <v>9.9374129999999994</v>
      </c>
      <c r="U1309" s="69">
        <v>9.5488079999999993</v>
      </c>
      <c r="V1309" s="70">
        <v>0.72246759999999999</v>
      </c>
      <c r="W1309" s="70">
        <v>0.62063809999999997</v>
      </c>
      <c r="X1309" s="70">
        <v>0.57611869999999998</v>
      </c>
      <c r="Y1309" s="70">
        <v>0.55252239999999997</v>
      </c>
    </row>
    <row r="1310" spans="1:25">
      <c r="A1310" t="str">
        <f t="shared" si="63"/>
        <v>45-42</v>
      </c>
      <c r="B1310">
        <f t="shared" si="61"/>
        <v>45</v>
      </c>
      <c r="C1310">
        <f t="shared" si="62"/>
        <v>42</v>
      </c>
      <c r="D1310">
        <v>200000</v>
      </c>
      <c r="E1310">
        <v>186000</v>
      </c>
      <c r="F1310" s="69">
        <v>16.98902</v>
      </c>
      <c r="G1310" s="69">
        <v>14.67254</v>
      </c>
      <c r="H1310" s="69">
        <v>13.95734</v>
      </c>
      <c r="I1310" s="69">
        <v>13.80344</v>
      </c>
      <c r="J1310" s="69">
        <v>48.27599</v>
      </c>
      <c r="K1310" s="69">
        <v>50.75103</v>
      </c>
      <c r="L1310" s="69">
        <v>51.147979999999997</v>
      </c>
      <c r="M1310" s="69">
        <v>51.015439999999998</v>
      </c>
      <c r="N1310" s="69">
        <v>16.877020000000002</v>
      </c>
      <c r="O1310" s="69">
        <v>15.39906</v>
      </c>
      <c r="P1310" s="69">
        <v>14.81808</v>
      </c>
      <c r="Q1310" s="69">
        <v>14.3687</v>
      </c>
      <c r="R1310" s="69">
        <v>11.603440000000001</v>
      </c>
      <c r="S1310" s="69">
        <v>10.30944</v>
      </c>
      <c r="T1310" s="69">
        <v>9.8015270000000001</v>
      </c>
      <c r="U1310" s="69">
        <v>9.4062059999999992</v>
      </c>
      <c r="V1310" s="70">
        <v>0.73276189999999997</v>
      </c>
      <c r="W1310" s="70">
        <v>0.62878020000000001</v>
      </c>
      <c r="X1310" s="70">
        <v>0.58186780000000005</v>
      </c>
      <c r="Y1310" s="70">
        <v>0.55557840000000003</v>
      </c>
    </row>
    <row r="1311" spans="1:25">
      <c r="A1311" t="str">
        <f t="shared" si="63"/>
        <v>45-43</v>
      </c>
      <c r="B1311">
        <f t="shared" si="61"/>
        <v>45</v>
      </c>
      <c r="C1311">
        <f t="shared" si="62"/>
        <v>43</v>
      </c>
      <c r="D1311">
        <v>200000</v>
      </c>
      <c r="E1311">
        <v>190000</v>
      </c>
      <c r="F1311" s="69">
        <v>12.88321</v>
      </c>
      <c r="G1311" s="69">
        <v>11.08169</v>
      </c>
      <c r="H1311" s="69">
        <v>10.54913</v>
      </c>
      <c r="I1311" s="69">
        <v>10.444039999999999</v>
      </c>
      <c r="J1311" s="69">
        <v>50.107419999999998</v>
      </c>
      <c r="K1311" s="69">
        <v>52.6008</v>
      </c>
      <c r="L1311" s="69">
        <v>52.976550000000003</v>
      </c>
      <c r="M1311" s="69">
        <v>52.819690000000001</v>
      </c>
      <c r="N1311" s="69">
        <v>16.343710000000002</v>
      </c>
      <c r="O1311" s="69">
        <v>14.921239999999999</v>
      </c>
      <c r="P1311" s="69">
        <v>14.36565</v>
      </c>
      <c r="Q1311" s="69">
        <v>13.93374</v>
      </c>
      <c r="R1311" s="69">
        <v>10.98672</v>
      </c>
      <c r="S1311" s="69">
        <v>9.7691060000000007</v>
      </c>
      <c r="T1311" s="69">
        <v>9.2950300000000006</v>
      </c>
      <c r="U1311" s="69">
        <v>8.9245090000000005</v>
      </c>
      <c r="V1311" s="70">
        <v>0.63295869999999999</v>
      </c>
      <c r="W1311" s="70">
        <v>0.54370430000000003</v>
      </c>
      <c r="X1311" s="70">
        <v>0.50353590000000004</v>
      </c>
      <c r="Y1311" s="70">
        <v>0.48136669999999998</v>
      </c>
    </row>
    <row r="1312" spans="1:25">
      <c r="A1312" t="str">
        <f t="shared" si="63"/>
        <v>45-44</v>
      </c>
      <c r="B1312">
        <f t="shared" si="61"/>
        <v>45</v>
      </c>
      <c r="C1312">
        <f t="shared" si="62"/>
        <v>44</v>
      </c>
      <c r="D1312">
        <v>200000</v>
      </c>
      <c r="E1312">
        <v>194000</v>
      </c>
      <c r="F1312" s="69">
        <v>18.359210000000001</v>
      </c>
      <c r="G1312" s="69">
        <v>15.87359</v>
      </c>
      <c r="H1312" s="69">
        <v>15.16319</v>
      </c>
      <c r="I1312" s="69">
        <v>15.023429999999999</v>
      </c>
      <c r="J1312" s="69">
        <v>46.040320000000001</v>
      </c>
      <c r="K1312" s="69">
        <v>48.718620000000001</v>
      </c>
      <c r="L1312" s="69">
        <v>49.145229999999998</v>
      </c>
      <c r="M1312" s="69">
        <v>49.027529999999999</v>
      </c>
      <c r="N1312" s="69">
        <v>18.03079</v>
      </c>
      <c r="O1312" s="69">
        <v>16.427109999999999</v>
      </c>
      <c r="P1312" s="69">
        <v>15.79518</v>
      </c>
      <c r="Q1312" s="69">
        <v>15.299860000000001</v>
      </c>
      <c r="R1312" s="69">
        <v>11.83616</v>
      </c>
      <c r="S1312" s="69">
        <v>10.51071</v>
      </c>
      <c r="T1312" s="69">
        <v>9.9915339999999997</v>
      </c>
      <c r="U1312" s="69">
        <v>9.5835450000000009</v>
      </c>
      <c r="V1312" s="70">
        <v>0.7133777</v>
      </c>
      <c r="W1312" s="70">
        <v>0.61344160000000003</v>
      </c>
      <c r="X1312" s="70">
        <v>0.56712430000000003</v>
      </c>
      <c r="Y1312" s="70">
        <v>0.53987070000000004</v>
      </c>
    </row>
    <row r="1313" spans="1:25">
      <c r="A1313" t="str">
        <f t="shared" si="63"/>
        <v>45-45</v>
      </c>
      <c r="B1313">
        <f t="shared" si="61"/>
        <v>45</v>
      </c>
      <c r="C1313">
        <f t="shared" si="62"/>
        <v>45</v>
      </c>
      <c r="D1313">
        <v>200000</v>
      </c>
      <c r="E1313">
        <v>198000</v>
      </c>
      <c r="F1313" s="69">
        <v>16.297419999999999</v>
      </c>
      <c r="G1313" s="69">
        <v>13.876250000000001</v>
      </c>
      <c r="H1313" s="69">
        <v>13.171799999999999</v>
      </c>
      <c r="I1313" s="69">
        <v>13.044370000000001</v>
      </c>
      <c r="J1313" s="69">
        <v>47.279400000000003</v>
      </c>
      <c r="K1313" s="69">
        <v>50.097209999999997</v>
      </c>
      <c r="L1313" s="69">
        <v>50.553809999999999</v>
      </c>
      <c r="M1313" s="69">
        <v>50.393540000000002</v>
      </c>
      <c r="N1313" s="69">
        <v>18.014030000000002</v>
      </c>
      <c r="O1313" s="69">
        <v>16.40042</v>
      </c>
      <c r="P1313" s="69">
        <v>15.77736</v>
      </c>
      <c r="Q1313" s="69">
        <v>15.29593</v>
      </c>
      <c r="R1313" s="69">
        <v>11.53697</v>
      </c>
      <c r="S1313" s="69">
        <v>10.2323</v>
      </c>
      <c r="T1313" s="69">
        <v>9.7304899999999996</v>
      </c>
      <c r="U1313" s="69">
        <v>9.3414889999999993</v>
      </c>
      <c r="V1313" s="70">
        <v>0.7117289</v>
      </c>
      <c r="W1313" s="70">
        <v>0.60950570000000004</v>
      </c>
      <c r="X1313" s="70">
        <v>0.56446580000000002</v>
      </c>
      <c r="Y1313" s="70">
        <v>0.54024640000000002</v>
      </c>
    </row>
    <row r="1314" spans="1:25">
      <c r="A1314" t="str">
        <f t="shared" si="63"/>
        <v>45-46</v>
      </c>
      <c r="B1314">
        <f t="shared" si="61"/>
        <v>45</v>
      </c>
      <c r="C1314">
        <f t="shared" si="62"/>
        <v>46</v>
      </c>
      <c r="D1314">
        <v>200000</v>
      </c>
      <c r="E1314">
        <v>202000</v>
      </c>
      <c r="F1314" s="69">
        <v>16.361039999999999</v>
      </c>
      <c r="G1314" s="69">
        <v>14.00043</v>
      </c>
      <c r="H1314" s="69">
        <v>13.309889999999999</v>
      </c>
      <c r="I1314" s="69">
        <v>13.178979999999999</v>
      </c>
      <c r="J1314" s="69">
        <v>46.883600000000001</v>
      </c>
      <c r="K1314" s="69">
        <v>49.621310000000001</v>
      </c>
      <c r="L1314" s="69">
        <v>50.088830000000002</v>
      </c>
      <c r="M1314" s="69">
        <v>49.961689999999997</v>
      </c>
      <c r="N1314" s="69">
        <v>18.081240000000001</v>
      </c>
      <c r="O1314" s="69">
        <v>16.46942</v>
      </c>
      <c r="P1314" s="69">
        <v>15.831189999999999</v>
      </c>
      <c r="Q1314" s="69">
        <v>15.333920000000001</v>
      </c>
      <c r="R1314" s="69">
        <v>11.41849</v>
      </c>
      <c r="S1314" s="69">
        <v>10.13439</v>
      </c>
      <c r="T1314" s="69">
        <v>9.6306600000000007</v>
      </c>
      <c r="U1314" s="69">
        <v>9.2370160000000006</v>
      </c>
      <c r="V1314" s="70">
        <v>0.70350250000000003</v>
      </c>
      <c r="W1314" s="70">
        <v>0.60432379999999997</v>
      </c>
      <c r="X1314" s="70">
        <v>0.55856309999999998</v>
      </c>
      <c r="Y1314" s="70">
        <v>0.5319083</v>
      </c>
    </row>
    <row r="1315" spans="1:25">
      <c r="A1315" t="str">
        <f t="shared" si="63"/>
        <v>45-47</v>
      </c>
      <c r="B1315">
        <f t="shared" si="61"/>
        <v>45</v>
      </c>
      <c r="C1315">
        <f t="shared" si="62"/>
        <v>47</v>
      </c>
      <c r="D1315">
        <v>200000</v>
      </c>
      <c r="E1315">
        <v>206000</v>
      </c>
      <c r="F1315" s="69">
        <v>12.598140000000001</v>
      </c>
      <c r="G1315" s="69">
        <v>10.69454</v>
      </c>
      <c r="H1315" s="69">
        <v>10.15283</v>
      </c>
      <c r="I1315" s="69">
        <v>10.05902</v>
      </c>
      <c r="J1315" s="69">
        <v>48.825899999999997</v>
      </c>
      <c r="K1315" s="69">
        <v>51.549950000000003</v>
      </c>
      <c r="L1315" s="69">
        <v>51.998629999999999</v>
      </c>
      <c r="M1315" s="69">
        <v>51.843339999999998</v>
      </c>
      <c r="N1315" s="69">
        <v>16.293330000000001</v>
      </c>
      <c r="O1315" s="69">
        <v>14.870419999999999</v>
      </c>
      <c r="P1315" s="69">
        <v>14.31086</v>
      </c>
      <c r="Q1315" s="69">
        <v>13.87688</v>
      </c>
      <c r="R1315" s="69">
        <v>10.51957</v>
      </c>
      <c r="S1315" s="69">
        <v>9.3399000000000001</v>
      </c>
      <c r="T1315" s="69">
        <v>8.8802979999999998</v>
      </c>
      <c r="U1315" s="69">
        <v>8.5222160000000002</v>
      </c>
      <c r="V1315" s="70">
        <v>0.61976370000000003</v>
      </c>
      <c r="W1315" s="70">
        <v>0.53210489999999999</v>
      </c>
      <c r="X1315" s="70">
        <v>0.49270079999999999</v>
      </c>
      <c r="Y1315" s="70">
        <v>0.47072770000000003</v>
      </c>
    </row>
    <row r="1316" spans="1:25">
      <c r="A1316" t="str">
        <f t="shared" si="63"/>
        <v>45-48</v>
      </c>
      <c r="B1316">
        <f t="shared" si="61"/>
        <v>45</v>
      </c>
      <c r="C1316">
        <f t="shared" si="62"/>
        <v>48</v>
      </c>
      <c r="D1316">
        <v>200000</v>
      </c>
      <c r="E1316">
        <v>210000</v>
      </c>
      <c r="F1316" s="69">
        <v>17.84788</v>
      </c>
      <c r="G1316" s="69">
        <v>15.275119999999999</v>
      </c>
      <c r="H1316" s="69">
        <v>14.51661</v>
      </c>
      <c r="I1316" s="69">
        <v>14.37224</v>
      </c>
      <c r="J1316" s="69">
        <v>44.477420000000002</v>
      </c>
      <c r="K1316" s="69">
        <v>47.289709999999999</v>
      </c>
      <c r="L1316" s="69">
        <v>47.809890000000003</v>
      </c>
      <c r="M1316" s="69">
        <v>47.72786</v>
      </c>
      <c r="N1316" s="69">
        <v>17.433160000000001</v>
      </c>
      <c r="O1316" s="69">
        <v>15.88719</v>
      </c>
      <c r="P1316" s="69">
        <v>15.27913</v>
      </c>
      <c r="Q1316" s="69">
        <v>14.804779999999999</v>
      </c>
      <c r="R1316" s="69">
        <v>11.177960000000001</v>
      </c>
      <c r="S1316" s="69">
        <v>9.9229769999999995</v>
      </c>
      <c r="T1316" s="69">
        <v>9.4342810000000004</v>
      </c>
      <c r="U1316" s="69">
        <v>9.0522690000000008</v>
      </c>
      <c r="V1316" s="70">
        <v>0.63123180000000001</v>
      </c>
      <c r="W1316" s="70">
        <v>0.54233299999999995</v>
      </c>
      <c r="X1316" s="70">
        <v>0.50225209999999998</v>
      </c>
      <c r="Y1316" s="70">
        <v>0.4793443</v>
      </c>
    </row>
    <row r="1317" spans="1:25">
      <c r="A1317" t="str">
        <f t="shared" si="63"/>
        <v>45-49</v>
      </c>
      <c r="B1317">
        <f t="shared" si="61"/>
        <v>45</v>
      </c>
      <c r="C1317">
        <f t="shared" si="62"/>
        <v>49</v>
      </c>
      <c r="D1317">
        <v>200000</v>
      </c>
      <c r="E1317">
        <v>214000</v>
      </c>
      <c r="F1317" s="69">
        <v>15.89992</v>
      </c>
      <c r="G1317" s="69">
        <v>13.529909999999999</v>
      </c>
      <c r="H1317" s="69">
        <v>12.83222</v>
      </c>
      <c r="I1317" s="69">
        <v>12.69337</v>
      </c>
      <c r="J1317" s="69">
        <v>46.075159999999997</v>
      </c>
      <c r="K1317" s="69">
        <v>48.900739999999999</v>
      </c>
      <c r="L1317" s="69">
        <v>49.416220000000003</v>
      </c>
      <c r="M1317" s="69">
        <v>49.329520000000002</v>
      </c>
      <c r="N1317" s="69">
        <v>18.57666</v>
      </c>
      <c r="O1317" s="69">
        <v>16.925380000000001</v>
      </c>
      <c r="P1317" s="69">
        <v>16.284790000000001</v>
      </c>
      <c r="Q1317" s="69">
        <v>15.791700000000001</v>
      </c>
      <c r="R1317" s="69">
        <v>11.22336</v>
      </c>
      <c r="S1317" s="69">
        <v>9.96462</v>
      </c>
      <c r="T1317" s="69">
        <v>9.4824590000000004</v>
      </c>
      <c r="U1317" s="69">
        <v>9.1097909999999995</v>
      </c>
      <c r="V1317" s="70">
        <v>0.70501639999999999</v>
      </c>
      <c r="W1317" s="70">
        <v>0.60712529999999998</v>
      </c>
      <c r="X1317" s="70">
        <v>0.56334099999999998</v>
      </c>
      <c r="Y1317" s="70">
        <v>0.53819410000000001</v>
      </c>
    </row>
    <row r="1318" spans="1:25">
      <c r="A1318" t="str">
        <f t="shared" si="63"/>
        <v>45-50</v>
      </c>
      <c r="B1318">
        <f t="shared" si="61"/>
        <v>45</v>
      </c>
      <c r="C1318">
        <f t="shared" si="62"/>
        <v>50</v>
      </c>
      <c r="D1318">
        <v>200000</v>
      </c>
      <c r="E1318">
        <v>218000</v>
      </c>
      <c r="F1318" s="69">
        <v>17.27806</v>
      </c>
      <c r="G1318" s="69">
        <v>14.66653</v>
      </c>
      <c r="H1318" s="69">
        <v>13.875590000000001</v>
      </c>
      <c r="I1318" s="69">
        <v>13.708629999999999</v>
      </c>
      <c r="J1318" s="69">
        <v>44.50985</v>
      </c>
      <c r="K1318" s="69">
        <v>47.414879999999997</v>
      </c>
      <c r="L1318" s="69">
        <v>47.964269999999999</v>
      </c>
      <c r="M1318" s="69">
        <v>47.90466</v>
      </c>
      <c r="N1318" s="69">
        <v>19.008150000000001</v>
      </c>
      <c r="O1318" s="69">
        <v>17.316310000000001</v>
      </c>
      <c r="P1318" s="69">
        <v>16.664529999999999</v>
      </c>
      <c r="Q1318" s="69">
        <v>16.168140000000001</v>
      </c>
      <c r="R1318" s="69">
        <v>11.3855</v>
      </c>
      <c r="S1318" s="69">
        <v>10.1014</v>
      </c>
      <c r="T1318" s="69">
        <v>9.6133970000000009</v>
      </c>
      <c r="U1318" s="69">
        <v>9.2396469999999997</v>
      </c>
      <c r="V1318" s="70">
        <v>0.67788389999999998</v>
      </c>
      <c r="W1318" s="70">
        <v>0.58319169999999998</v>
      </c>
      <c r="X1318" s="70">
        <v>0.54150390000000004</v>
      </c>
      <c r="Y1318" s="70">
        <v>0.51847200000000004</v>
      </c>
    </row>
    <row r="1319" spans="1:25">
      <c r="A1319" t="str">
        <f t="shared" si="63"/>
        <v>45-51</v>
      </c>
      <c r="B1319">
        <f t="shared" si="61"/>
        <v>45</v>
      </c>
      <c r="C1319">
        <f t="shared" si="62"/>
        <v>51</v>
      </c>
      <c r="D1319">
        <v>200000</v>
      </c>
      <c r="E1319">
        <v>222000</v>
      </c>
      <c r="F1319" s="69">
        <v>20.048839999999998</v>
      </c>
      <c r="G1319" s="69">
        <v>17.024889999999999</v>
      </c>
      <c r="H1319" s="69">
        <v>16.092220000000001</v>
      </c>
      <c r="I1319" s="69">
        <v>15.88931</v>
      </c>
      <c r="J1319" s="69">
        <v>41.8581</v>
      </c>
      <c r="K1319" s="69">
        <v>44.813110000000002</v>
      </c>
      <c r="L1319" s="69">
        <v>45.402140000000003</v>
      </c>
      <c r="M1319" s="69">
        <v>45.374339999999997</v>
      </c>
      <c r="N1319" s="69">
        <v>20.012450000000001</v>
      </c>
      <c r="O1319" s="69">
        <v>18.20926</v>
      </c>
      <c r="P1319" s="69">
        <v>17.51445</v>
      </c>
      <c r="Q1319" s="69">
        <v>16.985420000000001</v>
      </c>
      <c r="R1319" s="69">
        <v>11.83356</v>
      </c>
      <c r="S1319" s="69">
        <v>10.490209999999999</v>
      </c>
      <c r="T1319" s="69">
        <v>9.9790890000000001</v>
      </c>
      <c r="U1319" s="69">
        <v>9.5879180000000002</v>
      </c>
      <c r="V1319" s="70">
        <v>0.79926660000000005</v>
      </c>
      <c r="W1319" s="70">
        <v>0.68736249999999999</v>
      </c>
      <c r="X1319" s="70">
        <v>0.63731709999999997</v>
      </c>
      <c r="Y1319" s="70">
        <v>0.60842629999999998</v>
      </c>
    </row>
    <row r="1320" spans="1:25">
      <c r="A1320" t="str">
        <f t="shared" si="63"/>
        <v>45-52</v>
      </c>
      <c r="B1320">
        <f t="shared" si="61"/>
        <v>45</v>
      </c>
      <c r="C1320">
        <f t="shared" si="62"/>
        <v>52</v>
      </c>
      <c r="D1320">
        <v>200000</v>
      </c>
      <c r="E1320">
        <v>226000</v>
      </c>
      <c r="F1320" s="69">
        <v>14.66527</v>
      </c>
      <c r="G1320" s="69">
        <v>12.421569999999999</v>
      </c>
      <c r="H1320" s="69">
        <v>11.771459999999999</v>
      </c>
      <c r="I1320" s="69">
        <v>11.64528</v>
      </c>
      <c r="J1320" s="69">
        <v>45.456800000000001</v>
      </c>
      <c r="K1320" s="69">
        <v>48.337560000000003</v>
      </c>
      <c r="L1320" s="69">
        <v>48.88673</v>
      </c>
      <c r="M1320" s="69">
        <v>48.828769999999999</v>
      </c>
      <c r="N1320" s="69">
        <v>16.336849999999998</v>
      </c>
      <c r="O1320" s="69">
        <v>14.92733</v>
      </c>
      <c r="P1320" s="69">
        <v>14.397880000000001</v>
      </c>
      <c r="Q1320" s="69">
        <v>14.00014</v>
      </c>
      <c r="R1320" s="69">
        <v>10.533569999999999</v>
      </c>
      <c r="S1320" s="69">
        <v>9.3492069999999998</v>
      </c>
      <c r="T1320" s="69">
        <v>8.9114799999999992</v>
      </c>
      <c r="U1320" s="69">
        <v>8.5796279999999996</v>
      </c>
      <c r="V1320" s="70">
        <v>0.5706888</v>
      </c>
      <c r="W1320" s="70">
        <v>0.49141620000000003</v>
      </c>
      <c r="X1320" s="70">
        <v>0.45906370000000002</v>
      </c>
      <c r="Y1320" s="70">
        <v>0.44243090000000002</v>
      </c>
    </row>
    <row r="1321" spans="1:25">
      <c r="A1321" t="str">
        <f t="shared" si="63"/>
        <v>45-53</v>
      </c>
      <c r="B1321">
        <f t="shared" si="61"/>
        <v>45</v>
      </c>
      <c r="C1321">
        <f t="shared" si="62"/>
        <v>53</v>
      </c>
      <c r="D1321">
        <v>200000</v>
      </c>
      <c r="E1321">
        <v>230000</v>
      </c>
      <c r="F1321" s="69">
        <v>9.4755660000000006</v>
      </c>
      <c r="G1321" s="69">
        <v>7.9645650000000003</v>
      </c>
      <c r="H1321" s="69">
        <v>7.5462829999999999</v>
      </c>
      <c r="I1321" s="69">
        <v>7.4729760000000001</v>
      </c>
      <c r="J1321" s="69">
        <v>47.636040000000001</v>
      </c>
      <c r="K1321" s="69">
        <v>50.456409999999998</v>
      </c>
      <c r="L1321" s="69">
        <v>50.96367</v>
      </c>
      <c r="M1321" s="69">
        <v>50.878059999999998</v>
      </c>
      <c r="N1321" s="69">
        <v>13.5847</v>
      </c>
      <c r="O1321" s="69">
        <v>12.4374</v>
      </c>
      <c r="P1321" s="69">
        <v>12.02047</v>
      </c>
      <c r="Q1321" s="69">
        <v>11.70833</v>
      </c>
      <c r="R1321" s="69">
        <v>9.4463489999999997</v>
      </c>
      <c r="S1321" s="69">
        <v>8.3926859999999994</v>
      </c>
      <c r="T1321" s="69">
        <v>8.0145610000000005</v>
      </c>
      <c r="U1321" s="69">
        <v>7.7290710000000002</v>
      </c>
      <c r="V1321" s="70">
        <v>0.43636350000000002</v>
      </c>
      <c r="W1321" s="70">
        <v>0.37396980000000002</v>
      </c>
      <c r="X1321" s="70">
        <v>0.35143940000000001</v>
      </c>
      <c r="Y1321" s="70">
        <v>0.34173940000000003</v>
      </c>
    </row>
    <row r="1322" spans="1:25">
      <c r="A1322" t="str">
        <f t="shared" si="63"/>
        <v>45-54</v>
      </c>
      <c r="B1322">
        <f t="shared" si="61"/>
        <v>45</v>
      </c>
      <c r="C1322">
        <f t="shared" si="62"/>
        <v>54</v>
      </c>
      <c r="D1322">
        <v>200000</v>
      </c>
      <c r="E1322">
        <v>234000</v>
      </c>
      <c r="F1322" s="69">
        <v>9.8376180000000009</v>
      </c>
      <c r="G1322" s="69">
        <v>8.2848640000000007</v>
      </c>
      <c r="H1322" s="69">
        <v>7.8943269999999997</v>
      </c>
      <c r="I1322" s="69">
        <v>7.8304200000000002</v>
      </c>
      <c r="J1322" s="69">
        <v>47.241779999999999</v>
      </c>
      <c r="K1322" s="69">
        <v>50.070709999999998</v>
      </c>
      <c r="L1322" s="69">
        <v>50.545250000000003</v>
      </c>
      <c r="M1322" s="69">
        <v>50.45485</v>
      </c>
      <c r="N1322" s="69">
        <v>14.90171</v>
      </c>
      <c r="O1322" s="69">
        <v>13.624000000000001</v>
      </c>
      <c r="P1322" s="69">
        <v>13.1676</v>
      </c>
      <c r="Q1322" s="69">
        <v>12.828670000000001</v>
      </c>
      <c r="R1322" s="69">
        <v>9.8023360000000004</v>
      </c>
      <c r="S1322" s="69">
        <v>8.7072959999999995</v>
      </c>
      <c r="T1322" s="69">
        <v>8.3221299999999996</v>
      </c>
      <c r="U1322" s="69">
        <v>8.0337309999999995</v>
      </c>
      <c r="V1322" s="70">
        <v>0.45639540000000001</v>
      </c>
      <c r="W1322" s="70">
        <v>0.39212979999999997</v>
      </c>
      <c r="X1322" s="70">
        <v>0.36875520000000001</v>
      </c>
      <c r="Y1322" s="70">
        <v>0.35858610000000002</v>
      </c>
    </row>
    <row r="1323" spans="1:25">
      <c r="A1323" t="str">
        <f t="shared" si="63"/>
        <v>45-55</v>
      </c>
      <c r="B1323">
        <f t="shared" si="61"/>
        <v>45</v>
      </c>
      <c r="C1323">
        <f t="shared" si="62"/>
        <v>55</v>
      </c>
      <c r="D1323">
        <v>200000</v>
      </c>
      <c r="E1323">
        <v>238000</v>
      </c>
      <c r="F1323" s="69">
        <v>11.4777</v>
      </c>
      <c r="G1323" s="69">
        <v>9.7164640000000002</v>
      </c>
      <c r="H1323" s="69">
        <v>9.2531540000000003</v>
      </c>
      <c r="I1323" s="69">
        <v>9.1745059999999992</v>
      </c>
      <c r="J1323" s="69">
        <v>44.994109999999999</v>
      </c>
      <c r="K1323" s="69">
        <v>47.842869999999998</v>
      </c>
      <c r="L1323" s="69">
        <v>48.356319999999997</v>
      </c>
      <c r="M1323" s="69">
        <v>48.29054</v>
      </c>
      <c r="N1323" s="69">
        <v>15.173909999999999</v>
      </c>
      <c r="O1323" s="69">
        <v>13.871510000000001</v>
      </c>
      <c r="P1323" s="69">
        <v>13.40753</v>
      </c>
      <c r="Q1323" s="69">
        <v>13.064909999999999</v>
      </c>
      <c r="R1323" s="69">
        <v>10.0031</v>
      </c>
      <c r="S1323" s="69">
        <v>8.8814019999999996</v>
      </c>
      <c r="T1323" s="69">
        <v>8.4891609999999993</v>
      </c>
      <c r="U1323" s="69">
        <v>8.1967960000000009</v>
      </c>
      <c r="V1323" s="70">
        <v>0.39527810000000002</v>
      </c>
      <c r="W1323" s="70">
        <v>0.3393852</v>
      </c>
      <c r="X1323" s="70">
        <v>0.32038739999999999</v>
      </c>
      <c r="Y1323" s="70">
        <v>0.31314429999999999</v>
      </c>
    </row>
    <row r="1324" spans="1:25">
      <c r="A1324" t="str">
        <f t="shared" si="63"/>
        <v>45-56</v>
      </c>
      <c r="B1324">
        <f t="shared" si="61"/>
        <v>45</v>
      </c>
      <c r="C1324">
        <f t="shared" si="62"/>
        <v>56</v>
      </c>
      <c r="D1324">
        <v>200000</v>
      </c>
      <c r="E1324">
        <v>242000</v>
      </c>
      <c r="F1324" s="69">
        <v>8.6057419999999993</v>
      </c>
      <c r="G1324" s="69">
        <v>7.2641939999999998</v>
      </c>
      <c r="H1324" s="69">
        <v>6.9205360000000002</v>
      </c>
      <c r="I1324" s="69">
        <v>6.8666619999999998</v>
      </c>
      <c r="J1324" s="69">
        <v>48.139719999999997</v>
      </c>
      <c r="K1324" s="69">
        <v>50.967269999999999</v>
      </c>
      <c r="L1324" s="69">
        <v>51.448419999999999</v>
      </c>
      <c r="M1324" s="69">
        <v>51.334000000000003</v>
      </c>
      <c r="N1324" s="69">
        <v>13.53242</v>
      </c>
      <c r="O1324" s="69">
        <v>12.39071</v>
      </c>
      <c r="P1324" s="69">
        <v>11.99855</v>
      </c>
      <c r="Q1324" s="69">
        <v>11.709849999999999</v>
      </c>
      <c r="R1324" s="69">
        <v>9.4641590000000004</v>
      </c>
      <c r="S1324" s="69">
        <v>8.4036740000000005</v>
      </c>
      <c r="T1324" s="69">
        <v>8.0431150000000002</v>
      </c>
      <c r="U1324" s="69">
        <v>7.7761060000000004</v>
      </c>
      <c r="V1324" s="70">
        <v>0.4409072</v>
      </c>
      <c r="W1324" s="70">
        <v>0.37661480000000003</v>
      </c>
      <c r="X1324" s="70">
        <v>0.35550019999999999</v>
      </c>
      <c r="Y1324" s="70">
        <v>0.34742980000000001</v>
      </c>
    </row>
    <row r="1325" spans="1:25">
      <c r="A1325" t="str">
        <f t="shared" si="63"/>
        <v>46-7</v>
      </c>
      <c r="B1325">
        <f t="shared" si="61"/>
        <v>46</v>
      </c>
      <c r="C1325">
        <f t="shared" si="62"/>
        <v>7</v>
      </c>
      <c r="D1325">
        <v>204000</v>
      </c>
      <c r="E1325">
        <v>46000</v>
      </c>
      <c r="F1325" s="69">
        <v>5.3330310000000001</v>
      </c>
      <c r="G1325" s="69">
        <v>4.4859150000000003</v>
      </c>
      <c r="H1325" s="69">
        <v>4.2367629999999998</v>
      </c>
      <c r="I1325" s="69">
        <v>4.1072550000000003</v>
      </c>
      <c r="J1325" s="69">
        <v>54.908909999999999</v>
      </c>
      <c r="K1325" s="69">
        <v>56.636719999999997</v>
      </c>
      <c r="L1325" s="69">
        <v>56.843780000000002</v>
      </c>
      <c r="M1325" s="69">
        <v>56.830170000000003</v>
      </c>
      <c r="N1325" s="69">
        <v>6.3621499999999997</v>
      </c>
      <c r="O1325" s="69">
        <v>5.8748860000000001</v>
      </c>
      <c r="P1325" s="69">
        <v>5.6927320000000003</v>
      </c>
      <c r="Q1325" s="69">
        <v>5.5545070000000001</v>
      </c>
      <c r="R1325" s="69">
        <v>5.9575009999999997</v>
      </c>
      <c r="S1325" s="69">
        <v>5.3220809999999998</v>
      </c>
      <c r="T1325" s="69">
        <v>5.0762980000000004</v>
      </c>
      <c r="U1325" s="69">
        <v>4.8846679999999996</v>
      </c>
      <c r="V1325" s="70">
        <v>0.34497250000000002</v>
      </c>
      <c r="W1325" s="70">
        <v>0.29229450000000001</v>
      </c>
      <c r="X1325" s="70">
        <v>0.26584790000000003</v>
      </c>
      <c r="Y1325" s="70">
        <v>0.25097750000000002</v>
      </c>
    </row>
    <row r="1326" spans="1:25">
      <c r="A1326" t="str">
        <f t="shared" si="63"/>
        <v>46-8</v>
      </c>
      <c r="B1326">
        <f t="shared" si="61"/>
        <v>46</v>
      </c>
      <c r="C1326">
        <f t="shared" si="62"/>
        <v>8</v>
      </c>
      <c r="D1326">
        <v>204000</v>
      </c>
      <c r="E1326">
        <v>50000</v>
      </c>
      <c r="F1326" s="69">
        <v>5.2020489999999997</v>
      </c>
      <c r="G1326" s="69">
        <v>4.340878</v>
      </c>
      <c r="H1326" s="69">
        <v>4.0903520000000002</v>
      </c>
      <c r="I1326" s="69">
        <v>3.9608699999999999</v>
      </c>
      <c r="J1326" s="69">
        <v>54.749160000000003</v>
      </c>
      <c r="K1326" s="69">
        <v>56.54034</v>
      </c>
      <c r="L1326" s="69">
        <v>56.762259999999998</v>
      </c>
      <c r="M1326" s="69">
        <v>56.750619999999998</v>
      </c>
      <c r="N1326" s="69">
        <v>5.6554799999999998</v>
      </c>
      <c r="O1326" s="69">
        <v>5.2341040000000003</v>
      </c>
      <c r="P1326" s="69">
        <v>5.0767920000000002</v>
      </c>
      <c r="Q1326" s="69">
        <v>4.9581309999999998</v>
      </c>
      <c r="R1326" s="69">
        <v>5.785094</v>
      </c>
      <c r="S1326" s="69">
        <v>5.1754829999999998</v>
      </c>
      <c r="T1326" s="69">
        <v>4.9390340000000004</v>
      </c>
      <c r="U1326" s="69">
        <v>4.7553530000000004</v>
      </c>
      <c r="V1326" s="70">
        <v>0.31376090000000001</v>
      </c>
      <c r="W1326" s="70">
        <v>0.265316</v>
      </c>
      <c r="X1326" s="70">
        <v>0.2409907</v>
      </c>
      <c r="Y1326" s="70">
        <v>0.2277179</v>
      </c>
    </row>
    <row r="1327" spans="1:25">
      <c r="A1327" t="str">
        <f t="shared" si="63"/>
        <v>46-9</v>
      </c>
      <c r="B1327">
        <f t="shared" si="61"/>
        <v>46</v>
      </c>
      <c r="C1327">
        <f t="shared" si="62"/>
        <v>9</v>
      </c>
      <c r="D1327">
        <v>204000</v>
      </c>
      <c r="E1327">
        <v>54000</v>
      </c>
      <c r="F1327" s="69">
        <v>5.6372010000000001</v>
      </c>
      <c r="G1327" s="69">
        <v>4.7040600000000001</v>
      </c>
      <c r="H1327" s="69">
        <v>4.4298909999999996</v>
      </c>
      <c r="I1327" s="69">
        <v>4.294384</v>
      </c>
      <c r="J1327" s="69">
        <v>55.076479999999997</v>
      </c>
      <c r="K1327" s="69">
        <v>56.78501</v>
      </c>
      <c r="L1327" s="69">
        <v>56.98677</v>
      </c>
      <c r="M1327" s="69">
        <v>56.956510000000002</v>
      </c>
      <c r="N1327" s="69">
        <v>7.7575599999999998</v>
      </c>
      <c r="O1327" s="69">
        <v>7.141642</v>
      </c>
      <c r="P1327" s="69">
        <v>6.9098629999999996</v>
      </c>
      <c r="Q1327" s="69">
        <v>6.7331839999999996</v>
      </c>
      <c r="R1327" s="69">
        <v>6.2294749999999999</v>
      </c>
      <c r="S1327" s="69">
        <v>5.5668249999999997</v>
      </c>
      <c r="T1327" s="69">
        <v>5.3102650000000002</v>
      </c>
      <c r="U1327" s="69">
        <v>5.1103129999999997</v>
      </c>
      <c r="V1327" s="70">
        <v>0.39089819999999997</v>
      </c>
      <c r="W1327" s="70">
        <v>0.3326228</v>
      </c>
      <c r="X1327" s="70">
        <v>0.30462089999999997</v>
      </c>
      <c r="Y1327" s="70">
        <v>0.28924040000000001</v>
      </c>
    </row>
    <row r="1328" spans="1:25">
      <c r="A1328" t="str">
        <f t="shared" si="63"/>
        <v>46-10</v>
      </c>
      <c r="B1328">
        <f t="shared" si="61"/>
        <v>46</v>
      </c>
      <c r="C1328">
        <f t="shared" si="62"/>
        <v>10</v>
      </c>
      <c r="D1328">
        <v>204000</v>
      </c>
      <c r="E1328">
        <v>58000</v>
      </c>
      <c r="F1328" s="69">
        <v>5.6191839999999997</v>
      </c>
      <c r="G1328" s="69">
        <v>4.7017829999999998</v>
      </c>
      <c r="H1328" s="69">
        <v>4.4277369999999996</v>
      </c>
      <c r="I1328" s="69">
        <v>4.2968640000000002</v>
      </c>
      <c r="J1328" s="69">
        <v>55.777920000000002</v>
      </c>
      <c r="K1328" s="69">
        <v>57.376330000000003</v>
      </c>
      <c r="L1328" s="69">
        <v>57.545209999999997</v>
      </c>
      <c r="M1328" s="69">
        <v>57.490569999999998</v>
      </c>
      <c r="N1328" s="69">
        <v>9.0067880000000002</v>
      </c>
      <c r="O1328" s="69">
        <v>8.2622890000000009</v>
      </c>
      <c r="P1328" s="69">
        <v>7.9797659999999997</v>
      </c>
      <c r="Q1328" s="69">
        <v>7.7628880000000002</v>
      </c>
      <c r="R1328" s="69">
        <v>6.4612869999999996</v>
      </c>
      <c r="S1328" s="69">
        <v>5.7730360000000003</v>
      </c>
      <c r="T1328" s="69">
        <v>5.5061499999999999</v>
      </c>
      <c r="U1328" s="69">
        <v>5.2981129999999999</v>
      </c>
      <c r="V1328" s="70">
        <v>0.45317079999999998</v>
      </c>
      <c r="W1328" s="70">
        <v>0.38723730000000001</v>
      </c>
      <c r="X1328" s="70">
        <v>0.35658339999999999</v>
      </c>
      <c r="Y1328" s="70">
        <v>0.33969290000000002</v>
      </c>
    </row>
    <row r="1329" spans="1:25">
      <c r="A1329" t="str">
        <f t="shared" si="63"/>
        <v>46-11</v>
      </c>
      <c r="B1329">
        <f t="shared" si="61"/>
        <v>46</v>
      </c>
      <c r="C1329">
        <f t="shared" si="62"/>
        <v>11</v>
      </c>
      <c r="D1329">
        <v>204000</v>
      </c>
      <c r="E1329">
        <v>62000</v>
      </c>
      <c r="F1329" s="69">
        <v>5.5790199999999999</v>
      </c>
      <c r="G1329" s="69">
        <v>4.696688</v>
      </c>
      <c r="H1329" s="69">
        <v>4.4285189999999997</v>
      </c>
      <c r="I1329" s="69">
        <v>4.3012240000000004</v>
      </c>
      <c r="J1329" s="69">
        <v>56.920650000000002</v>
      </c>
      <c r="K1329" s="69">
        <v>58.36824</v>
      </c>
      <c r="L1329" s="69">
        <v>58.489519999999999</v>
      </c>
      <c r="M1329" s="69">
        <v>58.405230000000003</v>
      </c>
      <c r="N1329" s="69">
        <v>11.416040000000001</v>
      </c>
      <c r="O1329" s="69">
        <v>10.431050000000001</v>
      </c>
      <c r="P1329" s="69">
        <v>10.05716</v>
      </c>
      <c r="Q1329" s="69">
        <v>9.7688330000000008</v>
      </c>
      <c r="R1329" s="69">
        <v>6.8992509999999996</v>
      </c>
      <c r="S1329" s="69">
        <v>6.1570140000000002</v>
      </c>
      <c r="T1329" s="69">
        <v>5.8707130000000003</v>
      </c>
      <c r="U1329" s="69">
        <v>5.6474739999999999</v>
      </c>
      <c r="V1329" s="70">
        <v>0.56141149999999995</v>
      </c>
      <c r="W1329" s="70">
        <v>0.48244490000000001</v>
      </c>
      <c r="X1329" s="70">
        <v>0.44772909999999999</v>
      </c>
      <c r="Y1329" s="70">
        <v>0.42879499999999998</v>
      </c>
    </row>
    <row r="1330" spans="1:25">
      <c r="A1330" t="str">
        <f t="shared" si="63"/>
        <v>46-12</v>
      </c>
      <c r="B1330">
        <f t="shared" si="61"/>
        <v>46</v>
      </c>
      <c r="C1330">
        <f t="shared" si="62"/>
        <v>12</v>
      </c>
      <c r="D1330">
        <v>204000</v>
      </c>
      <c r="E1330">
        <v>66000</v>
      </c>
      <c r="F1330" s="69">
        <v>8.4372489999999996</v>
      </c>
      <c r="G1330" s="69">
        <v>7.0987720000000003</v>
      </c>
      <c r="H1330" s="69">
        <v>6.6955020000000003</v>
      </c>
      <c r="I1330" s="69">
        <v>6.5226860000000002</v>
      </c>
      <c r="J1330" s="69">
        <v>54.284439999999996</v>
      </c>
      <c r="K1330" s="69">
        <v>55.959130000000002</v>
      </c>
      <c r="L1330" s="69">
        <v>56.16319</v>
      </c>
      <c r="M1330" s="69">
        <v>56.123109999999997</v>
      </c>
      <c r="N1330" s="69">
        <v>11.7499</v>
      </c>
      <c r="O1330" s="69">
        <v>10.739100000000001</v>
      </c>
      <c r="P1330" s="69">
        <v>10.35567</v>
      </c>
      <c r="Q1330" s="69">
        <v>10.05972</v>
      </c>
      <c r="R1330" s="69">
        <v>7.2086069999999998</v>
      </c>
      <c r="S1330" s="69">
        <v>6.4299559999999998</v>
      </c>
      <c r="T1330" s="69">
        <v>6.129918</v>
      </c>
      <c r="U1330" s="69">
        <v>5.8958490000000001</v>
      </c>
      <c r="V1330" s="70">
        <v>0.55613409999999996</v>
      </c>
      <c r="W1330" s="70">
        <v>0.47836810000000002</v>
      </c>
      <c r="X1330" s="70">
        <v>0.44430350000000002</v>
      </c>
      <c r="Y1330" s="70">
        <v>0.42580699999999999</v>
      </c>
    </row>
    <row r="1331" spans="1:25">
      <c r="A1331" t="str">
        <f t="shared" si="63"/>
        <v>46-13</v>
      </c>
      <c r="B1331">
        <f t="shared" si="61"/>
        <v>46</v>
      </c>
      <c r="C1331">
        <f t="shared" si="62"/>
        <v>13</v>
      </c>
      <c r="D1331">
        <v>204000</v>
      </c>
      <c r="E1331">
        <v>70000</v>
      </c>
      <c r="F1331" s="69">
        <v>6.492578</v>
      </c>
      <c r="G1331" s="69">
        <v>5.4943390000000001</v>
      </c>
      <c r="H1331" s="69">
        <v>5.1927450000000004</v>
      </c>
      <c r="I1331" s="69">
        <v>5.058878</v>
      </c>
      <c r="J1331" s="69">
        <v>54.752450000000003</v>
      </c>
      <c r="K1331" s="69">
        <v>56.369</v>
      </c>
      <c r="L1331" s="69">
        <v>56.55198</v>
      </c>
      <c r="M1331" s="69">
        <v>56.499769999999998</v>
      </c>
      <c r="N1331" s="69">
        <v>10.097429999999999</v>
      </c>
      <c r="O1331" s="69">
        <v>9.2498249999999995</v>
      </c>
      <c r="P1331" s="69">
        <v>8.9287620000000008</v>
      </c>
      <c r="Q1331" s="69">
        <v>8.680631</v>
      </c>
      <c r="R1331" s="69">
        <v>6.8052960000000002</v>
      </c>
      <c r="S1331" s="69">
        <v>6.0755030000000003</v>
      </c>
      <c r="T1331" s="69">
        <v>5.7940940000000003</v>
      </c>
      <c r="U1331" s="69">
        <v>5.5737709999999998</v>
      </c>
      <c r="V1331" s="70">
        <v>0.47410059999999998</v>
      </c>
      <c r="W1331" s="70">
        <v>0.40726319999999999</v>
      </c>
      <c r="X1331" s="70">
        <v>0.376828</v>
      </c>
      <c r="Y1331" s="70">
        <v>0.36020180000000002</v>
      </c>
    </row>
    <row r="1332" spans="1:25">
      <c r="A1332" t="str">
        <f t="shared" si="63"/>
        <v>46-14</v>
      </c>
      <c r="B1332">
        <f t="shared" si="61"/>
        <v>46</v>
      </c>
      <c r="C1332">
        <f t="shared" si="62"/>
        <v>14</v>
      </c>
      <c r="D1332">
        <v>204000</v>
      </c>
      <c r="E1332">
        <v>74000</v>
      </c>
      <c r="F1332" s="69">
        <v>5.8856260000000002</v>
      </c>
      <c r="G1332" s="69">
        <v>4.9982290000000003</v>
      </c>
      <c r="H1332" s="69">
        <v>4.7305149999999996</v>
      </c>
      <c r="I1332" s="69">
        <v>4.6086070000000001</v>
      </c>
      <c r="J1332" s="69">
        <v>54.409849999999999</v>
      </c>
      <c r="K1332" s="69">
        <v>56.01632</v>
      </c>
      <c r="L1332" s="69">
        <v>56.198059999999998</v>
      </c>
      <c r="M1332" s="69">
        <v>56.14264</v>
      </c>
      <c r="N1332" s="69">
        <v>7.7474179999999997</v>
      </c>
      <c r="O1332" s="69">
        <v>7.121143</v>
      </c>
      <c r="P1332" s="69">
        <v>6.8847839999999998</v>
      </c>
      <c r="Q1332" s="69">
        <v>6.7023599999999997</v>
      </c>
      <c r="R1332" s="69">
        <v>6.3953879999999996</v>
      </c>
      <c r="S1332" s="69">
        <v>5.7167589999999997</v>
      </c>
      <c r="T1332" s="69">
        <v>5.4553839999999996</v>
      </c>
      <c r="U1332" s="69">
        <v>5.2502579999999996</v>
      </c>
      <c r="V1332" s="70">
        <v>0.393565</v>
      </c>
      <c r="W1332" s="70">
        <v>0.3369896</v>
      </c>
      <c r="X1332" s="70">
        <v>0.31023790000000001</v>
      </c>
      <c r="Y1332" s="70">
        <v>0.29561880000000001</v>
      </c>
    </row>
    <row r="1333" spans="1:25">
      <c r="A1333" t="str">
        <f t="shared" si="63"/>
        <v>46-15</v>
      </c>
      <c r="B1333">
        <f t="shared" si="61"/>
        <v>46</v>
      </c>
      <c r="C1333">
        <f t="shared" si="62"/>
        <v>15</v>
      </c>
      <c r="D1333">
        <v>204000</v>
      </c>
      <c r="E1333">
        <v>78000</v>
      </c>
      <c r="F1333" s="69">
        <v>6.2465390000000003</v>
      </c>
      <c r="G1333" s="69">
        <v>5.3031810000000004</v>
      </c>
      <c r="H1333" s="69">
        <v>5.0177509999999996</v>
      </c>
      <c r="I1333" s="69">
        <v>4.8906010000000002</v>
      </c>
      <c r="J1333" s="69">
        <v>54.230200000000004</v>
      </c>
      <c r="K1333" s="69">
        <v>55.891210000000001</v>
      </c>
      <c r="L1333" s="69">
        <v>56.089739999999999</v>
      </c>
      <c r="M1333" s="69">
        <v>56.034610000000001</v>
      </c>
      <c r="N1333" s="69">
        <v>8.5524629999999995</v>
      </c>
      <c r="O1333" s="69">
        <v>7.8441859999999997</v>
      </c>
      <c r="P1333" s="69">
        <v>7.5766559999999998</v>
      </c>
      <c r="Q1333" s="69">
        <v>7.370012</v>
      </c>
      <c r="R1333" s="69">
        <v>6.6721880000000002</v>
      </c>
      <c r="S1333" s="69">
        <v>5.9615900000000002</v>
      </c>
      <c r="T1333" s="69">
        <v>5.6886200000000002</v>
      </c>
      <c r="U1333" s="69">
        <v>5.4748099999999997</v>
      </c>
      <c r="V1333" s="70">
        <v>0.42490679999999997</v>
      </c>
      <c r="W1333" s="70">
        <v>0.36417480000000002</v>
      </c>
      <c r="X1333" s="70">
        <v>0.33608300000000002</v>
      </c>
      <c r="Y1333" s="70">
        <v>0.32080259999999999</v>
      </c>
    </row>
    <row r="1334" spans="1:25">
      <c r="A1334" t="str">
        <f t="shared" si="63"/>
        <v>46-16</v>
      </c>
      <c r="B1334">
        <f t="shared" si="61"/>
        <v>46</v>
      </c>
      <c r="C1334">
        <f t="shared" si="62"/>
        <v>16</v>
      </c>
      <c r="D1334">
        <v>204000</v>
      </c>
      <c r="E1334">
        <v>82000</v>
      </c>
      <c r="F1334" s="69">
        <v>5.601731</v>
      </c>
      <c r="G1334" s="69">
        <v>4.7654160000000001</v>
      </c>
      <c r="H1334" s="69">
        <v>4.5101529999999999</v>
      </c>
      <c r="I1334" s="69">
        <v>4.3956150000000003</v>
      </c>
      <c r="J1334" s="69">
        <v>53.476430000000001</v>
      </c>
      <c r="K1334" s="69">
        <v>55.15184</v>
      </c>
      <c r="L1334" s="69">
        <v>55.359459999999999</v>
      </c>
      <c r="M1334" s="69">
        <v>55.304000000000002</v>
      </c>
      <c r="N1334" s="69">
        <v>6.3295310000000002</v>
      </c>
      <c r="O1334" s="69">
        <v>5.8340480000000001</v>
      </c>
      <c r="P1334" s="69">
        <v>5.6476879999999996</v>
      </c>
      <c r="Q1334" s="69">
        <v>5.504372</v>
      </c>
      <c r="R1334" s="69">
        <v>6.2556789999999998</v>
      </c>
      <c r="S1334" s="69">
        <v>5.5967479999999998</v>
      </c>
      <c r="T1334" s="69">
        <v>5.3437130000000002</v>
      </c>
      <c r="U1334" s="69">
        <v>5.1452780000000002</v>
      </c>
      <c r="V1334" s="70">
        <v>0.32865169999999999</v>
      </c>
      <c r="W1334" s="70">
        <v>0.28037679999999998</v>
      </c>
      <c r="X1334" s="70">
        <v>0.25692219999999999</v>
      </c>
      <c r="Y1334" s="70">
        <v>0.2442338</v>
      </c>
    </row>
    <row r="1335" spans="1:25">
      <c r="A1335" t="str">
        <f t="shared" si="63"/>
        <v>46-17</v>
      </c>
      <c r="B1335">
        <f t="shared" si="61"/>
        <v>46</v>
      </c>
      <c r="C1335">
        <f t="shared" si="62"/>
        <v>17</v>
      </c>
      <c r="D1335">
        <v>204000</v>
      </c>
      <c r="E1335">
        <v>86000</v>
      </c>
      <c r="F1335" s="69">
        <v>10.05686</v>
      </c>
      <c r="G1335" s="69">
        <v>8.5808970000000002</v>
      </c>
      <c r="H1335" s="69">
        <v>8.1291770000000003</v>
      </c>
      <c r="I1335" s="69">
        <v>7.9524049999999997</v>
      </c>
      <c r="J1335" s="69">
        <v>47.007159999999999</v>
      </c>
      <c r="K1335" s="69">
        <v>49.098089999999999</v>
      </c>
      <c r="L1335" s="69">
        <v>49.461359999999999</v>
      </c>
      <c r="M1335" s="69">
        <v>49.4938</v>
      </c>
      <c r="N1335" s="69">
        <v>15.929690000000001</v>
      </c>
      <c r="O1335" s="69">
        <v>14.49621</v>
      </c>
      <c r="P1335" s="69">
        <v>13.95346</v>
      </c>
      <c r="Q1335" s="69">
        <v>13.532719999999999</v>
      </c>
      <c r="R1335" s="69">
        <v>8.9970850000000002</v>
      </c>
      <c r="S1335" s="69">
        <v>8.00807</v>
      </c>
      <c r="T1335" s="69">
        <v>7.6310209999999996</v>
      </c>
      <c r="U1335" s="69">
        <v>7.3369099999999996</v>
      </c>
      <c r="V1335" s="70">
        <v>0.71627589999999997</v>
      </c>
      <c r="W1335" s="70">
        <v>0.62071900000000002</v>
      </c>
      <c r="X1335" s="70">
        <v>0.58235510000000001</v>
      </c>
      <c r="Y1335" s="70">
        <v>0.5626449</v>
      </c>
    </row>
    <row r="1336" spans="1:25">
      <c r="A1336" t="str">
        <f t="shared" si="63"/>
        <v>46-18</v>
      </c>
      <c r="B1336">
        <f t="shared" si="61"/>
        <v>46</v>
      </c>
      <c r="C1336">
        <f t="shared" si="62"/>
        <v>18</v>
      </c>
      <c r="D1336">
        <v>204000</v>
      </c>
      <c r="E1336">
        <v>90000</v>
      </c>
      <c r="F1336" s="69">
        <v>7.5671049999999997</v>
      </c>
      <c r="G1336" s="69">
        <v>6.4779489999999997</v>
      </c>
      <c r="H1336" s="69">
        <v>6.1364900000000002</v>
      </c>
      <c r="I1336" s="69">
        <v>5.9987279999999998</v>
      </c>
      <c r="J1336" s="69">
        <v>53.542909999999999</v>
      </c>
      <c r="K1336" s="69">
        <v>55.186810000000001</v>
      </c>
      <c r="L1336" s="69">
        <v>55.371389999999998</v>
      </c>
      <c r="M1336" s="69">
        <v>55.28387</v>
      </c>
      <c r="N1336" s="69">
        <v>11.83488</v>
      </c>
      <c r="O1336" s="69">
        <v>10.82504</v>
      </c>
      <c r="P1336" s="69">
        <v>10.443059999999999</v>
      </c>
      <c r="Q1336" s="69">
        <v>10.148709999999999</v>
      </c>
      <c r="R1336" s="69">
        <v>7.7625469999999996</v>
      </c>
      <c r="S1336" s="69">
        <v>6.9212040000000004</v>
      </c>
      <c r="T1336" s="69">
        <v>6.5995419999999996</v>
      </c>
      <c r="U1336" s="69">
        <v>6.3486479999999998</v>
      </c>
      <c r="V1336" s="70">
        <v>0.55957140000000005</v>
      </c>
      <c r="W1336" s="70">
        <v>0.48356710000000003</v>
      </c>
      <c r="X1336" s="70">
        <v>0.450567</v>
      </c>
      <c r="Y1336" s="70">
        <v>0.43343029999999999</v>
      </c>
    </row>
    <row r="1337" spans="1:25">
      <c r="A1337" t="str">
        <f t="shared" si="63"/>
        <v>46-19</v>
      </c>
      <c r="B1337">
        <f t="shared" si="61"/>
        <v>46</v>
      </c>
      <c r="C1337">
        <f t="shared" si="62"/>
        <v>19</v>
      </c>
      <c r="D1337">
        <v>204000</v>
      </c>
      <c r="E1337">
        <v>94000</v>
      </c>
      <c r="F1337" s="69">
        <v>8.6432509999999994</v>
      </c>
      <c r="G1337" s="69">
        <v>7.452712</v>
      </c>
      <c r="H1337" s="69">
        <v>7.0853339999999996</v>
      </c>
      <c r="I1337" s="69">
        <v>6.9432359999999997</v>
      </c>
      <c r="J1337" s="69">
        <v>51.596559999999997</v>
      </c>
      <c r="K1337" s="69">
        <v>53.340049999999998</v>
      </c>
      <c r="L1337" s="69">
        <v>53.566310000000001</v>
      </c>
      <c r="M1337" s="69">
        <v>53.502360000000003</v>
      </c>
      <c r="N1337" s="69">
        <v>11.64058</v>
      </c>
      <c r="O1337" s="69">
        <v>10.64029</v>
      </c>
      <c r="P1337" s="69">
        <v>10.26003</v>
      </c>
      <c r="Q1337" s="69">
        <v>9.9653539999999996</v>
      </c>
      <c r="R1337" s="69">
        <v>7.9562840000000001</v>
      </c>
      <c r="S1337" s="69">
        <v>7.0961999999999996</v>
      </c>
      <c r="T1337" s="69">
        <v>6.7665430000000004</v>
      </c>
      <c r="U1337" s="69">
        <v>6.5084710000000001</v>
      </c>
      <c r="V1337" s="70">
        <v>0.50958380000000003</v>
      </c>
      <c r="W1337" s="70">
        <v>0.4406233</v>
      </c>
      <c r="X1337" s="70">
        <v>0.40976630000000003</v>
      </c>
      <c r="Y1337" s="70">
        <v>0.39346579999999998</v>
      </c>
    </row>
    <row r="1338" spans="1:25">
      <c r="A1338" t="str">
        <f t="shared" si="63"/>
        <v>46-20</v>
      </c>
      <c r="B1338">
        <f t="shared" si="61"/>
        <v>46</v>
      </c>
      <c r="C1338">
        <f t="shared" si="62"/>
        <v>20</v>
      </c>
      <c r="D1338">
        <v>204000</v>
      </c>
      <c r="E1338">
        <v>98000</v>
      </c>
      <c r="F1338" s="69">
        <v>6.1294190000000004</v>
      </c>
      <c r="G1338" s="69">
        <v>5.3027569999999997</v>
      </c>
      <c r="H1338" s="69">
        <v>5.0480689999999999</v>
      </c>
      <c r="I1338" s="69">
        <v>4.9444900000000001</v>
      </c>
      <c r="J1338" s="69">
        <v>52.388269999999999</v>
      </c>
      <c r="K1338" s="69">
        <v>54.055070000000001</v>
      </c>
      <c r="L1338" s="69">
        <v>54.252119999999998</v>
      </c>
      <c r="M1338" s="69">
        <v>54.167299999999997</v>
      </c>
      <c r="N1338" s="69">
        <v>8.3239839999999994</v>
      </c>
      <c r="O1338" s="69">
        <v>7.6387479999999996</v>
      </c>
      <c r="P1338" s="69">
        <v>7.3784679999999998</v>
      </c>
      <c r="Q1338" s="69">
        <v>7.1768169999999998</v>
      </c>
      <c r="R1338" s="69">
        <v>7.244605</v>
      </c>
      <c r="S1338" s="69">
        <v>6.471457</v>
      </c>
      <c r="T1338" s="69">
        <v>6.1746359999999996</v>
      </c>
      <c r="U1338" s="69">
        <v>5.9412539999999998</v>
      </c>
      <c r="V1338" s="70">
        <v>0.39878980000000003</v>
      </c>
      <c r="W1338" s="70">
        <v>0.34369959999999999</v>
      </c>
      <c r="X1338" s="70">
        <v>0.3177007</v>
      </c>
      <c r="Y1338" s="70">
        <v>0.30390479999999997</v>
      </c>
    </row>
    <row r="1339" spans="1:25">
      <c r="A1339" t="str">
        <f t="shared" si="63"/>
        <v>46-21</v>
      </c>
      <c r="B1339">
        <f t="shared" si="61"/>
        <v>46</v>
      </c>
      <c r="C1339">
        <f t="shared" si="62"/>
        <v>21</v>
      </c>
      <c r="D1339">
        <v>204000</v>
      </c>
      <c r="E1339">
        <v>102000</v>
      </c>
      <c r="F1339" s="69">
        <v>11.14682</v>
      </c>
      <c r="G1339" s="69">
        <v>9.7066140000000001</v>
      </c>
      <c r="H1339" s="69">
        <v>9.2672170000000005</v>
      </c>
      <c r="I1339" s="69">
        <v>9.1112289999999998</v>
      </c>
      <c r="J1339" s="69">
        <v>49.810470000000002</v>
      </c>
      <c r="K1339" s="69">
        <v>51.561329999999998</v>
      </c>
      <c r="L1339" s="69">
        <v>51.79974</v>
      </c>
      <c r="M1339" s="69">
        <v>51.739910000000002</v>
      </c>
      <c r="N1339" s="69">
        <v>13.6876</v>
      </c>
      <c r="O1339" s="69">
        <v>12.4953</v>
      </c>
      <c r="P1339" s="69">
        <v>12.042439999999999</v>
      </c>
      <c r="Q1339" s="69">
        <v>11.688470000000001</v>
      </c>
      <c r="R1339" s="69">
        <v>8.9233630000000002</v>
      </c>
      <c r="S1339" s="69">
        <v>7.9529189999999996</v>
      </c>
      <c r="T1339" s="69">
        <v>7.5827980000000004</v>
      </c>
      <c r="U1339" s="69">
        <v>7.2912530000000002</v>
      </c>
      <c r="V1339" s="70">
        <v>0.59045060000000005</v>
      </c>
      <c r="W1339" s="70">
        <v>0.5128587</v>
      </c>
      <c r="X1339" s="70">
        <v>0.47931590000000002</v>
      </c>
      <c r="Y1339" s="70">
        <v>0.46149699999999999</v>
      </c>
    </row>
    <row r="1340" spans="1:25">
      <c r="A1340" t="str">
        <f t="shared" si="63"/>
        <v>46-22</v>
      </c>
      <c r="B1340">
        <f t="shared" si="61"/>
        <v>46</v>
      </c>
      <c r="C1340">
        <f t="shared" si="62"/>
        <v>22</v>
      </c>
      <c r="D1340">
        <v>204000</v>
      </c>
      <c r="E1340">
        <v>106000</v>
      </c>
      <c r="F1340" s="69">
        <v>12.115170000000001</v>
      </c>
      <c r="G1340" s="69">
        <v>10.594659999999999</v>
      </c>
      <c r="H1340" s="69">
        <v>10.1295</v>
      </c>
      <c r="I1340" s="69">
        <v>9.9753220000000002</v>
      </c>
      <c r="J1340" s="69">
        <v>48.436169999999997</v>
      </c>
      <c r="K1340" s="69">
        <v>50.257660000000001</v>
      </c>
      <c r="L1340" s="69">
        <v>50.516570000000002</v>
      </c>
      <c r="M1340" s="69">
        <v>50.460619999999999</v>
      </c>
      <c r="N1340" s="69">
        <v>16.157160000000001</v>
      </c>
      <c r="O1340" s="69">
        <v>14.721399999999999</v>
      </c>
      <c r="P1340" s="69">
        <v>14.17637</v>
      </c>
      <c r="Q1340" s="69">
        <v>13.751390000000001</v>
      </c>
      <c r="R1340" s="69">
        <v>9.6692350000000005</v>
      </c>
      <c r="S1340" s="69">
        <v>8.6071530000000003</v>
      </c>
      <c r="T1340" s="69">
        <v>8.2030499999999993</v>
      </c>
      <c r="U1340" s="69">
        <v>7.8860109999999999</v>
      </c>
      <c r="V1340" s="70">
        <v>0.6274343</v>
      </c>
      <c r="W1340" s="70">
        <v>0.54648370000000002</v>
      </c>
      <c r="X1340" s="70">
        <v>0.51176500000000003</v>
      </c>
      <c r="Y1340" s="70">
        <v>0.49354520000000002</v>
      </c>
    </row>
    <row r="1341" spans="1:25">
      <c r="A1341" t="str">
        <f t="shared" si="63"/>
        <v>46-23</v>
      </c>
      <c r="B1341">
        <f t="shared" si="61"/>
        <v>46</v>
      </c>
      <c r="C1341">
        <f t="shared" si="62"/>
        <v>23</v>
      </c>
      <c r="D1341">
        <v>204000</v>
      </c>
      <c r="E1341">
        <v>110000</v>
      </c>
      <c r="F1341" s="69">
        <v>15.448869999999999</v>
      </c>
      <c r="G1341" s="69">
        <v>13.595499999999999</v>
      </c>
      <c r="H1341" s="69">
        <v>13.035550000000001</v>
      </c>
      <c r="I1341" s="69">
        <v>12.86871</v>
      </c>
      <c r="J1341" s="69">
        <v>46.239379999999997</v>
      </c>
      <c r="K1341" s="69">
        <v>48.136389999999999</v>
      </c>
      <c r="L1341" s="69">
        <v>48.421100000000003</v>
      </c>
      <c r="M1341" s="69">
        <v>48.378019999999999</v>
      </c>
      <c r="N1341" s="69">
        <v>17.475629999999999</v>
      </c>
      <c r="O1341" s="69">
        <v>15.91385</v>
      </c>
      <c r="P1341" s="69">
        <v>15.319290000000001</v>
      </c>
      <c r="Q1341" s="69">
        <v>14.853009999999999</v>
      </c>
      <c r="R1341" s="69">
        <v>10.382849999999999</v>
      </c>
      <c r="S1341" s="69">
        <v>9.2408029999999997</v>
      </c>
      <c r="T1341" s="69">
        <v>8.8056350000000005</v>
      </c>
      <c r="U1341" s="69">
        <v>8.4629139999999996</v>
      </c>
      <c r="V1341" s="70">
        <v>0.67486199999999996</v>
      </c>
      <c r="W1341" s="70">
        <v>0.58960500000000005</v>
      </c>
      <c r="X1341" s="70">
        <v>0.5530273</v>
      </c>
      <c r="Y1341" s="70">
        <v>0.53380689999999997</v>
      </c>
    </row>
    <row r="1342" spans="1:25">
      <c r="A1342" t="str">
        <f t="shared" si="63"/>
        <v>46-24</v>
      </c>
      <c r="B1342">
        <f t="shared" si="61"/>
        <v>46</v>
      </c>
      <c r="C1342">
        <f t="shared" si="62"/>
        <v>24</v>
      </c>
      <c r="D1342">
        <v>204000</v>
      </c>
      <c r="E1342">
        <v>114000</v>
      </c>
      <c r="F1342" s="69">
        <v>10.77042</v>
      </c>
      <c r="G1342" s="69">
        <v>9.4894820000000006</v>
      </c>
      <c r="H1342" s="69">
        <v>9.0973830000000007</v>
      </c>
      <c r="I1342" s="69">
        <v>8.9786140000000003</v>
      </c>
      <c r="J1342" s="69">
        <v>49.120159999999998</v>
      </c>
      <c r="K1342" s="69">
        <v>50.874839999999999</v>
      </c>
      <c r="L1342" s="69">
        <v>51.093890000000002</v>
      </c>
      <c r="M1342" s="69">
        <v>50.99091</v>
      </c>
      <c r="N1342" s="69">
        <v>15.640079999999999</v>
      </c>
      <c r="O1342" s="69">
        <v>14.270899999999999</v>
      </c>
      <c r="P1342" s="69">
        <v>13.748860000000001</v>
      </c>
      <c r="Q1342" s="69">
        <v>13.340949999999999</v>
      </c>
      <c r="R1342" s="69">
        <v>9.6239410000000003</v>
      </c>
      <c r="S1342" s="69">
        <v>8.5732130000000009</v>
      </c>
      <c r="T1342" s="69">
        <v>8.1717890000000004</v>
      </c>
      <c r="U1342" s="69">
        <v>7.8561610000000002</v>
      </c>
      <c r="V1342" s="70">
        <v>0.59892820000000002</v>
      </c>
      <c r="W1342" s="70">
        <v>0.52219490000000002</v>
      </c>
      <c r="X1342" s="70">
        <v>0.48868489999999998</v>
      </c>
      <c r="Y1342" s="70">
        <v>0.47139599999999998</v>
      </c>
    </row>
    <row r="1343" spans="1:25">
      <c r="A1343" t="str">
        <f t="shared" si="63"/>
        <v>46-25</v>
      </c>
      <c r="B1343">
        <f t="shared" si="61"/>
        <v>46</v>
      </c>
      <c r="C1343">
        <f t="shared" si="62"/>
        <v>25</v>
      </c>
      <c r="D1343">
        <v>204000</v>
      </c>
      <c r="E1343">
        <v>118000</v>
      </c>
      <c r="F1343" s="69">
        <v>11.74823</v>
      </c>
      <c r="G1343" s="69">
        <v>10.386710000000001</v>
      </c>
      <c r="H1343" s="69">
        <v>9.9734730000000003</v>
      </c>
      <c r="I1343" s="69">
        <v>9.8549009999999999</v>
      </c>
      <c r="J1343" s="69">
        <v>48.433390000000003</v>
      </c>
      <c r="K1343" s="69">
        <v>50.21116</v>
      </c>
      <c r="L1343" s="69">
        <v>50.435899999999997</v>
      </c>
      <c r="M1343" s="69">
        <v>50.334139999999998</v>
      </c>
      <c r="N1343" s="69">
        <v>16.34732</v>
      </c>
      <c r="O1343" s="69">
        <v>14.91292</v>
      </c>
      <c r="P1343" s="69">
        <v>14.365629999999999</v>
      </c>
      <c r="Q1343" s="69">
        <v>13.93623</v>
      </c>
      <c r="R1343" s="69">
        <v>9.9240320000000004</v>
      </c>
      <c r="S1343" s="69">
        <v>8.8403469999999995</v>
      </c>
      <c r="T1343" s="69">
        <v>8.4262049999999995</v>
      </c>
      <c r="U1343" s="69">
        <v>8.0999400000000001</v>
      </c>
      <c r="V1343" s="70">
        <v>0.60886899999999999</v>
      </c>
      <c r="W1343" s="70">
        <v>0.53114170000000005</v>
      </c>
      <c r="X1343" s="70">
        <v>0.49733709999999998</v>
      </c>
      <c r="Y1343" s="70">
        <v>0.47972090000000001</v>
      </c>
    </row>
    <row r="1344" spans="1:25">
      <c r="A1344" t="str">
        <f t="shared" si="63"/>
        <v>46-26</v>
      </c>
      <c r="B1344">
        <f t="shared" si="61"/>
        <v>46</v>
      </c>
      <c r="C1344">
        <f t="shared" si="62"/>
        <v>26</v>
      </c>
      <c r="D1344">
        <v>204000</v>
      </c>
      <c r="E1344">
        <v>122000</v>
      </c>
      <c r="F1344" s="69">
        <v>11.2638</v>
      </c>
      <c r="G1344" s="69">
        <v>9.9732400000000005</v>
      </c>
      <c r="H1344" s="69">
        <v>9.5841069999999995</v>
      </c>
      <c r="I1344" s="69">
        <v>9.4762419999999992</v>
      </c>
      <c r="J1344" s="69">
        <v>48.462069999999997</v>
      </c>
      <c r="K1344" s="69">
        <v>50.245759999999997</v>
      </c>
      <c r="L1344" s="69">
        <v>50.464509999999997</v>
      </c>
      <c r="M1344" s="69">
        <v>50.349690000000002</v>
      </c>
      <c r="N1344" s="69">
        <v>16.295729999999999</v>
      </c>
      <c r="O1344" s="69">
        <v>14.863020000000001</v>
      </c>
      <c r="P1344" s="69">
        <v>14.31841</v>
      </c>
      <c r="Q1344" s="69">
        <v>13.89161</v>
      </c>
      <c r="R1344" s="69">
        <v>9.9268070000000002</v>
      </c>
      <c r="S1344" s="69">
        <v>8.8411259999999992</v>
      </c>
      <c r="T1344" s="69">
        <v>8.4274869999999993</v>
      </c>
      <c r="U1344" s="69">
        <v>8.1022970000000001</v>
      </c>
      <c r="V1344" s="70">
        <v>0.5745654</v>
      </c>
      <c r="W1344" s="70">
        <v>0.50061149999999999</v>
      </c>
      <c r="X1344" s="70">
        <v>0.46824670000000002</v>
      </c>
      <c r="Y1344" s="70">
        <v>0.45158100000000001</v>
      </c>
    </row>
    <row r="1345" spans="1:25">
      <c r="A1345" t="str">
        <f t="shared" si="63"/>
        <v>46-27</v>
      </c>
      <c r="B1345">
        <f t="shared" si="61"/>
        <v>46</v>
      </c>
      <c r="C1345">
        <f t="shared" si="62"/>
        <v>27</v>
      </c>
      <c r="D1345">
        <v>204000</v>
      </c>
      <c r="E1345">
        <v>126000</v>
      </c>
      <c r="F1345" s="69">
        <v>14.75295</v>
      </c>
      <c r="G1345" s="69">
        <v>13.05819</v>
      </c>
      <c r="H1345" s="69">
        <v>12.539099999999999</v>
      </c>
      <c r="I1345" s="69">
        <v>12.411300000000001</v>
      </c>
      <c r="J1345" s="69">
        <v>48.138890000000004</v>
      </c>
      <c r="K1345" s="69">
        <v>49.94894</v>
      </c>
      <c r="L1345" s="69">
        <v>50.169220000000003</v>
      </c>
      <c r="M1345" s="69">
        <v>50.036059999999999</v>
      </c>
      <c r="N1345" s="69">
        <v>16.118590000000001</v>
      </c>
      <c r="O1345" s="69">
        <v>14.70393</v>
      </c>
      <c r="P1345" s="69">
        <v>14.16398</v>
      </c>
      <c r="Q1345" s="69">
        <v>13.740740000000001</v>
      </c>
      <c r="R1345" s="69">
        <v>10.30785</v>
      </c>
      <c r="S1345" s="69">
        <v>9.1830979999999993</v>
      </c>
      <c r="T1345" s="69">
        <v>8.7532169999999994</v>
      </c>
      <c r="U1345" s="69">
        <v>8.4150749999999999</v>
      </c>
      <c r="V1345" s="70">
        <v>0.69567630000000003</v>
      </c>
      <c r="W1345" s="70">
        <v>0.60727039999999999</v>
      </c>
      <c r="X1345" s="70">
        <v>0.56974060000000004</v>
      </c>
      <c r="Y1345" s="70">
        <v>0.55027470000000001</v>
      </c>
    </row>
    <row r="1346" spans="1:25">
      <c r="A1346" t="str">
        <f t="shared" si="63"/>
        <v>46-28</v>
      </c>
      <c r="B1346">
        <f t="shared" si="61"/>
        <v>46</v>
      </c>
      <c r="C1346">
        <f t="shared" si="62"/>
        <v>28</v>
      </c>
      <c r="D1346">
        <v>204000</v>
      </c>
      <c r="E1346">
        <v>130000</v>
      </c>
      <c r="F1346" s="69">
        <v>11.664669999999999</v>
      </c>
      <c r="G1346" s="69">
        <v>10.327349999999999</v>
      </c>
      <c r="H1346" s="69">
        <v>9.9209619999999994</v>
      </c>
      <c r="I1346" s="69">
        <v>9.8306380000000004</v>
      </c>
      <c r="J1346" s="69">
        <v>48.706650000000003</v>
      </c>
      <c r="K1346" s="69">
        <v>50.475630000000002</v>
      </c>
      <c r="L1346" s="69">
        <v>50.664990000000003</v>
      </c>
      <c r="M1346" s="69">
        <v>50.486040000000003</v>
      </c>
      <c r="N1346" s="69">
        <v>14.007339999999999</v>
      </c>
      <c r="O1346" s="69">
        <v>12.81184</v>
      </c>
      <c r="P1346" s="69">
        <v>12.354050000000001</v>
      </c>
      <c r="Q1346" s="69">
        <v>11.99737</v>
      </c>
      <c r="R1346" s="69">
        <v>9.7469900000000003</v>
      </c>
      <c r="S1346" s="69">
        <v>8.6942240000000002</v>
      </c>
      <c r="T1346" s="69">
        <v>8.2900189999999991</v>
      </c>
      <c r="U1346" s="69">
        <v>7.973007</v>
      </c>
      <c r="V1346" s="70">
        <v>0.5911402</v>
      </c>
      <c r="W1346" s="70">
        <v>0.51567770000000002</v>
      </c>
      <c r="X1346" s="70">
        <v>0.48253839999999998</v>
      </c>
      <c r="Y1346" s="70">
        <v>0.46573049999999999</v>
      </c>
    </row>
    <row r="1347" spans="1:25">
      <c r="A1347" t="str">
        <f t="shared" si="63"/>
        <v>46-29</v>
      </c>
      <c r="B1347">
        <f t="shared" ref="B1347:B1410" si="64">(D1347-24000)/4000+1</f>
        <v>46</v>
      </c>
      <c r="C1347">
        <f t="shared" ref="C1347:C1410" si="65">(E1347-22000)/4000+1</f>
        <v>29</v>
      </c>
      <c r="D1347">
        <v>204000</v>
      </c>
      <c r="E1347">
        <v>134000</v>
      </c>
      <c r="F1347" s="69">
        <v>16.291229999999999</v>
      </c>
      <c r="G1347" s="69">
        <v>14.45124</v>
      </c>
      <c r="H1347" s="69">
        <v>13.901339999999999</v>
      </c>
      <c r="I1347" s="69">
        <v>13.81981</v>
      </c>
      <c r="J1347" s="69">
        <v>45.44556</v>
      </c>
      <c r="K1347" s="69">
        <v>47.380679999999998</v>
      </c>
      <c r="L1347" s="69">
        <v>47.61835</v>
      </c>
      <c r="M1347" s="69">
        <v>47.433199999999999</v>
      </c>
      <c r="N1347" s="69">
        <v>16.044830000000001</v>
      </c>
      <c r="O1347" s="69">
        <v>14.65799</v>
      </c>
      <c r="P1347" s="69">
        <v>14.12449</v>
      </c>
      <c r="Q1347" s="69">
        <v>13.70801</v>
      </c>
      <c r="R1347" s="69">
        <v>10.772449999999999</v>
      </c>
      <c r="S1347" s="69">
        <v>9.6109100000000005</v>
      </c>
      <c r="T1347" s="69">
        <v>9.1628830000000008</v>
      </c>
      <c r="U1347" s="69">
        <v>8.8116819999999993</v>
      </c>
      <c r="V1347" s="70">
        <v>0.67731790000000003</v>
      </c>
      <c r="W1347" s="70">
        <v>0.59238230000000003</v>
      </c>
      <c r="X1347" s="70">
        <v>0.55564440000000004</v>
      </c>
      <c r="Y1347" s="70">
        <v>0.53716900000000001</v>
      </c>
    </row>
    <row r="1348" spans="1:25">
      <c r="A1348" t="str">
        <f t="shared" ref="A1348:A1411" si="66">B1348&amp;"-"&amp;C1348</f>
        <v>46-30</v>
      </c>
      <c r="B1348">
        <f t="shared" si="64"/>
        <v>46</v>
      </c>
      <c r="C1348">
        <f t="shared" si="65"/>
        <v>30</v>
      </c>
      <c r="D1348">
        <v>204000</v>
      </c>
      <c r="E1348">
        <v>138000</v>
      </c>
      <c r="F1348" s="69">
        <v>17.908290000000001</v>
      </c>
      <c r="G1348" s="69">
        <v>15.88087</v>
      </c>
      <c r="H1348" s="69">
        <v>15.2659</v>
      </c>
      <c r="I1348" s="69">
        <v>15.16586</v>
      </c>
      <c r="J1348" s="69">
        <v>44.13288</v>
      </c>
      <c r="K1348" s="69">
        <v>46.109650000000002</v>
      </c>
      <c r="L1348" s="69">
        <v>46.370710000000003</v>
      </c>
      <c r="M1348" s="69">
        <v>46.209719999999997</v>
      </c>
      <c r="N1348" s="69">
        <v>17.94171</v>
      </c>
      <c r="O1348" s="69">
        <v>16.372640000000001</v>
      </c>
      <c r="P1348" s="69">
        <v>15.769270000000001</v>
      </c>
      <c r="Q1348" s="69">
        <v>15.298830000000001</v>
      </c>
      <c r="R1348" s="69">
        <v>11.27591</v>
      </c>
      <c r="S1348" s="69">
        <v>10.055249999999999</v>
      </c>
      <c r="T1348" s="69">
        <v>9.5849130000000002</v>
      </c>
      <c r="U1348" s="69">
        <v>9.2173929999999995</v>
      </c>
      <c r="V1348" s="70">
        <v>0.68000910000000003</v>
      </c>
      <c r="W1348" s="70">
        <v>0.59353860000000003</v>
      </c>
      <c r="X1348" s="70">
        <v>0.55659389999999997</v>
      </c>
      <c r="Y1348" s="70">
        <v>0.53826110000000005</v>
      </c>
    </row>
    <row r="1349" spans="1:25">
      <c r="A1349" t="str">
        <f t="shared" si="66"/>
        <v>46-31</v>
      </c>
      <c r="B1349">
        <f t="shared" si="64"/>
        <v>46</v>
      </c>
      <c r="C1349">
        <f t="shared" si="65"/>
        <v>31</v>
      </c>
      <c r="D1349">
        <v>204000</v>
      </c>
      <c r="E1349">
        <v>142000</v>
      </c>
      <c r="F1349" s="69">
        <v>14.45524</v>
      </c>
      <c r="G1349" s="69">
        <v>12.88191</v>
      </c>
      <c r="H1349" s="69">
        <v>12.41764</v>
      </c>
      <c r="I1349" s="69">
        <v>12.35159</v>
      </c>
      <c r="J1349" s="69">
        <v>47.513939999999998</v>
      </c>
      <c r="K1349" s="69">
        <v>49.333379999999998</v>
      </c>
      <c r="L1349" s="69">
        <v>49.526139999999998</v>
      </c>
      <c r="M1349" s="69">
        <v>49.313420000000001</v>
      </c>
      <c r="N1349" s="69">
        <v>16.939419999999998</v>
      </c>
      <c r="O1349" s="69">
        <v>15.470599999999999</v>
      </c>
      <c r="P1349" s="69">
        <v>14.90804</v>
      </c>
      <c r="Q1349" s="69">
        <v>14.46862</v>
      </c>
      <c r="R1349" s="69">
        <v>10.98015</v>
      </c>
      <c r="S1349" s="69">
        <v>9.7910939999999993</v>
      </c>
      <c r="T1349" s="69">
        <v>9.3345719999999996</v>
      </c>
      <c r="U1349" s="69">
        <v>8.9767069999999993</v>
      </c>
      <c r="V1349" s="70">
        <v>0.54445200000000005</v>
      </c>
      <c r="W1349" s="70">
        <v>0.47422989999999998</v>
      </c>
      <c r="X1349" s="70">
        <v>0.44373030000000002</v>
      </c>
      <c r="Y1349" s="70">
        <v>0.42881190000000002</v>
      </c>
    </row>
    <row r="1350" spans="1:25">
      <c r="A1350" t="str">
        <f t="shared" si="66"/>
        <v>46-32</v>
      </c>
      <c r="B1350">
        <f t="shared" si="64"/>
        <v>46</v>
      </c>
      <c r="C1350">
        <f t="shared" si="65"/>
        <v>32</v>
      </c>
      <c r="D1350">
        <v>204000</v>
      </c>
      <c r="E1350">
        <v>146000</v>
      </c>
      <c r="F1350" s="69">
        <v>15.32175</v>
      </c>
      <c r="G1350" s="69">
        <v>13.675610000000001</v>
      </c>
      <c r="H1350" s="69">
        <v>13.186389999999999</v>
      </c>
      <c r="I1350" s="69">
        <v>13.111660000000001</v>
      </c>
      <c r="J1350" s="69">
        <v>47.491590000000002</v>
      </c>
      <c r="K1350" s="69">
        <v>49.33379</v>
      </c>
      <c r="L1350" s="69">
        <v>49.538209999999999</v>
      </c>
      <c r="M1350" s="69">
        <v>49.333509999999997</v>
      </c>
      <c r="N1350" s="69">
        <v>17.683399999999999</v>
      </c>
      <c r="O1350" s="69">
        <v>16.145140000000001</v>
      </c>
      <c r="P1350" s="69">
        <v>15.555999999999999</v>
      </c>
      <c r="Q1350" s="69">
        <v>15.09613</v>
      </c>
      <c r="R1350" s="69">
        <v>11.418979999999999</v>
      </c>
      <c r="S1350" s="69">
        <v>10.181150000000001</v>
      </c>
      <c r="T1350" s="69">
        <v>9.7064400000000006</v>
      </c>
      <c r="U1350" s="69">
        <v>9.3347259999999999</v>
      </c>
      <c r="V1350" s="70">
        <v>0.57395949999999996</v>
      </c>
      <c r="W1350" s="70">
        <v>0.49993569999999998</v>
      </c>
      <c r="X1350" s="70">
        <v>0.4679972</v>
      </c>
      <c r="Y1350" s="70">
        <v>0.45221280000000003</v>
      </c>
    </row>
    <row r="1351" spans="1:25">
      <c r="A1351" t="str">
        <f t="shared" si="66"/>
        <v>46-33</v>
      </c>
      <c r="B1351">
        <f t="shared" si="64"/>
        <v>46</v>
      </c>
      <c r="C1351">
        <f t="shared" si="65"/>
        <v>33</v>
      </c>
      <c r="D1351">
        <v>204000</v>
      </c>
      <c r="E1351">
        <v>150000</v>
      </c>
      <c r="F1351" s="69">
        <v>14.87832</v>
      </c>
      <c r="G1351" s="69">
        <v>13.29318</v>
      </c>
      <c r="H1351" s="69">
        <v>12.82405</v>
      </c>
      <c r="I1351" s="69">
        <v>12.753909999999999</v>
      </c>
      <c r="J1351" s="69">
        <v>47.772620000000003</v>
      </c>
      <c r="K1351" s="69">
        <v>49.656770000000002</v>
      </c>
      <c r="L1351" s="69">
        <v>49.86797</v>
      </c>
      <c r="M1351" s="69">
        <v>49.664059999999999</v>
      </c>
      <c r="N1351" s="69">
        <v>17.82348</v>
      </c>
      <c r="O1351" s="69">
        <v>16.275279999999999</v>
      </c>
      <c r="P1351" s="69">
        <v>15.68009</v>
      </c>
      <c r="Q1351" s="69">
        <v>15.2155</v>
      </c>
      <c r="R1351" s="69">
        <v>11.52378</v>
      </c>
      <c r="S1351" s="69">
        <v>10.27711</v>
      </c>
      <c r="T1351" s="69">
        <v>9.7969469999999994</v>
      </c>
      <c r="U1351" s="69">
        <v>9.4208610000000004</v>
      </c>
      <c r="V1351" s="70">
        <v>0.54270779999999996</v>
      </c>
      <c r="W1351" s="70">
        <v>0.47216809999999998</v>
      </c>
      <c r="X1351" s="70">
        <v>0.44144559999999999</v>
      </c>
      <c r="Y1351" s="70">
        <v>0.42631659999999999</v>
      </c>
    </row>
    <row r="1352" spans="1:25">
      <c r="A1352" t="str">
        <f t="shared" si="66"/>
        <v>46-34</v>
      </c>
      <c r="B1352">
        <f t="shared" si="64"/>
        <v>46</v>
      </c>
      <c r="C1352">
        <f t="shared" si="65"/>
        <v>34</v>
      </c>
      <c r="D1352">
        <v>204000</v>
      </c>
      <c r="E1352">
        <v>154000</v>
      </c>
      <c r="F1352" s="69">
        <v>19.7072</v>
      </c>
      <c r="G1352" s="69">
        <v>17.43582</v>
      </c>
      <c r="H1352" s="69">
        <v>16.72917</v>
      </c>
      <c r="I1352" s="69">
        <v>16.593710000000002</v>
      </c>
      <c r="J1352" s="69">
        <v>44.01202</v>
      </c>
      <c r="K1352" s="69">
        <v>46.121690000000001</v>
      </c>
      <c r="L1352" s="69">
        <v>46.428789999999999</v>
      </c>
      <c r="M1352" s="69">
        <v>46.288179999999997</v>
      </c>
      <c r="N1352" s="69">
        <v>18.366430000000001</v>
      </c>
      <c r="O1352" s="69">
        <v>16.75525</v>
      </c>
      <c r="P1352" s="69">
        <v>16.138960000000001</v>
      </c>
      <c r="Q1352" s="69">
        <v>15.66192</v>
      </c>
      <c r="R1352" s="69">
        <v>12.0801</v>
      </c>
      <c r="S1352" s="69">
        <v>10.76145</v>
      </c>
      <c r="T1352" s="69">
        <v>10.255699999999999</v>
      </c>
      <c r="U1352" s="69">
        <v>9.8626149999999999</v>
      </c>
      <c r="V1352" s="70">
        <v>0.70755800000000002</v>
      </c>
      <c r="W1352" s="70">
        <v>0.61319129999999999</v>
      </c>
      <c r="X1352" s="70">
        <v>0.57360370000000005</v>
      </c>
      <c r="Y1352" s="70">
        <v>0.55400389999999999</v>
      </c>
    </row>
    <row r="1353" spans="1:25">
      <c r="A1353" t="str">
        <f t="shared" si="66"/>
        <v>46-35</v>
      </c>
      <c r="B1353">
        <f t="shared" si="64"/>
        <v>46</v>
      </c>
      <c r="C1353">
        <f t="shared" si="65"/>
        <v>35</v>
      </c>
      <c r="D1353">
        <v>204000</v>
      </c>
      <c r="E1353">
        <v>158000</v>
      </c>
      <c r="F1353" s="69">
        <v>15.259370000000001</v>
      </c>
      <c r="G1353" s="69">
        <v>13.53106</v>
      </c>
      <c r="H1353" s="69">
        <v>13.009169999999999</v>
      </c>
      <c r="I1353" s="69">
        <v>12.915139999999999</v>
      </c>
      <c r="J1353" s="69">
        <v>48.102969999999999</v>
      </c>
      <c r="K1353" s="69">
        <v>50.087110000000003</v>
      </c>
      <c r="L1353" s="69">
        <v>50.343620000000001</v>
      </c>
      <c r="M1353" s="69">
        <v>50.161160000000002</v>
      </c>
      <c r="N1353" s="69">
        <v>17.78762</v>
      </c>
      <c r="O1353" s="69">
        <v>16.22993</v>
      </c>
      <c r="P1353" s="69">
        <v>15.624029999999999</v>
      </c>
      <c r="Q1353" s="69">
        <v>15.15174</v>
      </c>
      <c r="R1353" s="69">
        <v>11.647489999999999</v>
      </c>
      <c r="S1353" s="69">
        <v>10.374980000000001</v>
      </c>
      <c r="T1353" s="69">
        <v>9.8796470000000003</v>
      </c>
      <c r="U1353" s="69">
        <v>9.4920360000000006</v>
      </c>
      <c r="V1353" s="70">
        <v>0.53705590000000003</v>
      </c>
      <c r="W1353" s="70">
        <v>0.46445019999999998</v>
      </c>
      <c r="X1353" s="70">
        <v>0.4320447</v>
      </c>
      <c r="Y1353" s="70">
        <v>0.41547430000000002</v>
      </c>
    </row>
    <row r="1354" spans="1:25">
      <c r="A1354" t="str">
        <f t="shared" si="66"/>
        <v>46-36</v>
      </c>
      <c r="B1354">
        <f t="shared" si="64"/>
        <v>46</v>
      </c>
      <c r="C1354">
        <f t="shared" si="65"/>
        <v>36</v>
      </c>
      <c r="D1354">
        <v>204000</v>
      </c>
      <c r="E1354">
        <v>162000</v>
      </c>
      <c r="F1354" s="69">
        <v>14.1411</v>
      </c>
      <c r="G1354" s="69">
        <v>12.541729999999999</v>
      </c>
      <c r="H1354" s="69">
        <v>12.05714</v>
      </c>
      <c r="I1354" s="69">
        <v>11.96515</v>
      </c>
      <c r="J1354" s="69">
        <v>48.433759999999999</v>
      </c>
      <c r="K1354" s="69">
        <v>50.420270000000002</v>
      </c>
      <c r="L1354" s="69">
        <v>50.687519999999999</v>
      </c>
      <c r="M1354" s="69">
        <v>50.516860000000001</v>
      </c>
      <c r="N1354" s="69">
        <v>17.481739999999999</v>
      </c>
      <c r="O1354" s="69">
        <v>15.951549999999999</v>
      </c>
      <c r="P1354" s="69">
        <v>15.351459999999999</v>
      </c>
      <c r="Q1354" s="69">
        <v>14.88416</v>
      </c>
      <c r="R1354" s="69">
        <v>11.434670000000001</v>
      </c>
      <c r="S1354" s="69">
        <v>10.185420000000001</v>
      </c>
      <c r="T1354" s="69">
        <v>9.6958760000000002</v>
      </c>
      <c r="U1354" s="69">
        <v>9.3127279999999999</v>
      </c>
      <c r="V1354" s="70">
        <v>0.50135180000000001</v>
      </c>
      <c r="W1354" s="70">
        <v>0.43328699999999998</v>
      </c>
      <c r="X1354" s="70">
        <v>0.40206370000000002</v>
      </c>
      <c r="Y1354" s="70">
        <v>0.38580170000000003</v>
      </c>
    </row>
    <row r="1355" spans="1:25">
      <c r="A1355" t="str">
        <f t="shared" si="66"/>
        <v>46-37</v>
      </c>
      <c r="B1355">
        <f t="shared" si="64"/>
        <v>46</v>
      </c>
      <c r="C1355">
        <f t="shared" si="65"/>
        <v>37</v>
      </c>
      <c r="D1355">
        <v>204000</v>
      </c>
      <c r="E1355">
        <v>166000</v>
      </c>
      <c r="F1355" s="69">
        <v>13.407</v>
      </c>
      <c r="G1355" s="69">
        <v>11.848039999999999</v>
      </c>
      <c r="H1355" s="69">
        <v>11.376469999999999</v>
      </c>
      <c r="I1355" s="69">
        <v>11.285080000000001</v>
      </c>
      <c r="J1355" s="69">
        <v>50.51437</v>
      </c>
      <c r="K1355" s="69">
        <v>52.4527</v>
      </c>
      <c r="L1355" s="69">
        <v>52.685589999999998</v>
      </c>
      <c r="M1355" s="69">
        <v>52.489289999999997</v>
      </c>
      <c r="N1355" s="69">
        <v>16.913989999999998</v>
      </c>
      <c r="O1355" s="69">
        <v>15.440519999999999</v>
      </c>
      <c r="P1355" s="69">
        <v>14.860910000000001</v>
      </c>
      <c r="Q1355" s="69">
        <v>14.411960000000001</v>
      </c>
      <c r="R1355" s="69">
        <v>11.28965</v>
      </c>
      <c r="S1355" s="69">
        <v>10.050319999999999</v>
      </c>
      <c r="T1355" s="69">
        <v>9.5643849999999997</v>
      </c>
      <c r="U1355" s="69">
        <v>9.1856939999999998</v>
      </c>
      <c r="V1355" s="70">
        <v>0.61097869999999999</v>
      </c>
      <c r="W1355" s="70">
        <v>0.52821770000000001</v>
      </c>
      <c r="X1355" s="70">
        <v>0.49020599999999998</v>
      </c>
      <c r="Y1355" s="70">
        <v>0.46945170000000003</v>
      </c>
    </row>
    <row r="1356" spans="1:25">
      <c r="A1356" t="str">
        <f t="shared" si="66"/>
        <v>46-38</v>
      </c>
      <c r="B1356">
        <f t="shared" si="64"/>
        <v>46</v>
      </c>
      <c r="C1356">
        <f t="shared" si="65"/>
        <v>38</v>
      </c>
      <c r="D1356">
        <v>204000</v>
      </c>
      <c r="E1356">
        <v>170000</v>
      </c>
      <c r="F1356" s="69">
        <v>14.08344</v>
      </c>
      <c r="G1356" s="69">
        <v>12.44083</v>
      </c>
      <c r="H1356" s="69">
        <v>11.94422</v>
      </c>
      <c r="I1356" s="69">
        <v>11.844810000000001</v>
      </c>
      <c r="J1356" s="69">
        <v>49.950369999999999</v>
      </c>
      <c r="K1356" s="69">
        <v>51.931420000000003</v>
      </c>
      <c r="L1356" s="69">
        <v>52.180840000000003</v>
      </c>
      <c r="M1356" s="69">
        <v>52.001130000000003</v>
      </c>
      <c r="N1356" s="69">
        <v>15.85608</v>
      </c>
      <c r="O1356" s="69">
        <v>14.482699999999999</v>
      </c>
      <c r="P1356" s="69">
        <v>13.94727</v>
      </c>
      <c r="Q1356" s="69">
        <v>13.53284</v>
      </c>
      <c r="R1356" s="69">
        <v>11.121549999999999</v>
      </c>
      <c r="S1356" s="69">
        <v>9.9004239999999992</v>
      </c>
      <c r="T1356" s="69">
        <v>9.4258109999999995</v>
      </c>
      <c r="U1356" s="69">
        <v>9.0559329999999996</v>
      </c>
      <c r="V1356" s="70">
        <v>0.58878509999999995</v>
      </c>
      <c r="W1356" s="70">
        <v>0.50847209999999998</v>
      </c>
      <c r="X1356" s="70">
        <v>0.4719159</v>
      </c>
      <c r="Y1356" s="70">
        <v>0.45198660000000002</v>
      </c>
    </row>
    <row r="1357" spans="1:25">
      <c r="A1357" t="str">
        <f t="shared" si="66"/>
        <v>46-39</v>
      </c>
      <c r="B1357">
        <f t="shared" si="64"/>
        <v>46</v>
      </c>
      <c r="C1357">
        <f t="shared" si="65"/>
        <v>39</v>
      </c>
      <c r="D1357">
        <v>204000</v>
      </c>
      <c r="E1357">
        <v>174000</v>
      </c>
      <c r="F1357" s="69">
        <v>11.639250000000001</v>
      </c>
      <c r="G1357" s="69">
        <v>10.26632</v>
      </c>
      <c r="H1357" s="69">
        <v>9.8528110000000009</v>
      </c>
      <c r="I1357" s="69">
        <v>9.7736079999999994</v>
      </c>
      <c r="J1357" s="69">
        <v>52.839680000000001</v>
      </c>
      <c r="K1357" s="69">
        <v>54.736840000000001</v>
      </c>
      <c r="L1357" s="69">
        <v>54.93486</v>
      </c>
      <c r="M1357" s="69">
        <v>54.711269999999999</v>
      </c>
      <c r="N1357" s="69">
        <v>16.291</v>
      </c>
      <c r="O1357" s="69">
        <v>14.88142</v>
      </c>
      <c r="P1357" s="69">
        <v>14.33398</v>
      </c>
      <c r="Q1357" s="69">
        <v>13.91099</v>
      </c>
      <c r="R1357" s="69">
        <v>11.06711</v>
      </c>
      <c r="S1357" s="69">
        <v>9.8509060000000002</v>
      </c>
      <c r="T1357" s="69">
        <v>9.3807360000000006</v>
      </c>
      <c r="U1357" s="69">
        <v>9.0149950000000008</v>
      </c>
      <c r="V1357" s="70">
        <v>0.68200649999999996</v>
      </c>
      <c r="W1357" s="70">
        <v>0.58929410000000004</v>
      </c>
      <c r="X1357" s="70">
        <v>0.54734700000000003</v>
      </c>
      <c r="Y1357" s="70">
        <v>0.52385649999999995</v>
      </c>
    </row>
    <row r="1358" spans="1:25">
      <c r="A1358" t="str">
        <f t="shared" si="66"/>
        <v>46-40</v>
      </c>
      <c r="B1358">
        <f t="shared" si="64"/>
        <v>46</v>
      </c>
      <c r="C1358">
        <f t="shared" si="65"/>
        <v>40</v>
      </c>
      <c r="D1358">
        <v>204000</v>
      </c>
      <c r="E1358">
        <v>178000</v>
      </c>
      <c r="F1358" s="69">
        <v>13.448449999999999</v>
      </c>
      <c r="G1358" s="69">
        <v>11.857849999999999</v>
      </c>
      <c r="H1358" s="69">
        <v>11.37407</v>
      </c>
      <c r="I1358" s="69">
        <v>11.279669999999999</v>
      </c>
      <c r="J1358" s="69">
        <v>51.01491</v>
      </c>
      <c r="K1358" s="69">
        <v>53.079070000000002</v>
      </c>
      <c r="L1358" s="69">
        <v>53.345759999999999</v>
      </c>
      <c r="M1358" s="69">
        <v>53.159260000000003</v>
      </c>
      <c r="N1358" s="69">
        <v>16.75451</v>
      </c>
      <c r="O1358" s="69">
        <v>15.301640000000001</v>
      </c>
      <c r="P1358" s="69">
        <v>14.73781</v>
      </c>
      <c r="Q1358" s="69">
        <v>14.303800000000001</v>
      </c>
      <c r="R1358" s="69">
        <v>11.33244</v>
      </c>
      <c r="S1358" s="69">
        <v>10.08202</v>
      </c>
      <c r="T1358" s="69">
        <v>9.5996020000000009</v>
      </c>
      <c r="U1358" s="69">
        <v>9.2258220000000009</v>
      </c>
      <c r="V1358" s="70">
        <v>0.68241160000000001</v>
      </c>
      <c r="W1358" s="70">
        <v>0.58959640000000002</v>
      </c>
      <c r="X1358" s="70">
        <v>0.54755909999999997</v>
      </c>
      <c r="Y1358" s="70">
        <v>0.52394160000000001</v>
      </c>
    </row>
    <row r="1359" spans="1:25">
      <c r="A1359" t="str">
        <f t="shared" si="66"/>
        <v>46-41</v>
      </c>
      <c r="B1359">
        <f t="shared" si="64"/>
        <v>46</v>
      </c>
      <c r="C1359">
        <f t="shared" si="65"/>
        <v>41</v>
      </c>
      <c r="D1359">
        <v>204000</v>
      </c>
      <c r="E1359">
        <v>182000</v>
      </c>
      <c r="F1359" s="69">
        <v>13.87228</v>
      </c>
      <c r="G1359" s="69">
        <v>12.112579999999999</v>
      </c>
      <c r="H1359" s="69">
        <v>11.56711</v>
      </c>
      <c r="I1359" s="69">
        <v>11.45628</v>
      </c>
      <c r="J1359" s="69">
        <v>50.985570000000003</v>
      </c>
      <c r="K1359" s="69">
        <v>53.210610000000003</v>
      </c>
      <c r="L1359" s="69">
        <v>53.521720000000002</v>
      </c>
      <c r="M1359" s="69">
        <v>53.340130000000002</v>
      </c>
      <c r="N1359" s="69">
        <v>16.193439999999999</v>
      </c>
      <c r="O1359" s="69">
        <v>14.781359999999999</v>
      </c>
      <c r="P1359" s="69">
        <v>14.230919999999999</v>
      </c>
      <c r="Q1359" s="69">
        <v>13.807869999999999</v>
      </c>
      <c r="R1359" s="69">
        <v>11.1995</v>
      </c>
      <c r="S1359" s="69">
        <v>9.9557889999999993</v>
      </c>
      <c r="T1359" s="69">
        <v>9.4731860000000001</v>
      </c>
      <c r="U1359" s="69">
        <v>9.099691</v>
      </c>
      <c r="V1359" s="70">
        <v>0.68439839999999996</v>
      </c>
      <c r="W1359" s="70">
        <v>0.58895310000000001</v>
      </c>
      <c r="X1359" s="70">
        <v>0.54587129999999995</v>
      </c>
      <c r="Y1359" s="70">
        <v>0.52209320000000004</v>
      </c>
    </row>
    <row r="1360" spans="1:25">
      <c r="A1360" t="str">
        <f t="shared" si="66"/>
        <v>46-42</v>
      </c>
      <c r="B1360">
        <f t="shared" si="64"/>
        <v>46</v>
      </c>
      <c r="C1360">
        <f t="shared" si="65"/>
        <v>42</v>
      </c>
      <c r="D1360">
        <v>204000</v>
      </c>
      <c r="E1360">
        <v>186000</v>
      </c>
      <c r="F1360" s="69">
        <v>14.33882</v>
      </c>
      <c r="G1360" s="69">
        <v>12.31752</v>
      </c>
      <c r="H1360" s="69">
        <v>11.692310000000001</v>
      </c>
      <c r="I1360" s="69">
        <v>11.56554</v>
      </c>
      <c r="J1360" s="69">
        <v>50.052280000000003</v>
      </c>
      <c r="K1360" s="69">
        <v>52.539909999999999</v>
      </c>
      <c r="L1360" s="69">
        <v>52.927619999999997</v>
      </c>
      <c r="M1360" s="69">
        <v>52.757150000000003</v>
      </c>
      <c r="N1360" s="69">
        <v>16.265640000000001</v>
      </c>
      <c r="O1360" s="69">
        <v>14.84646</v>
      </c>
      <c r="P1360" s="69">
        <v>14.29481</v>
      </c>
      <c r="Q1360" s="69">
        <v>13.87262</v>
      </c>
      <c r="R1360" s="69">
        <v>11.19838</v>
      </c>
      <c r="S1360" s="69">
        <v>9.9447449999999993</v>
      </c>
      <c r="T1360" s="69">
        <v>9.4591279999999998</v>
      </c>
      <c r="U1360" s="69">
        <v>9.0844500000000004</v>
      </c>
      <c r="V1360" s="70">
        <v>0.68341649999999998</v>
      </c>
      <c r="W1360" s="70">
        <v>0.58578339999999995</v>
      </c>
      <c r="X1360" s="70">
        <v>0.54280099999999998</v>
      </c>
      <c r="Y1360" s="70">
        <v>0.52022179999999996</v>
      </c>
    </row>
    <row r="1361" spans="1:25">
      <c r="A1361" t="str">
        <f t="shared" si="66"/>
        <v>46-43</v>
      </c>
      <c r="B1361">
        <f t="shared" si="64"/>
        <v>46</v>
      </c>
      <c r="C1361">
        <f t="shared" si="65"/>
        <v>43</v>
      </c>
      <c r="D1361">
        <v>204000</v>
      </c>
      <c r="E1361">
        <v>190000</v>
      </c>
      <c r="F1361" s="69">
        <v>13.63584</v>
      </c>
      <c r="G1361" s="69">
        <v>11.73767</v>
      </c>
      <c r="H1361" s="69">
        <v>11.166880000000001</v>
      </c>
      <c r="I1361" s="69">
        <v>11.05611</v>
      </c>
      <c r="J1361" s="69">
        <v>49.501269999999998</v>
      </c>
      <c r="K1361" s="69">
        <v>52.033569999999997</v>
      </c>
      <c r="L1361" s="69">
        <v>52.436819999999997</v>
      </c>
      <c r="M1361" s="69">
        <v>52.283430000000003</v>
      </c>
      <c r="N1361" s="69">
        <v>16.970980000000001</v>
      </c>
      <c r="O1361" s="69">
        <v>15.485799999999999</v>
      </c>
      <c r="P1361" s="69">
        <v>14.912739999999999</v>
      </c>
      <c r="Q1361" s="69">
        <v>14.471959999999999</v>
      </c>
      <c r="R1361" s="69">
        <v>11.22334</v>
      </c>
      <c r="S1361" s="69">
        <v>9.9681099999999994</v>
      </c>
      <c r="T1361" s="69">
        <v>9.4875050000000005</v>
      </c>
      <c r="U1361" s="69">
        <v>9.1153589999999998</v>
      </c>
      <c r="V1361" s="70">
        <v>0.65529590000000004</v>
      </c>
      <c r="W1361" s="70">
        <v>0.56386910000000001</v>
      </c>
      <c r="X1361" s="70">
        <v>0.52300290000000005</v>
      </c>
      <c r="Y1361" s="70">
        <v>0.50092820000000005</v>
      </c>
    </row>
    <row r="1362" spans="1:25">
      <c r="A1362" t="str">
        <f t="shared" si="66"/>
        <v>46-44</v>
      </c>
      <c r="B1362">
        <f t="shared" si="64"/>
        <v>46</v>
      </c>
      <c r="C1362">
        <f t="shared" si="65"/>
        <v>44</v>
      </c>
      <c r="D1362">
        <v>204000</v>
      </c>
      <c r="E1362">
        <v>194000</v>
      </c>
      <c r="F1362" s="69">
        <v>17.267939999999999</v>
      </c>
      <c r="G1362" s="69">
        <v>14.893789999999999</v>
      </c>
      <c r="H1362" s="69">
        <v>14.182029999999999</v>
      </c>
      <c r="I1362" s="69">
        <v>14.03734</v>
      </c>
      <c r="J1362" s="69">
        <v>46.794199999999996</v>
      </c>
      <c r="K1362" s="69">
        <v>49.510669999999998</v>
      </c>
      <c r="L1362" s="69">
        <v>49.961170000000003</v>
      </c>
      <c r="M1362" s="69">
        <v>49.834899999999998</v>
      </c>
      <c r="N1362" s="69">
        <v>17.944210000000002</v>
      </c>
      <c r="O1362" s="69">
        <v>16.32676</v>
      </c>
      <c r="P1362" s="69">
        <v>15.714700000000001</v>
      </c>
      <c r="Q1362" s="69">
        <v>15.242559999999999</v>
      </c>
      <c r="R1362" s="69">
        <v>11.719329999999999</v>
      </c>
      <c r="S1362" s="69">
        <v>10.380100000000001</v>
      </c>
      <c r="T1362" s="69">
        <v>9.8774219999999993</v>
      </c>
      <c r="U1362" s="69">
        <v>9.4883970000000009</v>
      </c>
      <c r="V1362" s="70">
        <v>0.76670459999999996</v>
      </c>
      <c r="W1362" s="70">
        <v>0.65887700000000005</v>
      </c>
      <c r="X1362" s="70">
        <v>0.61035799999999996</v>
      </c>
      <c r="Y1362" s="70">
        <v>0.5827059</v>
      </c>
    </row>
    <row r="1363" spans="1:25">
      <c r="A1363" t="str">
        <f t="shared" si="66"/>
        <v>46-45</v>
      </c>
      <c r="B1363">
        <f t="shared" si="64"/>
        <v>46</v>
      </c>
      <c r="C1363">
        <f t="shared" si="65"/>
        <v>45</v>
      </c>
      <c r="D1363">
        <v>204000</v>
      </c>
      <c r="E1363">
        <v>198000</v>
      </c>
      <c r="F1363" s="69">
        <v>21.66845</v>
      </c>
      <c r="G1363" s="69">
        <v>18.698039999999999</v>
      </c>
      <c r="H1363" s="69">
        <v>17.801390000000001</v>
      </c>
      <c r="I1363" s="69">
        <v>17.650639999999999</v>
      </c>
      <c r="J1363" s="69">
        <v>42.163980000000002</v>
      </c>
      <c r="K1363" s="69">
        <v>44.949570000000001</v>
      </c>
      <c r="L1363" s="69">
        <v>45.435760000000002</v>
      </c>
      <c r="M1363" s="69">
        <v>45.306269999999998</v>
      </c>
      <c r="N1363" s="69">
        <v>18.63644</v>
      </c>
      <c r="O1363" s="69">
        <v>16.913930000000001</v>
      </c>
      <c r="P1363" s="69">
        <v>16.305900000000001</v>
      </c>
      <c r="Q1363" s="69">
        <v>15.83967</v>
      </c>
      <c r="R1363" s="69">
        <v>12.21509</v>
      </c>
      <c r="S1363" s="69">
        <v>10.745290000000001</v>
      </c>
      <c r="T1363" s="69">
        <v>10.240880000000001</v>
      </c>
      <c r="U1363" s="69">
        <v>9.8546110000000002</v>
      </c>
      <c r="V1363" s="70">
        <v>0.86954120000000001</v>
      </c>
      <c r="W1363" s="70">
        <v>0.75079450000000003</v>
      </c>
      <c r="X1363" s="70">
        <v>0.69779279999999999</v>
      </c>
      <c r="Y1363" s="70">
        <v>0.66832979999999997</v>
      </c>
    </row>
    <row r="1364" spans="1:25">
      <c r="A1364" t="str">
        <f t="shared" si="66"/>
        <v>46-46</v>
      </c>
      <c r="B1364">
        <f t="shared" si="64"/>
        <v>46</v>
      </c>
      <c r="C1364">
        <f t="shared" si="65"/>
        <v>46</v>
      </c>
      <c r="D1364">
        <v>204000</v>
      </c>
      <c r="E1364">
        <v>202000</v>
      </c>
      <c r="F1364" s="69">
        <v>12.939220000000001</v>
      </c>
      <c r="G1364" s="69">
        <v>11.083449999999999</v>
      </c>
      <c r="H1364" s="69">
        <v>10.56742</v>
      </c>
      <c r="I1364" s="69">
        <v>10.49052</v>
      </c>
      <c r="J1364" s="69">
        <v>49.130040000000001</v>
      </c>
      <c r="K1364" s="69">
        <v>51.75891</v>
      </c>
      <c r="L1364" s="69">
        <v>52.170769999999997</v>
      </c>
      <c r="M1364" s="69">
        <v>51.994799999999998</v>
      </c>
      <c r="N1364" s="69">
        <v>16.783429999999999</v>
      </c>
      <c r="O1364" s="69">
        <v>15.29556</v>
      </c>
      <c r="P1364" s="69">
        <v>14.73208</v>
      </c>
      <c r="Q1364" s="69">
        <v>14.296250000000001</v>
      </c>
      <c r="R1364" s="69">
        <v>10.831429999999999</v>
      </c>
      <c r="S1364" s="69">
        <v>9.5918759999999992</v>
      </c>
      <c r="T1364" s="69">
        <v>9.1313680000000002</v>
      </c>
      <c r="U1364" s="69">
        <v>8.7741009999999999</v>
      </c>
      <c r="V1364" s="70">
        <v>0.6534877</v>
      </c>
      <c r="W1364" s="70">
        <v>0.56310070000000001</v>
      </c>
      <c r="X1364" s="70">
        <v>0.5221865</v>
      </c>
      <c r="Y1364" s="70">
        <v>0.49919720000000001</v>
      </c>
    </row>
    <row r="1365" spans="1:25">
      <c r="A1365" t="str">
        <f t="shared" si="66"/>
        <v>46-47</v>
      </c>
      <c r="B1365">
        <f t="shared" si="64"/>
        <v>46</v>
      </c>
      <c r="C1365">
        <f t="shared" si="65"/>
        <v>47</v>
      </c>
      <c r="D1365">
        <v>204000</v>
      </c>
      <c r="E1365">
        <v>206000</v>
      </c>
      <c r="F1365" s="69">
        <v>17.190930000000002</v>
      </c>
      <c r="G1365" s="69">
        <v>14.76591</v>
      </c>
      <c r="H1365" s="69">
        <v>14.05505</v>
      </c>
      <c r="I1365" s="69">
        <v>13.932230000000001</v>
      </c>
      <c r="J1365" s="69">
        <v>46.131770000000003</v>
      </c>
      <c r="K1365" s="69">
        <v>48.855069999999998</v>
      </c>
      <c r="L1365" s="69">
        <v>49.333599999999997</v>
      </c>
      <c r="M1365" s="69">
        <v>49.207070000000002</v>
      </c>
      <c r="N1365" s="69">
        <v>18.259329999999999</v>
      </c>
      <c r="O1365" s="69">
        <v>16.623740000000002</v>
      </c>
      <c r="P1365" s="69">
        <v>15.97296</v>
      </c>
      <c r="Q1365" s="69">
        <v>15.46335</v>
      </c>
      <c r="R1365" s="69">
        <v>11.41746</v>
      </c>
      <c r="S1365" s="69">
        <v>10.123620000000001</v>
      </c>
      <c r="T1365" s="69">
        <v>9.6167350000000003</v>
      </c>
      <c r="U1365" s="69">
        <v>9.2192629999999998</v>
      </c>
      <c r="V1365" s="70">
        <v>0.72611680000000001</v>
      </c>
      <c r="W1365" s="70">
        <v>0.62463579999999996</v>
      </c>
      <c r="X1365" s="70">
        <v>0.57661870000000004</v>
      </c>
      <c r="Y1365" s="70">
        <v>0.5474656</v>
      </c>
    </row>
    <row r="1366" spans="1:25">
      <c r="A1366" t="str">
        <f t="shared" si="66"/>
        <v>46-48</v>
      </c>
      <c r="B1366">
        <f t="shared" si="64"/>
        <v>46</v>
      </c>
      <c r="C1366">
        <f t="shared" si="65"/>
        <v>48</v>
      </c>
      <c r="D1366">
        <v>204000</v>
      </c>
      <c r="E1366">
        <v>210000</v>
      </c>
      <c r="F1366" s="69">
        <v>20.456890000000001</v>
      </c>
      <c r="G1366" s="69">
        <v>17.668130000000001</v>
      </c>
      <c r="H1366" s="69">
        <v>16.823730000000001</v>
      </c>
      <c r="I1366" s="69">
        <v>16.676030000000001</v>
      </c>
      <c r="J1366" s="69">
        <v>42.950920000000004</v>
      </c>
      <c r="K1366" s="69">
        <v>45.67127</v>
      </c>
      <c r="L1366" s="69">
        <v>46.180520000000001</v>
      </c>
      <c r="M1366" s="69">
        <v>46.08446</v>
      </c>
      <c r="N1366" s="69">
        <v>19.025320000000001</v>
      </c>
      <c r="O1366" s="69">
        <v>17.31251</v>
      </c>
      <c r="P1366" s="69">
        <v>16.640309999999999</v>
      </c>
      <c r="Q1366" s="69">
        <v>16.116140000000001</v>
      </c>
      <c r="R1366" s="69">
        <v>11.829040000000001</v>
      </c>
      <c r="S1366" s="69">
        <v>10.493679999999999</v>
      </c>
      <c r="T1366" s="69">
        <v>9.9765479999999993</v>
      </c>
      <c r="U1366" s="69">
        <v>9.5736650000000001</v>
      </c>
      <c r="V1366" s="70">
        <v>0.72933720000000002</v>
      </c>
      <c r="W1366" s="70">
        <v>0.62704599999999999</v>
      </c>
      <c r="X1366" s="70">
        <v>0.57990580000000003</v>
      </c>
      <c r="Y1366" s="70">
        <v>0.55165209999999998</v>
      </c>
    </row>
    <row r="1367" spans="1:25">
      <c r="A1367" t="str">
        <f t="shared" si="66"/>
        <v>46-49</v>
      </c>
      <c r="B1367">
        <f t="shared" si="64"/>
        <v>46</v>
      </c>
      <c r="C1367">
        <f t="shared" si="65"/>
        <v>49</v>
      </c>
      <c r="D1367">
        <v>204000</v>
      </c>
      <c r="E1367">
        <v>214000</v>
      </c>
      <c r="F1367" s="69">
        <v>16.153089999999999</v>
      </c>
      <c r="G1367" s="69">
        <v>13.851940000000001</v>
      </c>
      <c r="H1367" s="69">
        <v>13.176920000000001</v>
      </c>
      <c r="I1367" s="69">
        <v>13.06551</v>
      </c>
      <c r="J1367" s="69">
        <v>42.973579999999998</v>
      </c>
      <c r="K1367" s="69">
        <v>45.720359999999999</v>
      </c>
      <c r="L1367" s="69">
        <v>46.237430000000003</v>
      </c>
      <c r="M1367" s="69">
        <v>46.158520000000003</v>
      </c>
      <c r="N1367" s="69">
        <v>18.386050000000001</v>
      </c>
      <c r="O1367" s="69">
        <v>16.745439999999999</v>
      </c>
      <c r="P1367" s="69">
        <v>16.117090000000001</v>
      </c>
      <c r="Q1367" s="69">
        <v>15.63162</v>
      </c>
      <c r="R1367" s="69">
        <v>11.402810000000001</v>
      </c>
      <c r="S1367" s="69">
        <v>10.119630000000001</v>
      </c>
      <c r="T1367" s="69">
        <v>9.6337170000000008</v>
      </c>
      <c r="U1367" s="69">
        <v>9.2580989999999996</v>
      </c>
      <c r="V1367" s="70">
        <v>0.69492480000000001</v>
      </c>
      <c r="W1367" s="70">
        <v>0.59779439999999995</v>
      </c>
      <c r="X1367" s="70">
        <v>0.55495939999999999</v>
      </c>
      <c r="Y1367" s="70">
        <v>0.53025</v>
      </c>
    </row>
    <row r="1368" spans="1:25">
      <c r="A1368" t="str">
        <f t="shared" si="66"/>
        <v>46-50</v>
      </c>
      <c r="B1368">
        <f t="shared" si="64"/>
        <v>46</v>
      </c>
      <c r="C1368">
        <f t="shared" si="65"/>
        <v>50</v>
      </c>
      <c r="D1368">
        <v>204000</v>
      </c>
      <c r="E1368">
        <v>218000</v>
      </c>
      <c r="F1368" s="69">
        <v>13.75736</v>
      </c>
      <c r="G1368" s="69">
        <v>11.71785</v>
      </c>
      <c r="H1368" s="69">
        <v>11.12364</v>
      </c>
      <c r="I1368" s="69">
        <v>11.022970000000001</v>
      </c>
      <c r="J1368" s="69">
        <v>46.426270000000002</v>
      </c>
      <c r="K1368" s="69">
        <v>49.214329999999997</v>
      </c>
      <c r="L1368" s="69">
        <v>49.711779999999997</v>
      </c>
      <c r="M1368" s="69">
        <v>49.608179999999997</v>
      </c>
      <c r="N1368" s="69">
        <v>16.546009999999999</v>
      </c>
      <c r="O1368" s="69">
        <v>15.088039999999999</v>
      </c>
      <c r="P1368" s="69">
        <v>14.5397</v>
      </c>
      <c r="Q1368" s="69">
        <v>14.12035</v>
      </c>
      <c r="R1368" s="69">
        <v>10.477449999999999</v>
      </c>
      <c r="S1368" s="69">
        <v>9.3034210000000002</v>
      </c>
      <c r="T1368" s="69">
        <v>8.8656769999999998</v>
      </c>
      <c r="U1368" s="69">
        <v>8.5298219999999993</v>
      </c>
      <c r="V1368" s="70">
        <v>0.57488289999999997</v>
      </c>
      <c r="W1368" s="70">
        <v>0.49312830000000002</v>
      </c>
      <c r="X1368" s="70">
        <v>0.45893610000000001</v>
      </c>
      <c r="Y1368" s="70">
        <v>0.44068269999999998</v>
      </c>
    </row>
    <row r="1369" spans="1:25">
      <c r="A1369" t="str">
        <f t="shared" si="66"/>
        <v>46-51</v>
      </c>
      <c r="B1369">
        <f t="shared" si="64"/>
        <v>46</v>
      </c>
      <c r="C1369">
        <f t="shared" si="65"/>
        <v>51</v>
      </c>
      <c r="D1369">
        <v>204000</v>
      </c>
      <c r="E1369">
        <v>222000</v>
      </c>
      <c r="F1369" s="69">
        <v>11.32132</v>
      </c>
      <c r="G1369" s="69">
        <v>9.5066100000000002</v>
      </c>
      <c r="H1369" s="69">
        <v>8.9836279999999995</v>
      </c>
      <c r="I1369" s="69">
        <v>8.8958539999999999</v>
      </c>
      <c r="J1369" s="69">
        <v>46.50967</v>
      </c>
      <c r="K1369" s="69">
        <v>49.464440000000003</v>
      </c>
      <c r="L1369" s="69">
        <v>49.997320000000002</v>
      </c>
      <c r="M1369" s="69">
        <v>49.895519999999998</v>
      </c>
      <c r="N1369" s="69">
        <v>16.36844</v>
      </c>
      <c r="O1369" s="69">
        <v>14.937469999999999</v>
      </c>
      <c r="P1369" s="69">
        <v>14.40985</v>
      </c>
      <c r="Q1369" s="69">
        <v>14.01403</v>
      </c>
      <c r="R1369" s="69">
        <v>10.188549999999999</v>
      </c>
      <c r="S1369" s="69">
        <v>9.043234</v>
      </c>
      <c r="T1369" s="69">
        <v>8.624091</v>
      </c>
      <c r="U1369" s="69">
        <v>8.3078699999999994</v>
      </c>
      <c r="V1369" s="70">
        <v>0.50005750000000004</v>
      </c>
      <c r="W1369" s="70">
        <v>0.42721409999999999</v>
      </c>
      <c r="X1369" s="70">
        <v>0.39924749999999998</v>
      </c>
      <c r="Y1369" s="70">
        <v>0.38635520000000001</v>
      </c>
    </row>
    <row r="1370" spans="1:25">
      <c r="A1370" t="str">
        <f t="shared" si="66"/>
        <v>46-52</v>
      </c>
      <c r="B1370">
        <f t="shared" si="64"/>
        <v>46</v>
      </c>
      <c r="C1370">
        <f t="shared" si="65"/>
        <v>52</v>
      </c>
      <c r="D1370">
        <v>204000</v>
      </c>
      <c r="E1370">
        <v>226000</v>
      </c>
      <c r="F1370" s="69">
        <v>13.546279999999999</v>
      </c>
      <c r="G1370" s="69">
        <v>11.42019</v>
      </c>
      <c r="H1370" s="69">
        <v>10.816750000000001</v>
      </c>
      <c r="I1370" s="69">
        <v>10.72916</v>
      </c>
      <c r="J1370" s="69">
        <v>46.113819999999997</v>
      </c>
      <c r="K1370" s="69">
        <v>49.034979999999997</v>
      </c>
      <c r="L1370" s="69">
        <v>49.562640000000002</v>
      </c>
      <c r="M1370" s="69">
        <v>49.450569999999999</v>
      </c>
      <c r="N1370" s="69">
        <v>18.199850000000001</v>
      </c>
      <c r="O1370" s="69">
        <v>16.568100000000001</v>
      </c>
      <c r="P1370" s="69">
        <v>15.98142</v>
      </c>
      <c r="Q1370" s="69">
        <v>15.54219</v>
      </c>
      <c r="R1370" s="69">
        <v>10.904999999999999</v>
      </c>
      <c r="S1370" s="69">
        <v>9.6699929999999998</v>
      </c>
      <c r="T1370" s="69">
        <v>9.2281329999999997</v>
      </c>
      <c r="U1370" s="69">
        <v>8.8960609999999996</v>
      </c>
      <c r="V1370" s="70">
        <v>0.62419190000000002</v>
      </c>
      <c r="W1370" s="70">
        <v>0.53350419999999998</v>
      </c>
      <c r="X1370" s="70">
        <v>0.49821110000000002</v>
      </c>
      <c r="Y1370" s="70">
        <v>0.48043649999999999</v>
      </c>
    </row>
    <row r="1371" spans="1:25">
      <c r="A1371" t="str">
        <f t="shared" si="66"/>
        <v>46-53</v>
      </c>
      <c r="B1371">
        <f t="shared" si="64"/>
        <v>46</v>
      </c>
      <c r="C1371">
        <f t="shared" si="65"/>
        <v>53</v>
      </c>
      <c r="D1371">
        <v>204000</v>
      </c>
      <c r="E1371">
        <v>230000</v>
      </c>
      <c r="F1371" s="69">
        <v>10.00159</v>
      </c>
      <c r="G1371" s="69">
        <v>8.3881840000000008</v>
      </c>
      <c r="H1371" s="69">
        <v>7.9425020000000002</v>
      </c>
      <c r="I1371" s="69">
        <v>7.8823550000000004</v>
      </c>
      <c r="J1371" s="69">
        <v>50.713340000000002</v>
      </c>
      <c r="K1371" s="69">
        <v>53.497439999999997</v>
      </c>
      <c r="L1371" s="69">
        <v>53.952649999999998</v>
      </c>
      <c r="M1371" s="69">
        <v>53.788679999999999</v>
      </c>
      <c r="N1371" s="69">
        <v>17.535599999999999</v>
      </c>
      <c r="O1371" s="69">
        <v>15.95655</v>
      </c>
      <c r="P1371" s="69">
        <v>15.39832</v>
      </c>
      <c r="Q1371" s="69">
        <v>14.98283</v>
      </c>
      <c r="R1371" s="69">
        <v>10.5402</v>
      </c>
      <c r="S1371" s="69">
        <v>9.3463530000000006</v>
      </c>
      <c r="T1371" s="69">
        <v>8.9258509999999998</v>
      </c>
      <c r="U1371" s="69">
        <v>8.6114270000000008</v>
      </c>
      <c r="V1371" s="70">
        <v>0.71933480000000005</v>
      </c>
      <c r="W1371" s="70">
        <v>0.6137977</v>
      </c>
      <c r="X1371" s="70">
        <v>0.57280730000000002</v>
      </c>
      <c r="Y1371" s="70">
        <v>0.55143030000000004</v>
      </c>
    </row>
    <row r="1372" spans="1:25">
      <c r="A1372" t="str">
        <f t="shared" si="66"/>
        <v>47-6</v>
      </c>
      <c r="B1372">
        <f t="shared" si="64"/>
        <v>47</v>
      </c>
      <c r="C1372">
        <f t="shared" si="65"/>
        <v>6</v>
      </c>
      <c r="D1372">
        <v>208000</v>
      </c>
      <c r="E1372">
        <v>42000</v>
      </c>
      <c r="F1372" s="69">
        <v>7.1008930000000001</v>
      </c>
      <c r="G1372" s="69">
        <v>5.9862339999999996</v>
      </c>
      <c r="H1372" s="69">
        <v>5.6559739999999996</v>
      </c>
      <c r="I1372" s="69">
        <v>5.4919580000000003</v>
      </c>
      <c r="J1372" s="69">
        <v>54.745010000000001</v>
      </c>
      <c r="K1372" s="69">
        <v>56.418869999999998</v>
      </c>
      <c r="L1372" s="69">
        <v>56.611460000000001</v>
      </c>
      <c r="M1372" s="69">
        <v>56.580930000000002</v>
      </c>
      <c r="N1372" s="69">
        <v>11.64096</v>
      </c>
      <c r="O1372" s="69">
        <v>10.62904</v>
      </c>
      <c r="P1372" s="69">
        <v>10.248329999999999</v>
      </c>
      <c r="Q1372" s="69">
        <v>9.9574490000000004</v>
      </c>
      <c r="R1372" s="69">
        <v>7.0988280000000001</v>
      </c>
      <c r="S1372" s="69">
        <v>6.3186039999999997</v>
      </c>
      <c r="T1372" s="69">
        <v>6.019164</v>
      </c>
      <c r="U1372" s="69">
        <v>5.7875620000000003</v>
      </c>
      <c r="V1372" s="70">
        <v>0.52985099999999996</v>
      </c>
      <c r="W1372" s="70">
        <v>0.45308470000000001</v>
      </c>
      <c r="X1372" s="70">
        <v>0.41777760000000003</v>
      </c>
      <c r="Y1372" s="70">
        <v>0.39798860000000003</v>
      </c>
    </row>
    <row r="1373" spans="1:25">
      <c r="A1373" t="str">
        <f t="shared" si="66"/>
        <v>47-7</v>
      </c>
      <c r="B1373">
        <f t="shared" si="64"/>
        <v>47</v>
      </c>
      <c r="C1373">
        <f t="shared" si="65"/>
        <v>7</v>
      </c>
      <c r="D1373">
        <v>208000</v>
      </c>
      <c r="E1373">
        <v>46000</v>
      </c>
      <c r="F1373" s="69">
        <v>6.2335760000000002</v>
      </c>
      <c r="G1373" s="69">
        <v>5.2474449999999999</v>
      </c>
      <c r="H1373" s="69">
        <v>4.9565320000000002</v>
      </c>
      <c r="I1373" s="69">
        <v>4.8145619999999996</v>
      </c>
      <c r="J1373" s="69">
        <v>54.766719999999999</v>
      </c>
      <c r="K1373" s="69">
        <v>56.488770000000002</v>
      </c>
      <c r="L1373" s="69">
        <v>56.698810000000002</v>
      </c>
      <c r="M1373" s="69">
        <v>56.672919999999998</v>
      </c>
      <c r="N1373" s="69">
        <v>8.8616759999999992</v>
      </c>
      <c r="O1373" s="69">
        <v>8.1354179999999996</v>
      </c>
      <c r="P1373" s="69">
        <v>7.8616549999999998</v>
      </c>
      <c r="Q1373" s="69">
        <v>7.6533889999999998</v>
      </c>
      <c r="R1373" s="69">
        <v>6.5036440000000004</v>
      </c>
      <c r="S1373" s="69">
        <v>5.8015829999999999</v>
      </c>
      <c r="T1373" s="69">
        <v>5.5309749999999998</v>
      </c>
      <c r="U1373" s="69">
        <v>5.3215050000000002</v>
      </c>
      <c r="V1373" s="70">
        <v>0.42858740000000001</v>
      </c>
      <c r="W1373" s="70">
        <v>0.36624269999999998</v>
      </c>
      <c r="X1373" s="70">
        <v>0.33636379999999999</v>
      </c>
      <c r="Y1373" s="70">
        <v>0.3196872</v>
      </c>
    </row>
    <row r="1374" spans="1:25">
      <c r="A1374" t="str">
        <f t="shared" si="66"/>
        <v>47-8</v>
      </c>
      <c r="B1374">
        <f t="shared" si="64"/>
        <v>47</v>
      </c>
      <c r="C1374">
        <f t="shared" si="65"/>
        <v>8</v>
      </c>
      <c r="D1374">
        <v>208000</v>
      </c>
      <c r="E1374">
        <v>50000</v>
      </c>
      <c r="F1374" s="69">
        <v>5.3637139999999999</v>
      </c>
      <c r="G1374" s="69">
        <v>4.4931159999999997</v>
      </c>
      <c r="H1374" s="69">
        <v>4.2403550000000001</v>
      </c>
      <c r="I1374" s="69">
        <v>4.1171810000000004</v>
      </c>
      <c r="J1374" s="69">
        <v>54.631439999999998</v>
      </c>
      <c r="K1374" s="69">
        <v>56.388379999999998</v>
      </c>
      <c r="L1374" s="69">
        <v>56.605080000000001</v>
      </c>
      <c r="M1374" s="69">
        <v>56.57694</v>
      </c>
      <c r="N1374" s="69">
        <v>5.8834289999999996</v>
      </c>
      <c r="O1374" s="69">
        <v>5.4416520000000004</v>
      </c>
      <c r="P1374" s="69">
        <v>5.2762060000000002</v>
      </c>
      <c r="Q1374" s="69">
        <v>5.1512830000000003</v>
      </c>
      <c r="R1374" s="69">
        <v>5.8392559999999998</v>
      </c>
      <c r="S1374" s="69">
        <v>5.2253160000000003</v>
      </c>
      <c r="T1374" s="69">
        <v>4.9878359999999997</v>
      </c>
      <c r="U1374" s="69">
        <v>4.8035439999999996</v>
      </c>
      <c r="V1374" s="70">
        <v>0.32228449999999997</v>
      </c>
      <c r="W1374" s="70">
        <v>0.27363530000000003</v>
      </c>
      <c r="X1374" s="70">
        <v>0.2494207</v>
      </c>
      <c r="Y1374" s="70">
        <v>0.23608090000000001</v>
      </c>
    </row>
    <row r="1375" spans="1:25">
      <c r="A1375" t="str">
        <f t="shared" si="66"/>
        <v>47-9</v>
      </c>
      <c r="B1375">
        <f t="shared" si="64"/>
        <v>47</v>
      </c>
      <c r="C1375">
        <f t="shared" si="65"/>
        <v>9</v>
      </c>
      <c r="D1375">
        <v>208000</v>
      </c>
      <c r="E1375">
        <v>54000</v>
      </c>
      <c r="F1375" s="69">
        <v>5.4365399999999999</v>
      </c>
      <c r="G1375" s="69">
        <v>4.5612560000000002</v>
      </c>
      <c r="H1375" s="69">
        <v>4.3034160000000004</v>
      </c>
      <c r="I1375" s="69">
        <v>4.1790649999999996</v>
      </c>
      <c r="J1375" s="69">
        <v>54.955530000000003</v>
      </c>
      <c r="K1375" s="69">
        <v>56.62688</v>
      </c>
      <c r="L1375" s="69">
        <v>56.820340000000002</v>
      </c>
      <c r="M1375" s="69">
        <v>56.775350000000003</v>
      </c>
      <c r="N1375" s="69">
        <v>6.8350759999999999</v>
      </c>
      <c r="O1375" s="69">
        <v>6.3013870000000001</v>
      </c>
      <c r="P1375" s="69">
        <v>6.1004779999999998</v>
      </c>
      <c r="Q1375" s="69">
        <v>5.9477260000000003</v>
      </c>
      <c r="R1375" s="69">
        <v>6.0177990000000001</v>
      </c>
      <c r="S1375" s="69">
        <v>5.3813899999999997</v>
      </c>
      <c r="T1375" s="69">
        <v>5.1354139999999999</v>
      </c>
      <c r="U1375" s="69">
        <v>4.9440869999999997</v>
      </c>
      <c r="V1375" s="70">
        <v>0.36224919999999999</v>
      </c>
      <c r="W1375" s="70">
        <v>0.30856889999999998</v>
      </c>
      <c r="X1375" s="70">
        <v>0.2824701</v>
      </c>
      <c r="Y1375" s="70">
        <v>0.26821600000000001</v>
      </c>
    </row>
    <row r="1376" spans="1:25">
      <c r="A1376" t="str">
        <f t="shared" si="66"/>
        <v>47-10</v>
      </c>
      <c r="B1376">
        <f t="shared" si="64"/>
        <v>47</v>
      </c>
      <c r="C1376">
        <f t="shared" si="65"/>
        <v>10</v>
      </c>
      <c r="D1376">
        <v>208000</v>
      </c>
      <c r="E1376">
        <v>58000</v>
      </c>
      <c r="F1376" s="69">
        <v>5.7826979999999999</v>
      </c>
      <c r="G1376" s="69">
        <v>4.8491669999999996</v>
      </c>
      <c r="H1376" s="69">
        <v>4.57287</v>
      </c>
      <c r="I1376" s="69">
        <v>4.4440780000000002</v>
      </c>
      <c r="J1376" s="69">
        <v>55.151620000000001</v>
      </c>
      <c r="K1376" s="69">
        <v>56.777239999999999</v>
      </c>
      <c r="L1376" s="69">
        <v>56.956380000000003</v>
      </c>
      <c r="M1376" s="69">
        <v>56.899839999999998</v>
      </c>
      <c r="N1376" s="69">
        <v>8.0795829999999995</v>
      </c>
      <c r="O1376" s="69">
        <v>7.4247699999999996</v>
      </c>
      <c r="P1376" s="69">
        <v>7.1760929999999998</v>
      </c>
      <c r="Q1376" s="69">
        <v>6.9859859999999996</v>
      </c>
      <c r="R1376" s="69">
        <v>6.2719589999999998</v>
      </c>
      <c r="S1376" s="69">
        <v>5.6077349999999999</v>
      </c>
      <c r="T1376" s="69">
        <v>5.3500189999999996</v>
      </c>
      <c r="U1376" s="69">
        <v>5.1496370000000002</v>
      </c>
      <c r="V1376" s="70">
        <v>0.41204819999999998</v>
      </c>
      <c r="W1376" s="70">
        <v>0.35210269999999999</v>
      </c>
      <c r="X1376" s="70">
        <v>0.32368839999999999</v>
      </c>
      <c r="Y1376" s="70">
        <v>0.30811559999999999</v>
      </c>
    </row>
    <row r="1377" spans="1:25">
      <c r="A1377" t="str">
        <f t="shared" si="66"/>
        <v>47-11</v>
      </c>
      <c r="B1377">
        <f t="shared" si="64"/>
        <v>47</v>
      </c>
      <c r="C1377">
        <f t="shared" si="65"/>
        <v>11</v>
      </c>
      <c r="D1377">
        <v>208000</v>
      </c>
      <c r="E1377">
        <v>62000</v>
      </c>
      <c r="F1377" s="69">
        <v>6.9321210000000004</v>
      </c>
      <c r="G1377" s="69">
        <v>5.8243479999999996</v>
      </c>
      <c r="H1377" s="69">
        <v>5.4884529999999998</v>
      </c>
      <c r="I1377" s="69">
        <v>5.3413120000000003</v>
      </c>
      <c r="J1377" s="69">
        <v>55.499020000000002</v>
      </c>
      <c r="K1377" s="69">
        <v>57.072679999999998</v>
      </c>
      <c r="L1377" s="69">
        <v>57.232680000000002</v>
      </c>
      <c r="M1377" s="69">
        <v>57.157859999999999</v>
      </c>
      <c r="N1377" s="69">
        <v>12.113099999999999</v>
      </c>
      <c r="O1377" s="69">
        <v>11.05865</v>
      </c>
      <c r="P1377" s="69">
        <v>10.65889</v>
      </c>
      <c r="Q1377" s="69">
        <v>10.35182</v>
      </c>
      <c r="R1377" s="69">
        <v>7.074611</v>
      </c>
      <c r="S1377" s="69">
        <v>6.3095540000000003</v>
      </c>
      <c r="T1377" s="69">
        <v>6.0153619999999997</v>
      </c>
      <c r="U1377" s="69">
        <v>5.7871189999999997</v>
      </c>
      <c r="V1377" s="70">
        <v>0.56404690000000002</v>
      </c>
      <c r="W1377" s="70">
        <v>0.48478700000000002</v>
      </c>
      <c r="X1377" s="70">
        <v>0.45028459999999998</v>
      </c>
      <c r="Y1377" s="70">
        <v>0.43190079999999997</v>
      </c>
    </row>
    <row r="1378" spans="1:25">
      <c r="A1378" t="str">
        <f t="shared" si="66"/>
        <v>47-12</v>
      </c>
      <c r="B1378">
        <f t="shared" si="64"/>
        <v>47</v>
      </c>
      <c r="C1378">
        <f t="shared" si="65"/>
        <v>12</v>
      </c>
      <c r="D1378">
        <v>208000</v>
      </c>
      <c r="E1378">
        <v>66000</v>
      </c>
      <c r="F1378" s="69">
        <v>6.8810919999999998</v>
      </c>
      <c r="G1378" s="69">
        <v>5.82151</v>
      </c>
      <c r="H1378" s="69">
        <v>5.5026719999999996</v>
      </c>
      <c r="I1378" s="69">
        <v>5.3645839999999998</v>
      </c>
      <c r="J1378" s="69">
        <v>55.87453</v>
      </c>
      <c r="K1378" s="69">
        <v>57.38158</v>
      </c>
      <c r="L1378" s="69">
        <v>57.520229999999998</v>
      </c>
      <c r="M1378" s="69">
        <v>57.436410000000002</v>
      </c>
      <c r="N1378" s="69">
        <v>12.23969</v>
      </c>
      <c r="O1378" s="69">
        <v>11.179029999999999</v>
      </c>
      <c r="P1378" s="69">
        <v>10.776450000000001</v>
      </c>
      <c r="Q1378" s="69">
        <v>10.46575</v>
      </c>
      <c r="R1378" s="69">
        <v>7.1337070000000002</v>
      </c>
      <c r="S1378" s="69">
        <v>6.3631520000000004</v>
      </c>
      <c r="T1378" s="69">
        <v>6.0665870000000002</v>
      </c>
      <c r="U1378" s="69">
        <v>5.8355860000000002</v>
      </c>
      <c r="V1378" s="70">
        <v>0.59283050000000004</v>
      </c>
      <c r="W1378" s="70">
        <v>0.51119490000000001</v>
      </c>
      <c r="X1378" s="70">
        <v>0.47608139999999999</v>
      </c>
      <c r="Y1378" s="70">
        <v>0.45699380000000001</v>
      </c>
    </row>
    <row r="1379" spans="1:25">
      <c r="A1379" t="str">
        <f t="shared" si="66"/>
        <v>47-13</v>
      </c>
      <c r="B1379">
        <f t="shared" si="64"/>
        <v>47</v>
      </c>
      <c r="C1379">
        <f t="shared" si="65"/>
        <v>13</v>
      </c>
      <c r="D1379">
        <v>208000</v>
      </c>
      <c r="E1379">
        <v>70000</v>
      </c>
      <c r="F1379" s="69">
        <v>5.4332640000000003</v>
      </c>
      <c r="G1379" s="69">
        <v>4.6101890000000001</v>
      </c>
      <c r="H1379" s="69">
        <v>4.3618050000000004</v>
      </c>
      <c r="I1379" s="69">
        <v>4.24993</v>
      </c>
      <c r="J1379" s="69">
        <v>54.95767</v>
      </c>
      <c r="K1379" s="69">
        <v>56.536920000000002</v>
      </c>
      <c r="L1379" s="69">
        <v>56.706330000000001</v>
      </c>
      <c r="M1379" s="69">
        <v>56.641950000000001</v>
      </c>
      <c r="N1379" s="69">
        <v>7.7039609999999996</v>
      </c>
      <c r="O1379" s="69">
        <v>7.0824550000000004</v>
      </c>
      <c r="P1379" s="69">
        <v>6.8474940000000002</v>
      </c>
      <c r="Q1379" s="69">
        <v>6.6671760000000004</v>
      </c>
      <c r="R1379" s="69">
        <v>6.2385580000000003</v>
      </c>
      <c r="S1379" s="69">
        <v>5.5784849999999997</v>
      </c>
      <c r="T1379" s="69">
        <v>5.3236290000000004</v>
      </c>
      <c r="U1379" s="69">
        <v>5.1247040000000004</v>
      </c>
      <c r="V1379" s="70">
        <v>0.3962136</v>
      </c>
      <c r="W1379" s="70">
        <v>0.3392404</v>
      </c>
      <c r="X1379" s="70">
        <v>0.31240109999999999</v>
      </c>
      <c r="Y1379" s="70">
        <v>0.29788799999999999</v>
      </c>
    </row>
    <row r="1380" spans="1:25">
      <c r="A1380" t="str">
        <f t="shared" si="66"/>
        <v>47-14</v>
      </c>
      <c r="B1380">
        <f t="shared" si="64"/>
        <v>47</v>
      </c>
      <c r="C1380">
        <f t="shared" si="65"/>
        <v>14</v>
      </c>
      <c r="D1380">
        <v>208000</v>
      </c>
      <c r="E1380">
        <v>74000</v>
      </c>
      <c r="F1380" s="69">
        <v>6.8925910000000004</v>
      </c>
      <c r="G1380" s="69">
        <v>5.8427300000000004</v>
      </c>
      <c r="H1380" s="69">
        <v>5.5246259999999996</v>
      </c>
      <c r="I1380" s="69">
        <v>5.3879029999999997</v>
      </c>
      <c r="J1380" s="69">
        <v>54.131520000000002</v>
      </c>
      <c r="K1380" s="69">
        <v>55.780909999999999</v>
      </c>
      <c r="L1380" s="69">
        <v>55.975200000000001</v>
      </c>
      <c r="M1380" s="69">
        <v>55.920279999999998</v>
      </c>
      <c r="N1380" s="69">
        <v>9.4371949999999991</v>
      </c>
      <c r="O1380" s="69">
        <v>8.6476729999999993</v>
      </c>
      <c r="P1380" s="69">
        <v>8.3490590000000005</v>
      </c>
      <c r="Q1380" s="69">
        <v>8.1195880000000002</v>
      </c>
      <c r="R1380" s="69">
        <v>6.7636760000000002</v>
      </c>
      <c r="S1380" s="69">
        <v>6.0394100000000002</v>
      </c>
      <c r="T1380" s="69">
        <v>5.7609519999999996</v>
      </c>
      <c r="U1380" s="69">
        <v>5.5440550000000002</v>
      </c>
      <c r="V1380" s="70">
        <v>0.46115840000000002</v>
      </c>
      <c r="W1380" s="70">
        <v>0.3956846</v>
      </c>
      <c r="X1380" s="70">
        <v>0.3660793</v>
      </c>
      <c r="Y1380" s="70">
        <v>0.35026030000000002</v>
      </c>
    </row>
    <row r="1381" spans="1:25">
      <c r="A1381" t="str">
        <f t="shared" si="66"/>
        <v>47-15</v>
      </c>
      <c r="B1381">
        <f t="shared" si="64"/>
        <v>47</v>
      </c>
      <c r="C1381">
        <f t="shared" si="65"/>
        <v>15</v>
      </c>
      <c r="D1381">
        <v>208000</v>
      </c>
      <c r="E1381">
        <v>78000</v>
      </c>
      <c r="F1381" s="69">
        <v>7.1794950000000002</v>
      </c>
      <c r="G1381" s="69">
        <v>6.0715500000000002</v>
      </c>
      <c r="H1381" s="69">
        <v>5.733231</v>
      </c>
      <c r="I1381" s="69">
        <v>5.5913719999999998</v>
      </c>
      <c r="J1381" s="69">
        <v>53.600340000000003</v>
      </c>
      <c r="K1381" s="69">
        <v>55.337299999999999</v>
      </c>
      <c r="L1381" s="69">
        <v>55.556429999999999</v>
      </c>
      <c r="M1381" s="69">
        <v>55.508769999999998</v>
      </c>
      <c r="N1381" s="69">
        <v>9.3190159999999995</v>
      </c>
      <c r="O1381" s="69">
        <v>8.5340249999999997</v>
      </c>
      <c r="P1381" s="69">
        <v>8.2378470000000004</v>
      </c>
      <c r="Q1381" s="69">
        <v>8.0102829999999994</v>
      </c>
      <c r="R1381" s="69">
        <v>6.8605559999999999</v>
      </c>
      <c r="S1381" s="69">
        <v>6.1251239999999996</v>
      </c>
      <c r="T1381" s="69">
        <v>5.8431179999999996</v>
      </c>
      <c r="U1381" s="69">
        <v>5.623799</v>
      </c>
      <c r="V1381" s="70">
        <v>0.4524474</v>
      </c>
      <c r="W1381" s="70">
        <v>0.38754369999999999</v>
      </c>
      <c r="X1381" s="70">
        <v>0.35836089999999998</v>
      </c>
      <c r="Y1381" s="70">
        <v>0.34299400000000002</v>
      </c>
    </row>
    <row r="1382" spans="1:25">
      <c r="A1382" t="str">
        <f t="shared" si="66"/>
        <v>47-16</v>
      </c>
      <c r="B1382">
        <f t="shared" si="64"/>
        <v>47</v>
      </c>
      <c r="C1382">
        <f t="shared" si="65"/>
        <v>16</v>
      </c>
      <c r="D1382">
        <v>208000</v>
      </c>
      <c r="E1382">
        <v>82000</v>
      </c>
      <c r="F1382" s="69">
        <v>5.491142</v>
      </c>
      <c r="G1382" s="69">
        <v>4.6530849999999999</v>
      </c>
      <c r="H1382" s="69">
        <v>4.3950849999999999</v>
      </c>
      <c r="I1382" s="69">
        <v>4.2830890000000004</v>
      </c>
      <c r="J1382" s="69">
        <v>53.385570000000001</v>
      </c>
      <c r="K1382" s="69">
        <v>55.093429999999998</v>
      </c>
      <c r="L1382" s="69">
        <v>55.306919999999998</v>
      </c>
      <c r="M1382" s="69">
        <v>55.251139999999999</v>
      </c>
      <c r="N1382" s="69">
        <v>6.0501779999999998</v>
      </c>
      <c r="O1382" s="69">
        <v>5.5769669999999998</v>
      </c>
      <c r="P1382" s="69">
        <v>5.3990799999999997</v>
      </c>
      <c r="Q1382" s="69">
        <v>5.2635310000000004</v>
      </c>
      <c r="R1382" s="69">
        <v>6.1572750000000003</v>
      </c>
      <c r="S1382" s="69">
        <v>5.5091159999999997</v>
      </c>
      <c r="T1382" s="69">
        <v>5.2599010000000002</v>
      </c>
      <c r="U1382" s="69">
        <v>5.0661389999999997</v>
      </c>
      <c r="V1382" s="70">
        <v>0.3207102</v>
      </c>
      <c r="W1382" s="70">
        <v>0.2730418</v>
      </c>
      <c r="X1382" s="70">
        <v>0.2500811</v>
      </c>
      <c r="Y1382" s="70">
        <v>0.23792969999999999</v>
      </c>
    </row>
    <row r="1383" spans="1:25">
      <c r="A1383" t="str">
        <f t="shared" si="66"/>
        <v>47-17</v>
      </c>
      <c r="B1383">
        <f t="shared" si="64"/>
        <v>47</v>
      </c>
      <c r="C1383">
        <f t="shared" si="65"/>
        <v>17</v>
      </c>
      <c r="D1383">
        <v>208000</v>
      </c>
      <c r="E1383">
        <v>86000</v>
      </c>
      <c r="F1383" s="69">
        <v>7.8377910000000002</v>
      </c>
      <c r="G1383" s="69">
        <v>6.6486850000000004</v>
      </c>
      <c r="H1383" s="69">
        <v>6.2804549999999999</v>
      </c>
      <c r="I1383" s="69">
        <v>6.1355180000000002</v>
      </c>
      <c r="J1383" s="69">
        <v>53.532589999999999</v>
      </c>
      <c r="K1383" s="69">
        <v>55.225250000000003</v>
      </c>
      <c r="L1383" s="69">
        <v>55.425989999999999</v>
      </c>
      <c r="M1383" s="69">
        <v>55.347160000000002</v>
      </c>
      <c r="N1383" s="69">
        <v>12.51385</v>
      </c>
      <c r="O1383" s="69">
        <v>11.42797</v>
      </c>
      <c r="P1383" s="69">
        <v>11.01821</v>
      </c>
      <c r="Q1383" s="69">
        <v>10.70322</v>
      </c>
      <c r="R1383" s="69">
        <v>7.7548050000000002</v>
      </c>
      <c r="S1383" s="69">
        <v>6.9129930000000002</v>
      </c>
      <c r="T1383" s="69">
        <v>6.5916899999999998</v>
      </c>
      <c r="U1383" s="69">
        <v>6.3423910000000001</v>
      </c>
      <c r="V1383" s="70">
        <v>0.58044499999999999</v>
      </c>
      <c r="W1383" s="70">
        <v>0.50045320000000004</v>
      </c>
      <c r="X1383" s="70">
        <v>0.46682600000000002</v>
      </c>
      <c r="Y1383" s="70">
        <v>0.44958330000000002</v>
      </c>
    </row>
    <row r="1384" spans="1:25">
      <c r="A1384" t="str">
        <f t="shared" si="66"/>
        <v>47-18</v>
      </c>
      <c r="B1384">
        <f t="shared" si="64"/>
        <v>47</v>
      </c>
      <c r="C1384">
        <f t="shared" si="65"/>
        <v>18</v>
      </c>
      <c r="D1384">
        <v>208000</v>
      </c>
      <c r="E1384">
        <v>90000</v>
      </c>
      <c r="F1384" s="69">
        <v>8.2816340000000004</v>
      </c>
      <c r="G1384" s="69">
        <v>7.0968629999999999</v>
      </c>
      <c r="H1384" s="69">
        <v>6.7298830000000001</v>
      </c>
      <c r="I1384" s="69">
        <v>6.5883700000000003</v>
      </c>
      <c r="J1384" s="69">
        <v>52.655540000000002</v>
      </c>
      <c r="K1384" s="69">
        <v>54.35033</v>
      </c>
      <c r="L1384" s="69">
        <v>54.554810000000003</v>
      </c>
      <c r="M1384" s="69">
        <v>54.477679999999999</v>
      </c>
      <c r="N1384" s="69">
        <v>12.382</v>
      </c>
      <c r="O1384" s="69">
        <v>11.305300000000001</v>
      </c>
      <c r="P1384" s="69">
        <v>10.89635</v>
      </c>
      <c r="Q1384" s="69">
        <v>10.580920000000001</v>
      </c>
      <c r="R1384" s="69">
        <v>7.9019539999999999</v>
      </c>
      <c r="S1384" s="69">
        <v>7.0438200000000002</v>
      </c>
      <c r="T1384" s="69">
        <v>6.7151899999999998</v>
      </c>
      <c r="U1384" s="69">
        <v>6.4594100000000001</v>
      </c>
      <c r="V1384" s="70">
        <v>0.56323000000000001</v>
      </c>
      <c r="W1384" s="70">
        <v>0.4871472</v>
      </c>
      <c r="X1384" s="70">
        <v>0.45409709999999998</v>
      </c>
      <c r="Y1384" s="70">
        <v>0.43673079999999997</v>
      </c>
    </row>
    <row r="1385" spans="1:25">
      <c r="A1385" t="str">
        <f t="shared" si="66"/>
        <v>47-19</v>
      </c>
      <c r="B1385">
        <f t="shared" si="64"/>
        <v>47</v>
      </c>
      <c r="C1385">
        <f t="shared" si="65"/>
        <v>19</v>
      </c>
      <c r="D1385">
        <v>208000</v>
      </c>
      <c r="E1385">
        <v>94000</v>
      </c>
      <c r="F1385" s="69">
        <v>7.574446</v>
      </c>
      <c r="G1385" s="69">
        <v>6.5247729999999997</v>
      </c>
      <c r="H1385" s="69">
        <v>6.1996979999999997</v>
      </c>
      <c r="I1385" s="69">
        <v>6.073639</v>
      </c>
      <c r="J1385" s="69">
        <v>52.636789999999998</v>
      </c>
      <c r="K1385" s="69">
        <v>54.32582</v>
      </c>
      <c r="L1385" s="69">
        <v>54.52561</v>
      </c>
      <c r="M1385" s="69">
        <v>54.440869999999997</v>
      </c>
      <c r="N1385" s="69">
        <v>12.250450000000001</v>
      </c>
      <c r="O1385" s="69">
        <v>11.193350000000001</v>
      </c>
      <c r="P1385" s="69">
        <v>10.79073</v>
      </c>
      <c r="Q1385" s="69">
        <v>10.478859999999999</v>
      </c>
      <c r="R1385" s="69">
        <v>7.9871840000000001</v>
      </c>
      <c r="S1385" s="69">
        <v>7.1235160000000004</v>
      </c>
      <c r="T1385" s="69">
        <v>6.7919590000000003</v>
      </c>
      <c r="U1385" s="69">
        <v>6.5329189999999997</v>
      </c>
      <c r="V1385" s="70">
        <v>0.54658249999999997</v>
      </c>
      <c r="W1385" s="70">
        <v>0.47343760000000001</v>
      </c>
      <c r="X1385" s="70">
        <v>0.4411197</v>
      </c>
      <c r="Y1385" s="70">
        <v>0.42396660000000003</v>
      </c>
    </row>
    <row r="1386" spans="1:25">
      <c r="A1386" t="str">
        <f t="shared" si="66"/>
        <v>47-20</v>
      </c>
      <c r="B1386">
        <f t="shared" si="64"/>
        <v>47</v>
      </c>
      <c r="C1386">
        <f t="shared" si="65"/>
        <v>20</v>
      </c>
      <c r="D1386">
        <v>208000</v>
      </c>
      <c r="E1386">
        <v>98000</v>
      </c>
      <c r="F1386" s="69">
        <v>7.5783399999999999</v>
      </c>
      <c r="G1386" s="69">
        <v>6.5717210000000001</v>
      </c>
      <c r="H1386" s="69">
        <v>6.2689519999999996</v>
      </c>
      <c r="I1386" s="69">
        <v>6.1533519999999999</v>
      </c>
      <c r="J1386" s="69">
        <v>51.803310000000003</v>
      </c>
      <c r="K1386" s="69">
        <v>53.494979999999998</v>
      </c>
      <c r="L1386" s="69">
        <v>53.697069999999997</v>
      </c>
      <c r="M1386" s="69">
        <v>53.61748</v>
      </c>
      <c r="N1386" s="69">
        <v>10.674099999999999</v>
      </c>
      <c r="O1386" s="69">
        <v>9.7656580000000002</v>
      </c>
      <c r="P1386" s="69">
        <v>9.4195399999999996</v>
      </c>
      <c r="Q1386" s="69">
        <v>9.1517020000000002</v>
      </c>
      <c r="R1386" s="69">
        <v>7.8798170000000001</v>
      </c>
      <c r="S1386" s="69">
        <v>7.0316900000000002</v>
      </c>
      <c r="T1386" s="69">
        <v>6.7066889999999999</v>
      </c>
      <c r="U1386" s="69">
        <v>6.4525740000000003</v>
      </c>
      <c r="V1386" s="70">
        <v>0.50102069999999999</v>
      </c>
      <c r="W1386" s="70">
        <v>0.43514969999999997</v>
      </c>
      <c r="X1386" s="70">
        <v>0.40517769999999997</v>
      </c>
      <c r="Y1386" s="70">
        <v>0.38905000000000001</v>
      </c>
    </row>
    <row r="1387" spans="1:25">
      <c r="A1387" t="str">
        <f t="shared" si="66"/>
        <v>47-21</v>
      </c>
      <c r="B1387">
        <f t="shared" si="64"/>
        <v>47</v>
      </c>
      <c r="C1387">
        <f t="shared" si="65"/>
        <v>21</v>
      </c>
      <c r="D1387">
        <v>208000</v>
      </c>
      <c r="E1387">
        <v>102000</v>
      </c>
      <c r="F1387" s="69">
        <v>8.7879609999999992</v>
      </c>
      <c r="G1387" s="69">
        <v>7.6575680000000004</v>
      </c>
      <c r="H1387" s="69">
        <v>7.3146570000000004</v>
      </c>
      <c r="I1387" s="69">
        <v>7.1884690000000004</v>
      </c>
      <c r="J1387" s="69">
        <v>50.30565</v>
      </c>
      <c r="K1387" s="69">
        <v>52.022579999999998</v>
      </c>
      <c r="L1387" s="69">
        <v>52.244959999999999</v>
      </c>
      <c r="M1387" s="69">
        <v>52.177599999999998</v>
      </c>
      <c r="N1387" s="69">
        <v>12.64202</v>
      </c>
      <c r="O1387" s="69">
        <v>11.541840000000001</v>
      </c>
      <c r="P1387" s="69">
        <v>11.12345</v>
      </c>
      <c r="Q1387" s="69">
        <v>10.798389999999999</v>
      </c>
      <c r="R1387" s="69">
        <v>8.5541800000000006</v>
      </c>
      <c r="S1387" s="69">
        <v>7.6258949999999999</v>
      </c>
      <c r="T1387" s="69">
        <v>7.2715719999999999</v>
      </c>
      <c r="U1387" s="69">
        <v>6.9938760000000002</v>
      </c>
      <c r="V1387" s="70">
        <v>0.50993999999999995</v>
      </c>
      <c r="W1387" s="70">
        <v>0.44241799999999998</v>
      </c>
      <c r="X1387" s="70">
        <v>0.41209309999999999</v>
      </c>
      <c r="Y1387" s="70">
        <v>0.39593220000000001</v>
      </c>
    </row>
    <row r="1388" spans="1:25">
      <c r="A1388" t="str">
        <f t="shared" si="66"/>
        <v>47-22</v>
      </c>
      <c r="B1388">
        <f t="shared" si="64"/>
        <v>47</v>
      </c>
      <c r="C1388">
        <f t="shared" si="65"/>
        <v>22</v>
      </c>
      <c r="D1388">
        <v>208000</v>
      </c>
      <c r="E1388">
        <v>106000</v>
      </c>
      <c r="F1388" s="69">
        <v>9.9715849999999993</v>
      </c>
      <c r="G1388" s="69">
        <v>8.7022860000000009</v>
      </c>
      <c r="H1388" s="69">
        <v>8.3128759999999993</v>
      </c>
      <c r="I1388" s="69">
        <v>8.1782590000000006</v>
      </c>
      <c r="J1388" s="69">
        <v>49.440530000000003</v>
      </c>
      <c r="K1388" s="69">
        <v>51.212649999999996</v>
      </c>
      <c r="L1388" s="69">
        <v>51.455860000000001</v>
      </c>
      <c r="M1388" s="69">
        <v>51.39076</v>
      </c>
      <c r="N1388" s="69">
        <v>12.18183</v>
      </c>
      <c r="O1388" s="69">
        <v>11.127660000000001</v>
      </c>
      <c r="P1388" s="69">
        <v>10.727880000000001</v>
      </c>
      <c r="Q1388" s="69">
        <v>10.41722</v>
      </c>
      <c r="R1388" s="69">
        <v>8.7818170000000002</v>
      </c>
      <c r="S1388" s="69">
        <v>7.8254729999999997</v>
      </c>
      <c r="T1388" s="69">
        <v>7.4613769999999997</v>
      </c>
      <c r="U1388" s="69">
        <v>7.1758490000000004</v>
      </c>
      <c r="V1388" s="70">
        <v>0.50939800000000002</v>
      </c>
      <c r="W1388" s="70">
        <v>0.44171300000000002</v>
      </c>
      <c r="X1388" s="70">
        <v>0.41144530000000001</v>
      </c>
      <c r="Y1388" s="70">
        <v>0.39554630000000002</v>
      </c>
    </row>
    <row r="1389" spans="1:25">
      <c r="A1389" t="str">
        <f t="shared" si="66"/>
        <v>47-23</v>
      </c>
      <c r="B1389">
        <f t="shared" si="64"/>
        <v>47</v>
      </c>
      <c r="C1389">
        <f t="shared" si="65"/>
        <v>23</v>
      </c>
      <c r="D1389">
        <v>208000</v>
      </c>
      <c r="E1389">
        <v>110000</v>
      </c>
      <c r="F1389" s="69">
        <v>11.285959999999999</v>
      </c>
      <c r="G1389" s="69">
        <v>9.9042510000000004</v>
      </c>
      <c r="H1389" s="69">
        <v>9.481439</v>
      </c>
      <c r="I1389" s="69">
        <v>9.3448309999999992</v>
      </c>
      <c r="J1389" s="69">
        <v>47.75224</v>
      </c>
      <c r="K1389" s="69">
        <v>49.582050000000002</v>
      </c>
      <c r="L1389" s="69">
        <v>49.844839999999998</v>
      </c>
      <c r="M1389" s="69">
        <v>49.790770000000002</v>
      </c>
      <c r="N1389" s="69">
        <v>15.02655</v>
      </c>
      <c r="O1389" s="69">
        <v>13.70715</v>
      </c>
      <c r="P1389" s="69">
        <v>13.20642</v>
      </c>
      <c r="Q1389" s="69">
        <v>12.816739999999999</v>
      </c>
      <c r="R1389" s="69">
        <v>9.5553670000000004</v>
      </c>
      <c r="S1389" s="69">
        <v>8.5086040000000001</v>
      </c>
      <c r="T1389" s="69">
        <v>8.1105429999999998</v>
      </c>
      <c r="U1389" s="69">
        <v>7.7985680000000004</v>
      </c>
      <c r="V1389" s="70">
        <v>0.52610089999999998</v>
      </c>
      <c r="W1389" s="70">
        <v>0.45743980000000001</v>
      </c>
      <c r="X1389" s="70">
        <v>0.42694169999999998</v>
      </c>
      <c r="Y1389" s="70">
        <v>0.4111496</v>
      </c>
    </row>
    <row r="1390" spans="1:25">
      <c r="A1390" t="str">
        <f t="shared" si="66"/>
        <v>47-24</v>
      </c>
      <c r="B1390">
        <f t="shared" si="64"/>
        <v>47</v>
      </c>
      <c r="C1390">
        <f t="shared" si="65"/>
        <v>24</v>
      </c>
      <c r="D1390">
        <v>208000</v>
      </c>
      <c r="E1390">
        <v>114000</v>
      </c>
      <c r="F1390" s="69">
        <v>12.075329999999999</v>
      </c>
      <c r="G1390" s="69">
        <v>10.63306</v>
      </c>
      <c r="H1390" s="69">
        <v>10.191789999999999</v>
      </c>
      <c r="I1390" s="69">
        <v>10.0564</v>
      </c>
      <c r="J1390" s="69">
        <v>48.641930000000002</v>
      </c>
      <c r="K1390" s="69">
        <v>50.401629999999997</v>
      </c>
      <c r="L1390" s="69">
        <v>50.630830000000003</v>
      </c>
      <c r="M1390" s="69">
        <v>50.543599999999998</v>
      </c>
      <c r="N1390" s="69">
        <v>16.036300000000001</v>
      </c>
      <c r="O1390" s="69">
        <v>14.60501</v>
      </c>
      <c r="P1390" s="69">
        <v>14.06076</v>
      </c>
      <c r="Q1390" s="69">
        <v>13.635300000000001</v>
      </c>
      <c r="R1390" s="69">
        <v>9.9398459999999993</v>
      </c>
      <c r="S1390" s="69">
        <v>8.8489009999999997</v>
      </c>
      <c r="T1390" s="69">
        <v>8.4334910000000001</v>
      </c>
      <c r="U1390" s="69">
        <v>8.1072109999999995</v>
      </c>
      <c r="V1390" s="70">
        <v>0.63926700000000003</v>
      </c>
      <c r="W1390" s="70">
        <v>0.55731790000000003</v>
      </c>
      <c r="X1390" s="70">
        <v>0.52229309999999995</v>
      </c>
      <c r="Y1390" s="70">
        <v>0.50399950000000004</v>
      </c>
    </row>
    <row r="1391" spans="1:25">
      <c r="A1391" t="str">
        <f t="shared" si="66"/>
        <v>47-25</v>
      </c>
      <c r="B1391">
        <f t="shared" si="64"/>
        <v>47</v>
      </c>
      <c r="C1391">
        <f t="shared" si="65"/>
        <v>25</v>
      </c>
      <c r="D1391">
        <v>208000</v>
      </c>
      <c r="E1391">
        <v>118000</v>
      </c>
      <c r="F1391" s="69">
        <v>11.111660000000001</v>
      </c>
      <c r="G1391" s="69">
        <v>9.8092430000000004</v>
      </c>
      <c r="H1391" s="69">
        <v>9.4129729999999991</v>
      </c>
      <c r="I1391" s="69">
        <v>9.2960329999999995</v>
      </c>
      <c r="J1391" s="69">
        <v>47.993070000000003</v>
      </c>
      <c r="K1391" s="69">
        <v>49.786700000000003</v>
      </c>
      <c r="L1391" s="69">
        <v>50.023220000000002</v>
      </c>
      <c r="M1391" s="69">
        <v>49.935209999999998</v>
      </c>
      <c r="N1391" s="69">
        <v>14.92722</v>
      </c>
      <c r="O1391" s="69">
        <v>13.61642</v>
      </c>
      <c r="P1391" s="69">
        <v>13.11678</v>
      </c>
      <c r="Q1391" s="69">
        <v>12.72607</v>
      </c>
      <c r="R1391" s="69">
        <v>9.6149740000000001</v>
      </c>
      <c r="S1391" s="69">
        <v>8.5664010000000008</v>
      </c>
      <c r="T1391" s="69">
        <v>8.1658779999999993</v>
      </c>
      <c r="U1391" s="69">
        <v>7.8511860000000002</v>
      </c>
      <c r="V1391" s="70">
        <v>0.50449460000000002</v>
      </c>
      <c r="W1391" s="70">
        <v>0.43849510000000003</v>
      </c>
      <c r="X1391" s="70">
        <v>0.40902850000000002</v>
      </c>
      <c r="Y1391" s="70">
        <v>0.3939455</v>
      </c>
    </row>
    <row r="1392" spans="1:25">
      <c r="A1392" t="str">
        <f t="shared" si="66"/>
        <v>47-26</v>
      </c>
      <c r="B1392">
        <f t="shared" si="64"/>
        <v>47</v>
      </c>
      <c r="C1392">
        <f t="shared" si="65"/>
        <v>26</v>
      </c>
      <c r="D1392">
        <v>208000</v>
      </c>
      <c r="E1392">
        <v>122000</v>
      </c>
      <c r="F1392" s="69">
        <v>12.44223</v>
      </c>
      <c r="G1392" s="69">
        <v>11.02228</v>
      </c>
      <c r="H1392" s="69">
        <v>10.59418</v>
      </c>
      <c r="I1392" s="69">
        <v>10.47627</v>
      </c>
      <c r="J1392" s="69">
        <v>48.198810000000002</v>
      </c>
      <c r="K1392" s="69">
        <v>49.977910000000001</v>
      </c>
      <c r="L1392" s="69">
        <v>50.203580000000002</v>
      </c>
      <c r="M1392" s="69">
        <v>50.099789999999999</v>
      </c>
      <c r="N1392" s="69">
        <v>15.852880000000001</v>
      </c>
      <c r="O1392" s="69">
        <v>14.46194</v>
      </c>
      <c r="P1392" s="69">
        <v>13.931929999999999</v>
      </c>
      <c r="Q1392" s="69">
        <v>13.5161</v>
      </c>
      <c r="R1392" s="69">
        <v>10.031969999999999</v>
      </c>
      <c r="S1392" s="69">
        <v>8.9363589999999995</v>
      </c>
      <c r="T1392" s="69">
        <v>8.5184090000000001</v>
      </c>
      <c r="U1392" s="69">
        <v>8.1893360000000008</v>
      </c>
      <c r="V1392" s="70">
        <v>0.58732870000000004</v>
      </c>
      <c r="W1392" s="70">
        <v>0.51186940000000003</v>
      </c>
      <c r="X1392" s="70">
        <v>0.47913280000000003</v>
      </c>
      <c r="Y1392" s="70">
        <v>0.46221010000000001</v>
      </c>
    </row>
    <row r="1393" spans="1:25">
      <c r="A1393" t="str">
        <f t="shared" si="66"/>
        <v>47-27</v>
      </c>
      <c r="B1393">
        <f t="shared" si="64"/>
        <v>47</v>
      </c>
      <c r="C1393">
        <f t="shared" si="65"/>
        <v>27</v>
      </c>
      <c r="D1393">
        <v>208000</v>
      </c>
      <c r="E1393">
        <v>126000</v>
      </c>
      <c r="F1393" s="69">
        <v>12.767469999999999</v>
      </c>
      <c r="G1393" s="69">
        <v>11.35059</v>
      </c>
      <c r="H1393" s="69">
        <v>10.92085</v>
      </c>
      <c r="I1393" s="69">
        <v>10.807639999999999</v>
      </c>
      <c r="J1393" s="69">
        <v>48.055199999999999</v>
      </c>
      <c r="K1393" s="69">
        <v>49.819960000000002</v>
      </c>
      <c r="L1393" s="69">
        <v>50.036859999999997</v>
      </c>
      <c r="M1393" s="69">
        <v>49.913319999999999</v>
      </c>
      <c r="N1393" s="69">
        <v>16.768699999999999</v>
      </c>
      <c r="O1393" s="69">
        <v>15.292949999999999</v>
      </c>
      <c r="P1393" s="69">
        <v>14.729480000000001</v>
      </c>
      <c r="Q1393" s="69">
        <v>14.287039999999999</v>
      </c>
      <c r="R1393" s="69">
        <v>10.36748</v>
      </c>
      <c r="S1393" s="69">
        <v>9.2360769999999999</v>
      </c>
      <c r="T1393" s="69">
        <v>8.8042210000000001</v>
      </c>
      <c r="U1393" s="69">
        <v>8.4644739999999992</v>
      </c>
      <c r="V1393" s="70">
        <v>0.6016302</v>
      </c>
      <c r="W1393" s="70">
        <v>0.52471049999999997</v>
      </c>
      <c r="X1393" s="70">
        <v>0.49135269999999998</v>
      </c>
      <c r="Y1393" s="70">
        <v>0.4741475</v>
      </c>
    </row>
    <row r="1394" spans="1:25">
      <c r="A1394" t="str">
        <f t="shared" si="66"/>
        <v>47-28</v>
      </c>
      <c r="B1394">
        <f t="shared" si="64"/>
        <v>47</v>
      </c>
      <c r="C1394">
        <f t="shared" si="65"/>
        <v>28</v>
      </c>
      <c r="D1394">
        <v>208000</v>
      </c>
      <c r="E1394">
        <v>130000</v>
      </c>
      <c r="F1394" s="69">
        <v>11.427989999999999</v>
      </c>
      <c r="G1394" s="69">
        <v>10.16056</v>
      </c>
      <c r="H1394" s="69">
        <v>9.7755419999999997</v>
      </c>
      <c r="I1394" s="69">
        <v>9.6817440000000001</v>
      </c>
      <c r="J1394" s="69">
        <v>49.377560000000003</v>
      </c>
      <c r="K1394" s="69">
        <v>51.081449999999997</v>
      </c>
      <c r="L1394" s="69">
        <v>51.257800000000003</v>
      </c>
      <c r="M1394" s="69">
        <v>51.080199999999998</v>
      </c>
      <c r="N1394" s="69">
        <v>15.709809999999999</v>
      </c>
      <c r="O1394" s="69">
        <v>14.347799999999999</v>
      </c>
      <c r="P1394" s="69">
        <v>13.8283</v>
      </c>
      <c r="Q1394" s="69">
        <v>13.42113</v>
      </c>
      <c r="R1394" s="69">
        <v>10.13106</v>
      </c>
      <c r="S1394" s="69">
        <v>9.0318050000000003</v>
      </c>
      <c r="T1394" s="69">
        <v>8.6118869999999994</v>
      </c>
      <c r="U1394" s="69">
        <v>8.2817769999999999</v>
      </c>
      <c r="V1394" s="70">
        <v>0.57567690000000005</v>
      </c>
      <c r="W1394" s="70">
        <v>0.50189349999999999</v>
      </c>
      <c r="X1394" s="70">
        <v>0.46947489999999997</v>
      </c>
      <c r="Y1394" s="70">
        <v>0.45289580000000002</v>
      </c>
    </row>
    <row r="1395" spans="1:25">
      <c r="A1395" t="str">
        <f t="shared" si="66"/>
        <v>47-29</v>
      </c>
      <c r="B1395">
        <f t="shared" si="64"/>
        <v>47</v>
      </c>
      <c r="C1395">
        <f t="shared" si="65"/>
        <v>29</v>
      </c>
      <c r="D1395">
        <v>208000</v>
      </c>
      <c r="E1395">
        <v>134000</v>
      </c>
      <c r="F1395" s="69">
        <v>14.6012</v>
      </c>
      <c r="G1395" s="69">
        <v>13.063359999999999</v>
      </c>
      <c r="H1395" s="69">
        <v>12.59423</v>
      </c>
      <c r="I1395" s="69">
        <v>12.52411</v>
      </c>
      <c r="J1395" s="69">
        <v>48.612349999999999</v>
      </c>
      <c r="K1395" s="69">
        <v>50.364530000000002</v>
      </c>
      <c r="L1395" s="69">
        <v>50.53566</v>
      </c>
      <c r="M1395" s="69">
        <v>50.307479999999998</v>
      </c>
      <c r="N1395" s="69">
        <v>14.51332</v>
      </c>
      <c r="O1395" s="69">
        <v>13.267860000000001</v>
      </c>
      <c r="P1395" s="69">
        <v>12.79092</v>
      </c>
      <c r="Q1395" s="69">
        <v>12.420059999999999</v>
      </c>
      <c r="R1395" s="69">
        <v>10.293749999999999</v>
      </c>
      <c r="S1395" s="69">
        <v>9.183211</v>
      </c>
      <c r="T1395" s="69">
        <v>8.7569700000000008</v>
      </c>
      <c r="U1395" s="69">
        <v>8.4237070000000003</v>
      </c>
      <c r="V1395" s="70">
        <v>0.61116219999999999</v>
      </c>
      <c r="W1395" s="70">
        <v>0.53374630000000001</v>
      </c>
      <c r="X1395" s="70">
        <v>0.49983319999999998</v>
      </c>
      <c r="Y1395" s="70">
        <v>0.48279660000000002</v>
      </c>
    </row>
    <row r="1396" spans="1:25">
      <c r="A1396" t="str">
        <f t="shared" si="66"/>
        <v>47-30</v>
      </c>
      <c r="B1396">
        <f t="shared" si="64"/>
        <v>47</v>
      </c>
      <c r="C1396">
        <f t="shared" si="65"/>
        <v>30</v>
      </c>
      <c r="D1396">
        <v>208000</v>
      </c>
      <c r="E1396">
        <v>138000</v>
      </c>
      <c r="F1396" s="69">
        <v>15.55771</v>
      </c>
      <c r="G1396" s="69">
        <v>13.90357</v>
      </c>
      <c r="H1396" s="69">
        <v>13.39579</v>
      </c>
      <c r="I1396" s="69">
        <v>13.326829999999999</v>
      </c>
      <c r="J1396" s="69">
        <v>41.56353</v>
      </c>
      <c r="K1396" s="69">
        <v>43.51688</v>
      </c>
      <c r="L1396" s="69">
        <v>43.790889999999997</v>
      </c>
      <c r="M1396" s="69">
        <v>43.648339999999997</v>
      </c>
      <c r="N1396" s="69">
        <v>18.95543</v>
      </c>
      <c r="O1396" s="69">
        <v>17.2836</v>
      </c>
      <c r="P1396" s="69">
        <v>16.6355</v>
      </c>
      <c r="Q1396" s="69">
        <v>16.12914</v>
      </c>
      <c r="R1396" s="69">
        <v>12.07375</v>
      </c>
      <c r="S1396" s="69">
        <v>10.76538</v>
      </c>
      <c r="T1396" s="69">
        <v>10.257910000000001</v>
      </c>
      <c r="U1396" s="69">
        <v>9.8611780000000007</v>
      </c>
      <c r="V1396" s="70">
        <v>0.72162210000000004</v>
      </c>
      <c r="W1396" s="70">
        <v>0.63140830000000003</v>
      </c>
      <c r="X1396" s="70">
        <v>0.59239450000000005</v>
      </c>
      <c r="Y1396" s="70">
        <v>0.57265779999999999</v>
      </c>
    </row>
    <row r="1397" spans="1:25">
      <c r="A1397" t="str">
        <f t="shared" si="66"/>
        <v>47-31</v>
      </c>
      <c r="B1397">
        <f t="shared" si="64"/>
        <v>47</v>
      </c>
      <c r="C1397">
        <f t="shared" si="65"/>
        <v>31</v>
      </c>
      <c r="D1397">
        <v>208000</v>
      </c>
      <c r="E1397">
        <v>142000</v>
      </c>
      <c r="F1397" s="69">
        <v>13.533569999999999</v>
      </c>
      <c r="G1397" s="69">
        <v>12.116300000000001</v>
      </c>
      <c r="H1397" s="69">
        <v>11.6959</v>
      </c>
      <c r="I1397" s="69">
        <v>11.646000000000001</v>
      </c>
      <c r="J1397" s="69">
        <v>46.198639999999997</v>
      </c>
      <c r="K1397" s="69">
        <v>48.035130000000002</v>
      </c>
      <c r="L1397" s="69">
        <v>48.240740000000002</v>
      </c>
      <c r="M1397" s="69">
        <v>48.036499999999997</v>
      </c>
      <c r="N1397" s="69">
        <v>17.345220000000001</v>
      </c>
      <c r="O1397" s="69">
        <v>15.837719999999999</v>
      </c>
      <c r="P1397" s="69">
        <v>15.25634</v>
      </c>
      <c r="Q1397" s="69">
        <v>14.80078</v>
      </c>
      <c r="R1397" s="69">
        <v>11.29471</v>
      </c>
      <c r="S1397" s="69">
        <v>10.07724</v>
      </c>
      <c r="T1397" s="69">
        <v>9.606719</v>
      </c>
      <c r="U1397" s="69">
        <v>9.2371459999999992</v>
      </c>
      <c r="V1397" s="70">
        <v>0.56599679999999997</v>
      </c>
      <c r="W1397" s="70">
        <v>0.49351250000000002</v>
      </c>
      <c r="X1397" s="70">
        <v>0.4619415</v>
      </c>
      <c r="Y1397" s="70">
        <v>0.44645049999999997</v>
      </c>
    </row>
    <row r="1398" spans="1:25">
      <c r="A1398" t="str">
        <f t="shared" si="66"/>
        <v>47-32</v>
      </c>
      <c r="B1398">
        <f t="shared" si="64"/>
        <v>47</v>
      </c>
      <c r="C1398">
        <f t="shared" si="65"/>
        <v>32</v>
      </c>
      <c r="D1398">
        <v>208000</v>
      </c>
      <c r="E1398">
        <v>146000</v>
      </c>
      <c r="F1398" s="69">
        <v>14.330500000000001</v>
      </c>
      <c r="G1398" s="69">
        <v>12.84183</v>
      </c>
      <c r="H1398" s="69">
        <v>12.4016</v>
      </c>
      <c r="I1398" s="69">
        <v>12.34483</v>
      </c>
      <c r="J1398" s="69">
        <v>48.126840000000001</v>
      </c>
      <c r="K1398" s="69">
        <v>49.916820000000001</v>
      </c>
      <c r="L1398" s="69">
        <v>50.098959999999998</v>
      </c>
      <c r="M1398" s="69">
        <v>49.875210000000003</v>
      </c>
      <c r="N1398" s="69">
        <v>17.823840000000001</v>
      </c>
      <c r="O1398" s="69">
        <v>16.273399999999999</v>
      </c>
      <c r="P1398" s="69">
        <v>15.67764</v>
      </c>
      <c r="Q1398" s="69">
        <v>15.210470000000001</v>
      </c>
      <c r="R1398" s="69">
        <v>11.44693</v>
      </c>
      <c r="S1398" s="69">
        <v>10.21016</v>
      </c>
      <c r="T1398" s="69">
        <v>9.7343969999999995</v>
      </c>
      <c r="U1398" s="69">
        <v>9.3606859999999994</v>
      </c>
      <c r="V1398" s="70">
        <v>0.57052029999999998</v>
      </c>
      <c r="W1398" s="70">
        <v>0.49738549999999998</v>
      </c>
      <c r="X1398" s="70">
        <v>0.46562330000000002</v>
      </c>
      <c r="Y1398" s="70">
        <v>0.44979180000000002</v>
      </c>
    </row>
    <row r="1399" spans="1:25">
      <c r="A1399" t="str">
        <f t="shared" si="66"/>
        <v>47-33</v>
      </c>
      <c r="B1399">
        <f t="shared" si="64"/>
        <v>47</v>
      </c>
      <c r="C1399">
        <f t="shared" si="65"/>
        <v>33</v>
      </c>
      <c r="D1399">
        <v>208000</v>
      </c>
      <c r="E1399">
        <v>150000</v>
      </c>
      <c r="F1399" s="69">
        <v>15.66874</v>
      </c>
      <c r="G1399" s="69">
        <v>14.03477</v>
      </c>
      <c r="H1399" s="69">
        <v>13.549060000000001</v>
      </c>
      <c r="I1399" s="69">
        <v>13.4795</v>
      </c>
      <c r="J1399" s="69">
        <v>47.45975</v>
      </c>
      <c r="K1399" s="69">
        <v>49.31906</v>
      </c>
      <c r="L1399" s="69">
        <v>49.52702</v>
      </c>
      <c r="M1399" s="69">
        <v>49.320540000000001</v>
      </c>
      <c r="N1399" s="69">
        <v>17.917300000000001</v>
      </c>
      <c r="O1399" s="69">
        <v>16.358039999999999</v>
      </c>
      <c r="P1399" s="69">
        <v>15.758470000000001</v>
      </c>
      <c r="Q1399" s="69">
        <v>15.289099999999999</v>
      </c>
      <c r="R1399" s="69">
        <v>11.663679999999999</v>
      </c>
      <c r="S1399" s="69">
        <v>10.40108</v>
      </c>
      <c r="T1399" s="69">
        <v>9.9150460000000002</v>
      </c>
      <c r="U1399" s="69">
        <v>9.5335859999999997</v>
      </c>
      <c r="V1399" s="70">
        <v>0.56048730000000002</v>
      </c>
      <c r="W1399" s="70">
        <v>0.48794729999999997</v>
      </c>
      <c r="X1399" s="70">
        <v>0.4563335</v>
      </c>
      <c r="Y1399" s="70">
        <v>0.44059989999999999</v>
      </c>
    </row>
    <row r="1400" spans="1:25">
      <c r="A1400" t="str">
        <f t="shared" si="66"/>
        <v>47-34</v>
      </c>
      <c r="B1400">
        <f t="shared" si="64"/>
        <v>47</v>
      </c>
      <c r="C1400">
        <f t="shared" si="65"/>
        <v>34</v>
      </c>
      <c r="D1400">
        <v>208000</v>
      </c>
      <c r="E1400">
        <v>154000</v>
      </c>
      <c r="F1400" s="69">
        <v>18.82227</v>
      </c>
      <c r="G1400" s="69">
        <v>16.70636</v>
      </c>
      <c r="H1400" s="69">
        <v>16.048819999999999</v>
      </c>
      <c r="I1400" s="69">
        <v>15.93164</v>
      </c>
      <c r="J1400" s="69">
        <v>45.502369999999999</v>
      </c>
      <c r="K1400" s="69">
        <v>47.530880000000003</v>
      </c>
      <c r="L1400" s="69">
        <v>47.800319999999999</v>
      </c>
      <c r="M1400" s="69">
        <v>47.625149999999998</v>
      </c>
      <c r="N1400" s="69">
        <v>17.960989999999999</v>
      </c>
      <c r="O1400" s="69">
        <v>16.397839999999999</v>
      </c>
      <c r="P1400" s="69">
        <v>15.79813</v>
      </c>
      <c r="Q1400" s="69">
        <v>15.33282</v>
      </c>
      <c r="R1400" s="69">
        <v>11.93258</v>
      </c>
      <c r="S1400" s="69">
        <v>10.636039999999999</v>
      </c>
      <c r="T1400" s="69">
        <v>10.13748</v>
      </c>
      <c r="U1400" s="69">
        <v>9.7492149999999995</v>
      </c>
      <c r="V1400" s="70">
        <v>0.7739625</v>
      </c>
      <c r="W1400" s="70">
        <v>0.67225559999999995</v>
      </c>
      <c r="X1400" s="70">
        <v>0.62966940000000005</v>
      </c>
      <c r="Y1400" s="70">
        <v>0.6081995</v>
      </c>
    </row>
    <row r="1401" spans="1:25">
      <c r="A1401" t="str">
        <f t="shared" si="66"/>
        <v>47-35</v>
      </c>
      <c r="B1401">
        <f t="shared" si="64"/>
        <v>47</v>
      </c>
      <c r="C1401">
        <f t="shared" si="65"/>
        <v>35</v>
      </c>
      <c r="D1401">
        <v>208000</v>
      </c>
      <c r="E1401">
        <v>158000</v>
      </c>
      <c r="F1401" s="69">
        <v>13.52852</v>
      </c>
      <c r="G1401" s="69">
        <v>12.035220000000001</v>
      </c>
      <c r="H1401" s="69">
        <v>11.58832</v>
      </c>
      <c r="I1401" s="69">
        <v>11.515370000000001</v>
      </c>
      <c r="J1401" s="69">
        <v>49.195659999999997</v>
      </c>
      <c r="K1401" s="69">
        <v>51.104100000000003</v>
      </c>
      <c r="L1401" s="69">
        <v>51.323160000000001</v>
      </c>
      <c r="M1401" s="69">
        <v>51.111969999999999</v>
      </c>
      <c r="N1401" s="69">
        <v>17.51933</v>
      </c>
      <c r="O1401" s="69">
        <v>15.995039999999999</v>
      </c>
      <c r="P1401" s="69">
        <v>15.402139999999999</v>
      </c>
      <c r="Q1401" s="69">
        <v>14.941409999999999</v>
      </c>
      <c r="R1401" s="69">
        <v>11.40541</v>
      </c>
      <c r="S1401" s="69">
        <v>10.16558</v>
      </c>
      <c r="T1401" s="69">
        <v>9.6835159999999991</v>
      </c>
      <c r="U1401" s="69">
        <v>9.3074080000000006</v>
      </c>
      <c r="V1401" s="70">
        <v>0.54220069999999998</v>
      </c>
      <c r="W1401" s="70">
        <v>0.46964309999999998</v>
      </c>
      <c r="X1401" s="70">
        <v>0.4374401</v>
      </c>
      <c r="Y1401" s="70">
        <v>0.42109730000000001</v>
      </c>
    </row>
    <row r="1402" spans="1:25">
      <c r="A1402" t="str">
        <f t="shared" si="66"/>
        <v>47-36</v>
      </c>
      <c r="B1402">
        <f t="shared" si="64"/>
        <v>47</v>
      </c>
      <c r="C1402">
        <f t="shared" si="65"/>
        <v>36</v>
      </c>
      <c r="D1402">
        <v>208000</v>
      </c>
      <c r="E1402">
        <v>162000</v>
      </c>
      <c r="F1402" s="69">
        <v>15.557370000000001</v>
      </c>
      <c r="G1402" s="69">
        <v>13.82113</v>
      </c>
      <c r="H1402" s="69">
        <v>13.29068</v>
      </c>
      <c r="I1402" s="69">
        <v>13.189030000000001</v>
      </c>
      <c r="J1402" s="69">
        <v>48.594670000000001</v>
      </c>
      <c r="K1402" s="69">
        <v>50.564010000000003</v>
      </c>
      <c r="L1402" s="69">
        <v>50.827370000000002</v>
      </c>
      <c r="M1402" s="69">
        <v>50.648760000000003</v>
      </c>
      <c r="N1402" s="69">
        <v>17.527349999999998</v>
      </c>
      <c r="O1402" s="69">
        <v>15.995710000000001</v>
      </c>
      <c r="P1402" s="69">
        <v>15.396050000000001</v>
      </c>
      <c r="Q1402" s="69">
        <v>14.931139999999999</v>
      </c>
      <c r="R1402" s="69">
        <v>11.536099999999999</v>
      </c>
      <c r="S1402" s="69">
        <v>10.27589</v>
      </c>
      <c r="T1402" s="69">
        <v>9.783398</v>
      </c>
      <c r="U1402" s="69">
        <v>9.3996519999999997</v>
      </c>
      <c r="V1402" s="70">
        <v>0.62820730000000002</v>
      </c>
      <c r="W1402" s="70">
        <v>0.543605</v>
      </c>
      <c r="X1402" s="70">
        <v>0.50530629999999999</v>
      </c>
      <c r="Y1402" s="70">
        <v>0.48462349999999998</v>
      </c>
    </row>
    <row r="1403" spans="1:25">
      <c r="A1403" t="str">
        <f t="shared" si="66"/>
        <v>47-37</v>
      </c>
      <c r="B1403">
        <f t="shared" si="64"/>
        <v>47</v>
      </c>
      <c r="C1403">
        <f t="shared" si="65"/>
        <v>37</v>
      </c>
      <c r="D1403">
        <v>208000</v>
      </c>
      <c r="E1403">
        <v>166000</v>
      </c>
      <c r="F1403" s="69">
        <v>22.780930000000001</v>
      </c>
      <c r="G1403" s="69">
        <v>20.081769999999999</v>
      </c>
      <c r="H1403" s="69">
        <v>19.212420000000002</v>
      </c>
      <c r="I1403" s="69">
        <v>19.01707</v>
      </c>
      <c r="J1403" s="69">
        <v>45.998899999999999</v>
      </c>
      <c r="K1403" s="69">
        <v>48.169580000000003</v>
      </c>
      <c r="L1403" s="69">
        <v>48.507080000000002</v>
      </c>
      <c r="M1403" s="69">
        <v>48.366819999999997</v>
      </c>
      <c r="N1403" s="69">
        <v>18.90316</v>
      </c>
      <c r="O1403" s="69">
        <v>17.207419999999999</v>
      </c>
      <c r="P1403" s="69">
        <v>16.528130000000001</v>
      </c>
      <c r="Q1403" s="69">
        <v>15.99896</v>
      </c>
      <c r="R1403" s="69">
        <v>12.645289999999999</v>
      </c>
      <c r="S1403" s="69">
        <v>11.240550000000001</v>
      </c>
      <c r="T1403" s="69">
        <v>10.679550000000001</v>
      </c>
      <c r="U1403" s="69">
        <v>10.24091</v>
      </c>
      <c r="V1403" s="70">
        <v>1.0458019999999999</v>
      </c>
      <c r="W1403" s="70">
        <v>0.90404300000000004</v>
      </c>
      <c r="X1403" s="70">
        <v>0.83764419999999995</v>
      </c>
      <c r="Y1403" s="70">
        <v>0.79668589999999995</v>
      </c>
    </row>
    <row r="1404" spans="1:25">
      <c r="A1404" t="str">
        <f t="shared" si="66"/>
        <v>47-38</v>
      </c>
      <c r="B1404">
        <f t="shared" si="64"/>
        <v>47</v>
      </c>
      <c r="C1404">
        <f t="shared" si="65"/>
        <v>38</v>
      </c>
      <c r="D1404">
        <v>208000</v>
      </c>
      <c r="E1404">
        <v>170000</v>
      </c>
      <c r="F1404" s="69">
        <v>16.104869999999998</v>
      </c>
      <c r="G1404" s="69">
        <v>14.19619</v>
      </c>
      <c r="H1404" s="69">
        <v>13.6082</v>
      </c>
      <c r="I1404" s="69">
        <v>13.489850000000001</v>
      </c>
      <c r="J1404" s="69">
        <v>49.36007</v>
      </c>
      <c r="K1404" s="69">
        <v>51.426679999999998</v>
      </c>
      <c r="L1404" s="69">
        <v>51.706409999999998</v>
      </c>
      <c r="M1404" s="69">
        <v>51.534100000000002</v>
      </c>
      <c r="N1404" s="69">
        <v>17.702500000000001</v>
      </c>
      <c r="O1404" s="69">
        <v>16.13626</v>
      </c>
      <c r="P1404" s="69">
        <v>15.515739999999999</v>
      </c>
      <c r="Q1404" s="69">
        <v>15.032550000000001</v>
      </c>
      <c r="R1404" s="69">
        <v>11.7494</v>
      </c>
      <c r="S1404" s="69">
        <v>10.45434</v>
      </c>
      <c r="T1404" s="69">
        <v>9.9427369999999993</v>
      </c>
      <c r="U1404" s="69">
        <v>9.5427499999999998</v>
      </c>
      <c r="V1404" s="70">
        <v>0.72142070000000003</v>
      </c>
      <c r="W1404" s="70">
        <v>0.62296229999999997</v>
      </c>
      <c r="X1404" s="70">
        <v>0.57733860000000004</v>
      </c>
      <c r="Y1404" s="70">
        <v>0.55087750000000002</v>
      </c>
    </row>
    <row r="1405" spans="1:25">
      <c r="A1405" t="str">
        <f t="shared" si="66"/>
        <v>47-39</v>
      </c>
      <c r="B1405">
        <f t="shared" si="64"/>
        <v>47</v>
      </c>
      <c r="C1405">
        <f t="shared" si="65"/>
        <v>39</v>
      </c>
      <c r="D1405">
        <v>208000</v>
      </c>
      <c r="E1405">
        <v>174000</v>
      </c>
      <c r="F1405" s="69">
        <v>14.588559999999999</v>
      </c>
      <c r="G1405" s="69">
        <v>12.837109999999999</v>
      </c>
      <c r="H1405" s="69">
        <v>12.30575</v>
      </c>
      <c r="I1405" s="69">
        <v>12.202680000000001</v>
      </c>
      <c r="J1405" s="69">
        <v>50.671720000000001</v>
      </c>
      <c r="K1405" s="69">
        <v>52.758960000000002</v>
      </c>
      <c r="L1405" s="69">
        <v>53.0229</v>
      </c>
      <c r="M1405" s="69">
        <v>52.833260000000003</v>
      </c>
      <c r="N1405" s="69">
        <v>16.275639999999999</v>
      </c>
      <c r="O1405" s="69">
        <v>14.864649999999999</v>
      </c>
      <c r="P1405" s="69">
        <v>14.308439999999999</v>
      </c>
      <c r="Q1405" s="69">
        <v>13.877050000000001</v>
      </c>
      <c r="R1405" s="69">
        <v>11.27955</v>
      </c>
      <c r="S1405" s="69">
        <v>10.03665</v>
      </c>
      <c r="T1405" s="69">
        <v>9.5487830000000002</v>
      </c>
      <c r="U1405" s="69">
        <v>9.1682319999999997</v>
      </c>
      <c r="V1405" s="70">
        <v>0.69052049999999998</v>
      </c>
      <c r="W1405" s="70">
        <v>0.59604170000000001</v>
      </c>
      <c r="X1405" s="70">
        <v>0.55247100000000005</v>
      </c>
      <c r="Y1405" s="70">
        <v>0.52739599999999998</v>
      </c>
    </row>
    <row r="1406" spans="1:25">
      <c r="A1406" t="str">
        <f t="shared" si="66"/>
        <v>47-40</v>
      </c>
      <c r="B1406">
        <f t="shared" si="64"/>
        <v>47</v>
      </c>
      <c r="C1406">
        <f t="shared" si="65"/>
        <v>40</v>
      </c>
      <c r="D1406">
        <v>208000</v>
      </c>
      <c r="E1406">
        <v>178000</v>
      </c>
      <c r="F1406" s="69">
        <v>13.275370000000001</v>
      </c>
      <c r="G1406" s="69">
        <v>11.668979999999999</v>
      </c>
      <c r="H1406" s="69">
        <v>11.17788</v>
      </c>
      <c r="I1406" s="69">
        <v>11.08263</v>
      </c>
      <c r="J1406" s="69">
        <v>51.34413</v>
      </c>
      <c r="K1406" s="69">
        <v>53.455399999999997</v>
      </c>
      <c r="L1406" s="69">
        <v>53.728610000000003</v>
      </c>
      <c r="M1406" s="69">
        <v>53.533450000000002</v>
      </c>
      <c r="N1406" s="69">
        <v>16.740400000000001</v>
      </c>
      <c r="O1406" s="69">
        <v>15.281090000000001</v>
      </c>
      <c r="P1406" s="69">
        <v>14.71114</v>
      </c>
      <c r="Q1406" s="69">
        <v>14.27168</v>
      </c>
      <c r="R1406" s="69">
        <v>11.30045</v>
      </c>
      <c r="S1406" s="69">
        <v>10.052250000000001</v>
      </c>
      <c r="T1406" s="69">
        <v>9.5665840000000006</v>
      </c>
      <c r="U1406" s="69">
        <v>9.1899669999999993</v>
      </c>
      <c r="V1406" s="70">
        <v>0.69942269999999995</v>
      </c>
      <c r="W1406" s="70">
        <v>0.60301419999999994</v>
      </c>
      <c r="X1406" s="70">
        <v>0.55932159999999997</v>
      </c>
      <c r="Y1406" s="70">
        <v>0.53443359999999995</v>
      </c>
    </row>
    <row r="1407" spans="1:25">
      <c r="A1407" t="str">
        <f t="shared" si="66"/>
        <v>47-41</v>
      </c>
      <c r="B1407">
        <f t="shared" si="64"/>
        <v>47</v>
      </c>
      <c r="C1407">
        <f t="shared" si="65"/>
        <v>41</v>
      </c>
      <c r="D1407">
        <v>208000</v>
      </c>
      <c r="E1407">
        <v>182000</v>
      </c>
      <c r="F1407" s="69">
        <v>16.154309999999999</v>
      </c>
      <c r="G1407" s="69">
        <v>14.076309999999999</v>
      </c>
      <c r="H1407" s="69">
        <v>13.42848</v>
      </c>
      <c r="I1407" s="69">
        <v>13.2951</v>
      </c>
      <c r="J1407" s="69">
        <v>48.719029999999997</v>
      </c>
      <c r="K1407" s="69">
        <v>51.085729999999998</v>
      </c>
      <c r="L1407" s="69">
        <v>51.452210000000001</v>
      </c>
      <c r="M1407" s="69">
        <v>51.299669999999999</v>
      </c>
      <c r="N1407" s="69">
        <v>17.395</v>
      </c>
      <c r="O1407" s="69">
        <v>15.855779999999999</v>
      </c>
      <c r="P1407" s="69">
        <v>15.25239</v>
      </c>
      <c r="Q1407" s="69">
        <v>14.78565</v>
      </c>
      <c r="R1407" s="69">
        <v>11.706939999999999</v>
      </c>
      <c r="S1407" s="69">
        <v>10.4016</v>
      </c>
      <c r="T1407" s="69">
        <v>9.8919720000000009</v>
      </c>
      <c r="U1407" s="69">
        <v>9.4957829999999994</v>
      </c>
      <c r="V1407" s="70">
        <v>0.71096700000000002</v>
      </c>
      <c r="W1407" s="70">
        <v>0.61147010000000002</v>
      </c>
      <c r="X1407" s="70">
        <v>0.56629830000000003</v>
      </c>
      <c r="Y1407" s="70">
        <v>0.54082580000000002</v>
      </c>
    </row>
    <row r="1408" spans="1:25">
      <c r="A1408" t="str">
        <f t="shared" si="66"/>
        <v>47-42</v>
      </c>
      <c r="B1408">
        <f t="shared" si="64"/>
        <v>47</v>
      </c>
      <c r="C1408">
        <f t="shared" si="65"/>
        <v>42</v>
      </c>
      <c r="D1408">
        <v>208000</v>
      </c>
      <c r="E1408">
        <v>186000</v>
      </c>
      <c r="F1408" s="69">
        <v>13.44562</v>
      </c>
      <c r="G1408" s="69">
        <v>11.42625</v>
      </c>
      <c r="H1408" s="69">
        <v>10.78252</v>
      </c>
      <c r="I1408" s="69">
        <v>10.64654</v>
      </c>
      <c r="J1408" s="69">
        <v>50.115960000000001</v>
      </c>
      <c r="K1408" s="69">
        <v>52.775010000000002</v>
      </c>
      <c r="L1408" s="69">
        <v>53.209200000000003</v>
      </c>
      <c r="M1408" s="69">
        <v>53.033099999999997</v>
      </c>
      <c r="N1408" s="69">
        <v>15.462590000000001</v>
      </c>
      <c r="O1408" s="69">
        <v>14.12012</v>
      </c>
      <c r="P1408" s="69">
        <v>13.60092</v>
      </c>
      <c r="Q1408" s="69">
        <v>13.20895</v>
      </c>
      <c r="R1408" s="69">
        <v>10.90217</v>
      </c>
      <c r="S1408" s="69">
        <v>9.6795089999999995</v>
      </c>
      <c r="T1408" s="69">
        <v>9.2061030000000006</v>
      </c>
      <c r="U1408" s="69">
        <v>8.8452839999999995</v>
      </c>
      <c r="V1408" s="70">
        <v>0.64331890000000003</v>
      </c>
      <c r="W1408" s="70">
        <v>0.54860050000000005</v>
      </c>
      <c r="X1408" s="70">
        <v>0.50829049999999998</v>
      </c>
      <c r="Y1408" s="70">
        <v>0.4886122</v>
      </c>
    </row>
    <row r="1409" spans="1:25">
      <c r="A1409" t="str">
        <f t="shared" si="66"/>
        <v>47-43</v>
      </c>
      <c r="B1409">
        <f t="shared" si="64"/>
        <v>47</v>
      </c>
      <c r="C1409">
        <f t="shared" si="65"/>
        <v>43</v>
      </c>
      <c r="D1409">
        <v>208000</v>
      </c>
      <c r="E1409">
        <v>190000</v>
      </c>
      <c r="F1409" s="69">
        <v>13.174239999999999</v>
      </c>
      <c r="G1409" s="69">
        <v>11.08703</v>
      </c>
      <c r="H1409" s="69">
        <v>10.433630000000001</v>
      </c>
      <c r="I1409" s="69">
        <v>10.29637</v>
      </c>
      <c r="J1409" s="69">
        <v>50.964390000000002</v>
      </c>
      <c r="K1409" s="69">
        <v>53.72448</v>
      </c>
      <c r="L1409" s="69">
        <v>54.17212</v>
      </c>
      <c r="M1409" s="69">
        <v>53.985880000000002</v>
      </c>
      <c r="N1409" s="69">
        <v>17.120609999999999</v>
      </c>
      <c r="O1409" s="69">
        <v>15.60614</v>
      </c>
      <c r="P1409" s="69">
        <v>15.02314</v>
      </c>
      <c r="Q1409" s="69">
        <v>14.580909999999999</v>
      </c>
      <c r="R1409" s="69">
        <v>11.254200000000001</v>
      </c>
      <c r="S1409" s="69">
        <v>9.9869409999999998</v>
      </c>
      <c r="T1409" s="69">
        <v>9.4989369999999997</v>
      </c>
      <c r="U1409" s="69">
        <v>9.1265079999999994</v>
      </c>
      <c r="V1409" s="70">
        <v>0.75693549999999998</v>
      </c>
      <c r="W1409" s="70">
        <v>0.64587099999999997</v>
      </c>
      <c r="X1409" s="70">
        <v>0.59859899999999999</v>
      </c>
      <c r="Y1409" s="70">
        <v>0.57442409999999999</v>
      </c>
    </row>
    <row r="1410" spans="1:25">
      <c r="A1410" t="str">
        <f t="shared" si="66"/>
        <v>47-44</v>
      </c>
      <c r="B1410">
        <f t="shared" si="64"/>
        <v>47</v>
      </c>
      <c r="C1410">
        <f t="shared" si="65"/>
        <v>44</v>
      </c>
      <c r="D1410">
        <v>208000</v>
      </c>
      <c r="E1410">
        <v>194000</v>
      </c>
      <c r="F1410" s="69">
        <v>23.14357</v>
      </c>
      <c r="G1410" s="69">
        <v>19.85718</v>
      </c>
      <c r="H1410" s="69">
        <v>18.812280000000001</v>
      </c>
      <c r="I1410" s="69">
        <v>18.59517</v>
      </c>
      <c r="J1410" s="69">
        <v>42.204810000000002</v>
      </c>
      <c r="K1410" s="69">
        <v>45.01502</v>
      </c>
      <c r="L1410" s="69">
        <v>45.535780000000003</v>
      </c>
      <c r="M1410" s="69">
        <v>45.440910000000002</v>
      </c>
      <c r="N1410" s="69">
        <v>19.936509999999998</v>
      </c>
      <c r="O1410" s="69">
        <v>18.113700000000001</v>
      </c>
      <c r="P1410" s="69">
        <v>17.398990000000001</v>
      </c>
      <c r="Q1410" s="69">
        <v>16.847159999999999</v>
      </c>
      <c r="R1410" s="69">
        <v>12.80091</v>
      </c>
      <c r="S1410" s="69">
        <v>11.34266</v>
      </c>
      <c r="T1410" s="69">
        <v>10.774929999999999</v>
      </c>
      <c r="U1410" s="69">
        <v>10.336729999999999</v>
      </c>
      <c r="V1410" s="70">
        <v>0.90342820000000001</v>
      </c>
      <c r="W1410" s="70">
        <v>0.77327140000000005</v>
      </c>
      <c r="X1410" s="70">
        <v>0.71510580000000001</v>
      </c>
      <c r="Y1410" s="70">
        <v>0.68161039999999995</v>
      </c>
    </row>
    <row r="1411" spans="1:25">
      <c r="A1411" t="str">
        <f t="shared" si="66"/>
        <v>47-45</v>
      </c>
      <c r="B1411">
        <f t="shared" ref="B1411:B1474" si="67">(D1411-24000)/4000+1</f>
        <v>47</v>
      </c>
      <c r="C1411">
        <f t="shared" ref="C1411:C1474" si="68">(E1411-22000)/4000+1</f>
        <v>45</v>
      </c>
      <c r="D1411">
        <v>208000</v>
      </c>
      <c r="E1411">
        <v>198000</v>
      </c>
      <c r="F1411" s="69">
        <v>16.991019999999999</v>
      </c>
      <c r="G1411" s="69">
        <v>14.54913</v>
      </c>
      <c r="H1411" s="69">
        <v>13.82067</v>
      </c>
      <c r="I1411" s="69">
        <v>13.69266</v>
      </c>
      <c r="J1411" s="69">
        <v>46.232700000000001</v>
      </c>
      <c r="K1411" s="69">
        <v>48.960030000000003</v>
      </c>
      <c r="L1411" s="69">
        <v>49.426020000000001</v>
      </c>
      <c r="M1411" s="69">
        <v>49.280050000000003</v>
      </c>
      <c r="N1411" s="69">
        <v>16.613720000000001</v>
      </c>
      <c r="O1411" s="69">
        <v>15.125830000000001</v>
      </c>
      <c r="P1411" s="69">
        <v>14.5626</v>
      </c>
      <c r="Q1411" s="69">
        <v>14.12848</v>
      </c>
      <c r="R1411" s="69">
        <v>11.29135</v>
      </c>
      <c r="S1411" s="69">
        <v>9.9932130000000008</v>
      </c>
      <c r="T1411" s="69">
        <v>9.5082769999999996</v>
      </c>
      <c r="U1411" s="69">
        <v>9.1338740000000005</v>
      </c>
      <c r="V1411" s="70">
        <v>0.65220420000000001</v>
      </c>
      <c r="W1411" s="70">
        <v>0.56019260000000004</v>
      </c>
      <c r="X1411" s="70">
        <v>0.51960839999999997</v>
      </c>
      <c r="Y1411" s="70">
        <v>0.49750100000000003</v>
      </c>
    </row>
    <row r="1412" spans="1:25">
      <c r="A1412" t="str">
        <f t="shared" ref="A1412:A1475" si="69">B1412&amp;"-"&amp;C1412</f>
        <v>47-46</v>
      </c>
      <c r="B1412">
        <f t="shared" si="67"/>
        <v>47</v>
      </c>
      <c r="C1412">
        <f t="shared" si="68"/>
        <v>46</v>
      </c>
      <c r="D1412">
        <v>208000</v>
      </c>
      <c r="E1412">
        <v>202000</v>
      </c>
      <c r="F1412" s="69">
        <v>11.69403</v>
      </c>
      <c r="G1412" s="69">
        <v>9.9951889999999999</v>
      </c>
      <c r="H1412" s="69">
        <v>9.5194360000000007</v>
      </c>
      <c r="I1412" s="69">
        <v>9.4487100000000002</v>
      </c>
      <c r="J1412" s="69">
        <v>49.467199999999998</v>
      </c>
      <c r="K1412" s="69">
        <v>52.08661</v>
      </c>
      <c r="L1412" s="69">
        <v>52.500079999999997</v>
      </c>
      <c r="M1412" s="69">
        <v>52.332450000000001</v>
      </c>
      <c r="N1412" s="69">
        <v>15.41014</v>
      </c>
      <c r="O1412" s="69">
        <v>14.05781</v>
      </c>
      <c r="P1412" s="69">
        <v>13.544219999999999</v>
      </c>
      <c r="Q1412" s="69">
        <v>13.149459999999999</v>
      </c>
      <c r="R1412" s="69">
        <v>10.38592</v>
      </c>
      <c r="S1412" s="69">
        <v>9.2130010000000002</v>
      </c>
      <c r="T1412" s="69">
        <v>8.7735240000000001</v>
      </c>
      <c r="U1412" s="69">
        <v>8.4343590000000006</v>
      </c>
      <c r="V1412" s="70">
        <v>0.58927229999999997</v>
      </c>
      <c r="W1412" s="70">
        <v>0.5070057</v>
      </c>
      <c r="X1412" s="70">
        <v>0.4705976</v>
      </c>
      <c r="Y1412" s="70">
        <v>0.45066460000000003</v>
      </c>
    </row>
    <row r="1413" spans="1:25">
      <c r="A1413" t="str">
        <f t="shared" si="69"/>
        <v>47-47</v>
      </c>
      <c r="B1413">
        <f t="shared" si="67"/>
        <v>47</v>
      </c>
      <c r="C1413">
        <f t="shared" si="68"/>
        <v>47</v>
      </c>
      <c r="D1413">
        <v>208000</v>
      </c>
      <c r="E1413">
        <v>206000</v>
      </c>
      <c r="F1413" s="69">
        <v>15.62876</v>
      </c>
      <c r="G1413" s="69">
        <v>13.405250000000001</v>
      </c>
      <c r="H1413" s="69">
        <v>12.763389999999999</v>
      </c>
      <c r="I1413" s="69">
        <v>12.6526</v>
      </c>
      <c r="J1413" s="69">
        <v>47.281640000000003</v>
      </c>
      <c r="K1413" s="69">
        <v>49.964770000000001</v>
      </c>
      <c r="L1413" s="69">
        <v>50.426780000000001</v>
      </c>
      <c r="M1413" s="69">
        <v>50.300339999999998</v>
      </c>
      <c r="N1413" s="69">
        <v>17.967130000000001</v>
      </c>
      <c r="O1413" s="69">
        <v>16.358550000000001</v>
      </c>
      <c r="P1413" s="69">
        <v>15.7281</v>
      </c>
      <c r="Q1413" s="69">
        <v>15.237679999999999</v>
      </c>
      <c r="R1413" s="69">
        <v>11.22584</v>
      </c>
      <c r="S1413" s="69">
        <v>9.9589280000000002</v>
      </c>
      <c r="T1413" s="69">
        <v>9.4682870000000001</v>
      </c>
      <c r="U1413" s="69">
        <v>9.0859629999999996</v>
      </c>
      <c r="V1413" s="70">
        <v>0.71059079999999997</v>
      </c>
      <c r="W1413" s="70">
        <v>0.6109658</v>
      </c>
      <c r="X1413" s="70">
        <v>0.564716</v>
      </c>
      <c r="Y1413" s="70">
        <v>0.53673789999999999</v>
      </c>
    </row>
    <row r="1414" spans="1:25">
      <c r="A1414" t="str">
        <f t="shared" si="69"/>
        <v>47-48</v>
      </c>
      <c r="B1414">
        <f t="shared" si="67"/>
        <v>47</v>
      </c>
      <c r="C1414">
        <f t="shared" si="68"/>
        <v>48</v>
      </c>
      <c r="D1414">
        <v>208000</v>
      </c>
      <c r="E1414">
        <v>210000</v>
      </c>
      <c r="F1414" s="69">
        <v>17.8369</v>
      </c>
      <c r="G1414" s="69">
        <v>15.309060000000001</v>
      </c>
      <c r="H1414" s="69">
        <v>14.55655</v>
      </c>
      <c r="I1414" s="69">
        <v>14.42168</v>
      </c>
      <c r="J1414" s="69">
        <v>44.658859999999997</v>
      </c>
      <c r="K1414" s="69">
        <v>47.477490000000003</v>
      </c>
      <c r="L1414" s="69">
        <v>48.005710000000001</v>
      </c>
      <c r="M1414" s="69">
        <v>47.926119999999997</v>
      </c>
      <c r="N1414" s="69">
        <v>17.325780000000002</v>
      </c>
      <c r="O1414" s="69">
        <v>15.78961</v>
      </c>
      <c r="P1414" s="69">
        <v>15.188090000000001</v>
      </c>
      <c r="Q1414" s="69">
        <v>14.72054</v>
      </c>
      <c r="R1414" s="69">
        <v>11.1541</v>
      </c>
      <c r="S1414" s="69">
        <v>9.8993369999999992</v>
      </c>
      <c r="T1414" s="69">
        <v>9.4127960000000002</v>
      </c>
      <c r="U1414" s="69">
        <v>9.0344730000000002</v>
      </c>
      <c r="V1414" s="70">
        <v>0.64363749999999997</v>
      </c>
      <c r="W1414" s="70">
        <v>0.55243419999999999</v>
      </c>
      <c r="X1414" s="70">
        <v>0.51136369999999998</v>
      </c>
      <c r="Y1414" s="70">
        <v>0.48727819999999999</v>
      </c>
    </row>
    <row r="1415" spans="1:25">
      <c r="A1415" t="str">
        <f t="shared" si="69"/>
        <v>47-49</v>
      </c>
      <c r="B1415">
        <f t="shared" si="67"/>
        <v>47</v>
      </c>
      <c r="C1415">
        <f t="shared" si="68"/>
        <v>49</v>
      </c>
      <c r="D1415">
        <v>208000</v>
      </c>
      <c r="E1415">
        <v>214000</v>
      </c>
      <c r="F1415" s="69">
        <v>12.65131</v>
      </c>
      <c r="G1415" s="69">
        <v>10.76951</v>
      </c>
      <c r="H1415" s="69">
        <v>10.23556</v>
      </c>
      <c r="I1415" s="69">
        <v>10.15638</v>
      </c>
      <c r="J1415" s="69">
        <v>47.145629999999997</v>
      </c>
      <c r="K1415" s="69">
        <v>49.986420000000003</v>
      </c>
      <c r="L1415" s="69">
        <v>50.493729999999999</v>
      </c>
      <c r="M1415" s="69">
        <v>50.386609999999997</v>
      </c>
      <c r="N1415" s="69">
        <v>13.89371</v>
      </c>
      <c r="O1415" s="69">
        <v>12.712770000000001</v>
      </c>
      <c r="P1415" s="69">
        <v>12.26709</v>
      </c>
      <c r="Q1415" s="69">
        <v>11.92611</v>
      </c>
      <c r="R1415" s="69">
        <v>9.8113939999999999</v>
      </c>
      <c r="S1415" s="69">
        <v>8.7179479999999998</v>
      </c>
      <c r="T1415" s="69">
        <v>8.3081390000000006</v>
      </c>
      <c r="U1415" s="69">
        <v>7.9932480000000004</v>
      </c>
      <c r="V1415" s="70">
        <v>0.46144170000000001</v>
      </c>
      <c r="W1415" s="70">
        <v>0.395096</v>
      </c>
      <c r="X1415" s="70">
        <v>0.36867759999999999</v>
      </c>
      <c r="Y1415" s="70">
        <v>0.35575420000000002</v>
      </c>
    </row>
    <row r="1416" spans="1:25">
      <c r="A1416" t="str">
        <f t="shared" si="69"/>
        <v>47-50</v>
      </c>
      <c r="B1416">
        <f t="shared" si="67"/>
        <v>47</v>
      </c>
      <c r="C1416">
        <f t="shared" si="68"/>
        <v>50</v>
      </c>
      <c r="D1416">
        <v>208000</v>
      </c>
      <c r="E1416">
        <v>218000</v>
      </c>
      <c r="F1416" s="69">
        <v>10.91558</v>
      </c>
      <c r="G1416" s="69">
        <v>9.2788170000000001</v>
      </c>
      <c r="H1416" s="69">
        <v>8.8191659999999992</v>
      </c>
      <c r="I1416" s="69">
        <v>8.7522389999999994</v>
      </c>
      <c r="J1416" s="69">
        <v>46.01164</v>
      </c>
      <c r="K1416" s="69">
        <v>48.821390000000001</v>
      </c>
      <c r="L1416" s="69">
        <v>49.332410000000003</v>
      </c>
      <c r="M1416" s="69">
        <v>49.243839999999999</v>
      </c>
      <c r="N1416" s="69">
        <v>15.93572</v>
      </c>
      <c r="O1416" s="69">
        <v>14.5435</v>
      </c>
      <c r="P1416" s="69">
        <v>14.031370000000001</v>
      </c>
      <c r="Q1416" s="69">
        <v>13.64251</v>
      </c>
      <c r="R1416" s="69">
        <v>10.036049999999999</v>
      </c>
      <c r="S1416" s="69">
        <v>8.9158290000000004</v>
      </c>
      <c r="T1416" s="69">
        <v>8.5055770000000006</v>
      </c>
      <c r="U1416" s="69">
        <v>8.1933910000000001</v>
      </c>
      <c r="V1416" s="70">
        <v>0.427981</v>
      </c>
      <c r="W1416" s="70">
        <v>0.36594840000000001</v>
      </c>
      <c r="X1416" s="70">
        <v>0.34228449999999999</v>
      </c>
      <c r="Y1416" s="70">
        <v>0.33143529999999999</v>
      </c>
    </row>
    <row r="1417" spans="1:25">
      <c r="A1417" t="str">
        <f t="shared" si="69"/>
        <v>47-51</v>
      </c>
      <c r="B1417">
        <f t="shared" si="67"/>
        <v>47</v>
      </c>
      <c r="C1417">
        <f t="shared" si="68"/>
        <v>51</v>
      </c>
      <c r="D1417">
        <v>208000</v>
      </c>
      <c r="E1417">
        <v>222000</v>
      </c>
      <c r="F1417" s="69">
        <v>10.979419999999999</v>
      </c>
      <c r="G1417" s="69">
        <v>9.2183039999999998</v>
      </c>
      <c r="H1417" s="69">
        <v>8.7179649999999995</v>
      </c>
      <c r="I1417" s="69">
        <v>8.6451849999999997</v>
      </c>
      <c r="J1417" s="69">
        <v>46.43824</v>
      </c>
      <c r="K1417" s="69">
        <v>49.388030000000001</v>
      </c>
      <c r="L1417" s="69">
        <v>49.917479999999998</v>
      </c>
      <c r="M1417" s="69">
        <v>49.807639999999999</v>
      </c>
      <c r="N1417" s="69">
        <v>14.24324</v>
      </c>
      <c r="O1417" s="69">
        <v>13.015610000000001</v>
      </c>
      <c r="P1417" s="69">
        <v>12.57207</v>
      </c>
      <c r="Q1417" s="69">
        <v>12.241009999999999</v>
      </c>
      <c r="R1417" s="69">
        <v>9.7062050000000006</v>
      </c>
      <c r="S1417" s="69">
        <v>8.6190200000000008</v>
      </c>
      <c r="T1417" s="69">
        <v>8.2271979999999996</v>
      </c>
      <c r="U1417" s="69">
        <v>7.9331009999999997</v>
      </c>
      <c r="V1417" s="70">
        <v>0.4301276</v>
      </c>
      <c r="W1417" s="70">
        <v>0.3659365</v>
      </c>
      <c r="X1417" s="70">
        <v>0.34264220000000001</v>
      </c>
      <c r="Y1417" s="70">
        <v>0.33283040000000003</v>
      </c>
    </row>
    <row r="1418" spans="1:25">
      <c r="A1418" t="str">
        <f t="shared" si="69"/>
        <v>48-6</v>
      </c>
      <c r="B1418">
        <f t="shared" si="67"/>
        <v>48</v>
      </c>
      <c r="C1418">
        <f t="shared" si="68"/>
        <v>6</v>
      </c>
      <c r="D1418">
        <v>212000</v>
      </c>
      <c r="E1418">
        <v>42000</v>
      </c>
      <c r="F1418" s="69">
        <v>5.3528589999999996</v>
      </c>
      <c r="G1418" s="69">
        <v>4.5514060000000001</v>
      </c>
      <c r="H1418" s="69">
        <v>4.3114780000000001</v>
      </c>
      <c r="I1418" s="69">
        <v>4.1907589999999999</v>
      </c>
      <c r="J1418" s="69">
        <v>55.01923</v>
      </c>
      <c r="K1418" s="69">
        <v>56.618789999999997</v>
      </c>
      <c r="L1418" s="69">
        <v>56.796019999999999</v>
      </c>
      <c r="M1418" s="69">
        <v>56.742840000000001</v>
      </c>
      <c r="N1418" s="69">
        <v>7.8860650000000003</v>
      </c>
      <c r="O1418" s="69">
        <v>7.2510630000000003</v>
      </c>
      <c r="P1418" s="69">
        <v>7.0131170000000003</v>
      </c>
      <c r="Q1418" s="69">
        <v>6.8328530000000001</v>
      </c>
      <c r="R1418" s="69">
        <v>6.2723769999999996</v>
      </c>
      <c r="S1418" s="69">
        <v>5.5997880000000002</v>
      </c>
      <c r="T1418" s="69">
        <v>5.3416269999999999</v>
      </c>
      <c r="U1418" s="69">
        <v>5.1423350000000001</v>
      </c>
      <c r="V1418" s="70">
        <v>0.39325179999999998</v>
      </c>
      <c r="W1418" s="70">
        <v>0.33498509999999998</v>
      </c>
      <c r="X1418" s="70">
        <v>0.30692459999999999</v>
      </c>
      <c r="Y1418" s="70">
        <v>0.291412</v>
      </c>
    </row>
    <row r="1419" spans="1:25">
      <c r="A1419" t="str">
        <f t="shared" si="69"/>
        <v>48-7</v>
      </c>
      <c r="B1419">
        <f t="shared" si="67"/>
        <v>48</v>
      </c>
      <c r="C1419">
        <f t="shared" si="68"/>
        <v>7</v>
      </c>
      <c r="D1419">
        <v>212000</v>
      </c>
      <c r="E1419">
        <v>46000</v>
      </c>
      <c r="F1419" s="69">
        <v>6.5703500000000004</v>
      </c>
      <c r="G1419" s="69">
        <v>5.5456849999999998</v>
      </c>
      <c r="H1419" s="69">
        <v>5.2402839999999999</v>
      </c>
      <c r="I1419" s="69">
        <v>5.1002989999999997</v>
      </c>
      <c r="J1419" s="69">
        <v>55.729570000000002</v>
      </c>
      <c r="K1419" s="69">
        <v>57.310920000000003</v>
      </c>
      <c r="L1419" s="69">
        <v>57.48086</v>
      </c>
      <c r="M1419" s="69">
        <v>57.42201</v>
      </c>
      <c r="N1419" s="69">
        <v>12.67046</v>
      </c>
      <c r="O1419" s="69">
        <v>11.5547</v>
      </c>
      <c r="P1419" s="69">
        <v>11.13217</v>
      </c>
      <c r="Q1419" s="69">
        <v>10.8088</v>
      </c>
      <c r="R1419" s="69">
        <v>7.2347710000000003</v>
      </c>
      <c r="S1419" s="69">
        <v>6.4416029999999997</v>
      </c>
      <c r="T1419" s="69">
        <v>6.1375320000000002</v>
      </c>
      <c r="U1419" s="69">
        <v>5.9023709999999996</v>
      </c>
      <c r="V1419" s="70">
        <v>0.58370860000000002</v>
      </c>
      <c r="W1419" s="70">
        <v>0.50276109999999996</v>
      </c>
      <c r="X1419" s="70">
        <v>0.46735450000000001</v>
      </c>
      <c r="Y1419" s="70">
        <v>0.44778630000000003</v>
      </c>
    </row>
    <row r="1420" spans="1:25">
      <c r="A1420" t="str">
        <f t="shared" si="69"/>
        <v>48-8</v>
      </c>
      <c r="B1420">
        <f t="shared" si="67"/>
        <v>48</v>
      </c>
      <c r="C1420">
        <f t="shared" si="68"/>
        <v>8</v>
      </c>
      <c r="D1420">
        <v>212000</v>
      </c>
      <c r="E1420">
        <v>50000</v>
      </c>
      <c r="F1420" s="69">
        <v>5.0808809999999998</v>
      </c>
      <c r="G1420" s="69">
        <v>4.2814199999999998</v>
      </c>
      <c r="H1420" s="69">
        <v>4.0456969999999997</v>
      </c>
      <c r="I1420" s="69">
        <v>3.933735</v>
      </c>
      <c r="J1420" s="69">
        <v>54.914920000000002</v>
      </c>
      <c r="K1420" s="69">
        <v>56.610770000000002</v>
      </c>
      <c r="L1420" s="69">
        <v>56.813200000000002</v>
      </c>
      <c r="M1420" s="69">
        <v>56.766759999999998</v>
      </c>
      <c r="N1420" s="69">
        <v>6.0998219999999996</v>
      </c>
      <c r="O1420" s="69">
        <v>5.6427079999999998</v>
      </c>
      <c r="P1420" s="69">
        <v>5.4712370000000004</v>
      </c>
      <c r="Q1420" s="69">
        <v>5.3424560000000003</v>
      </c>
      <c r="R1420" s="69">
        <v>5.8519269999999999</v>
      </c>
      <c r="S1420" s="69">
        <v>5.2356210000000001</v>
      </c>
      <c r="T1420" s="69">
        <v>4.9975519999999998</v>
      </c>
      <c r="U1420" s="69">
        <v>4.8136590000000004</v>
      </c>
      <c r="V1420" s="70">
        <v>0.3337773</v>
      </c>
      <c r="W1420" s="70">
        <v>0.28438859999999999</v>
      </c>
      <c r="X1420" s="70">
        <v>0.26005679999999998</v>
      </c>
      <c r="Y1420" s="70">
        <v>0.2466689</v>
      </c>
    </row>
    <row r="1421" spans="1:25">
      <c r="A1421" t="str">
        <f t="shared" si="69"/>
        <v>48-9</v>
      </c>
      <c r="B1421">
        <f t="shared" si="67"/>
        <v>48</v>
      </c>
      <c r="C1421">
        <f t="shared" si="68"/>
        <v>9</v>
      </c>
      <c r="D1421">
        <v>212000</v>
      </c>
      <c r="E1421">
        <v>54000</v>
      </c>
      <c r="F1421" s="69">
        <v>6.9327899999999998</v>
      </c>
      <c r="G1421" s="69">
        <v>5.8049280000000003</v>
      </c>
      <c r="H1421" s="69">
        <v>5.4745090000000003</v>
      </c>
      <c r="I1421" s="69">
        <v>5.3313179999999996</v>
      </c>
      <c r="J1421" s="69">
        <v>54.397970000000001</v>
      </c>
      <c r="K1421" s="69">
        <v>56.077629999999999</v>
      </c>
      <c r="L1421" s="69">
        <v>56.280149999999999</v>
      </c>
      <c r="M1421" s="69">
        <v>56.229779999999998</v>
      </c>
      <c r="N1421" s="69">
        <v>8.927619</v>
      </c>
      <c r="O1421" s="69">
        <v>8.1852610000000006</v>
      </c>
      <c r="P1421" s="69">
        <v>7.9040990000000004</v>
      </c>
      <c r="Q1421" s="69">
        <v>7.6888629999999996</v>
      </c>
      <c r="R1421" s="69">
        <v>6.5400580000000001</v>
      </c>
      <c r="S1421" s="69">
        <v>5.8394440000000003</v>
      </c>
      <c r="T1421" s="69">
        <v>5.5694150000000002</v>
      </c>
      <c r="U1421" s="69">
        <v>5.3596909999999998</v>
      </c>
      <c r="V1421" s="70">
        <v>0.44348759999999998</v>
      </c>
      <c r="W1421" s="70">
        <v>0.37957390000000002</v>
      </c>
      <c r="X1421" s="70">
        <v>0.35007870000000002</v>
      </c>
      <c r="Y1421" s="70">
        <v>0.3340188</v>
      </c>
    </row>
    <row r="1422" spans="1:25">
      <c r="A1422" t="str">
        <f t="shared" si="69"/>
        <v>48-10</v>
      </c>
      <c r="B1422">
        <f t="shared" si="67"/>
        <v>48</v>
      </c>
      <c r="C1422">
        <f t="shared" si="68"/>
        <v>10</v>
      </c>
      <c r="D1422">
        <v>212000</v>
      </c>
      <c r="E1422">
        <v>58000</v>
      </c>
      <c r="F1422" s="69">
        <v>5.8501370000000001</v>
      </c>
      <c r="G1422" s="69">
        <v>4.9221890000000004</v>
      </c>
      <c r="H1422" s="69">
        <v>4.6463950000000001</v>
      </c>
      <c r="I1422" s="69">
        <v>4.5212349999999999</v>
      </c>
      <c r="J1422" s="69">
        <v>54.677100000000003</v>
      </c>
      <c r="K1422" s="69">
        <v>56.316139999999997</v>
      </c>
      <c r="L1422" s="69">
        <v>56.503210000000003</v>
      </c>
      <c r="M1422" s="69">
        <v>56.440150000000003</v>
      </c>
      <c r="N1422" s="69">
        <v>7.3455009999999996</v>
      </c>
      <c r="O1422" s="69">
        <v>6.7586019999999998</v>
      </c>
      <c r="P1422" s="69">
        <v>6.5368040000000001</v>
      </c>
      <c r="Q1422" s="69">
        <v>6.3675949999999997</v>
      </c>
      <c r="R1422" s="69">
        <v>6.12704</v>
      </c>
      <c r="S1422" s="69">
        <v>5.4804719999999998</v>
      </c>
      <c r="T1422" s="69">
        <v>5.2308120000000002</v>
      </c>
      <c r="U1422" s="69">
        <v>5.0372110000000001</v>
      </c>
      <c r="V1422" s="70">
        <v>0.38077640000000001</v>
      </c>
      <c r="W1422" s="70">
        <v>0.32511020000000002</v>
      </c>
      <c r="X1422" s="70">
        <v>0.29849560000000003</v>
      </c>
      <c r="Y1422" s="70">
        <v>0.28402189999999999</v>
      </c>
    </row>
    <row r="1423" spans="1:25">
      <c r="A1423" t="str">
        <f t="shared" si="69"/>
        <v>48-11</v>
      </c>
      <c r="B1423">
        <f t="shared" si="67"/>
        <v>48</v>
      </c>
      <c r="C1423">
        <f t="shared" si="68"/>
        <v>11</v>
      </c>
      <c r="D1423">
        <v>212000</v>
      </c>
      <c r="E1423">
        <v>62000</v>
      </c>
      <c r="F1423" s="69">
        <v>9.1629090000000009</v>
      </c>
      <c r="G1423" s="69">
        <v>7.6670670000000003</v>
      </c>
      <c r="H1423" s="69">
        <v>7.2103390000000003</v>
      </c>
      <c r="I1423" s="69">
        <v>7.0306110000000004</v>
      </c>
      <c r="J1423" s="69">
        <v>54.614820000000002</v>
      </c>
      <c r="K1423" s="69">
        <v>56.27467</v>
      </c>
      <c r="L1423" s="69">
        <v>56.460250000000002</v>
      </c>
      <c r="M1423" s="69">
        <v>56.384399999999999</v>
      </c>
      <c r="N1423" s="69">
        <v>13.56555</v>
      </c>
      <c r="O1423" s="69">
        <v>12.356999999999999</v>
      </c>
      <c r="P1423" s="69">
        <v>11.898009999999999</v>
      </c>
      <c r="Q1423" s="69">
        <v>11.546329999999999</v>
      </c>
      <c r="R1423" s="69">
        <v>7.4982759999999997</v>
      </c>
      <c r="S1423" s="69">
        <v>6.679729</v>
      </c>
      <c r="T1423" s="69">
        <v>6.3653880000000003</v>
      </c>
      <c r="U1423" s="69">
        <v>6.122668</v>
      </c>
      <c r="V1423" s="70">
        <v>0.65733909999999995</v>
      </c>
      <c r="W1423" s="70">
        <v>0.56708420000000004</v>
      </c>
      <c r="X1423" s="70">
        <v>0.52946950000000004</v>
      </c>
      <c r="Y1423" s="70">
        <v>0.50985519999999995</v>
      </c>
    </row>
    <row r="1424" spans="1:25">
      <c r="A1424" t="str">
        <f t="shared" si="69"/>
        <v>48-12</v>
      </c>
      <c r="B1424">
        <f t="shared" si="67"/>
        <v>48</v>
      </c>
      <c r="C1424">
        <f t="shared" si="68"/>
        <v>12</v>
      </c>
      <c r="D1424">
        <v>212000</v>
      </c>
      <c r="E1424">
        <v>66000</v>
      </c>
      <c r="F1424" s="69">
        <v>10.13955</v>
      </c>
      <c r="G1424" s="69">
        <v>8.5701230000000006</v>
      </c>
      <c r="H1424" s="69">
        <v>8.1071390000000001</v>
      </c>
      <c r="I1424" s="69">
        <v>7.9361100000000002</v>
      </c>
      <c r="J1424" s="69">
        <v>53.434220000000003</v>
      </c>
      <c r="K1424" s="69">
        <v>55.130470000000003</v>
      </c>
      <c r="L1424" s="69">
        <v>55.328780000000002</v>
      </c>
      <c r="M1424" s="69">
        <v>55.262169999999998</v>
      </c>
      <c r="N1424" s="69">
        <v>12.48151</v>
      </c>
      <c r="O1424" s="69">
        <v>11.39334</v>
      </c>
      <c r="P1424" s="69">
        <v>10.979810000000001</v>
      </c>
      <c r="Q1424" s="69">
        <v>10.66103</v>
      </c>
      <c r="R1424" s="69">
        <v>7.3356979999999998</v>
      </c>
      <c r="S1424" s="69">
        <v>6.543196</v>
      </c>
      <c r="T1424" s="69">
        <v>6.2384890000000004</v>
      </c>
      <c r="U1424" s="69">
        <v>6.0016049999999996</v>
      </c>
      <c r="V1424" s="70">
        <v>0.70616920000000005</v>
      </c>
      <c r="W1424" s="70">
        <v>0.61036109999999999</v>
      </c>
      <c r="X1424" s="70">
        <v>0.57113650000000005</v>
      </c>
      <c r="Y1424" s="70">
        <v>0.55021220000000004</v>
      </c>
    </row>
    <row r="1425" spans="1:25">
      <c r="A1425" t="str">
        <f t="shared" si="69"/>
        <v>48-13</v>
      </c>
      <c r="B1425">
        <f t="shared" si="67"/>
        <v>48</v>
      </c>
      <c r="C1425">
        <f t="shared" si="68"/>
        <v>13</v>
      </c>
      <c r="D1425">
        <v>212000</v>
      </c>
      <c r="E1425">
        <v>70000</v>
      </c>
      <c r="F1425" s="69">
        <v>6.0110749999999999</v>
      </c>
      <c r="G1425" s="69">
        <v>5.1053740000000003</v>
      </c>
      <c r="H1425" s="69">
        <v>4.8293090000000003</v>
      </c>
      <c r="I1425" s="69">
        <v>4.7152570000000003</v>
      </c>
      <c r="J1425" s="69">
        <v>55.53163</v>
      </c>
      <c r="K1425" s="69">
        <v>57.045270000000002</v>
      </c>
      <c r="L1425" s="69">
        <v>57.184089999999998</v>
      </c>
      <c r="M1425" s="69">
        <v>57.089080000000003</v>
      </c>
      <c r="N1425" s="69">
        <v>10.407400000000001</v>
      </c>
      <c r="O1425" s="69">
        <v>9.5231809999999992</v>
      </c>
      <c r="P1425" s="69">
        <v>9.1887849999999993</v>
      </c>
      <c r="Q1425" s="69">
        <v>8.9325539999999997</v>
      </c>
      <c r="R1425" s="69">
        <v>6.7607980000000003</v>
      </c>
      <c r="S1425" s="69">
        <v>6.0367749999999996</v>
      </c>
      <c r="T1425" s="69">
        <v>5.7588629999999998</v>
      </c>
      <c r="U1425" s="69">
        <v>5.5435939999999997</v>
      </c>
      <c r="V1425" s="70">
        <v>0.51390880000000005</v>
      </c>
      <c r="W1425" s="70">
        <v>0.44142029999999999</v>
      </c>
      <c r="X1425" s="70">
        <v>0.40976099999999999</v>
      </c>
      <c r="Y1425" s="70">
        <v>0.39328439999999998</v>
      </c>
    </row>
    <row r="1426" spans="1:25">
      <c r="A1426" t="str">
        <f t="shared" si="69"/>
        <v>48-14</v>
      </c>
      <c r="B1426">
        <f t="shared" si="67"/>
        <v>48</v>
      </c>
      <c r="C1426">
        <f t="shared" si="68"/>
        <v>14</v>
      </c>
      <c r="D1426">
        <v>212000</v>
      </c>
      <c r="E1426">
        <v>74000</v>
      </c>
      <c r="F1426" s="69">
        <v>8.1529190000000007</v>
      </c>
      <c r="G1426" s="69">
        <v>6.8932209999999996</v>
      </c>
      <c r="H1426" s="69">
        <v>6.5047509999999997</v>
      </c>
      <c r="I1426" s="69">
        <v>6.353688</v>
      </c>
      <c r="J1426" s="69">
        <v>54.232349999999997</v>
      </c>
      <c r="K1426" s="69">
        <v>55.886809999999997</v>
      </c>
      <c r="L1426" s="69">
        <v>56.077869999999997</v>
      </c>
      <c r="M1426" s="69">
        <v>56.003590000000003</v>
      </c>
      <c r="N1426" s="69">
        <v>12.313459999999999</v>
      </c>
      <c r="O1426" s="69">
        <v>11.240080000000001</v>
      </c>
      <c r="P1426" s="69">
        <v>10.835380000000001</v>
      </c>
      <c r="Q1426" s="69">
        <v>10.524760000000001</v>
      </c>
      <c r="R1426" s="69">
        <v>7.3484379999999998</v>
      </c>
      <c r="S1426" s="69">
        <v>6.5504319999999998</v>
      </c>
      <c r="T1426" s="69">
        <v>6.245768</v>
      </c>
      <c r="U1426" s="69">
        <v>6.0100210000000001</v>
      </c>
      <c r="V1426" s="70">
        <v>0.58748999999999996</v>
      </c>
      <c r="W1426" s="70">
        <v>0.50547319999999996</v>
      </c>
      <c r="X1426" s="70">
        <v>0.47116029999999998</v>
      </c>
      <c r="Y1426" s="70">
        <v>0.45361839999999998</v>
      </c>
    </row>
    <row r="1427" spans="1:25">
      <c r="A1427" t="str">
        <f t="shared" si="69"/>
        <v>48-15</v>
      </c>
      <c r="B1427">
        <f t="shared" si="67"/>
        <v>48</v>
      </c>
      <c r="C1427">
        <f t="shared" si="68"/>
        <v>15</v>
      </c>
      <c r="D1427">
        <v>212000</v>
      </c>
      <c r="E1427">
        <v>78000</v>
      </c>
      <c r="F1427" s="69">
        <v>5.8995870000000004</v>
      </c>
      <c r="G1427" s="69">
        <v>4.9832239999999999</v>
      </c>
      <c r="H1427" s="69">
        <v>4.6976649999999998</v>
      </c>
      <c r="I1427" s="69">
        <v>4.5829909999999998</v>
      </c>
      <c r="J1427" s="69">
        <v>54.227910000000001</v>
      </c>
      <c r="K1427" s="69">
        <v>55.924610000000001</v>
      </c>
      <c r="L1427" s="69">
        <v>56.12303</v>
      </c>
      <c r="M1427" s="69">
        <v>56.04889</v>
      </c>
      <c r="N1427" s="69">
        <v>8.348433</v>
      </c>
      <c r="O1427" s="69">
        <v>7.656199</v>
      </c>
      <c r="P1427" s="69">
        <v>7.395518</v>
      </c>
      <c r="Q1427" s="69">
        <v>7.1970349999999996</v>
      </c>
      <c r="R1427" s="69">
        <v>6.5275509999999999</v>
      </c>
      <c r="S1427" s="69">
        <v>5.8305819999999997</v>
      </c>
      <c r="T1427" s="69">
        <v>5.5633590000000002</v>
      </c>
      <c r="U1427" s="69">
        <v>5.3567400000000003</v>
      </c>
      <c r="V1427" s="70">
        <v>0.4198172</v>
      </c>
      <c r="W1427" s="70">
        <v>0.35875750000000001</v>
      </c>
      <c r="X1427" s="70">
        <v>0.33130120000000002</v>
      </c>
      <c r="Y1427" s="70">
        <v>0.31737569999999998</v>
      </c>
    </row>
    <row r="1428" spans="1:25">
      <c r="A1428" t="str">
        <f t="shared" si="69"/>
        <v>48-16</v>
      </c>
      <c r="B1428">
        <f t="shared" si="67"/>
        <v>48</v>
      </c>
      <c r="C1428">
        <f t="shared" si="68"/>
        <v>16</v>
      </c>
      <c r="D1428">
        <v>212000</v>
      </c>
      <c r="E1428">
        <v>82000</v>
      </c>
      <c r="F1428" s="69">
        <v>5.5044190000000004</v>
      </c>
      <c r="G1428" s="69">
        <v>4.6427370000000003</v>
      </c>
      <c r="H1428" s="69">
        <v>4.3742099999999997</v>
      </c>
      <c r="I1428" s="69">
        <v>4.2660619999999998</v>
      </c>
      <c r="J1428" s="69">
        <v>53.324649999999998</v>
      </c>
      <c r="K1428" s="69">
        <v>55.060830000000003</v>
      </c>
      <c r="L1428" s="69">
        <v>55.276150000000001</v>
      </c>
      <c r="M1428" s="69">
        <v>55.211930000000002</v>
      </c>
      <c r="N1428" s="69">
        <v>6.2237689999999999</v>
      </c>
      <c r="O1428" s="69">
        <v>5.7323440000000003</v>
      </c>
      <c r="P1428" s="69">
        <v>5.5479099999999999</v>
      </c>
      <c r="Q1428" s="69">
        <v>5.4081669999999997</v>
      </c>
      <c r="R1428" s="69">
        <v>6.1635450000000001</v>
      </c>
      <c r="S1428" s="69">
        <v>5.5133910000000004</v>
      </c>
      <c r="T1428" s="69">
        <v>5.2640520000000004</v>
      </c>
      <c r="U1428" s="69">
        <v>5.070964</v>
      </c>
      <c r="V1428" s="70">
        <v>0.32852930000000002</v>
      </c>
      <c r="W1428" s="70">
        <v>0.27939000000000003</v>
      </c>
      <c r="X1428" s="70">
        <v>0.2563491</v>
      </c>
      <c r="Y1428" s="70">
        <v>0.2446854</v>
      </c>
    </row>
    <row r="1429" spans="1:25">
      <c r="A1429" t="str">
        <f t="shared" si="69"/>
        <v>48-17</v>
      </c>
      <c r="B1429">
        <f t="shared" si="67"/>
        <v>48</v>
      </c>
      <c r="C1429">
        <f t="shared" si="68"/>
        <v>17</v>
      </c>
      <c r="D1429">
        <v>212000</v>
      </c>
      <c r="E1429">
        <v>86000</v>
      </c>
      <c r="F1429" s="69">
        <v>8.748405</v>
      </c>
      <c r="G1429" s="69">
        <v>7.4168370000000001</v>
      </c>
      <c r="H1429" s="69">
        <v>7.0074569999999996</v>
      </c>
      <c r="I1429" s="69">
        <v>6.8547729999999998</v>
      </c>
      <c r="J1429" s="69">
        <v>51.8994</v>
      </c>
      <c r="K1429" s="69">
        <v>53.706359999999997</v>
      </c>
      <c r="L1429" s="69">
        <v>53.949829999999999</v>
      </c>
      <c r="M1429" s="69">
        <v>53.897669999999998</v>
      </c>
      <c r="N1429" s="69">
        <v>12.20182</v>
      </c>
      <c r="O1429" s="69">
        <v>11.145339999999999</v>
      </c>
      <c r="P1429" s="69">
        <v>10.746230000000001</v>
      </c>
      <c r="Q1429" s="69">
        <v>10.43835</v>
      </c>
      <c r="R1429" s="69">
        <v>7.7072989999999999</v>
      </c>
      <c r="S1429" s="69">
        <v>6.8733490000000002</v>
      </c>
      <c r="T1429" s="69">
        <v>6.5548919999999997</v>
      </c>
      <c r="U1429" s="69">
        <v>6.3070849999999998</v>
      </c>
      <c r="V1429" s="70">
        <v>0.52291790000000005</v>
      </c>
      <c r="W1429" s="70">
        <v>0.44980910000000002</v>
      </c>
      <c r="X1429" s="70">
        <v>0.418437</v>
      </c>
      <c r="Y1429" s="70">
        <v>0.40235219999999999</v>
      </c>
    </row>
    <row r="1430" spans="1:25">
      <c r="A1430" t="str">
        <f t="shared" si="69"/>
        <v>48-18</v>
      </c>
      <c r="B1430">
        <f t="shared" si="67"/>
        <v>48</v>
      </c>
      <c r="C1430">
        <f t="shared" si="68"/>
        <v>18</v>
      </c>
      <c r="D1430">
        <v>212000</v>
      </c>
      <c r="E1430">
        <v>90000</v>
      </c>
      <c r="F1430" s="69">
        <v>8.8015399999999993</v>
      </c>
      <c r="G1430" s="69">
        <v>7.5323219999999997</v>
      </c>
      <c r="H1430" s="69">
        <v>7.1404500000000004</v>
      </c>
      <c r="I1430" s="69">
        <v>6.9946520000000003</v>
      </c>
      <c r="J1430" s="69">
        <v>50.822339999999997</v>
      </c>
      <c r="K1430" s="69">
        <v>52.628889999999998</v>
      </c>
      <c r="L1430" s="69">
        <v>52.878120000000003</v>
      </c>
      <c r="M1430" s="69">
        <v>52.828139999999998</v>
      </c>
      <c r="N1430" s="69">
        <v>12.8346</v>
      </c>
      <c r="O1430" s="69">
        <v>11.71204</v>
      </c>
      <c r="P1430" s="69">
        <v>11.286390000000001</v>
      </c>
      <c r="Q1430" s="69">
        <v>10.957940000000001</v>
      </c>
      <c r="R1430" s="69">
        <v>7.9591209999999997</v>
      </c>
      <c r="S1430" s="69">
        <v>7.0942080000000001</v>
      </c>
      <c r="T1430" s="69">
        <v>6.7636200000000004</v>
      </c>
      <c r="U1430" s="69">
        <v>6.5065999999999997</v>
      </c>
      <c r="V1430" s="70">
        <v>0.4952164</v>
      </c>
      <c r="W1430" s="70">
        <v>0.42700959999999999</v>
      </c>
      <c r="X1430" s="70">
        <v>0.39676909999999999</v>
      </c>
      <c r="Y1430" s="70">
        <v>0.38105879999999998</v>
      </c>
    </row>
    <row r="1431" spans="1:25">
      <c r="A1431" t="str">
        <f t="shared" si="69"/>
        <v>48-19</v>
      </c>
      <c r="B1431">
        <f t="shared" si="67"/>
        <v>48</v>
      </c>
      <c r="C1431">
        <f t="shared" si="68"/>
        <v>19</v>
      </c>
      <c r="D1431">
        <v>212000</v>
      </c>
      <c r="E1431">
        <v>94000</v>
      </c>
      <c r="F1431" s="69">
        <v>12.834820000000001</v>
      </c>
      <c r="G1431" s="69">
        <v>11.174759999999999</v>
      </c>
      <c r="H1431" s="69">
        <v>10.65338</v>
      </c>
      <c r="I1431" s="69">
        <v>10.483079999999999</v>
      </c>
      <c r="J1431" s="69">
        <v>47.965859999999999</v>
      </c>
      <c r="K1431" s="69">
        <v>49.851480000000002</v>
      </c>
      <c r="L1431" s="69">
        <v>50.138159999999999</v>
      </c>
      <c r="M1431" s="69">
        <v>50.100569999999998</v>
      </c>
      <c r="N1431" s="69">
        <v>15.0335</v>
      </c>
      <c r="O1431" s="69">
        <v>13.696999999999999</v>
      </c>
      <c r="P1431" s="69">
        <v>13.188750000000001</v>
      </c>
      <c r="Q1431" s="69">
        <v>12.79622</v>
      </c>
      <c r="R1431" s="69">
        <v>9.0363109999999995</v>
      </c>
      <c r="S1431" s="69">
        <v>8.04617</v>
      </c>
      <c r="T1431" s="69">
        <v>7.6678730000000002</v>
      </c>
      <c r="U1431" s="69">
        <v>7.3740240000000004</v>
      </c>
      <c r="V1431" s="70">
        <v>0.65771999999999997</v>
      </c>
      <c r="W1431" s="70">
        <v>0.57110130000000003</v>
      </c>
      <c r="X1431" s="70">
        <v>0.53481959999999995</v>
      </c>
      <c r="Y1431" s="70">
        <v>0.51598829999999996</v>
      </c>
    </row>
    <row r="1432" spans="1:25">
      <c r="A1432" t="str">
        <f t="shared" si="69"/>
        <v>48-20</v>
      </c>
      <c r="B1432">
        <f t="shared" si="67"/>
        <v>48</v>
      </c>
      <c r="C1432">
        <f t="shared" si="68"/>
        <v>20</v>
      </c>
      <c r="D1432">
        <v>212000</v>
      </c>
      <c r="E1432">
        <v>98000</v>
      </c>
      <c r="F1432" s="69">
        <v>10.36284</v>
      </c>
      <c r="G1432" s="69">
        <v>9.0739370000000008</v>
      </c>
      <c r="H1432" s="69">
        <v>8.6830780000000001</v>
      </c>
      <c r="I1432" s="69">
        <v>8.5494240000000001</v>
      </c>
      <c r="J1432" s="69">
        <v>44.329619999999998</v>
      </c>
      <c r="K1432" s="69">
        <v>46.39105</v>
      </c>
      <c r="L1432" s="69">
        <v>46.747149999999998</v>
      </c>
      <c r="M1432" s="69">
        <v>46.774889999999999</v>
      </c>
      <c r="N1432" s="69">
        <v>16.72184</v>
      </c>
      <c r="O1432" s="69">
        <v>15.21077</v>
      </c>
      <c r="P1432" s="69">
        <v>14.63359</v>
      </c>
      <c r="Q1432" s="69">
        <v>14.18614</v>
      </c>
      <c r="R1432" s="69">
        <v>9.7074099999999994</v>
      </c>
      <c r="S1432" s="69">
        <v>8.6412549999999992</v>
      </c>
      <c r="T1432" s="69">
        <v>8.2336950000000009</v>
      </c>
      <c r="U1432" s="69">
        <v>7.9166220000000003</v>
      </c>
      <c r="V1432" s="70">
        <v>0.66310820000000004</v>
      </c>
      <c r="W1432" s="70">
        <v>0.57884650000000004</v>
      </c>
      <c r="X1432" s="70">
        <v>0.54293970000000003</v>
      </c>
      <c r="Y1432" s="70">
        <v>0.52360260000000003</v>
      </c>
    </row>
    <row r="1433" spans="1:25">
      <c r="A1433" t="str">
        <f t="shared" si="69"/>
        <v>48-21</v>
      </c>
      <c r="B1433">
        <f t="shared" si="67"/>
        <v>48</v>
      </c>
      <c r="C1433">
        <f t="shared" si="68"/>
        <v>21</v>
      </c>
      <c r="D1433">
        <v>212000</v>
      </c>
      <c r="E1433">
        <v>102000</v>
      </c>
      <c r="F1433" s="69">
        <v>6.3149240000000004</v>
      </c>
      <c r="G1433" s="69">
        <v>5.5638949999999996</v>
      </c>
      <c r="H1433" s="69">
        <v>5.3336569999999996</v>
      </c>
      <c r="I1433" s="69">
        <v>5.2476479999999999</v>
      </c>
      <c r="J1433" s="69">
        <v>52.45317</v>
      </c>
      <c r="K1433" s="69">
        <v>54.001139999999999</v>
      </c>
      <c r="L1433" s="69">
        <v>54.160910000000001</v>
      </c>
      <c r="M1433" s="69">
        <v>54.04598</v>
      </c>
      <c r="N1433" s="69">
        <v>10.25484</v>
      </c>
      <c r="O1433" s="69">
        <v>9.3842800000000004</v>
      </c>
      <c r="P1433" s="69">
        <v>9.0520219999999991</v>
      </c>
      <c r="Q1433" s="69">
        <v>8.795712</v>
      </c>
      <c r="R1433" s="69">
        <v>7.8873920000000002</v>
      </c>
      <c r="S1433" s="69">
        <v>7.0387019999999998</v>
      </c>
      <c r="T1433" s="69">
        <v>6.71347</v>
      </c>
      <c r="U1433" s="69">
        <v>6.459816</v>
      </c>
      <c r="V1433" s="70">
        <v>0.48372219999999999</v>
      </c>
      <c r="W1433" s="70">
        <v>0.42008450000000003</v>
      </c>
      <c r="X1433" s="70">
        <v>0.3910226</v>
      </c>
      <c r="Y1433" s="70">
        <v>0.37553690000000001</v>
      </c>
    </row>
    <row r="1434" spans="1:25">
      <c r="A1434" t="str">
        <f t="shared" si="69"/>
        <v>48-22</v>
      </c>
      <c r="B1434">
        <f t="shared" si="67"/>
        <v>48</v>
      </c>
      <c r="C1434">
        <f t="shared" si="68"/>
        <v>22</v>
      </c>
      <c r="D1434">
        <v>212000</v>
      </c>
      <c r="E1434">
        <v>106000</v>
      </c>
      <c r="F1434" s="69">
        <v>7.499854</v>
      </c>
      <c r="G1434" s="69">
        <v>6.5789619999999998</v>
      </c>
      <c r="H1434" s="69">
        <v>6.2917969999999999</v>
      </c>
      <c r="I1434" s="69">
        <v>6.189012</v>
      </c>
      <c r="J1434" s="69">
        <v>51.955080000000002</v>
      </c>
      <c r="K1434" s="69">
        <v>53.550130000000003</v>
      </c>
      <c r="L1434" s="69">
        <v>53.724530000000001</v>
      </c>
      <c r="M1434" s="69">
        <v>53.611559999999997</v>
      </c>
      <c r="N1434" s="69">
        <v>12.306509999999999</v>
      </c>
      <c r="O1434" s="69">
        <v>11.24057</v>
      </c>
      <c r="P1434" s="69">
        <v>10.835369999999999</v>
      </c>
      <c r="Q1434" s="69">
        <v>10.523250000000001</v>
      </c>
      <c r="R1434" s="69">
        <v>8.6837009999999992</v>
      </c>
      <c r="S1434" s="69">
        <v>7.737711</v>
      </c>
      <c r="T1434" s="69">
        <v>7.3776029999999997</v>
      </c>
      <c r="U1434" s="69">
        <v>7.0976499999999998</v>
      </c>
      <c r="V1434" s="70">
        <v>0.56343620000000005</v>
      </c>
      <c r="W1434" s="70">
        <v>0.49004639999999999</v>
      </c>
      <c r="X1434" s="70">
        <v>0.4579588</v>
      </c>
      <c r="Y1434" s="70">
        <v>0.44113170000000002</v>
      </c>
    </row>
    <row r="1435" spans="1:25">
      <c r="A1435" t="str">
        <f t="shared" si="69"/>
        <v>48-23</v>
      </c>
      <c r="B1435">
        <f t="shared" si="67"/>
        <v>48</v>
      </c>
      <c r="C1435">
        <f t="shared" si="68"/>
        <v>23</v>
      </c>
      <c r="D1435">
        <v>212000</v>
      </c>
      <c r="E1435">
        <v>110000</v>
      </c>
      <c r="F1435" s="69">
        <v>8.7969989999999996</v>
      </c>
      <c r="G1435" s="69">
        <v>7.740926</v>
      </c>
      <c r="H1435" s="69">
        <v>7.415368</v>
      </c>
      <c r="I1435" s="69">
        <v>7.3055149999999998</v>
      </c>
      <c r="J1435" s="69">
        <v>50.3767</v>
      </c>
      <c r="K1435" s="69">
        <v>52.051960000000001</v>
      </c>
      <c r="L1435" s="69">
        <v>52.256239999999998</v>
      </c>
      <c r="M1435" s="69">
        <v>52.158569999999997</v>
      </c>
      <c r="N1435" s="69">
        <v>12.97448</v>
      </c>
      <c r="O1435" s="69">
        <v>11.856120000000001</v>
      </c>
      <c r="P1435" s="69">
        <v>11.43196</v>
      </c>
      <c r="Q1435" s="69">
        <v>11.104649999999999</v>
      </c>
      <c r="R1435" s="69">
        <v>9.0182699999999993</v>
      </c>
      <c r="S1435" s="69">
        <v>8.0334800000000008</v>
      </c>
      <c r="T1435" s="69">
        <v>7.6594680000000004</v>
      </c>
      <c r="U1435" s="69">
        <v>7.3681340000000004</v>
      </c>
      <c r="V1435" s="70">
        <v>0.54116560000000002</v>
      </c>
      <c r="W1435" s="70">
        <v>0.47078799999999998</v>
      </c>
      <c r="X1435" s="70">
        <v>0.43991469999999999</v>
      </c>
      <c r="Y1435" s="70">
        <v>0.42380010000000001</v>
      </c>
    </row>
    <row r="1436" spans="1:25">
      <c r="A1436" t="str">
        <f t="shared" si="69"/>
        <v>48-24</v>
      </c>
      <c r="B1436">
        <f t="shared" si="67"/>
        <v>48</v>
      </c>
      <c r="C1436">
        <f t="shared" si="68"/>
        <v>24</v>
      </c>
      <c r="D1436">
        <v>212000</v>
      </c>
      <c r="E1436">
        <v>114000</v>
      </c>
      <c r="F1436" s="69">
        <v>11.320309999999999</v>
      </c>
      <c r="G1436" s="69">
        <v>9.9895029999999991</v>
      </c>
      <c r="H1436" s="69">
        <v>9.5825250000000004</v>
      </c>
      <c r="I1436" s="69">
        <v>9.4550020000000004</v>
      </c>
      <c r="J1436" s="69">
        <v>47.706130000000002</v>
      </c>
      <c r="K1436" s="69">
        <v>49.502180000000003</v>
      </c>
      <c r="L1436" s="69">
        <v>49.757210000000001</v>
      </c>
      <c r="M1436" s="69">
        <v>49.692729999999997</v>
      </c>
      <c r="N1436" s="69">
        <v>15.54293</v>
      </c>
      <c r="O1436" s="69">
        <v>14.169119999999999</v>
      </c>
      <c r="P1436" s="69">
        <v>13.648059999999999</v>
      </c>
      <c r="Q1436" s="69">
        <v>13.24258</v>
      </c>
      <c r="R1436" s="69">
        <v>9.7690540000000006</v>
      </c>
      <c r="S1436" s="69">
        <v>8.6970740000000006</v>
      </c>
      <c r="T1436" s="69">
        <v>8.2902760000000004</v>
      </c>
      <c r="U1436" s="69">
        <v>7.9721229999999998</v>
      </c>
      <c r="V1436" s="70">
        <v>0.52644570000000002</v>
      </c>
      <c r="W1436" s="70">
        <v>0.45786769999999999</v>
      </c>
      <c r="X1436" s="70">
        <v>0.42765429999999999</v>
      </c>
      <c r="Y1436" s="70">
        <v>0.41208040000000001</v>
      </c>
    </row>
    <row r="1437" spans="1:25">
      <c r="A1437" t="str">
        <f t="shared" si="69"/>
        <v>48-25</v>
      </c>
      <c r="B1437">
        <f t="shared" si="67"/>
        <v>48</v>
      </c>
      <c r="C1437">
        <f t="shared" si="68"/>
        <v>25</v>
      </c>
      <c r="D1437">
        <v>212000</v>
      </c>
      <c r="E1437">
        <v>118000</v>
      </c>
      <c r="F1437" s="69">
        <v>10.950749999999999</v>
      </c>
      <c r="G1437" s="69">
        <v>9.6709289999999992</v>
      </c>
      <c r="H1437" s="69">
        <v>9.2782630000000008</v>
      </c>
      <c r="I1437" s="69">
        <v>9.1597869999999997</v>
      </c>
      <c r="J1437" s="69">
        <v>49.010629999999999</v>
      </c>
      <c r="K1437" s="69">
        <v>50.758800000000001</v>
      </c>
      <c r="L1437" s="69">
        <v>50.983530000000002</v>
      </c>
      <c r="M1437" s="69">
        <v>50.883960000000002</v>
      </c>
      <c r="N1437" s="69">
        <v>14.992900000000001</v>
      </c>
      <c r="O1437" s="69">
        <v>13.68009</v>
      </c>
      <c r="P1437" s="69">
        <v>13.181430000000001</v>
      </c>
      <c r="Q1437" s="69">
        <v>12.79374</v>
      </c>
      <c r="R1437" s="69">
        <v>9.6967870000000005</v>
      </c>
      <c r="S1437" s="69">
        <v>8.6356000000000002</v>
      </c>
      <c r="T1437" s="69">
        <v>8.232227</v>
      </c>
      <c r="U1437" s="69">
        <v>7.9168139999999996</v>
      </c>
      <c r="V1437" s="70">
        <v>0.56331969999999998</v>
      </c>
      <c r="W1437" s="70">
        <v>0.49021320000000002</v>
      </c>
      <c r="X1437" s="70">
        <v>0.4585109</v>
      </c>
      <c r="Y1437" s="70">
        <v>0.44238139999999998</v>
      </c>
    </row>
    <row r="1438" spans="1:25">
      <c r="A1438" t="str">
        <f t="shared" si="69"/>
        <v>48-26</v>
      </c>
      <c r="B1438">
        <f t="shared" si="67"/>
        <v>48</v>
      </c>
      <c r="C1438">
        <f t="shared" si="68"/>
        <v>26</v>
      </c>
      <c r="D1438">
        <v>212000</v>
      </c>
      <c r="E1438">
        <v>122000</v>
      </c>
      <c r="F1438" s="69">
        <v>9.1098999999999997</v>
      </c>
      <c r="G1438" s="69">
        <v>8.0468840000000004</v>
      </c>
      <c r="H1438" s="69">
        <v>7.7205750000000002</v>
      </c>
      <c r="I1438" s="69">
        <v>7.6256159999999999</v>
      </c>
      <c r="J1438" s="69">
        <v>51.594799999999999</v>
      </c>
      <c r="K1438" s="69">
        <v>53.215919999999997</v>
      </c>
      <c r="L1438" s="69">
        <v>53.37621</v>
      </c>
      <c r="M1438" s="69">
        <v>53.219250000000002</v>
      </c>
      <c r="N1438" s="69">
        <v>13.091150000000001</v>
      </c>
      <c r="O1438" s="69">
        <v>11.964639999999999</v>
      </c>
      <c r="P1438" s="69">
        <v>11.53668</v>
      </c>
      <c r="Q1438" s="69">
        <v>11.204359999999999</v>
      </c>
      <c r="R1438" s="69">
        <v>9.2508020000000002</v>
      </c>
      <c r="S1438" s="69">
        <v>8.245018</v>
      </c>
      <c r="T1438" s="69">
        <v>7.8622889999999996</v>
      </c>
      <c r="U1438" s="69">
        <v>7.562824</v>
      </c>
      <c r="V1438" s="70">
        <v>0.57579599999999997</v>
      </c>
      <c r="W1438" s="70">
        <v>0.50100290000000003</v>
      </c>
      <c r="X1438" s="70">
        <v>0.46878039999999999</v>
      </c>
      <c r="Y1438" s="70">
        <v>0.4524762</v>
      </c>
    </row>
    <row r="1439" spans="1:25">
      <c r="A1439" t="str">
        <f t="shared" si="69"/>
        <v>48-27</v>
      </c>
      <c r="B1439">
        <f t="shared" si="67"/>
        <v>48</v>
      </c>
      <c r="C1439">
        <f t="shared" si="68"/>
        <v>27</v>
      </c>
      <c r="D1439">
        <v>212000</v>
      </c>
      <c r="E1439">
        <v>126000</v>
      </c>
      <c r="F1439" s="69">
        <v>10.73761</v>
      </c>
      <c r="G1439" s="69">
        <v>9.5175909999999995</v>
      </c>
      <c r="H1439" s="69">
        <v>9.1442999999999994</v>
      </c>
      <c r="I1439" s="69">
        <v>9.0417880000000004</v>
      </c>
      <c r="J1439" s="69">
        <v>50.313809999999997</v>
      </c>
      <c r="K1439" s="69">
        <v>52.003770000000003</v>
      </c>
      <c r="L1439" s="69">
        <v>52.183720000000001</v>
      </c>
      <c r="M1439" s="69">
        <v>52.03022</v>
      </c>
      <c r="N1439" s="69">
        <v>15.785600000000001</v>
      </c>
      <c r="O1439" s="69">
        <v>14.406890000000001</v>
      </c>
      <c r="P1439" s="69">
        <v>13.88195</v>
      </c>
      <c r="Q1439" s="69">
        <v>13.47298</v>
      </c>
      <c r="R1439" s="69">
        <v>10.07912</v>
      </c>
      <c r="S1439" s="69">
        <v>8.9794649999999994</v>
      </c>
      <c r="T1439" s="69">
        <v>8.560772</v>
      </c>
      <c r="U1439" s="69">
        <v>8.2334549999999993</v>
      </c>
      <c r="V1439" s="70">
        <v>0.62003560000000002</v>
      </c>
      <c r="W1439" s="70">
        <v>0.54057299999999997</v>
      </c>
      <c r="X1439" s="70">
        <v>0.50657260000000004</v>
      </c>
      <c r="Y1439" s="70">
        <v>0.48923369999999999</v>
      </c>
    </row>
    <row r="1440" spans="1:25">
      <c r="A1440" t="str">
        <f t="shared" si="69"/>
        <v>48-28</v>
      </c>
      <c r="B1440">
        <f t="shared" si="67"/>
        <v>48</v>
      </c>
      <c r="C1440">
        <f t="shared" si="68"/>
        <v>28</v>
      </c>
      <c r="D1440">
        <v>212000</v>
      </c>
      <c r="E1440">
        <v>130000</v>
      </c>
      <c r="F1440" s="69">
        <v>13.9108</v>
      </c>
      <c r="G1440" s="69">
        <v>12.331490000000001</v>
      </c>
      <c r="H1440" s="69">
        <v>11.846159999999999</v>
      </c>
      <c r="I1440" s="69">
        <v>11.728020000000001</v>
      </c>
      <c r="J1440" s="69">
        <v>49.36477</v>
      </c>
      <c r="K1440" s="69">
        <v>51.091799999999999</v>
      </c>
      <c r="L1440" s="69">
        <v>51.275849999999998</v>
      </c>
      <c r="M1440" s="69">
        <v>51.110120000000002</v>
      </c>
      <c r="N1440" s="69">
        <v>15.122999999999999</v>
      </c>
      <c r="O1440" s="69">
        <v>13.8093</v>
      </c>
      <c r="P1440" s="69">
        <v>13.30775</v>
      </c>
      <c r="Q1440" s="69">
        <v>12.91643</v>
      </c>
      <c r="R1440" s="69">
        <v>10.379630000000001</v>
      </c>
      <c r="S1440" s="69">
        <v>9.2503170000000008</v>
      </c>
      <c r="T1440" s="69">
        <v>8.8186739999999997</v>
      </c>
      <c r="U1440" s="69">
        <v>8.480696</v>
      </c>
      <c r="V1440" s="70">
        <v>0.66118770000000004</v>
      </c>
      <c r="W1440" s="70">
        <v>0.57677080000000003</v>
      </c>
      <c r="X1440" s="70">
        <v>0.5407632</v>
      </c>
      <c r="Y1440" s="70">
        <v>0.52231839999999996</v>
      </c>
    </row>
    <row r="1441" spans="1:25">
      <c r="A1441" t="str">
        <f t="shared" si="69"/>
        <v>48-29</v>
      </c>
      <c r="B1441">
        <f t="shared" si="67"/>
        <v>48</v>
      </c>
      <c r="C1441">
        <f t="shared" si="68"/>
        <v>29</v>
      </c>
      <c r="D1441">
        <v>212000</v>
      </c>
      <c r="E1441">
        <v>134000</v>
      </c>
      <c r="F1441" s="69">
        <v>21.178249999999998</v>
      </c>
      <c r="G1441" s="69">
        <v>18.835889999999999</v>
      </c>
      <c r="H1441" s="69">
        <v>18.109310000000001</v>
      </c>
      <c r="I1441" s="69">
        <v>17.981739999999999</v>
      </c>
      <c r="J1441" s="69">
        <v>45.162579999999998</v>
      </c>
      <c r="K1441" s="69">
        <v>47.062719999999999</v>
      </c>
      <c r="L1441" s="69">
        <v>47.30677</v>
      </c>
      <c r="M1441" s="69">
        <v>47.148049999999998</v>
      </c>
      <c r="N1441" s="69">
        <v>17.233499999999999</v>
      </c>
      <c r="O1441" s="69">
        <v>15.72268</v>
      </c>
      <c r="P1441" s="69">
        <v>15.14302</v>
      </c>
      <c r="Q1441" s="69">
        <v>14.68918</v>
      </c>
      <c r="R1441" s="69">
        <v>11.76275</v>
      </c>
      <c r="S1441" s="69">
        <v>10.48019</v>
      </c>
      <c r="T1441" s="69">
        <v>9.9883640000000007</v>
      </c>
      <c r="U1441" s="69">
        <v>9.6027419999999992</v>
      </c>
      <c r="V1441" s="70">
        <v>0.77336450000000001</v>
      </c>
      <c r="W1441" s="70">
        <v>0.67682679999999995</v>
      </c>
      <c r="X1441" s="70">
        <v>0.63582660000000002</v>
      </c>
      <c r="Y1441" s="70">
        <v>0.61462130000000004</v>
      </c>
    </row>
    <row r="1442" spans="1:25">
      <c r="A1442" t="str">
        <f t="shared" si="69"/>
        <v>48-30</v>
      </c>
      <c r="B1442">
        <f t="shared" si="67"/>
        <v>48</v>
      </c>
      <c r="C1442">
        <f t="shared" si="68"/>
        <v>30</v>
      </c>
      <c r="D1442">
        <v>212000</v>
      </c>
      <c r="E1442">
        <v>138000</v>
      </c>
      <c r="F1442" s="69">
        <v>19.41788</v>
      </c>
      <c r="G1442" s="69">
        <v>17.298079999999999</v>
      </c>
      <c r="H1442" s="69">
        <v>16.639679999999998</v>
      </c>
      <c r="I1442" s="69">
        <v>16.531330000000001</v>
      </c>
      <c r="J1442" s="69">
        <v>46.209690000000002</v>
      </c>
      <c r="K1442" s="69">
        <v>48.094470000000001</v>
      </c>
      <c r="L1442" s="69">
        <v>48.312170000000002</v>
      </c>
      <c r="M1442" s="69">
        <v>48.117559999999997</v>
      </c>
      <c r="N1442" s="69">
        <v>17.426670000000001</v>
      </c>
      <c r="O1442" s="69">
        <v>15.925700000000001</v>
      </c>
      <c r="P1442" s="69">
        <v>15.336370000000001</v>
      </c>
      <c r="Q1442" s="69">
        <v>14.87312</v>
      </c>
      <c r="R1442" s="69">
        <v>11.752940000000001</v>
      </c>
      <c r="S1442" s="69">
        <v>10.493980000000001</v>
      </c>
      <c r="T1442" s="69">
        <v>9.9997980000000002</v>
      </c>
      <c r="U1442" s="69">
        <v>9.6107060000000004</v>
      </c>
      <c r="V1442" s="70">
        <v>0.74516280000000001</v>
      </c>
      <c r="W1442" s="70">
        <v>0.65462699999999996</v>
      </c>
      <c r="X1442" s="70">
        <v>0.6141006</v>
      </c>
      <c r="Y1442" s="70">
        <v>0.59229370000000003</v>
      </c>
    </row>
    <row r="1443" spans="1:25">
      <c r="A1443" t="str">
        <f t="shared" si="69"/>
        <v>48-31</v>
      </c>
      <c r="B1443">
        <f t="shared" si="67"/>
        <v>48</v>
      </c>
      <c r="C1443">
        <f t="shared" si="68"/>
        <v>31</v>
      </c>
      <c r="D1443">
        <v>212000</v>
      </c>
      <c r="E1443">
        <v>142000</v>
      </c>
      <c r="F1443" s="69">
        <v>17.27581</v>
      </c>
      <c r="G1443" s="69">
        <v>15.358079999999999</v>
      </c>
      <c r="H1443" s="69">
        <v>14.76207</v>
      </c>
      <c r="I1443" s="69">
        <v>14.671200000000001</v>
      </c>
      <c r="J1443" s="69">
        <v>44.931780000000003</v>
      </c>
      <c r="K1443" s="69">
        <v>46.861559999999997</v>
      </c>
      <c r="L1443" s="69">
        <v>47.093649999999997</v>
      </c>
      <c r="M1443" s="69">
        <v>46.896850000000001</v>
      </c>
      <c r="N1443" s="69">
        <v>18.711790000000001</v>
      </c>
      <c r="O1443" s="69">
        <v>17.073869999999999</v>
      </c>
      <c r="P1443" s="69">
        <v>16.437850000000001</v>
      </c>
      <c r="Q1443" s="69">
        <v>15.94056</v>
      </c>
      <c r="R1443" s="69">
        <v>11.948840000000001</v>
      </c>
      <c r="S1443" s="69">
        <v>10.66281</v>
      </c>
      <c r="T1443" s="69">
        <v>10.16249</v>
      </c>
      <c r="U1443" s="69">
        <v>9.771134</v>
      </c>
      <c r="V1443" s="70">
        <v>0.68251039999999996</v>
      </c>
      <c r="W1443" s="70">
        <v>0.59619730000000004</v>
      </c>
      <c r="X1443" s="70">
        <v>0.55899920000000003</v>
      </c>
      <c r="Y1443" s="70">
        <v>0.54055260000000005</v>
      </c>
    </row>
    <row r="1444" spans="1:25">
      <c r="A1444" t="str">
        <f t="shared" si="69"/>
        <v>48-32</v>
      </c>
      <c r="B1444">
        <f t="shared" si="67"/>
        <v>48</v>
      </c>
      <c r="C1444">
        <f t="shared" si="68"/>
        <v>32</v>
      </c>
      <c r="D1444">
        <v>212000</v>
      </c>
      <c r="E1444">
        <v>146000</v>
      </c>
      <c r="F1444" s="69">
        <v>16.449449999999999</v>
      </c>
      <c r="G1444" s="69">
        <v>14.68028</v>
      </c>
      <c r="H1444" s="69">
        <v>14.148910000000001</v>
      </c>
      <c r="I1444" s="69">
        <v>14.07338</v>
      </c>
      <c r="J1444" s="69">
        <v>46.7742</v>
      </c>
      <c r="K1444" s="69">
        <v>48.637740000000001</v>
      </c>
      <c r="L1444" s="69">
        <v>48.843170000000001</v>
      </c>
      <c r="M1444" s="69">
        <v>48.63044</v>
      </c>
      <c r="N1444" s="69">
        <v>18.425049999999999</v>
      </c>
      <c r="O1444" s="69">
        <v>16.819559999999999</v>
      </c>
      <c r="P1444" s="69">
        <v>16.200140000000001</v>
      </c>
      <c r="Q1444" s="69">
        <v>15.7133</v>
      </c>
      <c r="R1444" s="69">
        <v>11.904310000000001</v>
      </c>
      <c r="S1444" s="69">
        <v>10.62372</v>
      </c>
      <c r="T1444" s="69">
        <v>10.129300000000001</v>
      </c>
      <c r="U1444" s="69">
        <v>9.7405240000000006</v>
      </c>
      <c r="V1444" s="70">
        <v>0.58797929999999998</v>
      </c>
      <c r="W1444" s="70">
        <v>0.51279549999999996</v>
      </c>
      <c r="X1444" s="70">
        <v>0.48027829999999999</v>
      </c>
      <c r="Y1444" s="70">
        <v>0.46424300000000002</v>
      </c>
    </row>
    <row r="1445" spans="1:25">
      <c r="A1445" t="str">
        <f t="shared" si="69"/>
        <v>48-33</v>
      </c>
      <c r="B1445">
        <f t="shared" si="67"/>
        <v>48</v>
      </c>
      <c r="C1445">
        <f t="shared" si="68"/>
        <v>33</v>
      </c>
      <c r="D1445">
        <v>212000</v>
      </c>
      <c r="E1445">
        <v>150000</v>
      </c>
      <c r="F1445" s="69">
        <v>15.897069999999999</v>
      </c>
      <c r="G1445" s="69">
        <v>14.2241</v>
      </c>
      <c r="H1445" s="69">
        <v>13.72634</v>
      </c>
      <c r="I1445" s="69">
        <v>13.655860000000001</v>
      </c>
      <c r="J1445" s="69">
        <v>46.908790000000003</v>
      </c>
      <c r="K1445" s="69">
        <v>48.802549999999997</v>
      </c>
      <c r="L1445" s="69">
        <v>49.018509999999999</v>
      </c>
      <c r="M1445" s="69">
        <v>48.812260000000002</v>
      </c>
      <c r="N1445" s="69">
        <v>18.415780000000002</v>
      </c>
      <c r="O1445" s="69">
        <v>16.811240000000002</v>
      </c>
      <c r="P1445" s="69">
        <v>16.19239</v>
      </c>
      <c r="Q1445" s="69">
        <v>15.70637</v>
      </c>
      <c r="R1445" s="69">
        <v>11.856809999999999</v>
      </c>
      <c r="S1445" s="69">
        <v>10.57859</v>
      </c>
      <c r="T1445" s="69">
        <v>10.08525</v>
      </c>
      <c r="U1445" s="69">
        <v>9.6972070000000006</v>
      </c>
      <c r="V1445" s="70">
        <v>0.54802510000000004</v>
      </c>
      <c r="W1445" s="70">
        <v>0.47724879999999997</v>
      </c>
      <c r="X1445" s="70">
        <v>0.44628570000000001</v>
      </c>
      <c r="Y1445" s="70">
        <v>0.43096400000000001</v>
      </c>
    </row>
    <row r="1446" spans="1:25">
      <c r="A1446" t="str">
        <f t="shared" si="69"/>
        <v>48-34</v>
      </c>
      <c r="B1446">
        <f t="shared" si="67"/>
        <v>48</v>
      </c>
      <c r="C1446">
        <f t="shared" si="68"/>
        <v>34</v>
      </c>
      <c r="D1446">
        <v>212000</v>
      </c>
      <c r="E1446">
        <v>154000</v>
      </c>
      <c r="F1446" s="69">
        <v>22.230039999999999</v>
      </c>
      <c r="G1446" s="69">
        <v>19.70335</v>
      </c>
      <c r="H1446" s="69">
        <v>18.889330000000001</v>
      </c>
      <c r="I1446" s="69">
        <v>18.73517</v>
      </c>
      <c r="J1446" s="69">
        <v>43.258319999999998</v>
      </c>
      <c r="K1446" s="69">
        <v>45.334119999999999</v>
      </c>
      <c r="L1446" s="69">
        <v>45.630609999999997</v>
      </c>
      <c r="M1446" s="69">
        <v>45.467660000000002</v>
      </c>
      <c r="N1446" s="69">
        <v>19.00956</v>
      </c>
      <c r="O1446" s="69">
        <v>17.34337</v>
      </c>
      <c r="P1446" s="69">
        <v>16.704129999999999</v>
      </c>
      <c r="Q1446" s="69">
        <v>16.208850000000002</v>
      </c>
      <c r="R1446" s="69">
        <v>12.600619999999999</v>
      </c>
      <c r="S1446" s="69">
        <v>11.22926</v>
      </c>
      <c r="T1446" s="69">
        <v>10.70248</v>
      </c>
      <c r="U1446" s="69">
        <v>10.29325</v>
      </c>
      <c r="V1446" s="70">
        <v>0.83586709999999997</v>
      </c>
      <c r="W1446" s="70">
        <v>0.72700039999999999</v>
      </c>
      <c r="X1446" s="70">
        <v>0.68194569999999999</v>
      </c>
      <c r="Y1446" s="70">
        <v>0.65951400000000004</v>
      </c>
    </row>
    <row r="1447" spans="1:25">
      <c r="A1447" t="str">
        <f t="shared" si="69"/>
        <v>48-35</v>
      </c>
      <c r="B1447">
        <f t="shared" si="67"/>
        <v>48</v>
      </c>
      <c r="C1447">
        <f t="shared" si="68"/>
        <v>35</v>
      </c>
      <c r="D1447">
        <v>212000</v>
      </c>
      <c r="E1447">
        <v>158000</v>
      </c>
      <c r="F1447" s="69">
        <v>13.99807</v>
      </c>
      <c r="G1447" s="69">
        <v>12.454840000000001</v>
      </c>
      <c r="H1447" s="69">
        <v>11.992610000000001</v>
      </c>
      <c r="I1447" s="69">
        <v>11.92004</v>
      </c>
      <c r="J1447" s="69">
        <v>48.850909999999999</v>
      </c>
      <c r="K1447" s="69">
        <v>50.750819999999997</v>
      </c>
      <c r="L1447" s="69">
        <v>50.966090000000001</v>
      </c>
      <c r="M1447" s="69">
        <v>50.751399999999997</v>
      </c>
      <c r="N1447" s="69">
        <v>17.432369999999999</v>
      </c>
      <c r="O1447" s="69">
        <v>15.91813</v>
      </c>
      <c r="P1447" s="69">
        <v>15.32442</v>
      </c>
      <c r="Q1447" s="69">
        <v>14.86186</v>
      </c>
      <c r="R1447" s="69">
        <v>11.38341</v>
      </c>
      <c r="S1447" s="69">
        <v>10.150539999999999</v>
      </c>
      <c r="T1447" s="69">
        <v>9.6677859999999995</v>
      </c>
      <c r="U1447" s="69">
        <v>9.2903800000000007</v>
      </c>
      <c r="V1447" s="70">
        <v>0.55202130000000005</v>
      </c>
      <c r="W1447" s="70">
        <v>0.47917769999999998</v>
      </c>
      <c r="X1447" s="70">
        <v>0.44655790000000001</v>
      </c>
      <c r="Y1447" s="70">
        <v>0.42974800000000002</v>
      </c>
    </row>
    <row r="1448" spans="1:25">
      <c r="A1448" t="str">
        <f t="shared" si="69"/>
        <v>48-36</v>
      </c>
      <c r="B1448">
        <f t="shared" si="67"/>
        <v>48</v>
      </c>
      <c r="C1448">
        <f t="shared" si="68"/>
        <v>36</v>
      </c>
      <c r="D1448">
        <v>212000</v>
      </c>
      <c r="E1448">
        <v>162000</v>
      </c>
      <c r="F1448" s="69">
        <v>14.39466</v>
      </c>
      <c r="G1448" s="69">
        <v>12.796559999999999</v>
      </c>
      <c r="H1448" s="69">
        <v>12.31062</v>
      </c>
      <c r="I1448" s="69">
        <v>12.223039999999999</v>
      </c>
      <c r="J1448" s="69">
        <v>49.004959999999997</v>
      </c>
      <c r="K1448" s="69">
        <v>50.945709999999998</v>
      </c>
      <c r="L1448" s="69">
        <v>51.188699999999997</v>
      </c>
      <c r="M1448" s="69">
        <v>50.992849999999997</v>
      </c>
      <c r="N1448" s="69">
        <v>17.387830000000001</v>
      </c>
      <c r="O1448" s="69">
        <v>15.868040000000001</v>
      </c>
      <c r="P1448" s="69">
        <v>15.27064</v>
      </c>
      <c r="Q1448" s="69">
        <v>14.807600000000001</v>
      </c>
      <c r="R1448" s="69">
        <v>11.35195</v>
      </c>
      <c r="S1448" s="69">
        <v>10.11336</v>
      </c>
      <c r="T1448" s="69">
        <v>9.6277889999999999</v>
      </c>
      <c r="U1448" s="69">
        <v>9.2496310000000008</v>
      </c>
      <c r="V1448" s="70">
        <v>0.57315329999999998</v>
      </c>
      <c r="W1448" s="70">
        <v>0.49624380000000001</v>
      </c>
      <c r="X1448" s="70">
        <v>0.46102769999999998</v>
      </c>
      <c r="Y1448" s="70">
        <v>0.442189</v>
      </c>
    </row>
    <row r="1449" spans="1:25">
      <c r="A1449" t="str">
        <f t="shared" si="69"/>
        <v>48-37</v>
      </c>
      <c r="B1449">
        <f t="shared" si="67"/>
        <v>48</v>
      </c>
      <c r="C1449">
        <f t="shared" si="68"/>
        <v>37</v>
      </c>
      <c r="D1449">
        <v>212000</v>
      </c>
      <c r="E1449">
        <v>166000</v>
      </c>
      <c r="F1449" s="69">
        <v>13.676679999999999</v>
      </c>
      <c r="G1449" s="69">
        <v>12.082750000000001</v>
      </c>
      <c r="H1449" s="69">
        <v>11.593830000000001</v>
      </c>
      <c r="I1449" s="69">
        <v>11.50135</v>
      </c>
      <c r="J1449" s="69">
        <v>51.063789999999997</v>
      </c>
      <c r="K1449" s="69">
        <v>53.029429999999998</v>
      </c>
      <c r="L1449" s="69">
        <v>53.272979999999997</v>
      </c>
      <c r="M1449" s="69">
        <v>53.056350000000002</v>
      </c>
      <c r="N1449" s="69">
        <v>16.82489</v>
      </c>
      <c r="O1449" s="69">
        <v>15.357849999999999</v>
      </c>
      <c r="P1449" s="69">
        <v>14.77637</v>
      </c>
      <c r="Q1449" s="69">
        <v>14.325340000000001</v>
      </c>
      <c r="R1449" s="69">
        <v>11.19116</v>
      </c>
      <c r="S1449" s="69">
        <v>9.9640050000000002</v>
      </c>
      <c r="T1449" s="69">
        <v>9.4792380000000005</v>
      </c>
      <c r="U1449" s="69">
        <v>9.1011729999999993</v>
      </c>
      <c r="V1449" s="70">
        <v>0.66997830000000003</v>
      </c>
      <c r="W1449" s="70">
        <v>0.57927779999999995</v>
      </c>
      <c r="X1449" s="70">
        <v>0.5373327</v>
      </c>
      <c r="Y1449" s="70">
        <v>0.51376980000000005</v>
      </c>
    </row>
    <row r="1450" spans="1:25">
      <c r="A1450" t="str">
        <f t="shared" si="69"/>
        <v>48-38</v>
      </c>
      <c r="B1450">
        <f t="shared" si="67"/>
        <v>48</v>
      </c>
      <c r="C1450">
        <f t="shared" si="68"/>
        <v>38</v>
      </c>
      <c r="D1450">
        <v>212000</v>
      </c>
      <c r="E1450">
        <v>170000</v>
      </c>
      <c r="F1450" s="69">
        <v>13.465920000000001</v>
      </c>
      <c r="G1450" s="69">
        <v>11.83874</v>
      </c>
      <c r="H1450" s="69">
        <v>11.340960000000001</v>
      </c>
      <c r="I1450" s="69">
        <v>11.24658</v>
      </c>
      <c r="J1450" s="69">
        <v>51.758929999999999</v>
      </c>
      <c r="K1450" s="69">
        <v>53.754530000000003</v>
      </c>
      <c r="L1450" s="69">
        <v>53.999940000000002</v>
      </c>
      <c r="M1450" s="69">
        <v>53.784750000000003</v>
      </c>
      <c r="N1450" s="69">
        <v>16.418399999999998</v>
      </c>
      <c r="O1450" s="69">
        <v>14.98873</v>
      </c>
      <c r="P1450" s="69">
        <v>14.420780000000001</v>
      </c>
      <c r="Q1450" s="69">
        <v>13.97986</v>
      </c>
      <c r="R1450" s="69">
        <v>11.12655</v>
      </c>
      <c r="S1450" s="69">
        <v>9.9042100000000008</v>
      </c>
      <c r="T1450" s="69">
        <v>9.4199140000000003</v>
      </c>
      <c r="U1450" s="69">
        <v>9.0419859999999996</v>
      </c>
      <c r="V1450" s="70">
        <v>0.69935420000000004</v>
      </c>
      <c r="W1450" s="70">
        <v>0.60371739999999996</v>
      </c>
      <c r="X1450" s="70">
        <v>0.55938960000000004</v>
      </c>
      <c r="Y1450" s="70">
        <v>0.53382220000000002</v>
      </c>
    </row>
    <row r="1451" spans="1:25">
      <c r="A1451" t="str">
        <f t="shared" si="69"/>
        <v>48-39</v>
      </c>
      <c r="B1451">
        <f t="shared" si="67"/>
        <v>48</v>
      </c>
      <c r="C1451">
        <f t="shared" si="68"/>
        <v>39</v>
      </c>
      <c r="D1451">
        <v>212000</v>
      </c>
      <c r="E1451">
        <v>174000</v>
      </c>
      <c r="F1451" s="69">
        <v>15.01566</v>
      </c>
      <c r="G1451" s="69">
        <v>13.175829999999999</v>
      </c>
      <c r="H1451" s="69">
        <v>12.615869999999999</v>
      </c>
      <c r="I1451" s="69">
        <v>12.51009</v>
      </c>
      <c r="J1451" s="69">
        <v>50.085389999999997</v>
      </c>
      <c r="K1451" s="69">
        <v>52.23995</v>
      </c>
      <c r="L1451" s="69">
        <v>52.522120000000001</v>
      </c>
      <c r="M1451" s="69">
        <v>52.331870000000002</v>
      </c>
      <c r="N1451" s="69">
        <v>16.709769999999999</v>
      </c>
      <c r="O1451" s="69">
        <v>15.248379999999999</v>
      </c>
      <c r="P1451" s="69">
        <v>14.67252</v>
      </c>
      <c r="Q1451" s="69">
        <v>14.226889999999999</v>
      </c>
      <c r="R1451" s="69">
        <v>11.38923</v>
      </c>
      <c r="S1451" s="69">
        <v>10.13217</v>
      </c>
      <c r="T1451" s="69">
        <v>9.6386489999999991</v>
      </c>
      <c r="U1451" s="69">
        <v>9.2549299999999999</v>
      </c>
      <c r="V1451" s="70">
        <v>0.69586590000000004</v>
      </c>
      <c r="W1451" s="70">
        <v>0.60009279999999998</v>
      </c>
      <c r="X1451" s="70">
        <v>0.55638299999999996</v>
      </c>
      <c r="Y1451" s="70">
        <v>0.53150589999999998</v>
      </c>
    </row>
    <row r="1452" spans="1:25">
      <c r="A1452" t="str">
        <f t="shared" si="69"/>
        <v>48-40</v>
      </c>
      <c r="B1452">
        <f t="shared" si="67"/>
        <v>48</v>
      </c>
      <c r="C1452">
        <f t="shared" si="68"/>
        <v>40</v>
      </c>
      <c r="D1452">
        <v>212000</v>
      </c>
      <c r="E1452">
        <v>178000</v>
      </c>
      <c r="F1452" s="69">
        <v>15.90438</v>
      </c>
      <c r="G1452" s="69">
        <v>13.93613</v>
      </c>
      <c r="H1452" s="69">
        <v>13.330069999999999</v>
      </c>
      <c r="I1452" s="69">
        <v>13.21119</v>
      </c>
      <c r="J1452" s="69">
        <v>49.36224</v>
      </c>
      <c r="K1452" s="69">
        <v>51.606099999999998</v>
      </c>
      <c r="L1452" s="69">
        <v>51.922789999999999</v>
      </c>
      <c r="M1452" s="69">
        <v>51.747819999999997</v>
      </c>
      <c r="N1452" s="69">
        <v>17.229320000000001</v>
      </c>
      <c r="O1452" s="69">
        <v>15.71711</v>
      </c>
      <c r="P1452" s="69">
        <v>15.126390000000001</v>
      </c>
      <c r="Q1452" s="69">
        <v>14.67093</v>
      </c>
      <c r="R1452" s="69">
        <v>11.66019</v>
      </c>
      <c r="S1452" s="69">
        <v>10.36641</v>
      </c>
      <c r="T1452" s="69">
        <v>9.8633330000000008</v>
      </c>
      <c r="U1452" s="69">
        <v>9.4736010000000004</v>
      </c>
      <c r="V1452" s="70">
        <v>0.72730709999999998</v>
      </c>
      <c r="W1452" s="70">
        <v>0.62673380000000001</v>
      </c>
      <c r="X1452" s="70">
        <v>0.58144609999999997</v>
      </c>
      <c r="Y1452" s="70">
        <v>0.55583800000000005</v>
      </c>
    </row>
    <row r="1453" spans="1:25">
      <c r="A1453" t="str">
        <f t="shared" si="69"/>
        <v>48-41</v>
      </c>
      <c r="B1453">
        <f t="shared" si="67"/>
        <v>48</v>
      </c>
      <c r="C1453">
        <f t="shared" si="68"/>
        <v>41</v>
      </c>
      <c r="D1453">
        <v>212000</v>
      </c>
      <c r="E1453">
        <v>182000</v>
      </c>
      <c r="F1453" s="69">
        <v>15.44262</v>
      </c>
      <c r="G1453" s="69">
        <v>13.406980000000001</v>
      </c>
      <c r="H1453" s="69">
        <v>12.768509999999999</v>
      </c>
      <c r="I1453" s="69">
        <v>12.639419999999999</v>
      </c>
      <c r="J1453" s="69">
        <v>49.253680000000003</v>
      </c>
      <c r="K1453" s="69">
        <v>51.656880000000001</v>
      </c>
      <c r="L1453" s="69">
        <v>52.014850000000003</v>
      </c>
      <c r="M1453" s="69">
        <v>51.840119999999999</v>
      </c>
      <c r="N1453" s="69">
        <v>16.56446</v>
      </c>
      <c r="O1453" s="69">
        <v>15.11143</v>
      </c>
      <c r="P1453" s="69">
        <v>14.544370000000001</v>
      </c>
      <c r="Q1453" s="69">
        <v>14.10863</v>
      </c>
      <c r="R1453" s="69">
        <v>11.4277</v>
      </c>
      <c r="S1453" s="69">
        <v>10.152229999999999</v>
      </c>
      <c r="T1453" s="69">
        <v>9.6557040000000001</v>
      </c>
      <c r="U1453" s="69">
        <v>9.2721029999999995</v>
      </c>
      <c r="V1453" s="70">
        <v>0.6914747</v>
      </c>
      <c r="W1453" s="70">
        <v>0.59375920000000004</v>
      </c>
      <c r="X1453" s="70">
        <v>0.55034950000000005</v>
      </c>
      <c r="Y1453" s="70">
        <v>0.52682019999999996</v>
      </c>
    </row>
    <row r="1454" spans="1:25">
      <c r="A1454" t="str">
        <f t="shared" si="69"/>
        <v>48-42</v>
      </c>
      <c r="B1454">
        <f t="shared" si="67"/>
        <v>48</v>
      </c>
      <c r="C1454">
        <f t="shared" si="68"/>
        <v>42</v>
      </c>
      <c r="D1454">
        <v>212000</v>
      </c>
      <c r="E1454">
        <v>186000</v>
      </c>
      <c r="F1454" s="69">
        <v>18.012630000000001</v>
      </c>
      <c r="G1454" s="69">
        <v>15.4222</v>
      </c>
      <c r="H1454" s="69">
        <v>14.59023</v>
      </c>
      <c r="I1454" s="69">
        <v>14.42482</v>
      </c>
      <c r="J1454" s="69">
        <v>46.744329999999998</v>
      </c>
      <c r="K1454" s="69">
        <v>49.427100000000003</v>
      </c>
      <c r="L1454" s="69">
        <v>49.891100000000002</v>
      </c>
      <c r="M1454" s="69">
        <v>49.737639999999999</v>
      </c>
      <c r="N1454" s="69">
        <v>17.9344</v>
      </c>
      <c r="O1454" s="69">
        <v>16.334019999999999</v>
      </c>
      <c r="P1454" s="69">
        <v>15.71458</v>
      </c>
      <c r="Q1454" s="69">
        <v>15.24302</v>
      </c>
      <c r="R1454" s="69">
        <v>11.979699999999999</v>
      </c>
      <c r="S1454" s="69">
        <v>10.6272</v>
      </c>
      <c r="T1454" s="69">
        <v>10.104340000000001</v>
      </c>
      <c r="U1454" s="69">
        <v>9.7048889999999997</v>
      </c>
      <c r="V1454" s="70">
        <v>0.77796690000000002</v>
      </c>
      <c r="W1454" s="70">
        <v>0.66510400000000003</v>
      </c>
      <c r="X1454" s="70">
        <v>0.6167028</v>
      </c>
      <c r="Y1454" s="70">
        <v>0.59149549999999995</v>
      </c>
    </row>
    <row r="1455" spans="1:25">
      <c r="A1455" t="str">
        <f t="shared" si="69"/>
        <v>48-43</v>
      </c>
      <c r="B1455">
        <f t="shared" si="67"/>
        <v>48</v>
      </c>
      <c r="C1455">
        <f t="shared" si="68"/>
        <v>43</v>
      </c>
      <c r="D1455">
        <v>212000</v>
      </c>
      <c r="E1455">
        <v>190000</v>
      </c>
      <c r="F1455" s="69">
        <v>18.388359999999999</v>
      </c>
      <c r="G1455" s="69">
        <v>15.52216</v>
      </c>
      <c r="H1455" s="69">
        <v>14.60951</v>
      </c>
      <c r="I1455" s="69">
        <v>14.435269999999999</v>
      </c>
      <c r="J1455" s="69">
        <v>46.24644</v>
      </c>
      <c r="K1455" s="69">
        <v>49.146079999999998</v>
      </c>
      <c r="L1455" s="69">
        <v>49.663069999999998</v>
      </c>
      <c r="M1455" s="69">
        <v>49.502540000000003</v>
      </c>
      <c r="N1455" s="69">
        <v>17.48021</v>
      </c>
      <c r="O1455" s="69">
        <v>15.924160000000001</v>
      </c>
      <c r="P1455" s="69">
        <v>15.31579</v>
      </c>
      <c r="Q1455" s="69">
        <v>14.853389999999999</v>
      </c>
      <c r="R1455" s="69">
        <v>11.802530000000001</v>
      </c>
      <c r="S1455" s="69">
        <v>10.465949999999999</v>
      </c>
      <c r="T1455" s="69">
        <v>9.9438410000000008</v>
      </c>
      <c r="U1455" s="69">
        <v>9.54542</v>
      </c>
      <c r="V1455" s="70">
        <v>0.75282510000000002</v>
      </c>
      <c r="W1455" s="70">
        <v>0.64192629999999995</v>
      </c>
      <c r="X1455" s="70">
        <v>0.59455979999999997</v>
      </c>
      <c r="Y1455" s="70">
        <v>0.5705249</v>
      </c>
    </row>
    <row r="1456" spans="1:25">
      <c r="A1456" t="str">
        <f t="shared" si="69"/>
        <v>48-44</v>
      </c>
      <c r="B1456">
        <f t="shared" si="67"/>
        <v>48</v>
      </c>
      <c r="C1456">
        <f t="shared" si="68"/>
        <v>44</v>
      </c>
      <c r="D1456">
        <v>212000</v>
      </c>
      <c r="E1456">
        <v>194000</v>
      </c>
      <c r="F1456" s="69">
        <v>18.183949999999999</v>
      </c>
      <c r="G1456" s="69">
        <v>15.53416</v>
      </c>
      <c r="H1456" s="69">
        <v>14.720969999999999</v>
      </c>
      <c r="I1456" s="69">
        <v>14.568239999999999</v>
      </c>
      <c r="J1456" s="69">
        <v>44.742890000000003</v>
      </c>
      <c r="K1456" s="69">
        <v>47.538080000000001</v>
      </c>
      <c r="L1456" s="69">
        <v>48.044469999999997</v>
      </c>
      <c r="M1456" s="69">
        <v>47.925330000000002</v>
      </c>
      <c r="N1456" s="69">
        <v>18.372330000000002</v>
      </c>
      <c r="O1456" s="69">
        <v>16.719639999999998</v>
      </c>
      <c r="P1456" s="69">
        <v>16.057120000000001</v>
      </c>
      <c r="Q1456" s="69">
        <v>15.53998</v>
      </c>
      <c r="R1456" s="69">
        <v>11.99973</v>
      </c>
      <c r="S1456" s="69">
        <v>10.645949999999999</v>
      </c>
      <c r="T1456" s="69">
        <v>10.106400000000001</v>
      </c>
      <c r="U1456" s="69">
        <v>9.6851769999999995</v>
      </c>
      <c r="V1456" s="70">
        <v>0.75099070000000001</v>
      </c>
      <c r="W1456" s="70">
        <v>0.64348919999999998</v>
      </c>
      <c r="X1456" s="70">
        <v>0.5942286</v>
      </c>
      <c r="Y1456" s="70">
        <v>0.56549300000000002</v>
      </c>
    </row>
    <row r="1457" spans="1:25">
      <c r="A1457" t="str">
        <f t="shared" si="69"/>
        <v>48-45</v>
      </c>
      <c r="B1457">
        <f t="shared" si="67"/>
        <v>48</v>
      </c>
      <c r="C1457">
        <f t="shared" si="68"/>
        <v>45</v>
      </c>
      <c r="D1457">
        <v>212000</v>
      </c>
      <c r="E1457">
        <v>198000</v>
      </c>
      <c r="F1457" s="69">
        <v>15.419140000000001</v>
      </c>
      <c r="G1457" s="69">
        <v>13.189730000000001</v>
      </c>
      <c r="H1457" s="69">
        <v>12.53167</v>
      </c>
      <c r="I1457" s="69">
        <v>12.420210000000001</v>
      </c>
      <c r="J1457" s="69">
        <v>45.409230000000001</v>
      </c>
      <c r="K1457" s="69">
        <v>48.121310000000001</v>
      </c>
      <c r="L1457" s="69">
        <v>48.603050000000003</v>
      </c>
      <c r="M1457" s="69">
        <v>48.481490000000001</v>
      </c>
      <c r="N1457" s="69">
        <v>16.790579999999999</v>
      </c>
      <c r="O1457" s="69">
        <v>15.29832</v>
      </c>
      <c r="P1457" s="69">
        <v>14.71796</v>
      </c>
      <c r="Q1457" s="69">
        <v>14.26826</v>
      </c>
      <c r="R1457" s="69">
        <v>11.30785</v>
      </c>
      <c r="S1457" s="69">
        <v>10.03097</v>
      </c>
      <c r="T1457" s="69">
        <v>9.5383940000000003</v>
      </c>
      <c r="U1457" s="69">
        <v>9.155932</v>
      </c>
      <c r="V1457" s="70">
        <v>0.66009430000000002</v>
      </c>
      <c r="W1457" s="70">
        <v>0.56647559999999997</v>
      </c>
      <c r="X1457" s="70">
        <v>0.52442679999999997</v>
      </c>
      <c r="Y1457" s="70">
        <v>0.50034199999999995</v>
      </c>
    </row>
    <row r="1458" spans="1:25">
      <c r="A1458" t="str">
        <f t="shared" si="69"/>
        <v>48-46</v>
      </c>
      <c r="B1458">
        <f t="shared" si="67"/>
        <v>48</v>
      </c>
      <c r="C1458">
        <f t="shared" si="68"/>
        <v>46</v>
      </c>
      <c r="D1458">
        <v>212000</v>
      </c>
      <c r="E1458">
        <v>202000</v>
      </c>
      <c r="F1458" s="69">
        <v>20.65353</v>
      </c>
      <c r="G1458" s="69">
        <v>17.80171</v>
      </c>
      <c r="H1458" s="69">
        <v>16.936520000000002</v>
      </c>
      <c r="I1458" s="69">
        <v>16.76585</v>
      </c>
      <c r="J1458" s="69">
        <v>43.89481</v>
      </c>
      <c r="K1458" s="69">
        <v>46.586120000000001</v>
      </c>
      <c r="L1458" s="69">
        <v>47.072560000000003</v>
      </c>
      <c r="M1458" s="69">
        <v>46.977640000000001</v>
      </c>
      <c r="N1458" s="69">
        <v>18.78218</v>
      </c>
      <c r="O1458" s="69">
        <v>17.07545</v>
      </c>
      <c r="P1458" s="69">
        <v>16.409300000000002</v>
      </c>
      <c r="Q1458" s="69">
        <v>15.89306</v>
      </c>
      <c r="R1458" s="69">
        <v>12.07437</v>
      </c>
      <c r="S1458" s="69">
        <v>10.7065</v>
      </c>
      <c r="T1458" s="69">
        <v>10.17789</v>
      </c>
      <c r="U1458" s="69">
        <v>9.7678910000000005</v>
      </c>
      <c r="V1458" s="70">
        <v>0.75453219999999999</v>
      </c>
      <c r="W1458" s="70">
        <v>0.64805279999999998</v>
      </c>
      <c r="X1458" s="70">
        <v>0.59914990000000001</v>
      </c>
      <c r="Y1458" s="70">
        <v>0.56980019999999998</v>
      </c>
    </row>
    <row r="1459" spans="1:25">
      <c r="A1459" t="str">
        <f t="shared" si="69"/>
        <v>48-47</v>
      </c>
      <c r="B1459">
        <f t="shared" si="67"/>
        <v>48</v>
      </c>
      <c r="C1459">
        <f t="shared" si="68"/>
        <v>47</v>
      </c>
      <c r="D1459">
        <v>212000</v>
      </c>
      <c r="E1459">
        <v>206000</v>
      </c>
      <c r="F1459" s="69">
        <v>10.532629999999999</v>
      </c>
      <c r="G1459" s="69">
        <v>8.9754869999999993</v>
      </c>
      <c r="H1459" s="69">
        <v>8.5375499999999995</v>
      </c>
      <c r="I1459" s="69">
        <v>8.4727540000000001</v>
      </c>
      <c r="J1459" s="69">
        <v>50.631180000000001</v>
      </c>
      <c r="K1459" s="69">
        <v>53.186149999999998</v>
      </c>
      <c r="L1459" s="69">
        <v>53.571869999999997</v>
      </c>
      <c r="M1459" s="69">
        <v>53.391280000000002</v>
      </c>
      <c r="N1459" s="69">
        <v>15.65415</v>
      </c>
      <c r="O1459" s="69">
        <v>14.29196</v>
      </c>
      <c r="P1459" s="69">
        <v>13.77153</v>
      </c>
      <c r="Q1459" s="69">
        <v>13.37228</v>
      </c>
      <c r="R1459" s="69">
        <v>10.2446</v>
      </c>
      <c r="S1459" s="69">
        <v>9.0977049999999995</v>
      </c>
      <c r="T1459" s="69">
        <v>8.6644869999999994</v>
      </c>
      <c r="U1459" s="69">
        <v>8.3306159999999991</v>
      </c>
      <c r="V1459" s="70">
        <v>0.62041219999999997</v>
      </c>
      <c r="W1459" s="70">
        <v>0.53360799999999997</v>
      </c>
      <c r="X1459" s="70">
        <v>0.49537429999999999</v>
      </c>
      <c r="Y1459" s="70">
        <v>0.47387820000000003</v>
      </c>
    </row>
    <row r="1460" spans="1:25">
      <c r="A1460" t="str">
        <f t="shared" si="69"/>
        <v>48-48</v>
      </c>
      <c r="B1460">
        <f t="shared" si="67"/>
        <v>48</v>
      </c>
      <c r="C1460">
        <f t="shared" si="68"/>
        <v>48</v>
      </c>
      <c r="D1460">
        <v>212000</v>
      </c>
      <c r="E1460">
        <v>210000</v>
      </c>
      <c r="F1460" s="69">
        <v>20.318919999999999</v>
      </c>
      <c r="G1460" s="69">
        <v>17.5411</v>
      </c>
      <c r="H1460" s="69">
        <v>16.706389999999999</v>
      </c>
      <c r="I1460" s="69">
        <v>16.549140000000001</v>
      </c>
      <c r="J1460" s="69">
        <v>40.810870000000001</v>
      </c>
      <c r="K1460" s="69">
        <v>43.49438</v>
      </c>
      <c r="L1460" s="69">
        <v>44.017000000000003</v>
      </c>
      <c r="M1460" s="69">
        <v>43.978050000000003</v>
      </c>
      <c r="N1460" s="69">
        <v>21.449719999999999</v>
      </c>
      <c r="O1460" s="69">
        <v>19.465209999999999</v>
      </c>
      <c r="P1460" s="69">
        <v>18.711130000000001</v>
      </c>
      <c r="Q1460" s="69">
        <v>18.129539999999999</v>
      </c>
      <c r="R1460" s="69">
        <v>12.650460000000001</v>
      </c>
      <c r="S1460" s="69">
        <v>11.21757</v>
      </c>
      <c r="T1460" s="69">
        <v>10.679209999999999</v>
      </c>
      <c r="U1460" s="69">
        <v>10.264670000000001</v>
      </c>
      <c r="V1460" s="70">
        <v>0.81893179999999999</v>
      </c>
      <c r="W1460" s="70">
        <v>0.70455909999999999</v>
      </c>
      <c r="X1460" s="70">
        <v>0.65284960000000003</v>
      </c>
      <c r="Y1460" s="70">
        <v>0.62114250000000004</v>
      </c>
    </row>
    <row r="1461" spans="1:25">
      <c r="A1461" t="str">
        <f t="shared" si="69"/>
        <v>48-49</v>
      </c>
      <c r="B1461">
        <f t="shared" si="67"/>
        <v>48</v>
      </c>
      <c r="C1461">
        <f t="shared" si="68"/>
        <v>49</v>
      </c>
      <c r="D1461">
        <v>212000</v>
      </c>
      <c r="E1461">
        <v>214000</v>
      </c>
      <c r="F1461" s="69">
        <v>15.23471</v>
      </c>
      <c r="G1461" s="69">
        <v>13.046329999999999</v>
      </c>
      <c r="H1461" s="69">
        <v>12.40973</v>
      </c>
      <c r="I1461" s="69">
        <v>12.308960000000001</v>
      </c>
      <c r="J1461" s="69">
        <v>39.28116</v>
      </c>
      <c r="K1461" s="69">
        <v>42.005420000000001</v>
      </c>
      <c r="L1461" s="69">
        <v>42.555250000000001</v>
      </c>
      <c r="M1461" s="69">
        <v>42.536409999999997</v>
      </c>
      <c r="N1461" s="69">
        <v>19.588560000000001</v>
      </c>
      <c r="O1461" s="69">
        <v>17.796019999999999</v>
      </c>
      <c r="P1461" s="69">
        <v>17.125330000000002</v>
      </c>
      <c r="Q1461" s="69">
        <v>16.612300000000001</v>
      </c>
      <c r="R1461" s="69">
        <v>11.969429999999999</v>
      </c>
      <c r="S1461" s="69">
        <v>10.61642</v>
      </c>
      <c r="T1461" s="69">
        <v>10.1145</v>
      </c>
      <c r="U1461" s="69">
        <v>9.7310979999999994</v>
      </c>
      <c r="V1461" s="70">
        <v>0.67757520000000004</v>
      </c>
      <c r="W1461" s="70">
        <v>0.58183370000000001</v>
      </c>
      <c r="X1461" s="70">
        <v>0.54096350000000004</v>
      </c>
      <c r="Y1461" s="70">
        <v>0.51780720000000002</v>
      </c>
    </row>
    <row r="1462" spans="1:25">
      <c r="A1462" t="str">
        <f t="shared" si="69"/>
        <v>48-50</v>
      </c>
      <c r="B1462">
        <f t="shared" si="67"/>
        <v>48</v>
      </c>
      <c r="C1462">
        <f t="shared" si="68"/>
        <v>50</v>
      </c>
      <c r="D1462">
        <v>212000</v>
      </c>
      <c r="E1462">
        <v>218000</v>
      </c>
      <c r="F1462" s="69">
        <v>10.2218</v>
      </c>
      <c r="G1462" s="69">
        <v>8.7103230000000007</v>
      </c>
      <c r="H1462" s="69">
        <v>8.2945700000000002</v>
      </c>
      <c r="I1462" s="69">
        <v>8.2424049999999998</v>
      </c>
      <c r="J1462" s="69">
        <v>46.497070000000001</v>
      </c>
      <c r="K1462" s="69">
        <v>49.225610000000003</v>
      </c>
      <c r="L1462" s="69">
        <v>49.708500000000001</v>
      </c>
      <c r="M1462" s="69">
        <v>49.605800000000002</v>
      </c>
      <c r="N1462" s="69">
        <v>15.227029999999999</v>
      </c>
      <c r="O1462" s="69">
        <v>13.89742</v>
      </c>
      <c r="P1462" s="69">
        <v>13.418990000000001</v>
      </c>
      <c r="Q1462" s="69">
        <v>13.060420000000001</v>
      </c>
      <c r="R1462" s="69">
        <v>9.8765560000000008</v>
      </c>
      <c r="S1462" s="69">
        <v>8.7745660000000001</v>
      </c>
      <c r="T1462" s="69">
        <v>8.3797569999999997</v>
      </c>
      <c r="U1462" s="69">
        <v>8.0832669999999993</v>
      </c>
      <c r="V1462" s="70">
        <v>0.41106429999999999</v>
      </c>
      <c r="W1462" s="70">
        <v>0.3517209</v>
      </c>
      <c r="X1462" s="70">
        <v>0.32971810000000001</v>
      </c>
      <c r="Y1462" s="70">
        <v>0.31992480000000001</v>
      </c>
    </row>
    <row r="1463" spans="1:25">
      <c r="A1463" t="str">
        <f t="shared" si="69"/>
        <v>48-51</v>
      </c>
      <c r="B1463">
        <f t="shared" si="67"/>
        <v>48</v>
      </c>
      <c r="C1463">
        <f t="shared" si="68"/>
        <v>51</v>
      </c>
      <c r="D1463">
        <v>212000</v>
      </c>
      <c r="E1463">
        <v>222000</v>
      </c>
      <c r="F1463" s="69">
        <v>8.4581269999999993</v>
      </c>
      <c r="G1463" s="69">
        <v>7.1576069999999996</v>
      </c>
      <c r="H1463" s="69">
        <v>6.8088819999999997</v>
      </c>
      <c r="I1463" s="69">
        <v>6.7690530000000004</v>
      </c>
      <c r="J1463" s="69">
        <v>48.372889999999998</v>
      </c>
      <c r="K1463" s="69">
        <v>51.187550000000002</v>
      </c>
      <c r="L1463" s="69">
        <v>51.663029999999999</v>
      </c>
      <c r="M1463" s="69">
        <v>51.524569999999997</v>
      </c>
      <c r="N1463" s="69">
        <v>11.746460000000001</v>
      </c>
      <c r="O1463" s="69">
        <v>10.761369999999999</v>
      </c>
      <c r="P1463" s="69">
        <v>10.414059999999999</v>
      </c>
      <c r="Q1463" s="69">
        <v>10.15776</v>
      </c>
      <c r="R1463" s="69">
        <v>8.9957440000000002</v>
      </c>
      <c r="S1463" s="69">
        <v>7.994904</v>
      </c>
      <c r="T1463" s="69">
        <v>7.6426949999999998</v>
      </c>
      <c r="U1463" s="69">
        <v>7.381202</v>
      </c>
      <c r="V1463" s="70">
        <v>0.3917252</v>
      </c>
      <c r="W1463" s="70">
        <v>0.33416570000000001</v>
      </c>
      <c r="X1463" s="70">
        <v>0.31357780000000002</v>
      </c>
      <c r="Y1463" s="70">
        <v>0.30490590000000001</v>
      </c>
    </row>
    <row r="1464" spans="1:25">
      <c r="A1464" t="str">
        <f t="shared" si="69"/>
        <v>49-4</v>
      </c>
      <c r="B1464">
        <f t="shared" si="67"/>
        <v>49</v>
      </c>
      <c r="C1464">
        <f t="shared" si="68"/>
        <v>4</v>
      </c>
      <c r="D1464">
        <v>216000</v>
      </c>
      <c r="E1464">
        <v>34000</v>
      </c>
      <c r="F1464" s="69">
        <v>6.9274709999999997</v>
      </c>
      <c r="G1464" s="69">
        <v>5.8765369999999999</v>
      </c>
      <c r="H1464" s="69">
        <v>5.5626160000000002</v>
      </c>
      <c r="I1464" s="69">
        <v>5.4198740000000001</v>
      </c>
      <c r="J1464" s="69">
        <v>55.008989999999997</v>
      </c>
      <c r="K1464" s="69">
        <v>56.613509999999998</v>
      </c>
      <c r="L1464" s="69">
        <v>56.797220000000003</v>
      </c>
      <c r="M1464" s="69">
        <v>56.736289999999997</v>
      </c>
      <c r="N1464" s="69">
        <v>14.115030000000001</v>
      </c>
      <c r="O1464" s="69">
        <v>12.836980000000001</v>
      </c>
      <c r="P1464" s="69">
        <v>12.36336</v>
      </c>
      <c r="Q1464" s="69">
        <v>12.003909999999999</v>
      </c>
      <c r="R1464" s="69">
        <v>7.6451909999999996</v>
      </c>
      <c r="S1464" s="69">
        <v>6.7972039999999998</v>
      </c>
      <c r="T1464" s="69">
        <v>6.4792839999999998</v>
      </c>
      <c r="U1464" s="69">
        <v>6.2356490000000004</v>
      </c>
      <c r="V1464" s="70">
        <v>0.60909139999999995</v>
      </c>
      <c r="W1464" s="70">
        <v>0.52417049999999998</v>
      </c>
      <c r="X1464" s="70">
        <v>0.48787439999999999</v>
      </c>
      <c r="Y1464" s="70">
        <v>0.46831129999999999</v>
      </c>
    </row>
    <row r="1465" spans="1:25">
      <c r="A1465" t="str">
        <f t="shared" si="69"/>
        <v>49-5</v>
      </c>
      <c r="B1465">
        <f t="shared" si="67"/>
        <v>49</v>
      </c>
      <c r="C1465">
        <f t="shared" si="68"/>
        <v>5</v>
      </c>
      <c r="D1465">
        <v>216000</v>
      </c>
      <c r="E1465">
        <v>38000</v>
      </c>
      <c r="F1465" s="69">
        <v>6.2938460000000003</v>
      </c>
      <c r="G1465" s="69">
        <v>5.344487</v>
      </c>
      <c r="H1465" s="69">
        <v>5.0625559999999998</v>
      </c>
      <c r="I1465" s="69">
        <v>4.9330360000000004</v>
      </c>
      <c r="J1465" s="69">
        <v>55.479460000000003</v>
      </c>
      <c r="K1465" s="69">
        <v>57.039879999999997</v>
      </c>
      <c r="L1465" s="69">
        <v>57.206040000000002</v>
      </c>
      <c r="M1465" s="69">
        <v>57.137659999999997</v>
      </c>
      <c r="N1465" s="69">
        <v>13.34844</v>
      </c>
      <c r="O1465" s="69">
        <v>12.15559</v>
      </c>
      <c r="P1465" s="69">
        <v>11.70961</v>
      </c>
      <c r="Q1465" s="69">
        <v>11.3704</v>
      </c>
      <c r="R1465" s="69">
        <v>7.4212559999999996</v>
      </c>
      <c r="S1465" s="69">
        <v>6.6024929999999999</v>
      </c>
      <c r="T1465" s="69">
        <v>6.2928090000000001</v>
      </c>
      <c r="U1465" s="69">
        <v>6.0549759999999999</v>
      </c>
      <c r="V1465" s="70">
        <v>0.58455509999999999</v>
      </c>
      <c r="W1465" s="70">
        <v>0.502637</v>
      </c>
      <c r="X1465" s="70">
        <v>0.46746080000000001</v>
      </c>
      <c r="Y1465" s="70">
        <v>0.44835950000000002</v>
      </c>
    </row>
    <row r="1466" spans="1:25">
      <c r="A1466" t="str">
        <f t="shared" si="69"/>
        <v>49-6</v>
      </c>
      <c r="B1466">
        <f t="shared" si="67"/>
        <v>49</v>
      </c>
      <c r="C1466">
        <f t="shared" si="68"/>
        <v>6</v>
      </c>
      <c r="D1466">
        <v>216000</v>
      </c>
      <c r="E1466">
        <v>42000</v>
      </c>
      <c r="F1466" s="69">
        <v>7.6634770000000003</v>
      </c>
      <c r="G1466" s="69">
        <v>6.4732969999999996</v>
      </c>
      <c r="H1466" s="69">
        <v>6.1227869999999998</v>
      </c>
      <c r="I1466" s="69">
        <v>5.9724009999999996</v>
      </c>
      <c r="J1466" s="69">
        <v>52.743070000000003</v>
      </c>
      <c r="K1466" s="69">
        <v>54.532629999999997</v>
      </c>
      <c r="L1466" s="69">
        <v>54.775269999999999</v>
      </c>
      <c r="M1466" s="69">
        <v>54.742249999999999</v>
      </c>
      <c r="N1466" s="69">
        <v>9.9325089999999996</v>
      </c>
      <c r="O1466" s="69">
        <v>9.09558</v>
      </c>
      <c r="P1466" s="69">
        <v>8.7811160000000008</v>
      </c>
      <c r="Q1466" s="69">
        <v>8.542287</v>
      </c>
      <c r="R1466" s="69">
        <v>6.8373989999999996</v>
      </c>
      <c r="S1466" s="69">
        <v>6.0963469999999997</v>
      </c>
      <c r="T1466" s="69">
        <v>5.8132989999999998</v>
      </c>
      <c r="U1466" s="69">
        <v>5.5953920000000004</v>
      </c>
      <c r="V1466" s="70">
        <v>0.40481139999999999</v>
      </c>
      <c r="W1466" s="70">
        <v>0.34568599999999999</v>
      </c>
      <c r="X1466" s="70">
        <v>0.31775619999999999</v>
      </c>
      <c r="Y1466" s="70">
        <v>0.30255500000000002</v>
      </c>
    </row>
    <row r="1467" spans="1:25">
      <c r="A1467" t="str">
        <f t="shared" si="69"/>
        <v>49-7</v>
      </c>
      <c r="B1467">
        <f t="shared" si="67"/>
        <v>49</v>
      </c>
      <c r="C1467">
        <f t="shared" si="68"/>
        <v>7</v>
      </c>
      <c r="D1467">
        <v>216000</v>
      </c>
      <c r="E1467">
        <v>46000</v>
      </c>
      <c r="F1467" s="69">
        <v>6.1144559999999997</v>
      </c>
      <c r="G1467" s="69">
        <v>5.1718719999999996</v>
      </c>
      <c r="H1467" s="69">
        <v>4.8895689999999998</v>
      </c>
      <c r="I1467" s="69">
        <v>4.7644039999999999</v>
      </c>
      <c r="J1467" s="69">
        <v>55.799079999999996</v>
      </c>
      <c r="K1467" s="69">
        <v>57.358370000000001</v>
      </c>
      <c r="L1467" s="69">
        <v>57.520209999999999</v>
      </c>
      <c r="M1467" s="69">
        <v>57.446719999999999</v>
      </c>
      <c r="N1467" s="69">
        <v>10.546810000000001</v>
      </c>
      <c r="O1467" s="69">
        <v>9.6527519999999996</v>
      </c>
      <c r="P1467" s="69">
        <v>9.3137519999999991</v>
      </c>
      <c r="Q1467" s="69">
        <v>9.0564909999999994</v>
      </c>
      <c r="R1467" s="69">
        <v>6.8290600000000001</v>
      </c>
      <c r="S1467" s="69">
        <v>6.0887890000000002</v>
      </c>
      <c r="T1467" s="69">
        <v>5.8041140000000002</v>
      </c>
      <c r="U1467" s="69">
        <v>5.5850600000000004</v>
      </c>
      <c r="V1467" s="70">
        <v>0.52567269999999999</v>
      </c>
      <c r="W1467" s="70">
        <v>0.4523124</v>
      </c>
      <c r="X1467" s="70">
        <v>0.41956599999999999</v>
      </c>
      <c r="Y1467" s="70">
        <v>0.40177180000000001</v>
      </c>
    </row>
    <row r="1468" spans="1:25">
      <c r="A1468" t="str">
        <f t="shared" si="69"/>
        <v>49-8</v>
      </c>
      <c r="B1468">
        <f t="shared" si="67"/>
        <v>49</v>
      </c>
      <c r="C1468">
        <f t="shared" si="68"/>
        <v>8</v>
      </c>
      <c r="D1468">
        <v>216000</v>
      </c>
      <c r="E1468">
        <v>50000</v>
      </c>
      <c r="F1468" s="69">
        <v>5.0685010000000004</v>
      </c>
      <c r="G1468" s="69">
        <v>4.2731690000000002</v>
      </c>
      <c r="H1468" s="69">
        <v>4.0367569999999997</v>
      </c>
      <c r="I1468" s="69">
        <v>3.930901</v>
      </c>
      <c r="J1468" s="69">
        <v>54.582479999999997</v>
      </c>
      <c r="K1468" s="69">
        <v>56.313740000000003</v>
      </c>
      <c r="L1468" s="69">
        <v>56.525790000000001</v>
      </c>
      <c r="M1468" s="69">
        <v>56.472520000000003</v>
      </c>
      <c r="N1468" s="69">
        <v>5.5151719999999997</v>
      </c>
      <c r="O1468" s="69">
        <v>5.1108190000000002</v>
      </c>
      <c r="P1468" s="69">
        <v>4.9598360000000001</v>
      </c>
      <c r="Q1468" s="69">
        <v>4.847124</v>
      </c>
      <c r="R1468" s="69">
        <v>5.7319560000000003</v>
      </c>
      <c r="S1468" s="69">
        <v>5.1303320000000001</v>
      </c>
      <c r="T1468" s="69">
        <v>4.8982859999999997</v>
      </c>
      <c r="U1468" s="69">
        <v>4.719703</v>
      </c>
      <c r="V1468" s="70">
        <v>0.30897740000000001</v>
      </c>
      <c r="W1468" s="70">
        <v>0.26307140000000001</v>
      </c>
      <c r="X1468" s="70">
        <v>0.2404731</v>
      </c>
      <c r="Y1468" s="70">
        <v>0.22825899999999999</v>
      </c>
    </row>
    <row r="1469" spans="1:25">
      <c r="A1469" t="str">
        <f t="shared" si="69"/>
        <v>49-9</v>
      </c>
      <c r="B1469">
        <f t="shared" si="67"/>
        <v>49</v>
      </c>
      <c r="C1469">
        <f t="shared" si="68"/>
        <v>9</v>
      </c>
      <c r="D1469">
        <v>216000</v>
      </c>
      <c r="E1469">
        <v>54000</v>
      </c>
      <c r="F1469" s="69">
        <v>5.0971909999999996</v>
      </c>
      <c r="G1469" s="69">
        <v>4.3016300000000003</v>
      </c>
      <c r="H1469" s="69">
        <v>4.0654810000000001</v>
      </c>
      <c r="I1469" s="69">
        <v>3.9588380000000001</v>
      </c>
      <c r="J1469" s="69">
        <v>54.657330000000002</v>
      </c>
      <c r="K1469" s="69">
        <v>56.310699999999997</v>
      </c>
      <c r="L1469" s="69">
        <v>56.503300000000003</v>
      </c>
      <c r="M1469" s="69">
        <v>56.437809999999999</v>
      </c>
      <c r="N1469" s="69">
        <v>5.881812</v>
      </c>
      <c r="O1469" s="69">
        <v>5.435492</v>
      </c>
      <c r="P1469" s="69">
        <v>5.2682190000000002</v>
      </c>
      <c r="Q1469" s="69">
        <v>5.1420880000000002</v>
      </c>
      <c r="R1469" s="69">
        <v>5.7853820000000002</v>
      </c>
      <c r="S1469" s="69">
        <v>5.177098</v>
      </c>
      <c r="T1469" s="69">
        <v>4.9428419999999997</v>
      </c>
      <c r="U1469" s="69">
        <v>4.7621549999999999</v>
      </c>
      <c r="V1469" s="70">
        <v>0.32467299999999999</v>
      </c>
      <c r="W1469" s="70">
        <v>0.27664529999999998</v>
      </c>
      <c r="X1469" s="70">
        <v>0.25313409999999997</v>
      </c>
      <c r="Y1469" s="70">
        <v>0.2404029</v>
      </c>
    </row>
    <row r="1470" spans="1:25">
      <c r="A1470" t="str">
        <f t="shared" si="69"/>
        <v>49-10</v>
      </c>
      <c r="B1470">
        <f t="shared" si="67"/>
        <v>49</v>
      </c>
      <c r="C1470">
        <f t="shared" si="68"/>
        <v>10</v>
      </c>
      <c r="D1470">
        <v>216000</v>
      </c>
      <c r="E1470">
        <v>58000</v>
      </c>
      <c r="F1470" s="69">
        <v>9.3125680000000006</v>
      </c>
      <c r="G1470" s="69">
        <v>7.8143510000000003</v>
      </c>
      <c r="H1470" s="69">
        <v>7.3743550000000004</v>
      </c>
      <c r="I1470" s="69">
        <v>7.2068700000000003</v>
      </c>
      <c r="J1470" s="69">
        <v>52.722430000000003</v>
      </c>
      <c r="K1470" s="69">
        <v>54.521439999999998</v>
      </c>
      <c r="L1470" s="69">
        <v>54.764740000000003</v>
      </c>
      <c r="M1470" s="69">
        <v>54.720559999999999</v>
      </c>
      <c r="N1470" s="69">
        <v>11.278969999999999</v>
      </c>
      <c r="O1470" s="69">
        <v>10.30278</v>
      </c>
      <c r="P1470" s="69">
        <v>9.9323700000000006</v>
      </c>
      <c r="Q1470" s="69">
        <v>9.6496019999999998</v>
      </c>
      <c r="R1470" s="69">
        <v>7.0569940000000004</v>
      </c>
      <c r="S1470" s="69">
        <v>6.2921740000000002</v>
      </c>
      <c r="T1470" s="69">
        <v>5.9988099999999998</v>
      </c>
      <c r="U1470" s="69">
        <v>5.772405</v>
      </c>
      <c r="V1470" s="70">
        <v>0.60250429999999999</v>
      </c>
      <c r="W1470" s="70">
        <v>0.51973040000000004</v>
      </c>
      <c r="X1470" s="70">
        <v>0.48472769999999998</v>
      </c>
      <c r="Y1470" s="70">
        <v>0.4662288</v>
      </c>
    </row>
    <row r="1471" spans="1:25">
      <c r="A1471" t="str">
        <f t="shared" si="69"/>
        <v>49-11</v>
      </c>
      <c r="B1471">
        <f t="shared" si="67"/>
        <v>49</v>
      </c>
      <c r="C1471">
        <f t="shared" si="68"/>
        <v>11</v>
      </c>
      <c r="D1471">
        <v>216000</v>
      </c>
      <c r="E1471">
        <v>62000</v>
      </c>
      <c r="F1471" s="69">
        <v>8.9976699999999994</v>
      </c>
      <c r="G1471" s="69">
        <v>7.5662789999999998</v>
      </c>
      <c r="H1471" s="69">
        <v>7.1417130000000002</v>
      </c>
      <c r="I1471" s="69">
        <v>6.9804250000000003</v>
      </c>
      <c r="J1471" s="69">
        <v>53.236600000000003</v>
      </c>
      <c r="K1471" s="69">
        <v>55.021140000000003</v>
      </c>
      <c r="L1471" s="69">
        <v>55.25065</v>
      </c>
      <c r="M1471" s="69">
        <v>55.194200000000002</v>
      </c>
      <c r="N1471" s="69">
        <v>11.200989999999999</v>
      </c>
      <c r="O1471" s="69">
        <v>10.2303</v>
      </c>
      <c r="P1471" s="69">
        <v>9.8612359999999999</v>
      </c>
      <c r="Q1471" s="69">
        <v>9.5787849999999999</v>
      </c>
      <c r="R1471" s="69">
        <v>7.0468479999999998</v>
      </c>
      <c r="S1471" s="69">
        <v>6.2854530000000004</v>
      </c>
      <c r="T1471" s="69">
        <v>5.9923669999999998</v>
      </c>
      <c r="U1471" s="69">
        <v>5.765879</v>
      </c>
      <c r="V1471" s="70">
        <v>0.5465795</v>
      </c>
      <c r="W1471" s="70">
        <v>0.47049999999999997</v>
      </c>
      <c r="X1471" s="70">
        <v>0.43726759999999998</v>
      </c>
      <c r="Y1471" s="70">
        <v>0.41971459999999999</v>
      </c>
    </row>
    <row r="1472" spans="1:25">
      <c r="A1472" t="str">
        <f t="shared" si="69"/>
        <v>49-12</v>
      </c>
      <c r="B1472">
        <f t="shared" si="67"/>
        <v>49</v>
      </c>
      <c r="C1472">
        <f t="shared" si="68"/>
        <v>12</v>
      </c>
      <c r="D1472">
        <v>216000</v>
      </c>
      <c r="E1472">
        <v>66000</v>
      </c>
      <c r="F1472" s="69">
        <v>5.5055870000000002</v>
      </c>
      <c r="G1472" s="69">
        <v>4.6700759999999999</v>
      </c>
      <c r="H1472" s="69">
        <v>4.4093359999999997</v>
      </c>
      <c r="I1472" s="69">
        <v>4.3045150000000003</v>
      </c>
      <c r="J1472" s="69">
        <v>54.70702</v>
      </c>
      <c r="K1472" s="69">
        <v>56.350670000000001</v>
      </c>
      <c r="L1472" s="69">
        <v>56.525939999999999</v>
      </c>
      <c r="M1472" s="69">
        <v>56.434040000000003</v>
      </c>
      <c r="N1472" s="69">
        <v>7.3613960000000001</v>
      </c>
      <c r="O1472" s="69">
        <v>6.7680230000000003</v>
      </c>
      <c r="P1472" s="69">
        <v>6.544905</v>
      </c>
      <c r="Q1472" s="69">
        <v>6.3775279999999999</v>
      </c>
      <c r="R1472" s="69">
        <v>6.0874430000000004</v>
      </c>
      <c r="S1472" s="69">
        <v>5.4424549999999998</v>
      </c>
      <c r="T1472" s="69">
        <v>5.1948049999999997</v>
      </c>
      <c r="U1472" s="69">
        <v>5.005382</v>
      </c>
      <c r="V1472" s="70">
        <v>0.38482129999999998</v>
      </c>
      <c r="W1472" s="70">
        <v>0.32861770000000001</v>
      </c>
      <c r="X1472" s="70">
        <v>0.30285099999999998</v>
      </c>
      <c r="Y1472" s="70">
        <v>0.29000100000000001</v>
      </c>
    </row>
    <row r="1473" spans="1:25">
      <c r="A1473" t="str">
        <f t="shared" si="69"/>
        <v>49-13</v>
      </c>
      <c r="B1473">
        <f t="shared" si="67"/>
        <v>49</v>
      </c>
      <c r="C1473">
        <f t="shared" si="68"/>
        <v>13</v>
      </c>
      <c r="D1473">
        <v>216000</v>
      </c>
      <c r="E1473">
        <v>70000</v>
      </c>
      <c r="F1473" s="69">
        <v>7.1033229999999996</v>
      </c>
      <c r="G1473" s="69">
        <v>6.0015130000000001</v>
      </c>
      <c r="H1473" s="69">
        <v>5.6677410000000004</v>
      </c>
      <c r="I1473" s="69">
        <v>5.5401720000000001</v>
      </c>
      <c r="J1473" s="69">
        <v>54.237020000000001</v>
      </c>
      <c r="K1473" s="69">
        <v>55.88223</v>
      </c>
      <c r="L1473" s="69">
        <v>56.068840000000002</v>
      </c>
      <c r="M1473" s="69">
        <v>55.993580000000001</v>
      </c>
      <c r="N1473" s="69">
        <v>9.957395</v>
      </c>
      <c r="O1473" s="69">
        <v>9.1083149999999993</v>
      </c>
      <c r="P1473" s="69">
        <v>8.7872350000000008</v>
      </c>
      <c r="Q1473" s="69">
        <v>8.5414089999999998</v>
      </c>
      <c r="R1473" s="69">
        <v>6.7483060000000004</v>
      </c>
      <c r="S1473" s="69">
        <v>6.0253880000000004</v>
      </c>
      <c r="T1473" s="69">
        <v>5.7481260000000001</v>
      </c>
      <c r="U1473" s="69">
        <v>5.5337139999999998</v>
      </c>
      <c r="V1473" s="70">
        <v>0.48801660000000002</v>
      </c>
      <c r="W1473" s="70">
        <v>0.4188441</v>
      </c>
      <c r="X1473" s="70">
        <v>0.38845750000000001</v>
      </c>
      <c r="Y1473" s="70">
        <v>0.37272830000000001</v>
      </c>
    </row>
    <row r="1474" spans="1:25">
      <c r="A1474" t="str">
        <f t="shared" si="69"/>
        <v>49-14</v>
      </c>
      <c r="B1474">
        <f t="shared" si="67"/>
        <v>49</v>
      </c>
      <c r="C1474">
        <f t="shared" si="68"/>
        <v>14</v>
      </c>
      <c r="D1474">
        <v>216000</v>
      </c>
      <c r="E1474">
        <v>74000</v>
      </c>
      <c r="F1474" s="69">
        <v>5.8872879999999999</v>
      </c>
      <c r="G1474" s="69">
        <v>4.9946159999999997</v>
      </c>
      <c r="H1474" s="69">
        <v>4.7227230000000002</v>
      </c>
      <c r="I1474" s="69">
        <v>4.6149250000000004</v>
      </c>
      <c r="J1474" s="69">
        <v>54.424109999999999</v>
      </c>
      <c r="K1474" s="69">
        <v>56.062100000000001</v>
      </c>
      <c r="L1474" s="69">
        <v>56.248330000000003</v>
      </c>
      <c r="M1474" s="69">
        <v>56.172879999999999</v>
      </c>
      <c r="N1474" s="69">
        <v>8.4307979999999993</v>
      </c>
      <c r="O1474" s="69">
        <v>7.7304849999999998</v>
      </c>
      <c r="P1474" s="69">
        <v>7.466602</v>
      </c>
      <c r="Q1474" s="69">
        <v>7.2656450000000001</v>
      </c>
      <c r="R1474" s="69">
        <v>6.4245130000000001</v>
      </c>
      <c r="S1474" s="69">
        <v>5.7391160000000001</v>
      </c>
      <c r="T1474" s="69">
        <v>5.476521</v>
      </c>
      <c r="U1474" s="69">
        <v>5.2736299999999998</v>
      </c>
      <c r="V1474" s="70">
        <v>0.42744140000000003</v>
      </c>
      <c r="W1474" s="70">
        <v>0.36621199999999998</v>
      </c>
      <c r="X1474" s="70">
        <v>0.33864929999999999</v>
      </c>
      <c r="Y1474" s="70">
        <v>0.32439679999999999</v>
      </c>
    </row>
    <row r="1475" spans="1:25">
      <c r="A1475" t="str">
        <f t="shared" si="69"/>
        <v>49-15</v>
      </c>
      <c r="B1475">
        <f t="shared" ref="B1475:B1538" si="70">(D1475-24000)/4000+1</f>
        <v>49</v>
      </c>
      <c r="C1475">
        <f t="shared" ref="C1475:C1538" si="71">(E1475-22000)/4000+1</f>
        <v>15</v>
      </c>
      <c r="D1475">
        <v>216000</v>
      </c>
      <c r="E1475">
        <v>78000</v>
      </c>
      <c r="F1475" s="69">
        <v>6.7207929999999996</v>
      </c>
      <c r="G1475" s="69">
        <v>5.6892259999999997</v>
      </c>
      <c r="H1475" s="69">
        <v>5.3776450000000002</v>
      </c>
      <c r="I1475" s="69">
        <v>5.2576660000000004</v>
      </c>
      <c r="J1475" s="69">
        <v>53.11233</v>
      </c>
      <c r="K1475" s="69">
        <v>54.908670000000001</v>
      </c>
      <c r="L1475" s="69">
        <v>55.14584</v>
      </c>
      <c r="M1475" s="69">
        <v>55.098399999999998</v>
      </c>
      <c r="N1475" s="69">
        <v>7.7682399999999996</v>
      </c>
      <c r="O1475" s="69">
        <v>7.1294719999999998</v>
      </c>
      <c r="P1475" s="69">
        <v>6.8881610000000002</v>
      </c>
      <c r="Q1475" s="69">
        <v>6.7042250000000001</v>
      </c>
      <c r="R1475" s="69">
        <v>6.4506100000000002</v>
      </c>
      <c r="S1475" s="69">
        <v>5.7645989999999996</v>
      </c>
      <c r="T1475" s="69">
        <v>5.5009449999999998</v>
      </c>
      <c r="U1475" s="69">
        <v>5.2968650000000004</v>
      </c>
      <c r="V1475" s="70">
        <v>0.39120690000000002</v>
      </c>
      <c r="W1475" s="70">
        <v>0.33472279999999999</v>
      </c>
      <c r="X1475" s="70">
        <v>0.30877690000000002</v>
      </c>
      <c r="Y1475" s="70">
        <v>0.2952729</v>
      </c>
    </row>
    <row r="1476" spans="1:25">
      <c r="A1476" t="str">
        <f t="shared" ref="A1476:A1539" si="72">B1476&amp;"-"&amp;C1476</f>
        <v>49-16</v>
      </c>
      <c r="B1476">
        <f t="shared" si="70"/>
        <v>49</v>
      </c>
      <c r="C1476">
        <f t="shared" si="71"/>
        <v>16</v>
      </c>
      <c r="D1476">
        <v>216000</v>
      </c>
      <c r="E1476">
        <v>82000</v>
      </c>
      <c r="F1476" s="69">
        <v>6.4206450000000004</v>
      </c>
      <c r="G1476" s="69">
        <v>5.4371260000000001</v>
      </c>
      <c r="H1476" s="69">
        <v>5.1395239999999998</v>
      </c>
      <c r="I1476" s="69">
        <v>5.0242110000000002</v>
      </c>
      <c r="J1476" s="69">
        <v>52.825099999999999</v>
      </c>
      <c r="K1476" s="69">
        <v>54.58822</v>
      </c>
      <c r="L1476" s="69">
        <v>54.81709</v>
      </c>
      <c r="M1476" s="69">
        <v>54.767890000000001</v>
      </c>
      <c r="N1476" s="69">
        <v>7.2444600000000001</v>
      </c>
      <c r="O1476" s="69">
        <v>6.6558809999999999</v>
      </c>
      <c r="P1476" s="69">
        <v>6.4330629999999998</v>
      </c>
      <c r="Q1476" s="69">
        <v>6.2629710000000003</v>
      </c>
      <c r="R1476" s="69">
        <v>6.4203020000000004</v>
      </c>
      <c r="S1476" s="69">
        <v>5.7416609999999997</v>
      </c>
      <c r="T1476" s="69">
        <v>5.4804449999999996</v>
      </c>
      <c r="U1476" s="69">
        <v>5.2777979999999998</v>
      </c>
      <c r="V1476" s="70">
        <v>0.36883650000000001</v>
      </c>
      <c r="W1476" s="70">
        <v>0.31530740000000002</v>
      </c>
      <c r="X1476" s="70">
        <v>0.29036469999999998</v>
      </c>
      <c r="Y1476" s="70">
        <v>0.27729619999999999</v>
      </c>
    </row>
    <row r="1477" spans="1:25">
      <c r="A1477" t="str">
        <f t="shared" si="72"/>
        <v>49-17</v>
      </c>
      <c r="B1477">
        <f t="shared" si="70"/>
        <v>49</v>
      </c>
      <c r="C1477">
        <f t="shared" si="71"/>
        <v>17</v>
      </c>
      <c r="D1477">
        <v>216000</v>
      </c>
      <c r="E1477">
        <v>86000</v>
      </c>
      <c r="F1477" s="69">
        <v>7.3907930000000004</v>
      </c>
      <c r="G1477" s="69">
        <v>6.2617070000000004</v>
      </c>
      <c r="H1477" s="69">
        <v>5.9186399999999999</v>
      </c>
      <c r="I1477" s="69">
        <v>5.7900039999999997</v>
      </c>
      <c r="J1477" s="69">
        <v>52.833390000000001</v>
      </c>
      <c r="K1477" s="69">
        <v>54.581380000000003</v>
      </c>
      <c r="L1477" s="69">
        <v>54.80106</v>
      </c>
      <c r="M1477" s="69">
        <v>54.740200000000002</v>
      </c>
      <c r="N1477" s="69">
        <v>9.9919390000000003</v>
      </c>
      <c r="O1477" s="69">
        <v>9.1411549999999995</v>
      </c>
      <c r="P1477" s="69">
        <v>8.8188289999999991</v>
      </c>
      <c r="Q1477" s="69">
        <v>8.5706159999999993</v>
      </c>
      <c r="R1477" s="69">
        <v>7.1615979999999997</v>
      </c>
      <c r="S1477" s="69">
        <v>6.395289</v>
      </c>
      <c r="T1477" s="69">
        <v>6.1014600000000003</v>
      </c>
      <c r="U1477" s="69">
        <v>5.8729440000000004</v>
      </c>
      <c r="V1477" s="70">
        <v>0.48122510000000002</v>
      </c>
      <c r="W1477" s="70">
        <v>0.41353269999999998</v>
      </c>
      <c r="X1477" s="70">
        <v>0.38380180000000003</v>
      </c>
      <c r="Y1477" s="70">
        <v>0.36827979999999999</v>
      </c>
    </row>
    <row r="1478" spans="1:25">
      <c r="A1478" t="str">
        <f t="shared" si="72"/>
        <v>49-18</v>
      </c>
      <c r="B1478">
        <f t="shared" si="70"/>
        <v>49</v>
      </c>
      <c r="C1478">
        <f t="shared" si="71"/>
        <v>18</v>
      </c>
      <c r="D1478">
        <v>216000</v>
      </c>
      <c r="E1478">
        <v>90000</v>
      </c>
      <c r="F1478" s="69">
        <v>8.8987540000000003</v>
      </c>
      <c r="G1478" s="69">
        <v>7.5784609999999999</v>
      </c>
      <c r="H1478" s="69">
        <v>7.175935</v>
      </c>
      <c r="I1478" s="69">
        <v>7.0299569999999996</v>
      </c>
      <c r="J1478" s="69">
        <v>51.810409999999997</v>
      </c>
      <c r="K1478" s="69">
        <v>53.585650000000001</v>
      </c>
      <c r="L1478" s="69">
        <v>53.81953</v>
      </c>
      <c r="M1478" s="69">
        <v>53.76296</v>
      </c>
      <c r="N1478" s="69">
        <v>11.743399999999999</v>
      </c>
      <c r="O1478" s="69">
        <v>10.720079999999999</v>
      </c>
      <c r="P1478" s="69">
        <v>10.331720000000001</v>
      </c>
      <c r="Q1478" s="69">
        <v>10.03206</v>
      </c>
      <c r="R1478" s="69">
        <v>7.75901</v>
      </c>
      <c r="S1478" s="69">
        <v>6.9199570000000001</v>
      </c>
      <c r="T1478" s="69">
        <v>6.5989269999999998</v>
      </c>
      <c r="U1478" s="69">
        <v>6.3492290000000002</v>
      </c>
      <c r="V1478" s="70">
        <v>0.5397885</v>
      </c>
      <c r="W1478" s="70">
        <v>0.46588689999999999</v>
      </c>
      <c r="X1478" s="70">
        <v>0.43408619999999998</v>
      </c>
      <c r="Y1478" s="70">
        <v>0.41743330000000001</v>
      </c>
    </row>
    <row r="1479" spans="1:25">
      <c r="A1479" t="str">
        <f t="shared" si="72"/>
        <v>49-19</v>
      </c>
      <c r="B1479">
        <f t="shared" si="70"/>
        <v>49</v>
      </c>
      <c r="C1479">
        <f t="shared" si="71"/>
        <v>19</v>
      </c>
      <c r="D1479">
        <v>216000</v>
      </c>
      <c r="E1479">
        <v>94000</v>
      </c>
      <c r="F1479" s="69">
        <v>9.7008349999999997</v>
      </c>
      <c r="G1479" s="69">
        <v>8.4098349999999993</v>
      </c>
      <c r="H1479" s="69">
        <v>8.0066570000000006</v>
      </c>
      <c r="I1479" s="69">
        <v>7.8698860000000002</v>
      </c>
      <c r="J1479" s="69">
        <v>48.226840000000003</v>
      </c>
      <c r="K1479" s="69">
        <v>50.130690000000001</v>
      </c>
      <c r="L1479" s="69">
        <v>50.421680000000002</v>
      </c>
      <c r="M1479" s="69">
        <v>50.393810000000002</v>
      </c>
      <c r="N1479" s="69">
        <v>12.989800000000001</v>
      </c>
      <c r="O1479" s="69">
        <v>11.85219</v>
      </c>
      <c r="P1479" s="69">
        <v>11.418480000000001</v>
      </c>
      <c r="Q1479" s="69">
        <v>11.08389</v>
      </c>
      <c r="R1479" s="69">
        <v>8.4047699999999992</v>
      </c>
      <c r="S1479" s="69">
        <v>7.4921850000000001</v>
      </c>
      <c r="T1479" s="69">
        <v>7.1421479999999997</v>
      </c>
      <c r="U1479" s="69">
        <v>6.8702540000000001</v>
      </c>
      <c r="V1479" s="70">
        <v>0.56518760000000001</v>
      </c>
      <c r="W1479" s="70">
        <v>0.48924669999999998</v>
      </c>
      <c r="X1479" s="70">
        <v>0.45657730000000002</v>
      </c>
      <c r="Y1479" s="70">
        <v>0.4394728</v>
      </c>
    </row>
    <row r="1480" spans="1:25">
      <c r="A1480" t="str">
        <f t="shared" si="72"/>
        <v>49-20</v>
      </c>
      <c r="B1480">
        <f t="shared" si="70"/>
        <v>49</v>
      </c>
      <c r="C1480">
        <f t="shared" si="71"/>
        <v>20</v>
      </c>
      <c r="D1480">
        <v>216000</v>
      </c>
      <c r="E1480">
        <v>98000</v>
      </c>
      <c r="F1480" s="69">
        <v>13.8843</v>
      </c>
      <c r="G1480" s="69">
        <v>12.075939999999999</v>
      </c>
      <c r="H1480" s="69">
        <v>11.529680000000001</v>
      </c>
      <c r="I1480" s="69">
        <v>11.35754</v>
      </c>
      <c r="J1480" s="69">
        <v>46.31964</v>
      </c>
      <c r="K1480" s="69">
        <v>48.297080000000001</v>
      </c>
      <c r="L1480" s="69">
        <v>48.611780000000003</v>
      </c>
      <c r="M1480" s="69">
        <v>48.597679999999997</v>
      </c>
      <c r="N1480" s="69">
        <v>17.284579999999998</v>
      </c>
      <c r="O1480" s="69">
        <v>15.71288</v>
      </c>
      <c r="P1480" s="69">
        <v>15.11185</v>
      </c>
      <c r="Q1480" s="69">
        <v>14.645580000000001</v>
      </c>
      <c r="R1480" s="69">
        <v>9.6596349999999997</v>
      </c>
      <c r="S1480" s="69">
        <v>8.6013629999999992</v>
      </c>
      <c r="T1480" s="69">
        <v>8.1962779999999995</v>
      </c>
      <c r="U1480" s="69">
        <v>7.8815419999999996</v>
      </c>
      <c r="V1480" s="70">
        <v>0.60108170000000005</v>
      </c>
      <c r="W1480" s="70">
        <v>0.52312000000000003</v>
      </c>
      <c r="X1480" s="70">
        <v>0.48954199999999998</v>
      </c>
      <c r="Y1480" s="70">
        <v>0.4718659</v>
      </c>
    </row>
    <row r="1481" spans="1:25">
      <c r="A1481" t="str">
        <f t="shared" si="72"/>
        <v>49-21</v>
      </c>
      <c r="B1481">
        <f t="shared" si="70"/>
        <v>49</v>
      </c>
      <c r="C1481">
        <f t="shared" si="71"/>
        <v>21</v>
      </c>
      <c r="D1481">
        <v>216000</v>
      </c>
      <c r="E1481">
        <v>102000</v>
      </c>
      <c r="F1481" s="69">
        <v>10.87468</v>
      </c>
      <c r="G1481" s="69">
        <v>9.5140659999999997</v>
      </c>
      <c r="H1481" s="69">
        <v>9.0988600000000002</v>
      </c>
      <c r="I1481" s="69">
        <v>8.9640140000000006</v>
      </c>
      <c r="J1481" s="69">
        <v>50.093490000000003</v>
      </c>
      <c r="K1481" s="69">
        <v>51.830730000000003</v>
      </c>
      <c r="L1481" s="69">
        <v>52.051160000000003</v>
      </c>
      <c r="M1481" s="69">
        <v>51.971890000000002</v>
      </c>
      <c r="N1481" s="69">
        <v>13.52661</v>
      </c>
      <c r="O1481" s="69">
        <v>12.345929999999999</v>
      </c>
      <c r="P1481" s="69">
        <v>11.89391</v>
      </c>
      <c r="Q1481" s="69">
        <v>11.545349999999999</v>
      </c>
      <c r="R1481" s="69">
        <v>8.8805680000000002</v>
      </c>
      <c r="S1481" s="69">
        <v>7.9164199999999996</v>
      </c>
      <c r="T1481" s="69">
        <v>7.5464820000000001</v>
      </c>
      <c r="U1481" s="69">
        <v>7.2592340000000002</v>
      </c>
      <c r="V1481" s="70">
        <v>0.6155446</v>
      </c>
      <c r="W1481" s="70">
        <v>0.5368425</v>
      </c>
      <c r="X1481" s="70">
        <v>0.5025404</v>
      </c>
      <c r="Y1481" s="70">
        <v>0.48417290000000002</v>
      </c>
    </row>
    <row r="1482" spans="1:25">
      <c r="A1482" t="str">
        <f t="shared" si="72"/>
        <v>49-22</v>
      </c>
      <c r="B1482">
        <f t="shared" si="70"/>
        <v>49</v>
      </c>
      <c r="C1482">
        <f t="shared" si="71"/>
        <v>22</v>
      </c>
      <c r="D1482">
        <v>216000</v>
      </c>
      <c r="E1482">
        <v>106000</v>
      </c>
      <c r="F1482" s="69">
        <v>7.894609</v>
      </c>
      <c r="G1482" s="69">
        <v>6.9219609999999996</v>
      </c>
      <c r="H1482" s="69">
        <v>6.6220889999999999</v>
      </c>
      <c r="I1482" s="69">
        <v>6.5181060000000004</v>
      </c>
      <c r="J1482" s="69">
        <v>51.791440000000001</v>
      </c>
      <c r="K1482" s="69">
        <v>53.44661</v>
      </c>
      <c r="L1482" s="69">
        <v>53.636339999999997</v>
      </c>
      <c r="M1482" s="69">
        <v>53.532989999999998</v>
      </c>
      <c r="N1482" s="69">
        <v>12.04189</v>
      </c>
      <c r="O1482" s="69">
        <v>11.0098</v>
      </c>
      <c r="P1482" s="69">
        <v>10.614890000000001</v>
      </c>
      <c r="Q1482" s="69">
        <v>10.311210000000001</v>
      </c>
      <c r="R1482" s="69">
        <v>8.5440249999999995</v>
      </c>
      <c r="S1482" s="69">
        <v>7.6181960000000002</v>
      </c>
      <c r="T1482" s="69">
        <v>7.2633599999999996</v>
      </c>
      <c r="U1482" s="69">
        <v>6.9879309999999997</v>
      </c>
      <c r="V1482" s="70">
        <v>0.55740000000000001</v>
      </c>
      <c r="W1482" s="70">
        <v>0.48574119999999998</v>
      </c>
      <c r="X1482" s="70">
        <v>0.45391209999999999</v>
      </c>
      <c r="Y1482" s="70">
        <v>0.43691990000000003</v>
      </c>
    </row>
    <row r="1483" spans="1:25">
      <c r="A1483" t="str">
        <f t="shared" si="72"/>
        <v>49-23</v>
      </c>
      <c r="B1483">
        <f t="shared" si="70"/>
        <v>49</v>
      </c>
      <c r="C1483">
        <f t="shared" si="71"/>
        <v>23</v>
      </c>
      <c r="D1483">
        <v>216000</v>
      </c>
      <c r="E1483">
        <v>110000</v>
      </c>
      <c r="F1483" s="69">
        <v>7.3575929999999996</v>
      </c>
      <c r="G1483" s="69">
        <v>6.4732950000000002</v>
      </c>
      <c r="H1483" s="69">
        <v>6.1990129999999999</v>
      </c>
      <c r="I1483" s="69">
        <v>6.1028880000000001</v>
      </c>
      <c r="J1483" s="69">
        <v>52.425379999999997</v>
      </c>
      <c r="K1483" s="69">
        <v>53.999160000000003</v>
      </c>
      <c r="L1483" s="69">
        <v>54.161549999999998</v>
      </c>
      <c r="M1483" s="69">
        <v>54.034709999999997</v>
      </c>
      <c r="N1483" s="69">
        <v>12.22813</v>
      </c>
      <c r="O1483" s="69">
        <v>11.18258</v>
      </c>
      <c r="P1483" s="69">
        <v>10.784129999999999</v>
      </c>
      <c r="Q1483" s="69">
        <v>10.478249999999999</v>
      </c>
      <c r="R1483" s="69">
        <v>8.6736850000000008</v>
      </c>
      <c r="S1483" s="69">
        <v>7.7297779999999996</v>
      </c>
      <c r="T1483" s="69">
        <v>7.370044</v>
      </c>
      <c r="U1483" s="69">
        <v>7.0908819999999997</v>
      </c>
      <c r="V1483" s="70">
        <v>0.57009339999999997</v>
      </c>
      <c r="W1483" s="70">
        <v>0.4970019</v>
      </c>
      <c r="X1483" s="70">
        <v>0.46510580000000001</v>
      </c>
      <c r="Y1483" s="70">
        <v>0.44829760000000002</v>
      </c>
    </row>
    <row r="1484" spans="1:25">
      <c r="A1484" t="str">
        <f t="shared" si="72"/>
        <v>49-24</v>
      </c>
      <c r="B1484">
        <f t="shared" si="70"/>
        <v>49</v>
      </c>
      <c r="C1484">
        <f t="shared" si="71"/>
        <v>24</v>
      </c>
      <c r="D1484">
        <v>216000</v>
      </c>
      <c r="E1484">
        <v>114000</v>
      </c>
      <c r="F1484" s="69">
        <v>8.9462820000000001</v>
      </c>
      <c r="G1484" s="69">
        <v>7.8975369999999998</v>
      </c>
      <c r="H1484" s="69">
        <v>7.5757979999999998</v>
      </c>
      <c r="I1484" s="69">
        <v>7.4682199999999996</v>
      </c>
      <c r="J1484" s="69">
        <v>50.043950000000002</v>
      </c>
      <c r="K1484" s="69">
        <v>51.724240000000002</v>
      </c>
      <c r="L1484" s="69">
        <v>51.932000000000002</v>
      </c>
      <c r="M1484" s="69">
        <v>51.833750000000002</v>
      </c>
      <c r="N1484" s="69">
        <v>13.25282</v>
      </c>
      <c r="O1484" s="69">
        <v>12.097149999999999</v>
      </c>
      <c r="P1484" s="69">
        <v>11.65892</v>
      </c>
      <c r="Q1484" s="69">
        <v>11.32002</v>
      </c>
      <c r="R1484" s="69">
        <v>9.0648689999999998</v>
      </c>
      <c r="S1484" s="69">
        <v>8.0755529999999993</v>
      </c>
      <c r="T1484" s="69">
        <v>7.7000890000000002</v>
      </c>
      <c r="U1484" s="69">
        <v>7.4075449999999998</v>
      </c>
      <c r="V1484" s="70">
        <v>0.5120072</v>
      </c>
      <c r="W1484" s="70">
        <v>0.44513429999999998</v>
      </c>
      <c r="X1484" s="70">
        <v>0.41553000000000001</v>
      </c>
      <c r="Y1484" s="70">
        <v>0.40010580000000001</v>
      </c>
    </row>
    <row r="1485" spans="1:25">
      <c r="A1485" t="str">
        <f t="shared" si="72"/>
        <v>49-25</v>
      </c>
      <c r="B1485">
        <f t="shared" si="70"/>
        <v>49</v>
      </c>
      <c r="C1485">
        <f t="shared" si="71"/>
        <v>25</v>
      </c>
      <c r="D1485">
        <v>216000</v>
      </c>
      <c r="E1485">
        <v>118000</v>
      </c>
      <c r="F1485" s="69">
        <v>12.09464</v>
      </c>
      <c r="G1485" s="69">
        <v>10.7075</v>
      </c>
      <c r="H1485" s="69">
        <v>10.280010000000001</v>
      </c>
      <c r="I1485" s="69">
        <v>10.147589999999999</v>
      </c>
      <c r="J1485" s="69">
        <v>47.884160000000001</v>
      </c>
      <c r="K1485" s="69">
        <v>49.657550000000001</v>
      </c>
      <c r="L1485" s="69">
        <v>49.90652</v>
      </c>
      <c r="M1485" s="69">
        <v>49.836300000000001</v>
      </c>
      <c r="N1485" s="69">
        <v>17.067679999999999</v>
      </c>
      <c r="O1485" s="69">
        <v>15.540139999999999</v>
      </c>
      <c r="P1485" s="69">
        <v>14.96048</v>
      </c>
      <c r="Q1485" s="69">
        <v>14.510020000000001</v>
      </c>
      <c r="R1485" s="69">
        <v>10.260210000000001</v>
      </c>
      <c r="S1485" s="69">
        <v>9.130471</v>
      </c>
      <c r="T1485" s="69">
        <v>8.7023440000000001</v>
      </c>
      <c r="U1485" s="69">
        <v>8.3685860000000005</v>
      </c>
      <c r="V1485" s="70">
        <v>0.59481629999999996</v>
      </c>
      <c r="W1485" s="70">
        <v>0.51868329999999996</v>
      </c>
      <c r="X1485" s="70">
        <v>0.4859637</v>
      </c>
      <c r="Y1485" s="70">
        <v>0.46904960000000001</v>
      </c>
    </row>
    <row r="1486" spans="1:25">
      <c r="A1486" t="str">
        <f t="shared" si="72"/>
        <v>49-26</v>
      </c>
      <c r="B1486">
        <f t="shared" si="70"/>
        <v>49</v>
      </c>
      <c r="C1486">
        <f t="shared" si="71"/>
        <v>26</v>
      </c>
      <c r="D1486">
        <v>216000</v>
      </c>
      <c r="E1486">
        <v>122000</v>
      </c>
      <c r="F1486" s="69">
        <v>11.232250000000001</v>
      </c>
      <c r="G1486" s="69">
        <v>9.9473529999999997</v>
      </c>
      <c r="H1486" s="69">
        <v>9.5513010000000005</v>
      </c>
      <c r="I1486" s="69">
        <v>9.4341340000000002</v>
      </c>
      <c r="J1486" s="69">
        <v>49.637810000000002</v>
      </c>
      <c r="K1486" s="69">
        <v>51.344180000000001</v>
      </c>
      <c r="L1486" s="69">
        <v>51.552799999999998</v>
      </c>
      <c r="M1486" s="69">
        <v>51.436199999999999</v>
      </c>
      <c r="N1486" s="69">
        <v>16.264559999999999</v>
      </c>
      <c r="O1486" s="69">
        <v>14.822929999999999</v>
      </c>
      <c r="P1486" s="69">
        <v>14.27627</v>
      </c>
      <c r="Q1486" s="69">
        <v>13.8504</v>
      </c>
      <c r="R1486" s="69">
        <v>10.13556</v>
      </c>
      <c r="S1486" s="69">
        <v>9.0228520000000003</v>
      </c>
      <c r="T1486" s="69">
        <v>8.6009829999999994</v>
      </c>
      <c r="U1486" s="69">
        <v>8.2713680000000007</v>
      </c>
      <c r="V1486" s="70">
        <v>0.62630470000000005</v>
      </c>
      <c r="W1486" s="70">
        <v>0.54602430000000002</v>
      </c>
      <c r="X1486" s="70">
        <v>0.51199779999999995</v>
      </c>
      <c r="Y1486" s="70">
        <v>0.49455650000000001</v>
      </c>
    </row>
    <row r="1487" spans="1:25">
      <c r="A1487" t="str">
        <f t="shared" si="72"/>
        <v>49-27</v>
      </c>
      <c r="B1487">
        <f t="shared" si="70"/>
        <v>49</v>
      </c>
      <c r="C1487">
        <f t="shared" si="71"/>
        <v>27</v>
      </c>
      <c r="D1487">
        <v>216000</v>
      </c>
      <c r="E1487">
        <v>126000</v>
      </c>
      <c r="F1487" s="69">
        <v>13.38719</v>
      </c>
      <c r="G1487" s="69">
        <v>11.83338</v>
      </c>
      <c r="H1487" s="69">
        <v>11.35483</v>
      </c>
      <c r="I1487" s="69">
        <v>11.22635</v>
      </c>
      <c r="J1487" s="69">
        <v>48.691929999999999</v>
      </c>
      <c r="K1487" s="69">
        <v>50.4878</v>
      </c>
      <c r="L1487" s="69">
        <v>50.715290000000003</v>
      </c>
      <c r="M1487" s="69">
        <v>50.596429999999998</v>
      </c>
      <c r="N1487" s="69">
        <v>14.76634</v>
      </c>
      <c r="O1487" s="69">
        <v>13.4862</v>
      </c>
      <c r="P1487" s="69">
        <v>12.99953</v>
      </c>
      <c r="Q1487" s="69">
        <v>12.62223</v>
      </c>
      <c r="R1487" s="69">
        <v>10.128629999999999</v>
      </c>
      <c r="S1487" s="69">
        <v>9.0212269999999997</v>
      </c>
      <c r="T1487" s="69">
        <v>8.5999470000000002</v>
      </c>
      <c r="U1487" s="69">
        <v>8.2717179999999999</v>
      </c>
      <c r="V1487" s="70">
        <v>0.59267639999999999</v>
      </c>
      <c r="W1487" s="70">
        <v>0.51591679999999995</v>
      </c>
      <c r="X1487" s="70">
        <v>0.4830238</v>
      </c>
      <c r="Y1487" s="70">
        <v>0.4665183</v>
      </c>
    </row>
    <row r="1488" spans="1:25">
      <c r="A1488" t="str">
        <f t="shared" si="72"/>
        <v>49-28</v>
      </c>
      <c r="B1488">
        <f t="shared" si="70"/>
        <v>49</v>
      </c>
      <c r="C1488">
        <f t="shared" si="71"/>
        <v>28</v>
      </c>
      <c r="D1488">
        <v>216000</v>
      </c>
      <c r="E1488">
        <v>130000</v>
      </c>
      <c r="F1488" s="69">
        <v>11.34426</v>
      </c>
      <c r="G1488" s="69">
        <v>10.03077</v>
      </c>
      <c r="H1488" s="69">
        <v>9.6251829999999998</v>
      </c>
      <c r="I1488" s="69">
        <v>9.5194980000000005</v>
      </c>
      <c r="J1488" s="69">
        <v>50.436120000000003</v>
      </c>
      <c r="K1488" s="69">
        <v>52.134880000000003</v>
      </c>
      <c r="L1488" s="69">
        <v>52.307870000000001</v>
      </c>
      <c r="M1488" s="69">
        <v>52.131689999999999</v>
      </c>
      <c r="N1488" s="69">
        <v>14.15741</v>
      </c>
      <c r="O1488" s="69">
        <v>12.942360000000001</v>
      </c>
      <c r="P1488" s="69">
        <v>12.478490000000001</v>
      </c>
      <c r="Q1488" s="69">
        <v>12.117940000000001</v>
      </c>
      <c r="R1488" s="69">
        <v>9.9917580000000008</v>
      </c>
      <c r="S1488" s="69">
        <v>8.9072709999999997</v>
      </c>
      <c r="T1488" s="69">
        <v>8.4925800000000002</v>
      </c>
      <c r="U1488" s="69">
        <v>8.1685669999999995</v>
      </c>
      <c r="V1488" s="70">
        <v>0.57536180000000003</v>
      </c>
      <c r="W1488" s="70">
        <v>0.50071589999999999</v>
      </c>
      <c r="X1488" s="70">
        <v>0.46834969999999998</v>
      </c>
      <c r="Y1488" s="70">
        <v>0.4520788</v>
      </c>
    </row>
    <row r="1489" spans="1:25">
      <c r="A1489" t="str">
        <f t="shared" si="72"/>
        <v>49-29</v>
      </c>
      <c r="B1489">
        <f t="shared" si="70"/>
        <v>49</v>
      </c>
      <c r="C1489">
        <f t="shared" si="71"/>
        <v>29</v>
      </c>
      <c r="D1489">
        <v>216000</v>
      </c>
      <c r="E1489">
        <v>134000</v>
      </c>
      <c r="F1489" s="69">
        <v>10.95438</v>
      </c>
      <c r="G1489" s="69">
        <v>9.6758579999999998</v>
      </c>
      <c r="H1489" s="69">
        <v>9.2898080000000007</v>
      </c>
      <c r="I1489" s="69">
        <v>9.2052259999999997</v>
      </c>
      <c r="J1489" s="69">
        <v>51.062559999999998</v>
      </c>
      <c r="K1489" s="69">
        <v>52.779649999999997</v>
      </c>
      <c r="L1489" s="69">
        <v>52.932040000000001</v>
      </c>
      <c r="M1489" s="69">
        <v>52.706829999999997</v>
      </c>
      <c r="N1489" s="69">
        <v>13.362170000000001</v>
      </c>
      <c r="O1489" s="69">
        <v>12.224769999999999</v>
      </c>
      <c r="P1489" s="69">
        <v>11.788639999999999</v>
      </c>
      <c r="Q1489" s="69">
        <v>11.449780000000001</v>
      </c>
      <c r="R1489" s="69">
        <v>9.9771260000000002</v>
      </c>
      <c r="S1489" s="69">
        <v>8.9013249999999999</v>
      </c>
      <c r="T1489" s="69">
        <v>8.4882480000000005</v>
      </c>
      <c r="U1489" s="69">
        <v>8.1655730000000002</v>
      </c>
      <c r="V1489" s="70">
        <v>0.55896999999999997</v>
      </c>
      <c r="W1489" s="70">
        <v>0.4870543</v>
      </c>
      <c r="X1489" s="70">
        <v>0.45532410000000001</v>
      </c>
      <c r="Y1489" s="70">
        <v>0.4393782</v>
      </c>
    </row>
    <row r="1490" spans="1:25">
      <c r="A1490" t="str">
        <f t="shared" si="72"/>
        <v>49-30</v>
      </c>
      <c r="B1490">
        <f t="shared" si="70"/>
        <v>49</v>
      </c>
      <c r="C1490">
        <f t="shared" si="71"/>
        <v>30</v>
      </c>
      <c r="D1490">
        <v>216000</v>
      </c>
      <c r="E1490">
        <v>138000</v>
      </c>
      <c r="F1490" s="69">
        <v>20.15943</v>
      </c>
      <c r="G1490" s="69">
        <v>17.921980000000001</v>
      </c>
      <c r="H1490" s="69">
        <v>17.23565</v>
      </c>
      <c r="I1490" s="69">
        <v>17.120450000000002</v>
      </c>
      <c r="J1490" s="69">
        <v>44.88205</v>
      </c>
      <c r="K1490" s="69">
        <v>46.819699999999997</v>
      </c>
      <c r="L1490" s="69">
        <v>47.059159999999999</v>
      </c>
      <c r="M1490" s="69">
        <v>46.886220000000002</v>
      </c>
      <c r="N1490" s="69">
        <v>18.271249999999998</v>
      </c>
      <c r="O1490" s="69">
        <v>16.6738</v>
      </c>
      <c r="P1490" s="69">
        <v>16.05294</v>
      </c>
      <c r="Q1490" s="69">
        <v>15.565160000000001</v>
      </c>
      <c r="R1490" s="69">
        <v>12.30653</v>
      </c>
      <c r="S1490" s="69">
        <v>10.97433</v>
      </c>
      <c r="T1490" s="69">
        <v>10.4574</v>
      </c>
      <c r="U1490" s="69">
        <v>10.051220000000001</v>
      </c>
      <c r="V1490" s="70">
        <v>0.81655230000000001</v>
      </c>
      <c r="W1490" s="70">
        <v>0.71743420000000002</v>
      </c>
      <c r="X1490" s="70">
        <v>0.67438580000000004</v>
      </c>
      <c r="Y1490" s="70">
        <v>0.65153380000000005</v>
      </c>
    </row>
    <row r="1491" spans="1:25">
      <c r="A1491" t="str">
        <f t="shared" si="72"/>
        <v>49-31</v>
      </c>
      <c r="B1491">
        <f t="shared" si="70"/>
        <v>49</v>
      </c>
      <c r="C1491">
        <f t="shared" si="71"/>
        <v>31</v>
      </c>
      <c r="D1491">
        <v>216000</v>
      </c>
      <c r="E1491">
        <v>142000</v>
      </c>
      <c r="F1491" s="69">
        <v>16.090399999999999</v>
      </c>
      <c r="G1491" s="69">
        <v>14.17468</v>
      </c>
      <c r="H1491" s="69">
        <v>13.568820000000001</v>
      </c>
      <c r="I1491" s="69">
        <v>13.4671</v>
      </c>
      <c r="J1491" s="69">
        <v>47.068539999999999</v>
      </c>
      <c r="K1491" s="69">
        <v>49.030239999999999</v>
      </c>
      <c r="L1491" s="69">
        <v>49.246310000000001</v>
      </c>
      <c r="M1491" s="69">
        <v>49.00882</v>
      </c>
      <c r="N1491" s="69">
        <v>18.190619999999999</v>
      </c>
      <c r="O1491" s="69">
        <v>16.609120000000001</v>
      </c>
      <c r="P1491" s="69">
        <v>15.992430000000001</v>
      </c>
      <c r="Q1491" s="69">
        <v>15.513159999999999</v>
      </c>
      <c r="R1491" s="69">
        <v>11.861499999999999</v>
      </c>
      <c r="S1491" s="69">
        <v>10.58592</v>
      </c>
      <c r="T1491" s="69">
        <v>10.087300000000001</v>
      </c>
      <c r="U1491" s="69">
        <v>9.6994410000000002</v>
      </c>
      <c r="V1491" s="70">
        <v>0.59398790000000001</v>
      </c>
      <c r="W1491" s="70">
        <v>0.51689680000000005</v>
      </c>
      <c r="X1491" s="70">
        <v>0.48378500000000002</v>
      </c>
      <c r="Y1491" s="70">
        <v>0.46851019999999999</v>
      </c>
    </row>
    <row r="1492" spans="1:25">
      <c r="A1492" t="str">
        <f t="shared" si="72"/>
        <v>49-32</v>
      </c>
      <c r="B1492">
        <f t="shared" si="70"/>
        <v>49</v>
      </c>
      <c r="C1492">
        <f t="shared" si="71"/>
        <v>32</v>
      </c>
      <c r="D1492">
        <v>216000</v>
      </c>
      <c r="E1492">
        <v>146000</v>
      </c>
      <c r="F1492" s="69">
        <v>15.00071</v>
      </c>
      <c r="G1492" s="69">
        <v>13.295199999999999</v>
      </c>
      <c r="H1492" s="69">
        <v>12.779680000000001</v>
      </c>
      <c r="I1492" s="69">
        <v>12.70384</v>
      </c>
      <c r="J1492" s="69">
        <v>47.83</v>
      </c>
      <c r="K1492" s="69">
        <v>49.706049999999998</v>
      </c>
      <c r="L1492" s="69">
        <v>49.897979999999997</v>
      </c>
      <c r="M1492" s="69">
        <v>49.654800000000002</v>
      </c>
      <c r="N1492" s="69">
        <v>18.2956</v>
      </c>
      <c r="O1492" s="69">
        <v>16.711819999999999</v>
      </c>
      <c r="P1492" s="69">
        <v>16.097370000000002</v>
      </c>
      <c r="Q1492" s="69">
        <v>15.615159999999999</v>
      </c>
      <c r="R1492" s="69">
        <v>11.83071</v>
      </c>
      <c r="S1492" s="69">
        <v>10.563470000000001</v>
      </c>
      <c r="T1492" s="69">
        <v>10.0716</v>
      </c>
      <c r="U1492" s="69">
        <v>9.6855139999999995</v>
      </c>
      <c r="V1492" s="70">
        <v>0.58975960000000005</v>
      </c>
      <c r="W1492" s="70">
        <v>0.51430160000000003</v>
      </c>
      <c r="X1492" s="70">
        <v>0.48163030000000001</v>
      </c>
      <c r="Y1492" s="70">
        <v>0.46576230000000002</v>
      </c>
    </row>
    <row r="1493" spans="1:25">
      <c r="A1493" t="str">
        <f t="shared" si="72"/>
        <v>49-33</v>
      </c>
      <c r="B1493">
        <f t="shared" si="70"/>
        <v>49</v>
      </c>
      <c r="C1493">
        <f t="shared" si="71"/>
        <v>33</v>
      </c>
      <c r="D1493">
        <v>216000</v>
      </c>
      <c r="E1493">
        <v>150000</v>
      </c>
      <c r="F1493" s="69">
        <v>14.96589</v>
      </c>
      <c r="G1493" s="69">
        <v>13.35398</v>
      </c>
      <c r="H1493" s="69">
        <v>12.87496</v>
      </c>
      <c r="I1493" s="69">
        <v>12.809380000000001</v>
      </c>
      <c r="J1493" s="69">
        <v>47.204689999999999</v>
      </c>
      <c r="K1493" s="69">
        <v>49.112340000000003</v>
      </c>
      <c r="L1493" s="69">
        <v>49.317700000000002</v>
      </c>
      <c r="M1493" s="69">
        <v>49.089370000000002</v>
      </c>
      <c r="N1493" s="69">
        <v>18.444369999999999</v>
      </c>
      <c r="O1493" s="69">
        <v>16.834710000000001</v>
      </c>
      <c r="P1493" s="69">
        <v>16.210819999999998</v>
      </c>
      <c r="Q1493" s="69">
        <v>15.721640000000001</v>
      </c>
      <c r="R1493" s="69">
        <v>11.79237</v>
      </c>
      <c r="S1493" s="69">
        <v>10.52562</v>
      </c>
      <c r="T1493" s="69">
        <v>10.034179999999999</v>
      </c>
      <c r="U1493" s="69">
        <v>9.6484439999999996</v>
      </c>
      <c r="V1493" s="70">
        <v>0.53056970000000003</v>
      </c>
      <c r="W1493" s="70">
        <v>0.46199089999999998</v>
      </c>
      <c r="X1493" s="70">
        <v>0.4318748</v>
      </c>
      <c r="Y1493" s="70">
        <v>0.41712320000000003</v>
      </c>
    </row>
    <row r="1494" spans="1:25">
      <c r="A1494" t="str">
        <f t="shared" si="72"/>
        <v>49-34</v>
      </c>
      <c r="B1494">
        <f t="shared" si="70"/>
        <v>49</v>
      </c>
      <c r="C1494">
        <f t="shared" si="71"/>
        <v>34</v>
      </c>
      <c r="D1494">
        <v>216000</v>
      </c>
      <c r="E1494">
        <v>154000</v>
      </c>
      <c r="F1494" s="69">
        <v>20.647950000000002</v>
      </c>
      <c r="G1494" s="69">
        <v>18.228169999999999</v>
      </c>
      <c r="H1494" s="69">
        <v>17.441140000000001</v>
      </c>
      <c r="I1494" s="69">
        <v>17.293240000000001</v>
      </c>
      <c r="J1494" s="69">
        <v>43.274509999999999</v>
      </c>
      <c r="K1494" s="69">
        <v>45.390439999999998</v>
      </c>
      <c r="L1494" s="69">
        <v>45.687980000000003</v>
      </c>
      <c r="M1494" s="69">
        <v>45.51052</v>
      </c>
      <c r="N1494" s="69">
        <v>18.921050000000001</v>
      </c>
      <c r="O1494" s="69">
        <v>17.25639</v>
      </c>
      <c r="P1494" s="69">
        <v>16.618939999999998</v>
      </c>
      <c r="Q1494" s="69">
        <v>16.128720000000001</v>
      </c>
      <c r="R1494" s="69">
        <v>12.314069999999999</v>
      </c>
      <c r="S1494" s="69">
        <v>10.972670000000001</v>
      </c>
      <c r="T1494" s="69">
        <v>10.45736</v>
      </c>
      <c r="U1494" s="69">
        <v>10.059990000000001</v>
      </c>
      <c r="V1494" s="70">
        <v>0.76127659999999997</v>
      </c>
      <c r="W1494" s="70">
        <v>0.65990700000000002</v>
      </c>
      <c r="X1494" s="70">
        <v>0.61847649999999998</v>
      </c>
      <c r="Y1494" s="70">
        <v>0.5990626</v>
      </c>
    </row>
    <row r="1495" spans="1:25">
      <c r="A1495" t="str">
        <f t="shared" si="72"/>
        <v>49-35</v>
      </c>
      <c r="B1495">
        <f t="shared" si="70"/>
        <v>49</v>
      </c>
      <c r="C1495">
        <f t="shared" si="71"/>
        <v>35</v>
      </c>
      <c r="D1495">
        <v>216000</v>
      </c>
      <c r="E1495">
        <v>158000</v>
      </c>
      <c r="F1495" s="69">
        <v>14.463229999999999</v>
      </c>
      <c r="G1495" s="69">
        <v>12.803179999999999</v>
      </c>
      <c r="H1495" s="69">
        <v>12.302809999999999</v>
      </c>
      <c r="I1495" s="69">
        <v>12.223549999999999</v>
      </c>
      <c r="J1495" s="69">
        <v>47.990229999999997</v>
      </c>
      <c r="K1495" s="69">
        <v>49.964619999999996</v>
      </c>
      <c r="L1495" s="69">
        <v>50.195920000000001</v>
      </c>
      <c r="M1495" s="69">
        <v>49.981160000000003</v>
      </c>
      <c r="N1495" s="69">
        <v>17.943819999999999</v>
      </c>
      <c r="O1495" s="69">
        <v>16.372820000000001</v>
      </c>
      <c r="P1495" s="69">
        <v>15.76301</v>
      </c>
      <c r="Q1495" s="69">
        <v>15.290240000000001</v>
      </c>
      <c r="R1495" s="69">
        <v>11.504770000000001</v>
      </c>
      <c r="S1495" s="69">
        <v>10.255050000000001</v>
      </c>
      <c r="T1495" s="69">
        <v>9.7704109999999993</v>
      </c>
      <c r="U1495" s="69">
        <v>9.3936709999999994</v>
      </c>
      <c r="V1495" s="70">
        <v>0.54704030000000003</v>
      </c>
      <c r="W1495" s="70">
        <v>0.47444910000000001</v>
      </c>
      <c r="X1495" s="70">
        <v>0.44282929999999998</v>
      </c>
      <c r="Y1495" s="70">
        <v>0.42733460000000001</v>
      </c>
    </row>
    <row r="1496" spans="1:25">
      <c r="A1496" t="str">
        <f t="shared" si="72"/>
        <v>49-36</v>
      </c>
      <c r="B1496">
        <f t="shared" si="70"/>
        <v>49</v>
      </c>
      <c r="C1496">
        <f t="shared" si="71"/>
        <v>36</v>
      </c>
      <c r="D1496">
        <v>216000</v>
      </c>
      <c r="E1496">
        <v>162000</v>
      </c>
      <c r="F1496" s="69">
        <v>14.60018</v>
      </c>
      <c r="G1496" s="69">
        <v>12.95026</v>
      </c>
      <c r="H1496" s="69">
        <v>12.45002</v>
      </c>
      <c r="I1496" s="69">
        <v>12.365080000000001</v>
      </c>
      <c r="J1496" s="69">
        <v>48.163020000000003</v>
      </c>
      <c r="K1496" s="69">
        <v>50.161879999999996</v>
      </c>
      <c r="L1496" s="69">
        <v>50.417020000000001</v>
      </c>
      <c r="M1496" s="69">
        <v>50.223050000000001</v>
      </c>
      <c r="N1496" s="69">
        <v>16.942119999999999</v>
      </c>
      <c r="O1496" s="69">
        <v>15.451779999999999</v>
      </c>
      <c r="P1496" s="69">
        <v>14.86538</v>
      </c>
      <c r="Q1496" s="69">
        <v>14.412129999999999</v>
      </c>
      <c r="R1496" s="69">
        <v>11.19284</v>
      </c>
      <c r="S1496" s="69">
        <v>9.9664470000000005</v>
      </c>
      <c r="T1496" s="69">
        <v>9.4858180000000001</v>
      </c>
      <c r="U1496" s="69">
        <v>9.1125799999999995</v>
      </c>
      <c r="V1496" s="70">
        <v>0.53150730000000002</v>
      </c>
      <c r="W1496" s="70">
        <v>0.46012750000000002</v>
      </c>
      <c r="X1496" s="70">
        <v>0.42740630000000002</v>
      </c>
      <c r="Y1496" s="70">
        <v>0.41011829999999999</v>
      </c>
    </row>
    <row r="1497" spans="1:25">
      <c r="A1497" t="str">
        <f t="shared" si="72"/>
        <v>49-37</v>
      </c>
      <c r="B1497">
        <f t="shared" si="70"/>
        <v>49</v>
      </c>
      <c r="C1497">
        <f t="shared" si="71"/>
        <v>37</v>
      </c>
      <c r="D1497">
        <v>216000</v>
      </c>
      <c r="E1497">
        <v>166000</v>
      </c>
      <c r="F1497" s="69">
        <v>11.72052</v>
      </c>
      <c r="G1497" s="69">
        <v>10.365410000000001</v>
      </c>
      <c r="H1497" s="69">
        <v>9.9605160000000001</v>
      </c>
      <c r="I1497" s="69">
        <v>9.8930290000000003</v>
      </c>
      <c r="J1497" s="69">
        <v>52.819879999999998</v>
      </c>
      <c r="K1497" s="69">
        <v>54.7</v>
      </c>
      <c r="L1497" s="69">
        <v>54.893160000000002</v>
      </c>
      <c r="M1497" s="69">
        <v>54.64058</v>
      </c>
      <c r="N1497" s="69">
        <v>16.267710000000001</v>
      </c>
      <c r="O1497" s="69">
        <v>14.851430000000001</v>
      </c>
      <c r="P1497" s="69">
        <v>14.294280000000001</v>
      </c>
      <c r="Q1497" s="69">
        <v>13.863</v>
      </c>
      <c r="R1497" s="69">
        <v>10.855270000000001</v>
      </c>
      <c r="S1497" s="69">
        <v>9.6652280000000008</v>
      </c>
      <c r="T1497" s="69">
        <v>9.1983610000000002</v>
      </c>
      <c r="U1497" s="69">
        <v>8.8353079999999995</v>
      </c>
      <c r="V1497" s="70">
        <v>0.69059230000000005</v>
      </c>
      <c r="W1497" s="70">
        <v>0.59717699999999996</v>
      </c>
      <c r="X1497" s="70">
        <v>0.55449280000000001</v>
      </c>
      <c r="Y1497" s="70">
        <v>0.53018019999999999</v>
      </c>
    </row>
    <row r="1498" spans="1:25">
      <c r="A1498" t="str">
        <f t="shared" si="72"/>
        <v>49-38</v>
      </c>
      <c r="B1498">
        <f t="shared" si="70"/>
        <v>49</v>
      </c>
      <c r="C1498">
        <f t="shared" si="71"/>
        <v>38</v>
      </c>
      <c r="D1498">
        <v>216000</v>
      </c>
      <c r="E1498">
        <v>170000</v>
      </c>
      <c r="F1498" s="69">
        <v>12.31593</v>
      </c>
      <c r="G1498" s="69">
        <v>10.86326</v>
      </c>
      <c r="H1498" s="69">
        <v>10.428660000000001</v>
      </c>
      <c r="I1498" s="69">
        <v>10.35168</v>
      </c>
      <c r="J1498" s="69">
        <v>52.237780000000001</v>
      </c>
      <c r="K1498" s="69">
        <v>54.206339999999997</v>
      </c>
      <c r="L1498" s="69">
        <v>54.435250000000003</v>
      </c>
      <c r="M1498" s="69">
        <v>54.208260000000003</v>
      </c>
      <c r="N1498" s="69">
        <v>16.206389999999999</v>
      </c>
      <c r="O1498" s="69">
        <v>14.796010000000001</v>
      </c>
      <c r="P1498" s="69">
        <v>14.241210000000001</v>
      </c>
      <c r="Q1498" s="69">
        <v>13.81222</v>
      </c>
      <c r="R1498" s="69">
        <v>10.93397</v>
      </c>
      <c r="S1498" s="69">
        <v>9.7320060000000002</v>
      </c>
      <c r="T1498" s="69">
        <v>9.2605319999999995</v>
      </c>
      <c r="U1498" s="69">
        <v>8.8942739999999993</v>
      </c>
      <c r="V1498" s="70">
        <v>0.68852020000000003</v>
      </c>
      <c r="W1498" s="70">
        <v>0.59449039999999997</v>
      </c>
      <c r="X1498" s="70">
        <v>0.55153039999999998</v>
      </c>
      <c r="Y1498" s="70">
        <v>0.52682090000000004</v>
      </c>
    </row>
    <row r="1499" spans="1:25">
      <c r="A1499" t="str">
        <f t="shared" si="72"/>
        <v>49-39</v>
      </c>
      <c r="B1499">
        <f t="shared" si="70"/>
        <v>49</v>
      </c>
      <c r="C1499">
        <f t="shared" si="71"/>
        <v>39</v>
      </c>
      <c r="D1499">
        <v>216000</v>
      </c>
      <c r="E1499">
        <v>174000</v>
      </c>
      <c r="F1499" s="69">
        <v>16.09714</v>
      </c>
      <c r="G1499" s="69">
        <v>14.11774</v>
      </c>
      <c r="H1499" s="69">
        <v>13.51454</v>
      </c>
      <c r="I1499" s="69">
        <v>13.40014</v>
      </c>
      <c r="J1499" s="69">
        <v>49.615209999999998</v>
      </c>
      <c r="K1499" s="69">
        <v>51.808889999999998</v>
      </c>
      <c r="L1499" s="69">
        <v>52.10765</v>
      </c>
      <c r="M1499" s="69">
        <v>51.916960000000003</v>
      </c>
      <c r="N1499" s="69">
        <v>17.330649999999999</v>
      </c>
      <c r="O1499" s="69">
        <v>15.79702</v>
      </c>
      <c r="P1499" s="69">
        <v>15.19441</v>
      </c>
      <c r="Q1499" s="69">
        <v>14.72958</v>
      </c>
      <c r="R1499" s="69">
        <v>11.630409999999999</v>
      </c>
      <c r="S1499" s="69">
        <v>10.33877</v>
      </c>
      <c r="T1499" s="69">
        <v>9.8329950000000004</v>
      </c>
      <c r="U1499" s="69">
        <v>9.4413879999999999</v>
      </c>
      <c r="V1499" s="70">
        <v>0.76196969999999997</v>
      </c>
      <c r="W1499" s="70">
        <v>0.65664699999999998</v>
      </c>
      <c r="X1499" s="70">
        <v>0.60902009999999995</v>
      </c>
      <c r="Y1499" s="70">
        <v>0.58162130000000001</v>
      </c>
    </row>
    <row r="1500" spans="1:25">
      <c r="A1500" t="str">
        <f t="shared" si="72"/>
        <v>49-40</v>
      </c>
      <c r="B1500">
        <f t="shared" si="70"/>
        <v>49</v>
      </c>
      <c r="C1500">
        <f t="shared" si="71"/>
        <v>40</v>
      </c>
      <c r="D1500">
        <v>216000</v>
      </c>
      <c r="E1500">
        <v>178000</v>
      </c>
      <c r="F1500" s="69">
        <v>18.152660000000001</v>
      </c>
      <c r="G1500" s="69">
        <v>15.78369</v>
      </c>
      <c r="H1500" s="69">
        <v>15.036759999999999</v>
      </c>
      <c r="I1500" s="69">
        <v>14.88246</v>
      </c>
      <c r="J1500" s="69">
        <v>47.545540000000003</v>
      </c>
      <c r="K1500" s="69">
        <v>49.94997</v>
      </c>
      <c r="L1500" s="69">
        <v>50.313690000000001</v>
      </c>
      <c r="M1500" s="69">
        <v>50.154299999999999</v>
      </c>
      <c r="N1500" s="69">
        <v>17.841349999999998</v>
      </c>
      <c r="O1500" s="69">
        <v>16.246980000000001</v>
      </c>
      <c r="P1500" s="69">
        <v>15.621869999999999</v>
      </c>
      <c r="Q1500" s="69">
        <v>15.14283</v>
      </c>
      <c r="R1500" s="69">
        <v>12.014989999999999</v>
      </c>
      <c r="S1500" s="69">
        <v>10.668760000000001</v>
      </c>
      <c r="T1500" s="69">
        <v>10.14208</v>
      </c>
      <c r="U1500" s="69">
        <v>9.7369029999999999</v>
      </c>
      <c r="V1500" s="70">
        <v>0.76746749999999997</v>
      </c>
      <c r="W1500" s="70">
        <v>0.65905550000000002</v>
      </c>
      <c r="X1500" s="70">
        <v>0.61092979999999997</v>
      </c>
      <c r="Y1500" s="70">
        <v>0.58430280000000001</v>
      </c>
    </row>
    <row r="1501" spans="1:25">
      <c r="A1501" t="str">
        <f t="shared" si="72"/>
        <v>49-41</v>
      </c>
      <c r="B1501">
        <f t="shared" si="70"/>
        <v>49</v>
      </c>
      <c r="C1501">
        <f t="shared" si="71"/>
        <v>41</v>
      </c>
      <c r="D1501">
        <v>216000</v>
      </c>
      <c r="E1501">
        <v>182000</v>
      </c>
      <c r="F1501" s="69">
        <v>25.852679999999999</v>
      </c>
      <c r="G1501" s="69">
        <v>22.409849999999999</v>
      </c>
      <c r="H1501" s="69">
        <v>21.314160000000001</v>
      </c>
      <c r="I1501" s="69">
        <v>21.09815</v>
      </c>
      <c r="J1501" s="69">
        <v>39.893450000000001</v>
      </c>
      <c r="K1501" s="69">
        <v>42.455730000000003</v>
      </c>
      <c r="L1501" s="69">
        <v>42.90381</v>
      </c>
      <c r="M1501" s="69">
        <v>42.79618</v>
      </c>
      <c r="N1501" s="69">
        <v>19.11713</v>
      </c>
      <c r="O1501" s="69">
        <v>17.366969999999998</v>
      </c>
      <c r="P1501" s="69">
        <v>16.679739999999999</v>
      </c>
      <c r="Q1501" s="69">
        <v>16.151140000000002</v>
      </c>
      <c r="R1501" s="69">
        <v>13.0473</v>
      </c>
      <c r="S1501" s="69">
        <v>11.56766</v>
      </c>
      <c r="T1501" s="69">
        <v>10.98781</v>
      </c>
      <c r="U1501" s="69">
        <v>10.54096</v>
      </c>
      <c r="V1501" s="70">
        <v>0.98606799999999994</v>
      </c>
      <c r="W1501" s="70">
        <v>0.84565679999999999</v>
      </c>
      <c r="X1501" s="70">
        <v>0.78397360000000005</v>
      </c>
      <c r="Y1501" s="70">
        <v>0.74892479999999995</v>
      </c>
    </row>
    <row r="1502" spans="1:25">
      <c r="A1502" t="str">
        <f t="shared" si="72"/>
        <v>49-42</v>
      </c>
      <c r="B1502">
        <f t="shared" si="70"/>
        <v>49</v>
      </c>
      <c r="C1502">
        <f t="shared" si="71"/>
        <v>42</v>
      </c>
      <c r="D1502">
        <v>216000</v>
      </c>
      <c r="E1502">
        <v>186000</v>
      </c>
      <c r="F1502" s="69">
        <v>11.480040000000001</v>
      </c>
      <c r="G1502" s="69">
        <v>9.8333969999999997</v>
      </c>
      <c r="H1502" s="69">
        <v>9.3430920000000004</v>
      </c>
      <c r="I1502" s="69">
        <v>9.2681059999999995</v>
      </c>
      <c r="J1502" s="69">
        <v>51.593119999999999</v>
      </c>
      <c r="K1502" s="69">
        <v>54.146450000000002</v>
      </c>
      <c r="L1502" s="69">
        <v>54.541960000000003</v>
      </c>
      <c r="M1502" s="69">
        <v>54.340319999999998</v>
      </c>
      <c r="N1502" s="69">
        <v>13.15314</v>
      </c>
      <c r="O1502" s="69">
        <v>12.04304</v>
      </c>
      <c r="P1502" s="69">
        <v>11.60975</v>
      </c>
      <c r="Q1502" s="69">
        <v>11.27915</v>
      </c>
      <c r="R1502" s="69">
        <v>10.20133</v>
      </c>
      <c r="S1502" s="69">
        <v>9.0698980000000002</v>
      </c>
      <c r="T1502" s="69">
        <v>8.6286799999999992</v>
      </c>
      <c r="U1502" s="69">
        <v>8.2890859999999993</v>
      </c>
      <c r="V1502" s="70">
        <v>0.54210550000000002</v>
      </c>
      <c r="W1502" s="70">
        <v>0.46432770000000001</v>
      </c>
      <c r="X1502" s="70">
        <v>0.43055399999999999</v>
      </c>
      <c r="Y1502" s="70">
        <v>0.41335810000000001</v>
      </c>
    </row>
    <row r="1503" spans="1:25">
      <c r="A1503" t="str">
        <f t="shared" si="72"/>
        <v>49-43</v>
      </c>
      <c r="B1503">
        <f t="shared" si="70"/>
        <v>49</v>
      </c>
      <c r="C1503">
        <f t="shared" si="71"/>
        <v>43</v>
      </c>
      <c r="D1503">
        <v>216000</v>
      </c>
      <c r="E1503">
        <v>190000</v>
      </c>
      <c r="F1503" s="69">
        <v>16.411560000000001</v>
      </c>
      <c r="G1503" s="69">
        <v>13.86528</v>
      </c>
      <c r="H1503" s="69">
        <v>13.06321</v>
      </c>
      <c r="I1503" s="69">
        <v>12.9091</v>
      </c>
      <c r="J1503" s="69">
        <v>47.497570000000003</v>
      </c>
      <c r="K1503" s="69">
        <v>50.325519999999997</v>
      </c>
      <c r="L1503" s="69">
        <v>50.827330000000003</v>
      </c>
      <c r="M1503" s="69">
        <v>50.675170000000001</v>
      </c>
      <c r="N1503" s="69">
        <v>16.09151</v>
      </c>
      <c r="O1503" s="69">
        <v>14.67468</v>
      </c>
      <c r="P1503" s="69">
        <v>14.115550000000001</v>
      </c>
      <c r="Q1503" s="69">
        <v>13.687290000000001</v>
      </c>
      <c r="R1503" s="69">
        <v>11.257529999999999</v>
      </c>
      <c r="S1503" s="69">
        <v>9.9879680000000004</v>
      </c>
      <c r="T1503" s="69">
        <v>9.4866910000000004</v>
      </c>
      <c r="U1503" s="69">
        <v>9.1006590000000003</v>
      </c>
      <c r="V1503" s="70">
        <v>0.66091940000000005</v>
      </c>
      <c r="W1503" s="70">
        <v>0.56345690000000004</v>
      </c>
      <c r="X1503" s="70">
        <v>0.52115389999999995</v>
      </c>
      <c r="Y1503" s="70">
        <v>0.49932080000000001</v>
      </c>
    </row>
    <row r="1504" spans="1:25">
      <c r="A1504" t="str">
        <f t="shared" si="72"/>
        <v>49-44</v>
      </c>
      <c r="B1504">
        <f t="shared" si="70"/>
        <v>49</v>
      </c>
      <c r="C1504">
        <f t="shared" si="71"/>
        <v>44</v>
      </c>
      <c r="D1504">
        <v>216000</v>
      </c>
      <c r="E1504">
        <v>194000</v>
      </c>
      <c r="F1504" s="69">
        <v>19.9679</v>
      </c>
      <c r="G1504" s="69">
        <v>17.090520000000001</v>
      </c>
      <c r="H1504" s="69">
        <v>16.195139999999999</v>
      </c>
      <c r="I1504" s="69">
        <v>16.01118</v>
      </c>
      <c r="J1504" s="69">
        <v>39.393239999999999</v>
      </c>
      <c r="K1504" s="69">
        <v>42.146160000000002</v>
      </c>
      <c r="L1504" s="69">
        <v>42.693869999999997</v>
      </c>
      <c r="M1504" s="69">
        <v>42.652250000000002</v>
      </c>
      <c r="N1504" s="69">
        <v>19.818529999999999</v>
      </c>
      <c r="O1504" s="69">
        <v>18.005700000000001</v>
      </c>
      <c r="P1504" s="69">
        <v>17.276070000000001</v>
      </c>
      <c r="Q1504" s="69">
        <v>16.704029999999999</v>
      </c>
      <c r="R1504" s="69">
        <v>12.864599999999999</v>
      </c>
      <c r="S1504" s="69">
        <v>11.40668</v>
      </c>
      <c r="T1504" s="69">
        <v>10.822710000000001</v>
      </c>
      <c r="U1504" s="69">
        <v>10.36567</v>
      </c>
      <c r="V1504" s="70">
        <v>0.81686939999999997</v>
      </c>
      <c r="W1504" s="70">
        <v>0.70029249999999998</v>
      </c>
      <c r="X1504" s="70">
        <v>0.6458737</v>
      </c>
      <c r="Y1504" s="70">
        <v>0.61267380000000005</v>
      </c>
    </row>
    <row r="1505" spans="1:25">
      <c r="A1505" t="str">
        <f t="shared" si="72"/>
        <v>49-45</v>
      </c>
      <c r="B1505">
        <f t="shared" si="70"/>
        <v>49</v>
      </c>
      <c r="C1505">
        <f t="shared" si="71"/>
        <v>45</v>
      </c>
      <c r="D1505">
        <v>216000</v>
      </c>
      <c r="E1505">
        <v>198000</v>
      </c>
      <c r="F1505" s="69">
        <v>8.4798120000000008</v>
      </c>
      <c r="G1505" s="69">
        <v>7.1681629999999998</v>
      </c>
      <c r="H1505" s="69">
        <v>6.796881</v>
      </c>
      <c r="I1505" s="69">
        <v>6.7443460000000002</v>
      </c>
      <c r="J1505" s="69">
        <v>50.586269999999999</v>
      </c>
      <c r="K1505" s="69">
        <v>53.157670000000003</v>
      </c>
      <c r="L1505" s="69">
        <v>53.570360000000001</v>
      </c>
      <c r="M1505" s="69">
        <v>53.406869999999998</v>
      </c>
      <c r="N1505" s="69">
        <v>9.2040050000000004</v>
      </c>
      <c r="O1505" s="69">
        <v>8.4624419999999994</v>
      </c>
      <c r="P1505" s="69">
        <v>8.1761940000000006</v>
      </c>
      <c r="Q1505" s="69">
        <v>7.9582920000000001</v>
      </c>
      <c r="R1505" s="69">
        <v>8.7675190000000001</v>
      </c>
      <c r="S1505" s="69">
        <v>7.8028139999999997</v>
      </c>
      <c r="T1505" s="69">
        <v>7.4317409999999997</v>
      </c>
      <c r="U1505" s="69">
        <v>7.1457920000000001</v>
      </c>
      <c r="V1505" s="70">
        <v>0.380527</v>
      </c>
      <c r="W1505" s="70">
        <v>0.3252023</v>
      </c>
      <c r="X1505" s="70">
        <v>0.30249409999999999</v>
      </c>
      <c r="Y1505" s="70">
        <v>0.29180640000000002</v>
      </c>
    </row>
    <row r="1506" spans="1:25">
      <c r="A1506" t="str">
        <f t="shared" si="72"/>
        <v>49-46</v>
      </c>
      <c r="B1506">
        <f t="shared" si="70"/>
        <v>49</v>
      </c>
      <c r="C1506">
        <f t="shared" si="71"/>
        <v>46</v>
      </c>
      <c r="D1506">
        <v>216000</v>
      </c>
      <c r="E1506">
        <v>202000</v>
      </c>
      <c r="F1506" s="69">
        <v>11.595280000000001</v>
      </c>
      <c r="G1506" s="69">
        <v>9.8734350000000006</v>
      </c>
      <c r="H1506" s="69">
        <v>9.3769120000000008</v>
      </c>
      <c r="I1506" s="69">
        <v>9.2978869999999993</v>
      </c>
      <c r="J1506" s="69">
        <v>48.162329999999997</v>
      </c>
      <c r="K1506" s="69">
        <v>50.795969999999997</v>
      </c>
      <c r="L1506" s="69">
        <v>51.232080000000003</v>
      </c>
      <c r="M1506" s="69">
        <v>51.099530000000001</v>
      </c>
      <c r="N1506" s="69">
        <v>12.451930000000001</v>
      </c>
      <c r="O1506" s="69">
        <v>11.410310000000001</v>
      </c>
      <c r="P1506" s="69">
        <v>11.01408</v>
      </c>
      <c r="Q1506" s="69">
        <v>10.712590000000001</v>
      </c>
      <c r="R1506" s="69">
        <v>9.7220960000000005</v>
      </c>
      <c r="S1506" s="69">
        <v>8.6459430000000008</v>
      </c>
      <c r="T1506" s="69">
        <v>8.2380289999999992</v>
      </c>
      <c r="U1506" s="69">
        <v>7.9255250000000004</v>
      </c>
      <c r="V1506" s="70">
        <v>0.47064070000000002</v>
      </c>
      <c r="W1506" s="70">
        <v>0.40277869999999999</v>
      </c>
      <c r="X1506" s="70">
        <v>0.37462200000000001</v>
      </c>
      <c r="Y1506" s="70">
        <v>0.3605025</v>
      </c>
    </row>
    <row r="1507" spans="1:25">
      <c r="A1507" t="str">
        <f t="shared" si="72"/>
        <v>49-47</v>
      </c>
      <c r="B1507">
        <f t="shared" si="70"/>
        <v>49</v>
      </c>
      <c r="C1507">
        <f t="shared" si="71"/>
        <v>47</v>
      </c>
      <c r="D1507">
        <v>216000</v>
      </c>
      <c r="E1507">
        <v>206000</v>
      </c>
      <c r="F1507" s="69">
        <v>8.4138059999999992</v>
      </c>
      <c r="G1507" s="69">
        <v>7.1343350000000001</v>
      </c>
      <c r="H1507" s="69">
        <v>6.7777919999999998</v>
      </c>
      <c r="I1507" s="69">
        <v>6.7278260000000003</v>
      </c>
      <c r="J1507" s="69">
        <v>50.078479999999999</v>
      </c>
      <c r="K1507" s="69">
        <v>52.644860000000001</v>
      </c>
      <c r="L1507" s="69">
        <v>53.037559999999999</v>
      </c>
      <c r="M1507" s="69">
        <v>52.879060000000003</v>
      </c>
      <c r="N1507" s="69">
        <v>10.055149999999999</v>
      </c>
      <c r="O1507" s="69">
        <v>9.2326990000000002</v>
      </c>
      <c r="P1507" s="69">
        <v>8.9246079999999992</v>
      </c>
      <c r="Q1507" s="69">
        <v>8.6915600000000008</v>
      </c>
      <c r="R1507" s="69">
        <v>8.8174159999999997</v>
      </c>
      <c r="S1507" s="69">
        <v>7.8461460000000001</v>
      </c>
      <c r="T1507" s="69">
        <v>7.4841379999999997</v>
      </c>
      <c r="U1507" s="69">
        <v>7.2077540000000004</v>
      </c>
      <c r="V1507" s="70">
        <v>0.40092430000000001</v>
      </c>
      <c r="W1507" s="70">
        <v>0.34305950000000002</v>
      </c>
      <c r="X1507" s="70">
        <v>0.3197064</v>
      </c>
      <c r="Y1507" s="70">
        <v>0.3087645</v>
      </c>
    </row>
    <row r="1508" spans="1:25">
      <c r="A1508" t="str">
        <f t="shared" si="72"/>
        <v>49-48</v>
      </c>
      <c r="B1508">
        <f t="shared" si="70"/>
        <v>49</v>
      </c>
      <c r="C1508">
        <f t="shared" si="71"/>
        <v>48</v>
      </c>
      <c r="D1508">
        <v>216000</v>
      </c>
      <c r="E1508">
        <v>210000</v>
      </c>
      <c r="F1508" s="69">
        <v>17.614999999999998</v>
      </c>
      <c r="G1508" s="69">
        <v>15.145250000000001</v>
      </c>
      <c r="H1508" s="69">
        <v>14.410769999999999</v>
      </c>
      <c r="I1508" s="69">
        <v>14.272880000000001</v>
      </c>
      <c r="J1508" s="69">
        <v>44.484540000000003</v>
      </c>
      <c r="K1508" s="69">
        <v>47.157760000000003</v>
      </c>
      <c r="L1508" s="69">
        <v>47.64817</v>
      </c>
      <c r="M1508" s="69">
        <v>47.579259999999998</v>
      </c>
      <c r="N1508" s="69">
        <v>19.423999999999999</v>
      </c>
      <c r="O1508" s="69">
        <v>17.653230000000001</v>
      </c>
      <c r="P1508" s="69">
        <v>16.98883</v>
      </c>
      <c r="Q1508" s="69">
        <v>16.47982</v>
      </c>
      <c r="R1508" s="69">
        <v>11.77225</v>
      </c>
      <c r="S1508" s="69">
        <v>10.44539</v>
      </c>
      <c r="T1508" s="69">
        <v>9.9510889999999996</v>
      </c>
      <c r="U1508" s="69">
        <v>9.5730810000000002</v>
      </c>
      <c r="V1508" s="70">
        <v>0.74253829999999998</v>
      </c>
      <c r="W1508" s="70">
        <v>0.63737759999999999</v>
      </c>
      <c r="X1508" s="70">
        <v>0.59165420000000002</v>
      </c>
      <c r="Y1508" s="70">
        <v>0.5646989</v>
      </c>
    </row>
    <row r="1509" spans="1:25">
      <c r="A1509" t="str">
        <f t="shared" si="72"/>
        <v>49-49</v>
      </c>
      <c r="B1509">
        <f t="shared" si="70"/>
        <v>49</v>
      </c>
      <c r="C1509">
        <f t="shared" si="71"/>
        <v>49</v>
      </c>
      <c r="D1509">
        <v>216000</v>
      </c>
      <c r="E1509">
        <v>214000</v>
      </c>
      <c r="F1509" s="69">
        <v>23.543279999999999</v>
      </c>
      <c r="G1509" s="69">
        <v>20.29796</v>
      </c>
      <c r="H1509" s="69">
        <v>19.286519999999999</v>
      </c>
      <c r="I1509" s="69">
        <v>19.068110000000001</v>
      </c>
      <c r="J1509" s="69">
        <v>40.679360000000003</v>
      </c>
      <c r="K1509" s="69">
        <v>43.395319999999998</v>
      </c>
      <c r="L1509" s="69">
        <v>43.940559999999998</v>
      </c>
      <c r="M1509" s="69">
        <v>43.922640000000001</v>
      </c>
      <c r="N1509" s="69">
        <v>19.77224</v>
      </c>
      <c r="O1509" s="69">
        <v>17.95318</v>
      </c>
      <c r="P1509" s="69">
        <v>17.249929999999999</v>
      </c>
      <c r="Q1509" s="69">
        <v>16.70468</v>
      </c>
      <c r="R1509" s="69">
        <v>12.33202</v>
      </c>
      <c r="S1509" s="69">
        <v>10.93234</v>
      </c>
      <c r="T1509" s="69">
        <v>10.395149999999999</v>
      </c>
      <c r="U1509" s="69">
        <v>9.9793570000000003</v>
      </c>
      <c r="V1509" s="70">
        <v>0.76966089999999998</v>
      </c>
      <c r="W1509" s="70">
        <v>0.66026050000000003</v>
      </c>
      <c r="X1509" s="70">
        <v>0.61036060000000003</v>
      </c>
      <c r="Y1509" s="70">
        <v>0.57944200000000001</v>
      </c>
    </row>
    <row r="1510" spans="1:25">
      <c r="A1510" t="str">
        <f t="shared" si="72"/>
        <v>49-50</v>
      </c>
      <c r="B1510">
        <f t="shared" si="70"/>
        <v>49</v>
      </c>
      <c r="C1510">
        <f t="shared" si="71"/>
        <v>50</v>
      </c>
      <c r="D1510">
        <v>216000</v>
      </c>
      <c r="E1510">
        <v>218000</v>
      </c>
      <c r="F1510" s="69">
        <v>10.37961</v>
      </c>
      <c r="G1510" s="69">
        <v>8.8317200000000007</v>
      </c>
      <c r="H1510" s="69">
        <v>8.4004770000000004</v>
      </c>
      <c r="I1510" s="69">
        <v>8.3417019999999997</v>
      </c>
      <c r="J1510" s="69">
        <v>49.453249999999997</v>
      </c>
      <c r="K1510" s="69">
        <v>52.146140000000003</v>
      </c>
      <c r="L1510" s="69">
        <v>52.590449999999997</v>
      </c>
      <c r="M1510" s="69">
        <v>52.447200000000002</v>
      </c>
      <c r="N1510" s="69">
        <v>15.08502</v>
      </c>
      <c r="O1510" s="69">
        <v>13.771000000000001</v>
      </c>
      <c r="P1510" s="69">
        <v>13.29407</v>
      </c>
      <c r="Q1510" s="69">
        <v>12.934049999999999</v>
      </c>
      <c r="R1510" s="69">
        <v>9.9670310000000004</v>
      </c>
      <c r="S1510" s="69">
        <v>8.8519369999999995</v>
      </c>
      <c r="T1510" s="69">
        <v>8.4487100000000002</v>
      </c>
      <c r="U1510" s="69">
        <v>8.1437790000000003</v>
      </c>
      <c r="V1510" s="70">
        <v>0.58635720000000002</v>
      </c>
      <c r="W1510" s="70">
        <v>0.50116499999999997</v>
      </c>
      <c r="X1510" s="70">
        <v>0.4674237</v>
      </c>
      <c r="Y1510" s="70">
        <v>0.44970470000000001</v>
      </c>
    </row>
    <row r="1511" spans="1:25">
      <c r="A1511" t="str">
        <f t="shared" si="72"/>
        <v>50-4</v>
      </c>
      <c r="B1511">
        <f t="shared" si="70"/>
        <v>50</v>
      </c>
      <c r="C1511">
        <f t="shared" si="71"/>
        <v>4</v>
      </c>
      <c r="D1511">
        <v>220000</v>
      </c>
      <c r="E1511">
        <v>34000</v>
      </c>
      <c r="F1511" s="69">
        <v>6.7849760000000003</v>
      </c>
      <c r="G1511" s="69">
        <v>5.741409</v>
      </c>
      <c r="H1511" s="69">
        <v>5.429081</v>
      </c>
      <c r="I1511" s="69">
        <v>5.2927860000000004</v>
      </c>
      <c r="J1511" s="69">
        <v>55.106229999999996</v>
      </c>
      <c r="K1511" s="69">
        <v>56.729230000000001</v>
      </c>
      <c r="L1511" s="69">
        <v>56.918959999999998</v>
      </c>
      <c r="M1511" s="69">
        <v>56.848820000000003</v>
      </c>
      <c r="N1511" s="69">
        <v>13.05738</v>
      </c>
      <c r="O1511" s="69">
        <v>11.895709999999999</v>
      </c>
      <c r="P1511" s="69">
        <v>11.46359</v>
      </c>
      <c r="Q1511" s="69">
        <v>11.137040000000001</v>
      </c>
      <c r="R1511" s="69">
        <v>7.4529889999999996</v>
      </c>
      <c r="S1511" s="69">
        <v>6.6283099999999999</v>
      </c>
      <c r="T1511" s="69">
        <v>6.318289</v>
      </c>
      <c r="U1511" s="69">
        <v>6.0814690000000002</v>
      </c>
      <c r="V1511" s="70">
        <v>0.58179040000000004</v>
      </c>
      <c r="W1511" s="70">
        <v>0.50063310000000005</v>
      </c>
      <c r="X1511" s="70">
        <v>0.465804</v>
      </c>
      <c r="Y1511" s="70">
        <v>0.44726670000000002</v>
      </c>
    </row>
    <row r="1512" spans="1:25">
      <c r="A1512" t="str">
        <f t="shared" si="72"/>
        <v>50-5</v>
      </c>
      <c r="B1512">
        <f t="shared" si="70"/>
        <v>50</v>
      </c>
      <c r="C1512">
        <f t="shared" si="71"/>
        <v>5</v>
      </c>
      <c r="D1512">
        <v>220000</v>
      </c>
      <c r="E1512">
        <v>38000</v>
      </c>
      <c r="F1512" s="69">
        <v>5.0968070000000001</v>
      </c>
      <c r="G1512" s="69">
        <v>4.3283889999999996</v>
      </c>
      <c r="H1512" s="69">
        <v>4.0953090000000003</v>
      </c>
      <c r="I1512" s="69">
        <v>3.9883000000000002</v>
      </c>
      <c r="J1512" s="69">
        <v>54.675460000000001</v>
      </c>
      <c r="K1512" s="69">
        <v>56.316180000000003</v>
      </c>
      <c r="L1512" s="69">
        <v>56.513570000000001</v>
      </c>
      <c r="M1512" s="69">
        <v>56.445810000000002</v>
      </c>
      <c r="N1512" s="69">
        <v>6.2629770000000002</v>
      </c>
      <c r="O1512" s="69">
        <v>5.7902589999999998</v>
      </c>
      <c r="P1512" s="69">
        <v>5.6156290000000002</v>
      </c>
      <c r="Q1512" s="69">
        <v>5.4850709999999996</v>
      </c>
      <c r="R1512" s="69">
        <v>5.9962840000000002</v>
      </c>
      <c r="S1512" s="69">
        <v>5.3594569999999999</v>
      </c>
      <c r="T1512" s="69">
        <v>5.1176079999999997</v>
      </c>
      <c r="U1512" s="69">
        <v>4.9323199999999998</v>
      </c>
      <c r="V1512" s="70">
        <v>0.33839180000000002</v>
      </c>
      <c r="W1512" s="70">
        <v>0.28791699999999998</v>
      </c>
      <c r="X1512" s="70">
        <v>0.26351170000000002</v>
      </c>
      <c r="Y1512" s="70">
        <v>0.25036799999999998</v>
      </c>
    </row>
    <row r="1513" spans="1:25">
      <c r="A1513" t="str">
        <f t="shared" si="72"/>
        <v>50-6</v>
      </c>
      <c r="B1513">
        <f t="shared" si="70"/>
        <v>50</v>
      </c>
      <c r="C1513">
        <f t="shared" si="71"/>
        <v>6</v>
      </c>
      <c r="D1513">
        <v>220000</v>
      </c>
      <c r="E1513">
        <v>42000</v>
      </c>
      <c r="F1513" s="69">
        <v>7.1233740000000001</v>
      </c>
      <c r="G1513" s="69">
        <v>6.0402480000000001</v>
      </c>
      <c r="H1513" s="69">
        <v>5.7131379999999998</v>
      </c>
      <c r="I1513" s="69">
        <v>5.5768300000000002</v>
      </c>
      <c r="J1513" s="69">
        <v>55.123559999999998</v>
      </c>
      <c r="K1513" s="69">
        <v>56.667459999999998</v>
      </c>
      <c r="L1513" s="69">
        <v>56.830719999999999</v>
      </c>
      <c r="M1513" s="69">
        <v>56.749609999999997</v>
      </c>
      <c r="N1513" s="69">
        <v>11.94753</v>
      </c>
      <c r="O1513" s="69">
        <v>10.907109999999999</v>
      </c>
      <c r="P1513" s="69">
        <v>10.51496</v>
      </c>
      <c r="Q1513" s="69">
        <v>10.218999999999999</v>
      </c>
      <c r="R1513" s="69">
        <v>7.2251050000000001</v>
      </c>
      <c r="S1513" s="69">
        <v>6.4347979999999998</v>
      </c>
      <c r="T1513" s="69">
        <v>6.1337669999999997</v>
      </c>
      <c r="U1513" s="69">
        <v>5.9037519999999999</v>
      </c>
      <c r="V1513" s="70">
        <v>0.57250199999999996</v>
      </c>
      <c r="W1513" s="70">
        <v>0.4932358</v>
      </c>
      <c r="X1513" s="70">
        <v>0.45926450000000002</v>
      </c>
      <c r="Y1513" s="70">
        <v>0.44146390000000002</v>
      </c>
    </row>
    <row r="1514" spans="1:25">
      <c r="A1514" t="str">
        <f t="shared" si="72"/>
        <v>50-7</v>
      </c>
      <c r="B1514">
        <f t="shared" si="70"/>
        <v>50</v>
      </c>
      <c r="C1514">
        <f t="shared" si="71"/>
        <v>7</v>
      </c>
      <c r="D1514">
        <v>220000</v>
      </c>
      <c r="E1514">
        <v>46000</v>
      </c>
      <c r="F1514" s="69">
        <v>7.3673140000000004</v>
      </c>
      <c r="G1514" s="69">
        <v>6.2147940000000004</v>
      </c>
      <c r="H1514" s="69">
        <v>5.8696260000000002</v>
      </c>
      <c r="I1514" s="69">
        <v>5.7305549999999998</v>
      </c>
      <c r="J1514" s="69">
        <v>55.166339999999998</v>
      </c>
      <c r="K1514" s="69">
        <v>56.742870000000003</v>
      </c>
      <c r="L1514" s="69">
        <v>56.912799999999997</v>
      </c>
      <c r="M1514" s="69">
        <v>56.835990000000002</v>
      </c>
      <c r="N1514" s="69">
        <v>11.821210000000001</v>
      </c>
      <c r="O1514" s="69">
        <v>10.78519</v>
      </c>
      <c r="P1514" s="69">
        <v>10.39072</v>
      </c>
      <c r="Q1514" s="69">
        <v>10.09202</v>
      </c>
      <c r="R1514" s="69">
        <v>7.1883689999999998</v>
      </c>
      <c r="S1514" s="69">
        <v>6.4028499999999999</v>
      </c>
      <c r="T1514" s="69">
        <v>6.1009869999999999</v>
      </c>
      <c r="U1514" s="69">
        <v>5.8698110000000003</v>
      </c>
      <c r="V1514" s="70">
        <v>0.58018650000000005</v>
      </c>
      <c r="W1514" s="70">
        <v>0.50076759999999998</v>
      </c>
      <c r="X1514" s="70">
        <v>0.46621220000000002</v>
      </c>
      <c r="Y1514" s="70">
        <v>0.4475285</v>
      </c>
    </row>
    <row r="1515" spans="1:25">
      <c r="A1515" t="str">
        <f t="shared" si="72"/>
        <v>50-8</v>
      </c>
      <c r="B1515">
        <f t="shared" si="70"/>
        <v>50</v>
      </c>
      <c r="C1515">
        <f t="shared" si="71"/>
        <v>8</v>
      </c>
      <c r="D1515">
        <v>220000</v>
      </c>
      <c r="E1515">
        <v>50000</v>
      </c>
      <c r="F1515" s="69">
        <v>5.2767949999999999</v>
      </c>
      <c r="G1515" s="69">
        <v>4.4536600000000002</v>
      </c>
      <c r="H1515" s="69">
        <v>4.2080590000000004</v>
      </c>
      <c r="I1515" s="69">
        <v>4.1035969999999997</v>
      </c>
      <c r="J1515" s="69">
        <v>54.310180000000003</v>
      </c>
      <c r="K1515" s="69">
        <v>56.015070000000001</v>
      </c>
      <c r="L1515" s="69">
        <v>56.221440000000001</v>
      </c>
      <c r="M1515" s="69">
        <v>56.158999999999999</v>
      </c>
      <c r="N1515" s="69">
        <v>5.6142029999999998</v>
      </c>
      <c r="O1515" s="69">
        <v>5.195316</v>
      </c>
      <c r="P1515" s="69">
        <v>5.0381390000000001</v>
      </c>
      <c r="Q1515" s="69">
        <v>4.9206250000000002</v>
      </c>
      <c r="R1515" s="69">
        <v>5.7909670000000002</v>
      </c>
      <c r="S1515" s="69">
        <v>5.1830660000000002</v>
      </c>
      <c r="T1515" s="69">
        <v>4.9485859999999997</v>
      </c>
      <c r="U1515" s="69">
        <v>4.7689450000000004</v>
      </c>
      <c r="V1515" s="70">
        <v>0.31253839999999999</v>
      </c>
      <c r="W1515" s="70">
        <v>0.26640619999999998</v>
      </c>
      <c r="X1515" s="70">
        <v>0.243813</v>
      </c>
      <c r="Y1515" s="70">
        <v>0.2316645</v>
      </c>
    </row>
    <row r="1516" spans="1:25">
      <c r="A1516" t="str">
        <f t="shared" si="72"/>
        <v>50-9</v>
      </c>
      <c r="B1516">
        <f t="shared" si="70"/>
        <v>50</v>
      </c>
      <c r="C1516">
        <f t="shared" si="71"/>
        <v>9</v>
      </c>
      <c r="D1516">
        <v>220000</v>
      </c>
      <c r="E1516">
        <v>54000</v>
      </c>
      <c r="F1516" s="69">
        <v>5.1591659999999999</v>
      </c>
      <c r="G1516" s="69">
        <v>4.3695649999999997</v>
      </c>
      <c r="H1516" s="69">
        <v>4.1307619999999998</v>
      </c>
      <c r="I1516" s="69">
        <v>4.0268509999999997</v>
      </c>
      <c r="J1516" s="69">
        <v>55.892270000000003</v>
      </c>
      <c r="K1516" s="69">
        <v>57.405709999999999</v>
      </c>
      <c r="L1516" s="69">
        <v>57.551270000000002</v>
      </c>
      <c r="M1516" s="69">
        <v>57.455840000000002</v>
      </c>
      <c r="N1516" s="69">
        <v>8.9648810000000001</v>
      </c>
      <c r="O1516" s="69">
        <v>8.2103420000000007</v>
      </c>
      <c r="P1516" s="69">
        <v>7.9251379999999996</v>
      </c>
      <c r="Q1516" s="69">
        <v>7.7092330000000002</v>
      </c>
      <c r="R1516" s="69">
        <v>6.4097039999999996</v>
      </c>
      <c r="S1516" s="69">
        <v>5.7219369999999996</v>
      </c>
      <c r="T1516" s="69">
        <v>5.4584289999999998</v>
      </c>
      <c r="U1516" s="69">
        <v>5.2563180000000003</v>
      </c>
      <c r="V1516" s="70">
        <v>0.4615244</v>
      </c>
      <c r="W1516" s="70">
        <v>0.39583160000000001</v>
      </c>
      <c r="X1516" s="70">
        <v>0.36619489999999999</v>
      </c>
      <c r="Y1516" s="70">
        <v>0.35056720000000002</v>
      </c>
    </row>
    <row r="1517" spans="1:25">
      <c r="A1517" t="str">
        <f t="shared" si="72"/>
        <v>50-10</v>
      </c>
      <c r="B1517">
        <f t="shared" si="70"/>
        <v>50</v>
      </c>
      <c r="C1517">
        <f t="shared" si="71"/>
        <v>10</v>
      </c>
      <c r="D1517">
        <v>220000</v>
      </c>
      <c r="E1517">
        <v>58000</v>
      </c>
      <c r="F1517" s="69">
        <v>7.0257120000000004</v>
      </c>
      <c r="G1517" s="69">
        <v>5.9524749999999997</v>
      </c>
      <c r="H1517" s="69">
        <v>5.6287000000000003</v>
      </c>
      <c r="I1517" s="69">
        <v>5.4991209999999997</v>
      </c>
      <c r="J1517" s="69">
        <v>55.847740000000002</v>
      </c>
      <c r="K1517" s="69">
        <v>57.349170000000001</v>
      </c>
      <c r="L1517" s="69">
        <v>57.488239999999998</v>
      </c>
      <c r="M1517" s="69">
        <v>57.385910000000003</v>
      </c>
      <c r="N1517" s="69">
        <v>12.64615</v>
      </c>
      <c r="O1517" s="69">
        <v>11.52112</v>
      </c>
      <c r="P1517" s="69">
        <v>11.093959999999999</v>
      </c>
      <c r="Q1517" s="69">
        <v>10.769690000000001</v>
      </c>
      <c r="R1517" s="69">
        <v>7.2080729999999997</v>
      </c>
      <c r="S1517" s="69">
        <v>6.4206320000000003</v>
      </c>
      <c r="T1517" s="69">
        <v>6.1191610000000001</v>
      </c>
      <c r="U1517" s="69">
        <v>5.8883330000000003</v>
      </c>
      <c r="V1517" s="70">
        <v>0.62379150000000005</v>
      </c>
      <c r="W1517" s="70">
        <v>0.53847319999999999</v>
      </c>
      <c r="X1517" s="70">
        <v>0.50275219999999998</v>
      </c>
      <c r="Y1517" s="70">
        <v>0.48413420000000001</v>
      </c>
    </row>
    <row r="1518" spans="1:25">
      <c r="A1518" t="str">
        <f t="shared" si="72"/>
        <v>50-11</v>
      </c>
      <c r="B1518">
        <f t="shared" si="70"/>
        <v>50</v>
      </c>
      <c r="C1518">
        <f t="shared" si="71"/>
        <v>11</v>
      </c>
      <c r="D1518">
        <v>220000</v>
      </c>
      <c r="E1518">
        <v>62000</v>
      </c>
      <c r="F1518" s="69">
        <v>5.5658609999999999</v>
      </c>
      <c r="G1518" s="69">
        <v>4.7500540000000004</v>
      </c>
      <c r="H1518" s="69">
        <v>4.500407</v>
      </c>
      <c r="I1518" s="69">
        <v>4.3923680000000003</v>
      </c>
      <c r="J1518" s="69">
        <v>55.328159999999997</v>
      </c>
      <c r="K1518" s="69">
        <v>56.89038</v>
      </c>
      <c r="L1518" s="69">
        <v>57.049729999999997</v>
      </c>
      <c r="M1518" s="69">
        <v>56.951900000000002</v>
      </c>
      <c r="N1518" s="69">
        <v>8.7982899999999997</v>
      </c>
      <c r="O1518" s="69">
        <v>8.0659170000000007</v>
      </c>
      <c r="P1518" s="69">
        <v>7.7884520000000004</v>
      </c>
      <c r="Q1518" s="69">
        <v>7.5785749999999998</v>
      </c>
      <c r="R1518" s="69">
        <v>6.3577250000000003</v>
      </c>
      <c r="S1518" s="69">
        <v>5.6778469999999999</v>
      </c>
      <c r="T1518" s="69">
        <v>5.4165130000000001</v>
      </c>
      <c r="U1518" s="69">
        <v>5.216062</v>
      </c>
      <c r="V1518" s="70">
        <v>0.45099159999999999</v>
      </c>
      <c r="W1518" s="70">
        <v>0.38704060000000001</v>
      </c>
      <c r="X1518" s="70">
        <v>0.35786800000000002</v>
      </c>
      <c r="Y1518" s="70">
        <v>0.34272209999999997</v>
      </c>
    </row>
    <row r="1519" spans="1:25">
      <c r="A1519" t="str">
        <f t="shared" si="72"/>
        <v>50-12</v>
      </c>
      <c r="B1519">
        <f t="shared" si="70"/>
        <v>50</v>
      </c>
      <c r="C1519">
        <f t="shared" si="71"/>
        <v>12</v>
      </c>
      <c r="D1519">
        <v>220000</v>
      </c>
      <c r="E1519">
        <v>66000</v>
      </c>
      <c r="F1519" s="69">
        <v>8.8749690000000001</v>
      </c>
      <c r="G1519" s="69">
        <v>7.4059160000000004</v>
      </c>
      <c r="H1519" s="69">
        <v>6.9256450000000003</v>
      </c>
      <c r="I1519" s="69">
        <v>6.75441</v>
      </c>
      <c r="J1519" s="69">
        <v>54.081420000000001</v>
      </c>
      <c r="K1519" s="69">
        <v>55.839239999999997</v>
      </c>
      <c r="L1519" s="69">
        <v>56.047669999999997</v>
      </c>
      <c r="M1519" s="69">
        <v>55.94699</v>
      </c>
      <c r="N1519" s="69">
        <v>12.826599999999999</v>
      </c>
      <c r="O1519" s="69">
        <v>11.683400000000001</v>
      </c>
      <c r="P1519" s="69">
        <v>11.25447</v>
      </c>
      <c r="Q1519" s="69">
        <v>10.93257</v>
      </c>
      <c r="R1519" s="69">
        <v>7.3510099999999996</v>
      </c>
      <c r="S1519" s="69">
        <v>6.5429279999999999</v>
      </c>
      <c r="T1519" s="69">
        <v>6.235995</v>
      </c>
      <c r="U1519" s="69">
        <v>6.0038780000000003</v>
      </c>
      <c r="V1519" s="70">
        <v>0.61666500000000002</v>
      </c>
      <c r="W1519" s="70">
        <v>0.52810749999999995</v>
      </c>
      <c r="X1519" s="70">
        <v>0.49226500000000001</v>
      </c>
      <c r="Y1519" s="70">
        <v>0.47594819999999999</v>
      </c>
    </row>
    <row r="1520" spans="1:25">
      <c r="A1520" t="str">
        <f t="shared" si="72"/>
        <v>50-13</v>
      </c>
      <c r="B1520">
        <f t="shared" si="70"/>
        <v>50</v>
      </c>
      <c r="C1520">
        <f t="shared" si="71"/>
        <v>13</v>
      </c>
      <c r="D1520">
        <v>220000</v>
      </c>
      <c r="E1520">
        <v>70000</v>
      </c>
      <c r="F1520" s="69">
        <v>7.0521229999999999</v>
      </c>
      <c r="G1520" s="69">
        <v>5.956474</v>
      </c>
      <c r="H1520" s="69">
        <v>5.621264</v>
      </c>
      <c r="I1520" s="69">
        <v>5.5036860000000001</v>
      </c>
      <c r="J1520" s="69">
        <v>53.19661</v>
      </c>
      <c r="K1520" s="69">
        <v>54.96152</v>
      </c>
      <c r="L1520" s="69">
        <v>55.179490000000001</v>
      </c>
      <c r="M1520" s="69">
        <v>55.103000000000002</v>
      </c>
      <c r="N1520" s="69">
        <v>8.2201249999999995</v>
      </c>
      <c r="O1520" s="69">
        <v>7.5428290000000002</v>
      </c>
      <c r="P1520" s="69">
        <v>7.2875059999999996</v>
      </c>
      <c r="Q1520" s="69">
        <v>7.0951969999999998</v>
      </c>
      <c r="R1520" s="69">
        <v>6.40456</v>
      </c>
      <c r="S1520" s="69">
        <v>5.7227519999999998</v>
      </c>
      <c r="T1520" s="69">
        <v>5.4612829999999999</v>
      </c>
      <c r="U1520" s="69">
        <v>5.2613810000000001</v>
      </c>
      <c r="V1520" s="70">
        <v>0.41091319999999998</v>
      </c>
      <c r="W1520" s="70">
        <v>0.35241040000000001</v>
      </c>
      <c r="X1520" s="70">
        <v>0.32608490000000001</v>
      </c>
      <c r="Y1520" s="70">
        <v>0.31297170000000002</v>
      </c>
    </row>
    <row r="1521" spans="1:25">
      <c r="A1521" t="str">
        <f t="shared" si="72"/>
        <v>50-14</v>
      </c>
      <c r="B1521">
        <f t="shared" si="70"/>
        <v>50</v>
      </c>
      <c r="C1521">
        <f t="shared" si="71"/>
        <v>14</v>
      </c>
      <c r="D1521">
        <v>220000</v>
      </c>
      <c r="E1521">
        <v>74000</v>
      </c>
      <c r="F1521" s="69">
        <v>5.3839420000000002</v>
      </c>
      <c r="G1521" s="69">
        <v>4.5807359999999999</v>
      </c>
      <c r="H1521" s="69">
        <v>4.336068</v>
      </c>
      <c r="I1521" s="69">
        <v>4.2443590000000002</v>
      </c>
      <c r="J1521" s="69">
        <v>53.766590000000001</v>
      </c>
      <c r="K1521" s="69">
        <v>55.476480000000002</v>
      </c>
      <c r="L1521" s="69">
        <v>55.68074</v>
      </c>
      <c r="M1521" s="69">
        <v>55.60378</v>
      </c>
      <c r="N1521" s="69">
        <v>6.0717460000000001</v>
      </c>
      <c r="O1521" s="69">
        <v>5.5965920000000002</v>
      </c>
      <c r="P1521" s="69">
        <v>5.4183139999999996</v>
      </c>
      <c r="Q1521" s="69">
        <v>5.2846869999999999</v>
      </c>
      <c r="R1521" s="69">
        <v>5.878959</v>
      </c>
      <c r="S1521" s="69">
        <v>5.2597189999999996</v>
      </c>
      <c r="T1521" s="69">
        <v>5.022424</v>
      </c>
      <c r="U1521" s="69">
        <v>4.8405399999999998</v>
      </c>
      <c r="V1521" s="70">
        <v>0.33061279999999998</v>
      </c>
      <c r="W1521" s="70">
        <v>0.28259459999999997</v>
      </c>
      <c r="X1521" s="70">
        <v>0.26008110000000001</v>
      </c>
      <c r="Y1521" s="70">
        <v>0.24871219999999999</v>
      </c>
    </row>
    <row r="1522" spans="1:25">
      <c r="A1522" t="str">
        <f t="shared" si="72"/>
        <v>50-15</v>
      </c>
      <c r="B1522">
        <f t="shared" si="70"/>
        <v>50</v>
      </c>
      <c r="C1522">
        <f t="shared" si="71"/>
        <v>15</v>
      </c>
      <c r="D1522">
        <v>220000</v>
      </c>
      <c r="E1522">
        <v>78000</v>
      </c>
      <c r="F1522" s="69">
        <v>7.7637429999999998</v>
      </c>
      <c r="G1522" s="69">
        <v>6.5919480000000004</v>
      </c>
      <c r="H1522" s="69">
        <v>6.2387969999999999</v>
      </c>
      <c r="I1522" s="69">
        <v>6.1095730000000001</v>
      </c>
      <c r="J1522" s="69">
        <v>53.26925</v>
      </c>
      <c r="K1522" s="69">
        <v>55.022350000000003</v>
      </c>
      <c r="L1522" s="69">
        <v>55.24436</v>
      </c>
      <c r="M1522" s="69">
        <v>55.183439999999997</v>
      </c>
      <c r="N1522" s="69">
        <v>10.45276</v>
      </c>
      <c r="O1522" s="69">
        <v>9.5491600000000005</v>
      </c>
      <c r="P1522" s="69">
        <v>9.2063299999999995</v>
      </c>
      <c r="Q1522" s="69">
        <v>8.9448830000000008</v>
      </c>
      <c r="R1522" s="69">
        <v>6.9902870000000004</v>
      </c>
      <c r="S1522" s="69">
        <v>6.2382270000000002</v>
      </c>
      <c r="T1522" s="69">
        <v>5.9497679999999997</v>
      </c>
      <c r="U1522" s="69">
        <v>5.728078</v>
      </c>
      <c r="V1522" s="70">
        <v>0.50739749999999995</v>
      </c>
      <c r="W1522" s="70">
        <v>0.43671100000000002</v>
      </c>
      <c r="X1522" s="70">
        <v>0.40592260000000002</v>
      </c>
      <c r="Y1522" s="70">
        <v>0.38974750000000002</v>
      </c>
    </row>
    <row r="1523" spans="1:25">
      <c r="A1523" t="str">
        <f t="shared" si="72"/>
        <v>50-16</v>
      </c>
      <c r="B1523">
        <f t="shared" si="70"/>
        <v>50</v>
      </c>
      <c r="C1523">
        <f t="shared" si="71"/>
        <v>16</v>
      </c>
      <c r="D1523">
        <v>220000</v>
      </c>
      <c r="E1523">
        <v>82000</v>
      </c>
      <c r="F1523" s="69">
        <v>6.3245319999999996</v>
      </c>
      <c r="G1523" s="69">
        <v>5.3861920000000003</v>
      </c>
      <c r="H1523" s="69">
        <v>5.1019230000000002</v>
      </c>
      <c r="I1523" s="69">
        <v>4.9935239999999999</v>
      </c>
      <c r="J1523" s="69">
        <v>53.797840000000001</v>
      </c>
      <c r="K1523" s="69">
        <v>55.464750000000002</v>
      </c>
      <c r="L1523" s="69">
        <v>55.66189</v>
      </c>
      <c r="M1523" s="69">
        <v>55.588340000000002</v>
      </c>
      <c r="N1523" s="69">
        <v>9.4193949999999997</v>
      </c>
      <c r="O1523" s="69">
        <v>8.6179970000000008</v>
      </c>
      <c r="P1523" s="69">
        <v>8.3131660000000007</v>
      </c>
      <c r="Q1523" s="69">
        <v>8.0803429999999992</v>
      </c>
      <c r="R1523" s="69">
        <v>6.7781219999999998</v>
      </c>
      <c r="S1523" s="69">
        <v>6.0543259999999997</v>
      </c>
      <c r="T1523" s="69">
        <v>5.7760920000000002</v>
      </c>
      <c r="U1523" s="69">
        <v>5.5614590000000002</v>
      </c>
      <c r="V1523" s="70">
        <v>0.4687113</v>
      </c>
      <c r="W1523" s="70">
        <v>0.40328009999999997</v>
      </c>
      <c r="X1523" s="70">
        <v>0.37407689999999999</v>
      </c>
      <c r="Y1523" s="70">
        <v>0.35859400000000002</v>
      </c>
    </row>
    <row r="1524" spans="1:25">
      <c r="A1524" t="str">
        <f t="shared" si="72"/>
        <v>50-17</v>
      </c>
      <c r="B1524">
        <f t="shared" si="70"/>
        <v>50</v>
      </c>
      <c r="C1524">
        <f t="shared" si="71"/>
        <v>17</v>
      </c>
      <c r="D1524">
        <v>220000</v>
      </c>
      <c r="E1524">
        <v>86000</v>
      </c>
      <c r="F1524" s="69">
        <v>6.7773940000000001</v>
      </c>
      <c r="G1524" s="69">
        <v>5.7660710000000002</v>
      </c>
      <c r="H1524" s="69">
        <v>5.4610900000000004</v>
      </c>
      <c r="I1524" s="69">
        <v>5.3460770000000002</v>
      </c>
      <c r="J1524" s="69">
        <v>52.357819999999997</v>
      </c>
      <c r="K1524" s="69">
        <v>54.135809999999999</v>
      </c>
      <c r="L1524" s="69">
        <v>54.370550000000001</v>
      </c>
      <c r="M1524" s="69">
        <v>54.321779999999997</v>
      </c>
      <c r="N1524" s="69">
        <v>7.7204860000000002</v>
      </c>
      <c r="O1524" s="69">
        <v>7.0850119999999999</v>
      </c>
      <c r="P1524" s="69">
        <v>6.844157</v>
      </c>
      <c r="Q1524" s="69">
        <v>6.6598119999999996</v>
      </c>
      <c r="R1524" s="69">
        <v>6.612031</v>
      </c>
      <c r="S1524" s="69">
        <v>5.9115690000000001</v>
      </c>
      <c r="T1524" s="69">
        <v>5.6424859999999999</v>
      </c>
      <c r="U1524" s="69">
        <v>5.4336209999999996</v>
      </c>
      <c r="V1524" s="70">
        <v>0.38747809999999999</v>
      </c>
      <c r="W1524" s="70">
        <v>0.33207229999999999</v>
      </c>
      <c r="X1524" s="70">
        <v>0.3065293</v>
      </c>
      <c r="Y1524" s="70">
        <v>0.29308919999999999</v>
      </c>
    </row>
    <row r="1525" spans="1:25">
      <c r="A1525" t="str">
        <f t="shared" si="72"/>
        <v>50-18</v>
      </c>
      <c r="B1525">
        <f t="shared" si="70"/>
        <v>50</v>
      </c>
      <c r="C1525">
        <f t="shared" si="71"/>
        <v>18</v>
      </c>
      <c r="D1525">
        <v>220000</v>
      </c>
      <c r="E1525">
        <v>90000</v>
      </c>
      <c r="F1525" s="69">
        <v>8.4386469999999996</v>
      </c>
      <c r="G1525" s="69">
        <v>7.1837790000000004</v>
      </c>
      <c r="H1525" s="69">
        <v>6.8033910000000004</v>
      </c>
      <c r="I1525" s="69">
        <v>6.6656360000000001</v>
      </c>
      <c r="J1525" s="69">
        <v>51.520060000000001</v>
      </c>
      <c r="K1525" s="69">
        <v>53.342410000000001</v>
      </c>
      <c r="L1525" s="69">
        <v>53.592610000000001</v>
      </c>
      <c r="M1525" s="69">
        <v>53.550809999999998</v>
      </c>
      <c r="N1525" s="69">
        <v>9.8132319999999993</v>
      </c>
      <c r="O1525" s="69">
        <v>8.9748509999999992</v>
      </c>
      <c r="P1525" s="69">
        <v>8.6562769999999993</v>
      </c>
      <c r="Q1525" s="69">
        <v>8.4125099999999993</v>
      </c>
      <c r="R1525" s="69">
        <v>7.3005599999999999</v>
      </c>
      <c r="S1525" s="69">
        <v>6.5173439999999996</v>
      </c>
      <c r="T1525" s="69">
        <v>6.2171599999999998</v>
      </c>
      <c r="U1525" s="69">
        <v>5.9853459999999998</v>
      </c>
      <c r="V1525" s="70">
        <v>0.4652966</v>
      </c>
      <c r="W1525" s="70">
        <v>0.4002077</v>
      </c>
      <c r="X1525" s="70">
        <v>0.37142589999999998</v>
      </c>
      <c r="Y1525" s="70">
        <v>0.3564174</v>
      </c>
    </row>
    <row r="1526" spans="1:25">
      <c r="A1526" t="str">
        <f t="shared" si="72"/>
        <v>50-19</v>
      </c>
      <c r="B1526">
        <f t="shared" si="70"/>
        <v>50</v>
      </c>
      <c r="C1526">
        <f t="shared" si="71"/>
        <v>19</v>
      </c>
      <c r="D1526">
        <v>220000</v>
      </c>
      <c r="E1526">
        <v>94000</v>
      </c>
      <c r="F1526" s="69">
        <v>7.4175760000000004</v>
      </c>
      <c r="G1526" s="69">
        <v>6.4181939999999997</v>
      </c>
      <c r="H1526" s="69">
        <v>6.1086</v>
      </c>
      <c r="I1526" s="69">
        <v>5.9967889999999997</v>
      </c>
      <c r="J1526" s="69">
        <v>52.477119999999999</v>
      </c>
      <c r="K1526" s="69">
        <v>54.128970000000002</v>
      </c>
      <c r="L1526" s="69">
        <v>54.322510000000001</v>
      </c>
      <c r="M1526" s="69">
        <v>54.233379999999997</v>
      </c>
      <c r="N1526" s="69">
        <v>13.384460000000001</v>
      </c>
      <c r="O1526" s="69">
        <v>12.207520000000001</v>
      </c>
      <c r="P1526" s="69">
        <v>11.75887</v>
      </c>
      <c r="Q1526" s="69">
        <v>11.414389999999999</v>
      </c>
      <c r="R1526" s="69">
        <v>8.0442750000000007</v>
      </c>
      <c r="S1526" s="69">
        <v>7.1732709999999997</v>
      </c>
      <c r="T1526" s="69">
        <v>6.8396220000000003</v>
      </c>
      <c r="U1526" s="69">
        <v>6.5820499999999997</v>
      </c>
      <c r="V1526" s="70">
        <v>0.57046359999999996</v>
      </c>
      <c r="W1526" s="70">
        <v>0.49398819999999999</v>
      </c>
      <c r="X1526" s="70">
        <v>0.46139839999999999</v>
      </c>
      <c r="Y1526" s="70">
        <v>0.44428580000000001</v>
      </c>
    </row>
    <row r="1527" spans="1:25">
      <c r="A1527" t="str">
        <f t="shared" si="72"/>
        <v>50-20</v>
      </c>
      <c r="B1527">
        <f t="shared" si="70"/>
        <v>50</v>
      </c>
      <c r="C1527">
        <f t="shared" si="71"/>
        <v>20</v>
      </c>
      <c r="D1527">
        <v>220000</v>
      </c>
      <c r="E1527">
        <v>98000</v>
      </c>
      <c r="F1527" s="69">
        <v>7.9030639999999996</v>
      </c>
      <c r="G1527" s="69">
        <v>6.8913229999999999</v>
      </c>
      <c r="H1527" s="69">
        <v>6.5760719999999999</v>
      </c>
      <c r="I1527" s="69">
        <v>6.4670240000000003</v>
      </c>
      <c r="J1527" s="69">
        <v>52.984189999999998</v>
      </c>
      <c r="K1527" s="69">
        <v>54.570050000000002</v>
      </c>
      <c r="L1527" s="69">
        <v>54.734459999999999</v>
      </c>
      <c r="M1527" s="69">
        <v>54.617269999999998</v>
      </c>
      <c r="N1527" s="69">
        <v>13.4282</v>
      </c>
      <c r="O1527" s="69">
        <v>12.25592</v>
      </c>
      <c r="P1527" s="69">
        <v>11.809760000000001</v>
      </c>
      <c r="Q1527" s="69">
        <v>11.467219999999999</v>
      </c>
      <c r="R1527" s="69">
        <v>8.3152369999999998</v>
      </c>
      <c r="S1527" s="69">
        <v>7.4131729999999996</v>
      </c>
      <c r="T1527" s="69">
        <v>7.0683020000000001</v>
      </c>
      <c r="U1527" s="69">
        <v>6.8020110000000003</v>
      </c>
      <c r="V1527" s="70">
        <v>0.63556880000000004</v>
      </c>
      <c r="W1527" s="70">
        <v>0.55249919999999997</v>
      </c>
      <c r="X1527" s="70">
        <v>0.51775009999999999</v>
      </c>
      <c r="Y1527" s="70">
        <v>0.49961270000000002</v>
      </c>
    </row>
    <row r="1528" spans="1:25">
      <c r="A1528" t="str">
        <f t="shared" si="72"/>
        <v>50-21</v>
      </c>
      <c r="B1528">
        <f t="shared" si="70"/>
        <v>50</v>
      </c>
      <c r="C1528">
        <f t="shared" si="71"/>
        <v>21</v>
      </c>
      <c r="D1528">
        <v>220000</v>
      </c>
      <c r="E1528">
        <v>102000</v>
      </c>
      <c r="F1528" s="69">
        <v>17.483049999999999</v>
      </c>
      <c r="G1528" s="69">
        <v>15.15044</v>
      </c>
      <c r="H1528" s="69">
        <v>14.44468</v>
      </c>
      <c r="I1528" s="69">
        <v>14.23371</v>
      </c>
      <c r="J1528" s="69">
        <v>45.603900000000003</v>
      </c>
      <c r="K1528" s="69">
        <v>47.635539999999999</v>
      </c>
      <c r="L1528" s="69">
        <v>47.958840000000002</v>
      </c>
      <c r="M1528" s="69">
        <v>47.938200000000002</v>
      </c>
      <c r="N1528" s="69">
        <v>17.803889999999999</v>
      </c>
      <c r="O1528" s="69">
        <v>16.184909999999999</v>
      </c>
      <c r="P1528" s="69">
        <v>15.565480000000001</v>
      </c>
      <c r="Q1528" s="69">
        <v>15.086499999999999</v>
      </c>
      <c r="R1528" s="69">
        <v>10.338520000000001</v>
      </c>
      <c r="S1528" s="69">
        <v>9.2030840000000005</v>
      </c>
      <c r="T1528" s="69">
        <v>8.7689660000000007</v>
      </c>
      <c r="U1528" s="69">
        <v>8.4330459999999992</v>
      </c>
      <c r="V1528" s="70">
        <v>0.8350033</v>
      </c>
      <c r="W1528" s="70">
        <v>0.73079729999999998</v>
      </c>
      <c r="X1528" s="70">
        <v>0.6885443</v>
      </c>
      <c r="Y1528" s="70">
        <v>0.66593550000000001</v>
      </c>
    </row>
    <row r="1529" spans="1:25">
      <c r="A1529" t="str">
        <f t="shared" si="72"/>
        <v>50-22</v>
      </c>
      <c r="B1529">
        <f t="shared" si="70"/>
        <v>50</v>
      </c>
      <c r="C1529">
        <f t="shared" si="71"/>
        <v>22</v>
      </c>
      <c r="D1529">
        <v>220000</v>
      </c>
      <c r="E1529">
        <v>106000</v>
      </c>
      <c r="F1529" s="69">
        <v>7.9381079999999997</v>
      </c>
      <c r="G1529" s="69">
        <v>6.9524949999999999</v>
      </c>
      <c r="H1529" s="69">
        <v>6.6532629999999999</v>
      </c>
      <c r="I1529" s="69">
        <v>6.5589899999999997</v>
      </c>
      <c r="J1529" s="69">
        <v>47.929540000000003</v>
      </c>
      <c r="K1529" s="69">
        <v>49.860059999999997</v>
      </c>
      <c r="L1529" s="69">
        <v>50.141010000000001</v>
      </c>
      <c r="M1529" s="69">
        <v>50.091450000000002</v>
      </c>
      <c r="N1529" s="69">
        <v>11.15447</v>
      </c>
      <c r="O1529" s="69">
        <v>10.203200000000001</v>
      </c>
      <c r="P1529" s="69">
        <v>9.8386490000000002</v>
      </c>
      <c r="Q1529" s="69">
        <v>9.5589169999999992</v>
      </c>
      <c r="R1529" s="69">
        <v>8.4437289999999994</v>
      </c>
      <c r="S1529" s="69">
        <v>7.5334409999999998</v>
      </c>
      <c r="T1529" s="69">
        <v>7.1835339999999999</v>
      </c>
      <c r="U1529" s="69">
        <v>6.9123869999999998</v>
      </c>
      <c r="V1529" s="70">
        <v>0.49731619999999999</v>
      </c>
      <c r="W1529" s="70">
        <v>0.43269150000000001</v>
      </c>
      <c r="X1529" s="70">
        <v>0.4036071</v>
      </c>
      <c r="Y1529" s="70">
        <v>0.38846760000000002</v>
      </c>
    </row>
    <row r="1530" spans="1:25">
      <c r="A1530" t="str">
        <f t="shared" si="72"/>
        <v>50-23</v>
      </c>
      <c r="B1530">
        <f t="shared" si="70"/>
        <v>50</v>
      </c>
      <c r="C1530">
        <f t="shared" si="71"/>
        <v>23</v>
      </c>
      <c r="D1530">
        <v>220000</v>
      </c>
      <c r="E1530">
        <v>110000</v>
      </c>
      <c r="F1530" s="69">
        <v>9.7874730000000003</v>
      </c>
      <c r="G1530" s="69">
        <v>8.5542309999999997</v>
      </c>
      <c r="H1530" s="69">
        <v>8.1694960000000005</v>
      </c>
      <c r="I1530" s="69">
        <v>8.0468720000000005</v>
      </c>
      <c r="J1530" s="69">
        <v>50.632060000000003</v>
      </c>
      <c r="K1530" s="69">
        <v>52.388170000000002</v>
      </c>
      <c r="L1530" s="69">
        <v>52.60736</v>
      </c>
      <c r="M1530" s="69">
        <v>52.506839999999997</v>
      </c>
      <c r="N1530" s="69">
        <v>12.512230000000001</v>
      </c>
      <c r="O1530" s="69">
        <v>11.43695</v>
      </c>
      <c r="P1530" s="69">
        <v>11.02802</v>
      </c>
      <c r="Q1530" s="69">
        <v>10.71504</v>
      </c>
      <c r="R1530" s="69">
        <v>8.8242960000000004</v>
      </c>
      <c r="S1530" s="69">
        <v>7.8634760000000004</v>
      </c>
      <c r="T1530" s="69">
        <v>7.4975250000000004</v>
      </c>
      <c r="U1530" s="69">
        <v>7.2148440000000003</v>
      </c>
      <c r="V1530" s="70">
        <v>0.56976230000000005</v>
      </c>
      <c r="W1530" s="70">
        <v>0.49555189999999999</v>
      </c>
      <c r="X1530" s="70">
        <v>0.46355730000000001</v>
      </c>
      <c r="Y1530" s="70">
        <v>0.4472353</v>
      </c>
    </row>
    <row r="1531" spans="1:25">
      <c r="A1531" t="str">
        <f t="shared" si="72"/>
        <v>50-24</v>
      </c>
      <c r="B1531">
        <f t="shared" si="70"/>
        <v>50</v>
      </c>
      <c r="C1531">
        <f t="shared" si="71"/>
        <v>24</v>
      </c>
      <c r="D1531">
        <v>220000</v>
      </c>
      <c r="E1531">
        <v>114000</v>
      </c>
      <c r="F1531" s="69">
        <v>8.8785100000000003</v>
      </c>
      <c r="G1531" s="69">
        <v>7.7910709999999996</v>
      </c>
      <c r="H1531" s="69">
        <v>7.4487759999999996</v>
      </c>
      <c r="I1531" s="69">
        <v>7.3374389999999998</v>
      </c>
      <c r="J1531" s="69">
        <v>51.793480000000002</v>
      </c>
      <c r="K1531" s="69">
        <v>53.447049999999997</v>
      </c>
      <c r="L1531" s="69">
        <v>53.631180000000001</v>
      </c>
      <c r="M1531" s="69">
        <v>53.501649999999998</v>
      </c>
      <c r="N1531" s="69">
        <v>14.49381</v>
      </c>
      <c r="O1531" s="69">
        <v>13.22052</v>
      </c>
      <c r="P1531" s="69">
        <v>12.736879999999999</v>
      </c>
      <c r="Q1531" s="69">
        <v>12.36476</v>
      </c>
      <c r="R1531" s="69">
        <v>9.2842269999999996</v>
      </c>
      <c r="S1531" s="69">
        <v>8.2678940000000001</v>
      </c>
      <c r="T1531" s="69">
        <v>7.8817180000000002</v>
      </c>
      <c r="U1531" s="69">
        <v>7.5828990000000003</v>
      </c>
      <c r="V1531" s="70">
        <v>0.6346157</v>
      </c>
      <c r="W1531" s="70">
        <v>0.55262169999999999</v>
      </c>
      <c r="X1531" s="70">
        <v>0.51813260000000005</v>
      </c>
      <c r="Y1531" s="70">
        <v>0.50040890000000005</v>
      </c>
    </row>
    <row r="1532" spans="1:25">
      <c r="A1532" t="str">
        <f t="shared" si="72"/>
        <v>50-25</v>
      </c>
      <c r="B1532">
        <f t="shared" si="70"/>
        <v>50</v>
      </c>
      <c r="C1532">
        <f t="shared" si="71"/>
        <v>25</v>
      </c>
      <c r="D1532">
        <v>220000</v>
      </c>
      <c r="E1532">
        <v>118000</v>
      </c>
      <c r="F1532" s="69">
        <v>10.182230000000001</v>
      </c>
      <c r="G1532" s="69">
        <v>8.9737679999999997</v>
      </c>
      <c r="H1532" s="69">
        <v>8.5931490000000004</v>
      </c>
      <c r="I1532" s="69">
        <v>8.4722779999999993</v>
      </c>
      <c r="J1532" s="69">
        <v>50.413589999999999</v>
      </c>
      <c r="K1532" s="69">
        <v>52.109209999999997</v>
      </c>
      <c r="L1532" s="69">
        <v>52.315519999999999</v>
      </c>
      <c r="M1532" s="69">
        <v>52.19988</v>
      </c>
      <c r="N1532" s="69">
        <v>15.818350000000001</v>
      </c>
      <c r="O1532" s="69">
        <v>14.41591</v>
      </c>
      <c r="P1532" s="69">
        <v>13.88523</v>
      </c>
      <c r="Q1532" s="69">
        <v>13.47452</v>
      </c>
      <c r="R1532" s="69">
        <v>9.7905850000000001</v>
      </c>
      <c r="S1532" s="69">
        <v>8.7143519999999999</v>
      </c>
      <c r="T1532" s="69">
        <v>8.3070299999999992</v>
      </c>
      <c r="U1532" s="69">
        <v>7.9904210000000004</v>
      </c>
      <c r="V1532" s="70">
        <v>0.62981180000000003</v>
      </c>
      <c r="W1532" s="70">
        <v>0.548377</v>
      </c>
      <c r="X1532" s="70">
        <v>0.51413140000000002</v>
      </c>
      <c r="Y1532" s="70">
        <v>0.49667450000000002</v>
      </c>
    </row>
    <row r="1533" spans="1:25">
      <c r="A1533" t="str">
        <f t="shared" si="72"/>
        <v>50-26</v>
      </c>
      <c r="B1533">
        <f t="shared" si="70"/>
        <v>50</v>
      </c>
      <c r="C1533">
        <f t="shared" si="71"/>
        <v>26</v>
      </c>
      <c r="D1533">
        <v>220000</v>
      </c>
      <c r="E1533">
        <v>122000</v>
      </c>
      <c r="F1533" s="69">
        <v>12.33212</v>
      </c>
      <c r="G1533" s="69">
        <v>10.88355</v>
      </c>
      <c r="H1533" s="69">
        <v>10.426270000000001</v>
      </c>
      <c r="I1533" s="69">
        <v>10.28961</v>
      </c>
      <c r="J1533" s="69">
        <v>48.699170000000002</v>
      </c>
      <c r="K1533" s="69">
        <v>50.472830000000002</v>
      </c>
      <c r="L1533" s="69">
        <v>50.710590000000003</v>
      </c>
      <c r="M1533" s="69">
        <v>50.612560000000002</v>
      </c>
      <c r="N1533" s="69">
        <v>17.115780000000001</v>
      </c>
      <c r="O1533" s="69">
        <v>15.57358</v>
      </c>
      <c r="P1533" s="69">
        <v>14.988799999999999</v>
      </c>
      <c r="Q1533" s="69">
        <v>14.535130000000001</v>
      </c>
      <c r="R1533" s="69">
        <v>10.405480000000001</v>
      </c>
      <c r="S1533" s="69">
        <v>9.2595150000000004</v>
      </c>
      <c r="T1533" s="69">
        <v>8.8249499999999994</v>
      </c>
      <c r="U1533" s="69">
        <v>8.4872820000000004</v>
      </c>
      <c r="V1533" s="70">
        <v>0.63170930000000003</v>
      </c>
      <c r="W1533" s="70">
        <v>0.5495603</v>
      </c>
      <c r="X1533" s="70">
        <v>0.51512480000000005</v>
      </c>
      <c r="Y1533" s="70">
        <v>0.49781730000000002</v>
      </c>
    </row>
    <row r="1534" spans="1:25">
      <c r="A1534" t="str">
        <f t="shared" si="72"/>
        <v>50-27</v>
      </c>
      <c r="B1534">
        <f t="shared" si="70"/>
        <v>50</v>
      </c>
      <c r="C1534">
        <f t="shared" si="71"/>
        <v>27</v>
      </c>
      <c r="D1534">
        <v>220000</v>
      </c>
      <c r="E1534">
        <v>126000</v>
      </c>
      <c r="F1534" s="69">
        <v>11.34515</v>
      </c>
      <c r="G1534" s="69">
        <v>10.0159</v>
      </c>
      <c r="H1534" s="69">
        <v>9.5966210000000007</v>
      </c>
      <c r="I1534" s="69">
        <v>9.4756250000000009</v>
      </c>
      <c r="J1534" s="69">
        <v>49.8718</v>
      </c>
      <c r="K1534" s="69">
        <v>51.602890000000002</v>
      </c>
      <c r="L1534" s="69">
        <v>51.807929999999999</v>
      </c>
      <c r="M1534" s="69">
        <v>51.670090000000002</v>
      </c>
      <c r="N1534" s="69">
        <v>16.438009999999998</v>
      </c>
      <c r="O1534" s="69">
        <v>14.984769999999999</v>
      </c>
      <c r="P1534" s="69">
        <v>14.43364</v>
      </c>
      <c r="Q1534" s="69">
        <v>14.00501</v>
      </c>
      <c r="R1534" s="69">
        <v>10.32274</v>
      </c>
      <c r="S1534" s="69">
        <v>9.1906040000000004</v>
      </c>
      <c r="T1534" s="69">
        <v>8.7611270000000001</v>
      </c>
      <c r="U1534" s="69">
        <v>8.4265439999999998</v>
      </c>
      <c r="V1534" s="70">
        <v>0.61860040000000005</v>
      </c>
      <c r="W1534" s="70">
        <v>0.53791540000000004</v>
      </c>
      <c r="X1534" s="70">
        <v>0.50394229999999995</v>
      </c>
      <c r="Y1534" s="70">
        <v>0.4870758</v>
      </c>
    </row>
    <row r="1535" spans="1:25">
      <c r="A1535" t="str">
        <f t="shared" si="72"/>
        <v>50-28</v>
      </c>
      <c r="B1535">
        <f t="shared" si="70"/>
        <v>50</v>
      </c>
      <c r="C1535">
        <f t="shared" si="71"/>
        <v>28</v>
      </c>
      <c r="D1535">
        <v>220000</v>
      </c>
      <c r="E1535">
        <v>130000</v>
      </c>
      <c r="F1535" s="69">
        <v>13.04504</v>
      </c>
      <c r="G1535" s="69">
        <v>11.511799999999999</v>
      </c>
      <c r="H1535" s="69">
        <v>11.02829</v>
      </c>
      <c r="I1535" s="69">
        <v>10.8993</v>
      </c>
      <c r="J1535" s="69">
        <v>48.603490000000001</v>
      </c>
      <c r="K1535" s="69">
        <v>50.390720000000002</v>
      </c>
      <c r="L1535" s="69">
        <v>50.610140000000001</v>
      </c>
      <c r="M1535" s="69">
        <v>50.46819</v>
      </c>
      <c r="N1535" s="69">
        <v>17.08202</v>
      </c>
      <c r="O1535" s="69">
        <v>15.570639999999999</v>
      </c>
      <c r="P1535" s="69">
        <v>14.99577</v>
      </c>
      <c r="Q1535" s="69">
        <v>14.54731</v>
      </c>
      <c r="R1535" s="69">
        <v>10.80908</v>
      </c>
      <c r="S1535" s="69">
        <v>9.6259899999999998</v>
      </c>
      <c r="T1535" s="69">
        <v>9.1757790000000004</v>
      </c>
      <c r="U1535" s="69">
        <v>8.8246310000000001</v>
      </c>
      <c r="V1535" s="70">
        <v>0.6022071</v>
      </c>
      <c r="W1535" s="70">
        <v>0.52322670000000004</v>
      </c>
      <c r="X1535" s="70">
        <v>0.48975659999999999</v>
      </c>
      <c r="Y1535" s="70">
        <v>0.47332279999999999</v>
      </c>
    </row>
    <row r="1536" spans="1:25">
      <c r="A1536" t="str">
        <f t="shared" si="72"/>
        <v>50-29</v>
      </c>
      <c r="B1536">
        <f t="shared" si="70"/>
        <v>50</v>
      </c>
      <c r="C1536">
        <f t="shared" si="71"/>
        <v>29</v>
      </c>
      <c r="D1536">
        <v>220000</v>
      </c>
      <c r="E1536">
        <v>134000</v>
      </c>
      <c r="F1536" s="69">
        <v>11.62955</v>
      </c>
      <c r="G1536" s="69">
        <v>10.279669999999999</v>
      </c>
      <c r="H1536" s="69">
        <v>9.8607180000000003</v>
      </c>
      <c r="I1536" s="69">
        <v>9.7597280000000008</v>
      </c>
      <c r="J1536" s="69">
        <v>50.915260000000004</v>
      </c>
      <c r="K1536" s="69">
        <v>52.572470000000003</v>
      </c>
      <c r="L1536" s="69">
        <v>52.7211</v>
      </c>
      <c r="M1536" s="69">
        <v>52.500700000000002</v>
      </c>
      <c r="N1536" s="69">
        <v>15.2079</v>
      </c>
      <c r="O1536" s="69">
        <v>13.89664</v>
      </c>
      <c r="P1536" s="69">
        <v>13.393560000000001</v>
      </c>
      <c r="Q1536" s="69">
        <v>13.00267</v>
      </c>
      <c r="R1536" s="69">
        <v>10.498419999999999</v>
      </c>
      <c r="S1536" s="69">
        <v>9.3604760000000002</v>
      </c>
      <c r="T1536" s="69">
        <v>8.9239370000000005</v>
      </c>
      <c r="U1536" s="69">
        <v>8.5838850000000004</v>
      </c>
      <c r="V1536" s="70">
        <v>0.61646939999999995</v>
      </c>
      <c r="W1536" s="70">
        <v>0.53738739999999996</v>
      </c>
      <c r="X1536" s="70">
        <v>0.50321870000000002</v>
      </c>
      <c r="Y1536" s="70">
        <v>0.48603770000000002</v>
      </c>
    </row>
    <row r="1537" spans="1:25">
      <c r="A1537" t="str">
        <f t="shared" si="72"/>
        <v>50-30</v>
      </c>
      <c r="B1537">
        <f t="shared" si="70"/>
        <v>50</v>
      </c>
      <c r="C1537">
        <f t="shared" si="71"/>
        <v>30</v>
      </c>
      <c r="D1537">
        <v>220000</v>
      </c>
      <c r="E1537">
        <v>138000</v>
      </c>
      <c r="F1537" s="69">
        <v>12.6751</v>
      </c>
      <c r="G1537" s="69">
        <v>11.23677</v>
      </c>
      <c r="H1537" s="69">
        <v>10.797549999999999</v>
      </c>
      <c r="I1537" s="69">
        <v>10.709630000000001</v>
      </c>
      <c r="J1537" s="69">
        <v>46.819679999999998</v>
      </c>
      <c r="K1537" s="69">
        <v>48.65992</v>
      </c>
      <c r="L1537" s="69">
        <v>48.862659999999998</v>
      </c>
      <c r="M1537" s="69">
        <v>48.661540000000002</v>
      </c>
      <c r="N1537" s="69">
        <v>15.21105</v>
      </c>
      <c r="O1537" s="69">
        <v>13.90875</v>
      </c>
      <c r="P1537" s="69">
        <v>13.40602</v>
      </c>
      <c r="Q1537" s="69">
        <v>13.01398</v>
      </c>
      <c r="R1537" s="69">
        <v>11.138540000000001</v>
      </c>
      <c r="S1537" s="69">
        <v>9.9386100000000006</v>
      </c>
      <c r="T1537" s="69">
        <v>9.4759239999999991</v>
      </c>
      <c r="U1537" s="69">
        <v>9.114096</v>
      </c>
      <c r="V1537" s="70">
        <v>0.60791439999999997</v>
      </c>
      <c r="W1537" s="70">
        <v>0.53148490000000004</v>
      </c>
      <c r="X1537" s="70">
        <v>0.49792639999999999</v>
      </c>
      <c r="Y1537" s="70">
        <v>0.48113889999999998</v>
      </c>
    </row>
    <row r="1538" spans="1:25">
      <c r="A1538" t="str">
        <f t="shared" si="72"/>
        <v>50-31</v>
      </c>
      <c r="B1538">
        <f t="shared" si="70"/>
        <v>50</v>
      </c>
      <c r="C1538">
        <f t="shared" si="71"/>
        <v>31</v>
      </c>
      <c r="D1538">
        <v>220000</v>
      </c>
      <c r="E1538">
        <v>142000</v>
      </c>
      <c r="F1538" s="69">
        <v>17.013950000000001</v>
      </c>
      <c r="G1538" s="69">
        <v>15.60558</v>
      </c>
      <c r="H1538" s="69">
        <v>15.15424</v>
      </c>
      <c r="I1538" s="69">
        <v>15.13669</v>
      </c>
      <c r="J1538" s="69">
        <v>41.435180000000003</v>
      </c>
      <c r="K1538" s="69">
        <v>43.100189999999998</v>
      </c>
      <c r="L1538" s="69">
        <v>43.288260000000001</v>
      </c>
      <c r="M1538" s="69">
        <v>43.050559999999997</v>
      </c>
      <c r="N1538" s="69">
        <v>20.02928</v>
      </c>
      <c r="O1538" s="69">
        <v>18.265910000000002</v>
      </c>
      <c r="P1538" s="69">
        <v>17.577459999999999</v>
      </c>
      <c r="Q1538" s="69">
        <v>17.036370000000002</v>
      </c>
      <c r="R1538" s="69">
        <v>13.16301</v>
      </c>
      <c r="S1538" s="69">
        <v>11.74141</v>
      </c>
      <c r="T1538" s="69">
        <v>11.188090000000001</v>
      </c>
      <c r="U1538" s="69">
        <v>10.754099999999999</v>
      </c>
      <c r="V1538" s="70">
        <v>0.8168377</v>
      </c>
      <c r="W1538" s="70">
        <v>0.71763619999999995</v>
      </c>
      <c r="X1538" s="70">
        <v>0.6749617</v>
      </c>
      <c r="Y1538" s="70">
        <v>0.65315080000000003</v>
      </c>
    </row>
    <row r="1539" spans="1:25">
      <c r="A1539" t="str">
        <f t="shared" si="72"/>
        <v>50-32</v>
      </c>
      <c r="B1539">
        <f t="shared" ref="B1539:B1602" si="73">(D1539-24000)/4000+1</f>
        <v>50</v>
      </c>
      <c r="C1539">
        <f t="shared" ref="C1539:C1602" si="74">(E1539-22000)/4000+1</f>
        <v>32</v>
      </c>
      <c r="D1539">
        <v>220000</v>
      </c>
      <c r="E1539">
        <v>146000</v>
      </c>
      <c r="F1539" s="69">
        <v>15.85835</v>
      </c>
      <c r="G1539" s="69">
        <v>14.31378</v>
      </c>
      <c r="H1539" s="69">
        <v>13.820460000000001</v>
      </c>
      <c r="I1539" s="69">
        <v>13.776770000000001</v>
      </c>
      <c r="J1539" s="69">
        <v>47.213920000000002</v>
      </c>
      <c r="K1539" s="69">
        <v>48.930489999999999</v>
      </c>
      <c r="L1539" s="69">
        <v>49.077620000000003</v>
      </c>
      <c r="M1539" s="69">
        <v>48.779179999999997</v>
      </c>
      <c r="N1539" s="69">
        <v>18.60229</v>
      </c>
      <c r="O1539" s="69">
        <v>16.996449999999999</v>
      </c>
      <c r="P1539" s="69">
        <v>16.368230000000001</v>
      </c>
      <c r="Q1539" s="69">
        <v>15.88035</v>
      </c>
      <c r="R1539" s="69">
        <v>12.022449999999999</v>
      </c>
      <c r="S1539" s="69">
        <v>10.737730000000001</v>
      </c>
      <c r="T1539" s="69">
        <v>10.23485</v>
      </c>
      <c r="U1539" s="69">
        <v>9.8443090000000009</v>
      </c>
      <c r="V1539" s="70">
        <v>0.59804579999999996</v>
      </c>
      <c r="W1539" s="70">
        <v>0.5210863</v>
      </c>
      <c r="X1539" s="70">
        <v>0.48796329999999999</v>
      </c>
      <c r="Y1539" s="70">
        <v>0.47266409999999998</v>
      </c>
    </row>
    <row r="1540" spans="1:25">
      <c r="A1540" t="str">
        <f t="shared" ref="A1540:A1603" si="75">B1540&amp;"-"&amp;C1540</f>
        <v>50-33</v>
      </c>
      <c r="B1540">
        <f t="shared" si="73"/>
        <v>50</v>
      </c>
      <c r="C1540">
        <f t="shared" si="74"/>
        <v>33</v>
      </c>
      <c r="D1540">
        <v>220000</v>
      </c>
      <c r="E1540">
        <v>150000</v>
      </c>
      <c r="F1540" s="69">
        <v>14.4674</v>
      </c>
      <c r="G1540" s="69">
        <v>13.03248</v>
      </c>
      <c r="H1540" s="69">
        <v>12.60173</v>
      </c>
      <c r="I1540" s="69">
        <v>12.560700000000001</v>
      </c>
      <c r="J1540" s="69">
        <v>47.255459999999999</v>
      </c>
      <c r="K1540" s="69">
        <v>49.091459999999998</v>
      </c>
      <c r="L1540" s="69">
        <v>49.264809999999997</v>
      </c>
      <c r="M1540" s="69">
        <v>48.995469999999997</v>
      </c>
      <c r="N1540" s="69">
        <v>18.4785</v>
      </c>
      <c r="O1540" s="69">
        <v>16.87893</v>
      </c>
      <c r="P1540" s="69">
        <v>16.25187</v>
      </c>
      <c r="Q1540" s="69">
        <v>15.760590000000001</v>
      </c>
      <c r="R1540" s="69">
        <v>11.70368</v>
      </c>
      <c r="S1540" s="69">
        <v>10.45721</v>
      </c>
      <c r="T1540" s="69">
        <v>9.968337</v>
      </c>
      <c r="U1540" s="69">
        <v>9.5851729999999993</v>
      </c>
      <c r="V1540" s="70">
        <v>0.52390239999999999</v>
      </c>
      <c r="W1540" s="70">
        <v>0.45693430000000002</v>
      </c>
      <c r="X1540" s="70">
        <v>0.4272937</v>
      </c>
      <c r="Y1540" s="70">
        <v>0.41286250000000002</v>
      </c>
    </row>
    <row r="1541" spans="1:25">
      <c r="A1541" t="str">
        <f t="shared" si="75"/>
        <v>50-34</v>
      </c>
      <c r="B1541">
        <f t="shared" si="73"/>
        <v>50</v>
      </c>
      <c r="C1541">
        <f t="shared" si="74"/>
        <v>34</v>
      </c>
      <c r="D1541">
        <v>220000</v>
      </c>
      <c r="E1541">
        <v>154000</v>
      </c>
      <c r="F1541" s="69">
        <v>21.10266</v>
      </c>
      <c r="G1541" s="69">
        <v>18.692049999999998</v>
      </c>
      <c r="H1541" s="69">
        <v>17.904730000000001</v>
      </c>
      <c r="I1541" s="69">
        <v>17.764700000000001</v>
      </c>
      <c r="J1541" s="69">
        <v>42.526580000000003</v>
      </c>
      <c r="K1541" s="69">
        <v>44.62885</v>
      </c>
      <c r="L1541" s="69">
        <v>44.916580000000003</v>
      </c>
      <c r="M1541" s="69">
        <v>44.726039999999998</v>
      </c>
      <c r="N1541" s="69">
        <v>19.140070000000001</v>
      </c>
      <c r="O1541" s="69">
        <v>17.456900000000001</v>
      </c>
      <c r="P1541" s="69">
        <v>16.809750000000001</v>
      </c>
      <c r="Q1541" s="69">
        <v>16.313269999999999</v>
      </c>
      <c r="R1541" s="69">
        <v>12.30607</v>
      </c>
      <c r="S1541" s="69">
        <v>10.970090000000001</v>
      </c>
      <c r="T1541" s="69">
        <v>10.45506</v>
      </c>
      <c r="U1541" s="69">
        <v>10.05921</v>
      </c>
      <c r="V1541" s="70">
        <v>0.74803010000000003</v>
      </c>
      <c r="W1541" s="70">
        <v>0.64884200000000003</v>
      </c>
      <c r="X1541" s="70">
        <v>0.60815059999999999</v>
      </c>
      <c r="Y1541" s="70">
        <v>0.58919750000000004</v>
      </c>
    </row>
    <row r="1542" spans="1:25">
      <c r="A1542" t="str">
        <f t="shared" si="75"/>
        <v>50-35</v>
      </c>
      <c r="B1542">
        <f t="shared" si="73"/>
        <v>50</v>
      </c>
      <c r="C1542">
        <f t="shared" si="74"/>
        <v>35</v>
      </c>
      <c r="D1542">
        <v>220000</v>
      </c>
      <c r="E1542">
        <v>158000</v>
      </c>
      <c r="F1542" s="69">
        <v>16.09713</v>
      </c>
      <c r="G1542" s="69">
        <v>14.27975</v>
      </c>
      <c r="H1542" s="69">
        <v>13.72941</v>
      </c>
      <c r="I1542" s="69">
        <v>13.64503</v>
      </c>
      <c r="J1542" s="69">
        <v>46.68976</v>
      </c>
      <c r="K1542" s="69">
        <v>48.694009999999999</v>
      </c>
      <c r="L1542" s="69">
        <v>48.931089999999998</v>
      </c>
      <c r="M1542" s="69">
        <v>48.715339999999998</v>
      </c>
      <c r="N1542" s="69">
        <v>18.366879999999998</v>
      </c>
      <c r="O1542" s="69">
        <v>16.755099999999999</v>
      </c>
      <c r="P1542" s="69">
        <v>16.131930000000001</v>
      </c>
      <c r="Q1542" s="69">
        <v>15.64931</v>
      </c>
      <c r="R1542" s="69">
        <v>11.675000000000001</v>
      </c>
      <c r="S1542" s="69">
        <v>10.407500000000001</v>
      </c>
      <c r="T1542" s="69">
        <v>9.9178829999999998</v>
      </c>
      <c r="U1542" s="69">
        <v>9.5381230000000006</v>
      </c>
      <c r="V1542" s="70">
        <v>0.56826109999999996</v>
      </c>
      <c r="W1542" s="70">
        <v>0.49304700000000001</v>
      </c>
      <c r="X1542" s="70">
        <v>0.46088119999999999</v>
      </c>
      <c r="Y1542" s="70">
        <v>0.4453529</v>
      </c>
    </row>
    <row r="1543" spans="1:25">
      <c r="A1543" t="str">
        <f t="shared" si="75"/>
        <v>50-36</v>
      </c>
      <c r="B1543">
        <f t="shared" si="73"/>
        <v>50</v>
      </c>
      <c r="C1543">
        <f t="shared" si="74"/>
        <v>36</v>
      </c>
      <c r="D1543">
        <v>220000</v>
      </c>
      <c r="E1543">
        <v>162000</v>
      </c>
      <c r="F1543" s="69">
        <v>13.719010000000001</v>
      </c>
      <c r="G1543" s="69">
        <v>12.20796</v>
      </c>
      <c r="H1543" s="69">
        <v>11.756209999999999</v>
      </c>
      <c r="I1543" s="69">
        <v>11.68937</v>
      </c>
      <c r="J1543" s="69">
        <v>48.509619999999998</v>
      </c>
      <c r="K1543" s="69">
        <v>50.457999999999998</v>
      </c>
      <c r="L1543" s="69">
        <v>50.682749999999999</v>
      </c>
      <c r="M1543" s="69">
        <v>50.462519999999998</v>
      </c>
      <c r="N1543" s="69">
        <v>17.458310000000001</v>
      </c>
      <c r="O1543" s="69">
        <v>15.92076</v>
      </c>
      <c r="P1543" s="69">
        <v>15.32113</v>
      </c>
      <c r="Q1543" s="69">
        <v>14.85782</v>
      </c>
      <c r="R1543" s="69">
        <v>11.16703</v>
      </c>
      <c r="S1543" s="69">
        <v>9.9444420000000004</v>
      </c>
      <c r="T1543" s="69">
        <v>9.4693149999999999</v>
      </c>
      <c r="U1543" s="69">
        <v>9.1012330000000006</v>
      </c>
      <c r="V1543" s="70">
        <v>0.55999770000000004</v>
      </c>
      <c r="W1543" s="70">
        <v>0.485294</v>
      </c>
      <c r="X1543" s="70">
        <v>0.45174930000000002</v>
      </c>
      <c r="Y1543" s="70">
        <v>0.43416650000000001</v>
      </c>
    </row>
    <row r="1544" spans="1:25">
      <c r="A1544" t="str">
        <f t="shared" si="75"/>
        <v>50-37</v>
      </c>
      <c r="B1544">
        <f t="shared" si="73"/>
        <v>50</v>
      </c>
      <c r="C1544">
        <f t="shared" si="74"/>
        <v>37</v>
      </c>
      <c r="D1544">
        <v>220000</v>
      </c>
      <c r="E1544">
        <v>166000</v>
      </c>
      <c r="F1544" s="69">
        <v>13.741529999999999</v>
      </c>
      <c r="G1544" s="69">
        <v>12.16696</v>
      </c>
      <c r="H1544" s="69">
        <v>11.694279999999999</v>
      </c>
      <c r="I1544" s="69">
        <v>11.614940000000001</v>
      </c>
      <c r="J1544" s="69">
        <v>50.715800000000002</v>
      </c>
      <c r="K1544" s="69">
        <v>52.706870000000002</v>
      </c>
      <c r="L1544" s="69">
        <v>52.924639999999997</v>
      </c>
      <c r="M1544" s="69">
        <v>52.690809999999999</v>
      </c>
      <c r="N1544" s="69">
        <v>16.94173</v>
      </c>
      <c r="O1544" s="69">
        <v>15.45731</v>
      </c>
      <c r="P1544" s="69">
        <v>14.87177</v>
      </c>
      <c r="Q1544" s="69">
        <v>14.41976</v>
      </c>
      <c r="R1544" s="69">
        <v>11.092639999999999</v>
      </c>
      <c r="S1544" s="69">
        <v>9.8730019999999996</v>
      </c>
      <c r="T1544" s="69">
        <v>9.3943159999999999</v>
      </c>
      <c r="U1544" s="69">
        <v>9.0233899999999991</v>
      </c>
      <c r="V1544" s="70">
        <v>0.70425470000000001</v>
      </c>
      <c r="W1544" s="70">
        <v>0.6097091</v>
      </c>
      <c r="X1544" s="70">
        <v>0.56659669999999995</v>
      </c>
      <c r="Y1544" s="70">
        <v>0.54213169999999999</v>
      </c>
    </row>
    <row r="1545" spans="1:25">
      <c r="A1545" t="str">
        <f t="shared" si="75"/>
        <v>50-38</v>
      </c>
      <c r="B1545">
        <f t="shared" si="73"/>
        <v>50</v>
      </c>
      <c r="C1545">
        <f t="shared" si="74"/>
        <v>38</v>
      </c>
      <c r="D1545">
        <v>220000</v>
      </c>
      <c r="E1545">
        <v>170000</v>
      </c>
      <c r="F1545" s="69">
        <v>13.544650000000001</v>
      </c>
      <c r="G1545" s="69">
        <v>11.94726</v>
      </c>
      <c r="H1545" s="69">
        <v>11.46881</v>
      </c>
      <c r="I1545" s="69">
        <v>11.382949999999999</v>
      </c>
      <c r="J1545" s="69">
        <v>51.114089999999997</v>
      </c>
      <c r="K1545" s="69">
        <v>53.153370000000002</v>
      </c>
      <c r="L1545" s="69">
        <v>53.395850000000003</v>
      </c>
      <c r="M1545" s="69">
        <v>53.17877</v>
      </c>
      <c r="N1545" s="69">
        <v>16.258880000000001</v>
      </c>
      <c r="O1545" s="69">
        <v>14.84427</v>
      </c>
      <c r="P1545" s="69">
        <v>14.28444</v>
      </c>
      <c r="Q1545" s="69">
        <v>13.85167</v>
      </c>
      <c r="R1545" s="69">
        <v>10.955579999999999</v>
      </c>
      <c r="S1545" s="69">
        <v>9.7476649999999996</v>
      </c>
      <c r="T1545" s="69">
        <v>9.2722510000000007</v>
      </c>
      <c r="U1545" s="69">
        <v>8.9029550000000004</v>
      </c>
      <c r="V1545" s="70">
        <v>0.69979239999999998</v>
      </c>
      <c r="W1545" s="70">
        <v>0.60488160000000002</v>
      </c>
      <c r="X1545" s="70">
        <v>0.5610733</v>
      </c>
      <c r="Y1545" s="70">
        <v>0.53569129999999998</v>
      </c>
    </row>
    <row r="1546" spans="1:25">
      <c r="A1546" t="str">
        <f t="shared" si="75"/>
        <v>50-39</v>
      </c>
      <c r="B1546">
        <f t="shared" si="73"/>
        <v>50</v>
      </c>
      <c r="C1546">
        <f t="shared" si="74"/>
        <v>39</v>
      </c>
      <c r="D1546">
        <v>220000</v>
      </c>
      <c r="E1546">
        <v>174000</v>
      </c>
      <c r="F1546" s="69">
        <v>13.31545</v>
      </c>
      <c r="G1546" s="69">
        <v>11.69947</v>
      </c>
      <c r="H1546" s="69">
        <v>11.22067</v>
      </c>
      <c r="I1546" s="69">
        <v>11.136520000000001</v>
      </c>
      <c r="J1546" s="69">
        <v>50.966790000000003</v>
      </c>
      <c r="K1546" s="69">
        <v>53.111229999999999</v>
      </c>
      <c r="L1546" s="69">
        <v>53.370800000000003</v>
      </c>
      <c r="M1546" s="69">
        <v>53.150309999999998</v>
      </c>
      <c r="N1546" s="69">
        <v>16.269629999999999</v>
      </c>
      <c r="O1546" s="69">
        <v>14.849309999999999</v>
      </c>
      <c r="P1546" s="69">
        <v>14.291689999999999</v>
      </c>
      <c r="Q1546" s="69">
        <v>13.86299</v>
      </c>
      <c r="R1546" s="69">
        <v>11.00375</v>
      </c>
      <c r="S1546" s="69">
        <v>9.7862349999999996</v>
      </c>
      <c r="T1546" s="69">
        <v>9.3102820000000008</v>
      </c>
      <c r="U1546" s="69">
        <v>8.9426959999999998</v>
      </c>
      <c r="V1546" s="70">
        <v>0.6887643</v>
      </c>
      <c r="W1546" s="70">
        <v>0.59387829999999997</v>
      </c>
      <c r="X1546" s="70">
        <v>0.55095360000000004</v>
      </c>
      <c r="Y1546" s="70">
        <v>0.52671749999999995</v>
      </c>
    </row>
    <row r="1547" spans="1:25">
      <c r="A1547" t="str">
        <f t="shared" si="75"/>
        <v>50-40</v>
      </c>
      <c r="B1547">
        <f t="shared" si="73"/>
        <v>50</v>
      </c>
      <c r="C1547">
        <f t="shared" si="74"/>
        <v>40</v>
      </c>
      <c r="D1547">
        <v>220000</v>
      </c>
      <c r="E1547">
        <v>178000</v>
      </c>
      <c r="F1547" s="69">
        <v>18.37077</v>
      </c>
      <c r="G1547" s="69">
        <v>15.99329</v>
      </c>
      <c r="H1547" s="69">
        <v>15.25366</v>
      </c>
      <c r="I1547" s="69">
        <v>15.10392</v>
      </c>
      <c r="J1547" s="69">
        <v>47.276530000000001</v>
      </c>
      <c r="K1547" s="69">
        <v>49.687849999999997</v>
      </c>
      <c r="L1547" s="69">
        <v>50.04092</v>
      </c>
      <c r="M1547" s="69">
        <v>49.87041</v>
      </c>
      <c r="N1547" s="69">
        <v>18.318090000000002</v>
      </c>
      <c r="O1547" s="69">
        <v>16.675329999999999</v>
      </c>
      <c r="P1547" s="69">
        <v>16.029319999999998</v>
      </c>
      <c r="Q1547" s="69">
        <v>15.535500000000001</v>
      </c>
      <c r="R1547" s="69">
        <v>12.096880000000001</v>
      </c>
      <c r="S1547" s="69">
        <v>10.73948</v>
      </c>
      <c r="T1547" s="69">
        <v>10.20773</v>
      </c>
      <c r="U1547" s="69">
        <v>9.7999290000000006</v>
      </c>
      <c r="V1547" s="70">
        <v>0.7968056</v>
      </c>
      <c r="W1547" s="70">
        <v>0.6848957</v>
      </c>
      <c r="X1547" s="70">
        <v>0.6351156</v>
      </c>
      <c r="Y1547" s="70">
        <v>0.60726060000000004</v>
      </c>
    </row>
    <row r="1548" spans="1:25">
      <c r="A1548" t="str">
        <f t="shared" si="75"/>
        <v>50-41</v>
      </c>
      <c r="B1548">
        <f t="shared" si="73"/>
        <v>50</v>
      </c>
      <c r="C1548">
        <f t="shared" si="74"/>
        <v>41</v>
      </c>
      <c r="D1548">
        <v>220000</v>
      </c>
      <c r="E1548">
        <v>182000</v>
      </c>
      <c r="F1548" s="69">
        <v>23.162089999999999</v>
      </c>
      <c r="G1548" s="69">
        <v>20.10774</v>
      </c>
      <c r="H1548" s="69">
        <v>19.18065</v>
      </c>
      <c r="I1548" s="69">
        <v>19.030940000000001</v>
      </c>
      <c r="J1548" s="69">
        <v>43.442300000000003</v>
      </c>
      <c r="K1548" s="69">
        <v>45.987430000000003</v>
      </c>
      <c r="L1548" s="69">
        <v>46.36401</v>
      </c>
      <c r="M1548" s="69">
        <v>46.179279999999999</v>
      </c>
      <c r="N1548" s="69">
        <v>20.018840000000001</v>
      </c>
      <c r="O1548" s="69">
        <v>18.180230000000002</v>
      </c>
      <c r="P1548" s="69">
        <v>17.45365</v>
      </c>
      <c r="Q1548" s="69">
        <v>16.8932</v>
      </c>
      <c r="R1548" s="69">
        <v>13.15532</v>
      </c>
      <c r="S1548" s="69">
        <v>11.666410000000001</v>
      </c>
      <c r="T1548" s="69">
        <v>11.080310000000001</v>
      </c>
      <c r="U1548" s="69">
        <v>10.62862</v>
      </c>
      <c r="V1548" s="70">
        <v>0.89116320000000004</v>
      </c>
      <c r="W1548" s="70">
        <v>0.76598339999999998</v>
      </c>
      <c r="X1548" s="70">
        <v>0.7107097</v>
      </c>
      <c r="Y1548" s="70">
        <v>0.67950679999999997</v>
      </c>
    </row>
    <row r="1549" spans="1:25">
      <c r="A1549" t="str">
        <f t="shared" si="75"/>
        <v>50-42</v>
      </c>
      <c r="B1549">
        <f t="shared" si="73"/>
        <v>50</v>
      </c>
      <c r="C1549">
        <f t="shared" si="74"/>
        <v>42</v>
      </c>
      <c r="D1549">
        <v>220000</v>
      </c>
      <c r="E1549">
        <v>186000</v>
      </c>
      <c r="F1549" s="69">
        <v>20.971219999999999</v>
      </c>
      <c r="G1549" s="69">
        <v>18.053719999999998</v>
      </c>
      <c r="H1549" s="69">
        <v>17.136109999999999</v>
      </c>
      <c r="I1549" s="69">
        <v>16.958369999999999</v>
      </c>
      <c r="J1549" s="69">
        <v>44.781289999999998</v>
      </c>
      <c r="K1549" s="69">
        <v>47.443359999999998</v>
      </c>
      <c r="L1549" s="69">
        <v>47.909889999999997</v>
      </c>
      <c r="M1549" s="69">
        <v>47.776780000000002</v>
      </c>
      <c r="N1549" s="69">
        <v>18.201059999999998</v>
      </c>
      <c r="O1549" s="69">
        <v>16.562850000000001</v>
      </c>
      <c r="P1549" s="69">
        <v>15.905900000000001</v>
      </c>
      <c r="Q1549" s="69">
        <v>15.39617</v>
      </c>
      <c r="R1549" s="69">
        <v>12.293430000000001</v>
      </c>
      <c r="S1549" s="69">
        <v>10.906980000000001</v>
      </c>
      <c r="T1549" s="69">
        <v>10.3528</v>
      </c>
      <c r="U1549" s="69">
        <v>9.9223440000000007</v>
      </c>
      <c r="V1549" s="70">
        <v>0.75867949999999995</v>
      </c>
      <c r="W1549" s="70">
        <v>0.65067090000000005</v>
      </c>
      <c r="X1549" s="70">
        <v>0.60162700000000002</v>
      </c>
      <c r="Y1549" s="70">
        <v>0.57342939999999998</v>
      </c>
    </row>
    <row r="1550" spans="1:25">
      <c r="A1550" t="str">
        <f t="shared" si="75"/>
        <v>50-43</v>
      </c>
      <c r="B1550">
        <f t="shared" si="73"/>
        <v>50</v>
      </c>
      <c r="C1550">
        <f t="shared" si="74"/>
        <v>43</v>
      </c>
      <c r="D1550">
        <v>220000</v>
      </c>
      <c r="E1550">
        <v>190000</v>
      </c>
      <c r="F1550" s="69">
        <v>22.13757</v>
      </c>
      <c r="G1550" s="69">
        <v>18.832940000000001</v>
      </c>
      <c r="H1550" s="69">
        <v>17.7637</v>
      </c>
      <c r="I1550" s="69">
        <v>17.538910000000001</v>
      </c>
      <c r="J1550" s="69">
        <v>42.958629999999999</v>
      </c>
      <c r="K1550" s="69">
        <v>45.79654</v>
      </c>
      <c r="L1550" s="69">
        <v>46.321339999999999</v>
      </c>
      <c r="M1550" s="69">
        <v>46.206980000000001</v>
      </c>
      <c r="N1550" s="69">
        <v>19.432099999999998</v>
      </c>
      <c r="O1550" s="69">
        <v>17.657509999999998</v>
      </c>
      <c r="P1550" s="69">
        <v>16.954930000000001</v>
      </c>
      <c r="Q1550" s="69">
        <v>16.413599999999999</v>
      </c>
      <c r="R1550" s="69">
        <v>12.596030000000001</v>
      </c>
      <c r="S1550" s="69">
        <v>11.163309999999999</v>
      </c>
      <c r="T1550" s="69">
        <v>10.59675</v>
      </c>
      <c r="U1550" s="69">
        <v>10.16023</v>
      </c>
      <c r="V1550" s="70">
        <v>0.89897159999999998</v>
      </c>
      <c r="W1550" s="70">
        <v>0.76767280000000004</v>
      </c>
      <c r="X1550" s="70">
        <v>0.70974619999999999</v>
      </c>
      <c r="Y1550" s="70">
        <v>0.67726090000000005</v>
      </c>
    </row>
    <row r="1551" spans="1:25">
      <c r="A1551" t="str">
        <f t="shared" si="75"/>
        <v>50-44</v>
      </c>
      <c r="B1551">
        <f t="shared" si="73"/>
        <v>50</v>
      </c>
      <c r="C1551">
        <f t="shared" si="74"/>
        <v>44</v>
      </c>
      <c r="D1551">
        <v>220000</v>
      </c>
      <c r="E1551">
        <v>194000</v>
      </c>
      <c r="F1551" s="69">
        <v>16.14378</v>
      </c>
      <c r="G1551" s="69">
        <v>13.708769999999999</v>
      </c>
      <c r="H1551" s="69">
        <v>12.96682</v>
      </c>
      <c r="I1551" s="69">
        <v>12.822050000000001</v>
      </c>
      <c r="J1551" s="69">
        <v>46.871850000000002</v>
      </c>
      <c r="K1551" s="69">
        <v>49.638530000000003</v>
      </c>
      <c r="L1551" s="69">
        <v>50.125770000000003</v>
      </c>
      <c r="M1551" s="69">
        <v>50.005459999999999</v>
      </c>
      <c r="N1551" s="69">
        <v>15.38368</v>
      </c>
      <c r="O1551" s="69">
        <v>14.04574</v>
      </c>
      <c r="P1551" s="69">
        <v>13.513299999999999</v>
      </c>
      <c r="Q1551" s="69">
        <v>13.101050000000001</v>
      </c>
      <c r="R1551" s="69">
        <v>10.929510000000001</v>
      </c>
      <c r="S1551" s="69">
        <v>9.7068460000000005</v>
      </c>
      <c r="T1551" s="69">
        <v>9.2217090000000006</v>
      </c>
      <c r="U1551" s="69">
        <v>8.8445509999999992</v>
      </c>
      <c r="V1551" s="70">
        <v>0.6045085</v>
      </c>
      <c r="W1551" s="70">
        <v>0.51702599999999999</v>
      </c>
      <c r="X1551" s="70">
        <v>0.47888370000000002</v>
      </c>
      <c r="Y1551" s="70">
        <v>0.45812999999999998</v>
      </c>
    </row>
    <row r="1552" spans="1:25">
      <c r="A1552" t="str">
        <f t="shared" si="75"/>
        <v>50-45</v>
      </c>
      <c r="B1552">
        <f t="shared" si="73"/>
        <v>50</v>
      </c>
      <c r="C1552">
        <f t="shared" si="74"/>
        <v>45</v>
      </c>
      <c r="D1552">
        <v>220000</v>
      </c>
      <c r="E1552">
        <v>198000</v>
      </c>
      <c r="F1552" s="69">
        <v>9.3127610000000001</v>
      </c>
      <c r="G1552" s="69">
        <v>7.8512519999999997</v>
      </c>
      <c r="H1552" s="69">
        <v>7.4344549999999998</v>
      </c>
      <c r="I1552" s="69">
        <v>7.3704470000000004</v>
      </c>
      <c r="J1552" s="69">
        <v>49.998699999999999</v>
      </c>
      <c r="K1552" s="69">
        <v>52.654620000000001</v>
      </c>
      <c r="L1552" s="69">
        <v>53.07432</v>
      </c>
      <c r="M1552" s="69">
        <v>52.913130000000002</v>
      </c>
      <c r="N1552" s="69">
        <v>10.660080000000001</v>
      </c>
      <c r="O1552" s="69">
        <v>9.7876309999999993</v>
      </c>
      <c r="P1552" s="69">
        <v>9.4538770000000003</v>
      </c>
      <c r="Q1552" s="69">
        <v>9.2016299999999998</v>
      </c>
      <c r="R1552" s="69">
        <v>9.1508780000000005</v>
      </c>
      <c r="S1552" s="69">
        <v>8.1411449999999999</v>
      </c>
      <c r="T1552" s="69">
        <v>7.7559269999999998</v>
      </c>
      <c r="U1552" s="69">
        <v>7.4614830000000003</v>
      </c>
      <c r="V1552" s="70">
        <v>0.40238049999999997</v>
      </c>
      <c r="W1552" s="70">
        <v>0.34379690000000002</v>
      </c>
      <c r="X1552" s="70">
        <v>0.32022820000000002</v>
      </c>
      <c r="Y1552" s="70">
        <v>0.30947540000000001</v>
      </c>
    </row>
    <row r="1553" spans="1:25">
      <c r="A1553" t="str">
        <f t="shared" si="75"/>
        <v>50-46</v>
      </c>
      <c r="B1553">
        <f t="shared" si="73"/>
        <v>50</v>
      </c>
      <c r="C1553">
        <f t="shared" si="74"/>
        <v>46</v>
      </c>
      <c r="D1553">
        <v>220000</v>
      </c>
      <c r="E1553">
        <v>202000</v>
      </c>
      <c r="F1553" s="69">
        <v>15.15621</v>
      </c>
      <c r="G1553" s="69">
        <v>12.90207</v>
      </c>
      <c r="H1553" s="69">
        <v>12.232620000000001</v>
      </c>
      <c r="I1553" s="69">
        <v>12.10764</v>
      </c>
      <c r="J1553" s="69">
        <v>47.148780000000002</v>
      </c>
      <c r="K1553" s="69">
        <v>49.857840000000003</v>
      </c>
      <c r="L1553" s="69">
        <v>50.312899999999999</v>
      </c>
      <c r="M1553" s="69">
        <v>50.195149999999998</v>
      </c>
      <c r="N1553" s="69">
        <v>15.6433</v>
      </c>
      <c r="O1553" s="69">
        <v>14.2814</v>
      </c>
      <c r="P1553" s="69">
        <v>13.757720000000001</v>
      </c>
      <c r="Q1553" s="69">
        <v>13.35848</v>
      </c>
      <c r="R1553" s="69">
        <v>10.760009999999999</v>
      </c>
      <c r="S1553" s="69">
        <v>9.5578389999999995</v>
      </c>
      <c r="T1553" s="69">
        <v>9.0976479999999995</v>
      </c>
      <c r="U1553" s="69">
        <v>8.7453730000000007</v>
      </c>
      <c r="V1553" s="70">
        <v>0.60935289999999998</v>
      </c>
      <c r="W1553" s="70">
        <v>0.52189280000000005</v>
      </c>
      <c r="X1553" s="70">
        <v>0.48422290000000001</v>
      </c>
      <c r="Y1553" s="70">
        <v>0.46361730000000001</v>
      </c>
    </row>
    <row r="1554" spans="1:25">
      <c r="A1554" t="str">
        <f t="shared" si="75"/>
        <v>50-47</v>
      </c>
      <c r="B1554">
        <f t="shared" si="73"/>
        <v>50</v>
      </c>
      <c r="C1554">
        <f t="shared" si="74"/>
        <v>47</v>
      </c>
      <c r="D1554">
        <v>220000</v>
      </c>
      <c r="E1554">
        <v>206000</v>
      </c>
      <c r="F1554" s="69">
        <v>12.51329</v>
      </c>
      <c r="G1554" s="69">
        <v>10.627840000000001</v>
      </c>
      <c r="H1554" s="69">
        <v>10.084199999999999</v>
      </c>
      <c r="I1554" s="69">
        <v>9.9908730000000006</v>
      </c>
      <c r="J1554" s="69">
        <v>47.723939999999999</v>
      </c>
      <c r="K1554" s="69">
        <v>50.393569999999997</v>
      </c>
      <c r="L1554" s="69">
        <v>50.834049999999998</v>
      </c>
      <c r="M1554" s="69">
        <v>50.717399999999998</v>
      </c>
      <c r="N1554" s="69">
        <v>13.827629999999999</v>
      </c>
      <c r="O1554" s="69">
        <v>12.64486</v>
      </c>
      <c r="P1554" s="69">
        <v>12.19772</v>
      </c>
      <c r="Q1554" s="69">
        <v>11.8589</v>
      </c>
      <c r="R1554" s="69">
        <v>10.01408</v>
      </c>
      <c r="S1554" s="69">
        <v>8.8995639999999998</v>
      </c>
      <c r="T1554" s="69">
        <v>8.4798690000000008</v>
      </c>
      <c r="U1554" s="69">
        <v>8.1602549999999994</v>
      </c>
      <c r="V1554" s="70">
        <v>0.50436859999999994</v>
      </c>
      <c r="W1554" s="70">
        <v>0.43164669999999999</v>
      </c>
      <c r="X1554" s="70">
        <v>0.40147119999999997</v>
      </c>
      <c r="Y1554" s="70">
        <v>0.38600580000000001</v>
      </c>
    </row>
    <row r="1555" spans="1:25">
      <c r="A1555" t="str">
        <f t="shared" si="75"/>
        <v>50-48</v>
      </c>
      <c r="B1555">
        <f t="shared" si="73"/>
        <v>50</v>
      </c>
      <c r="C1555">
        <f t="shared" si="74"/>
        <v>48</v>
      </c>
      <c r="D1555">
        <v>220000</v>
      </c>
      <c r="E1555">
        <v>210000</v>
      </c>
      <c r="F1555" s="69">
        <v>10.372260000000001</v>
      </c>
      <c r="G1555" s="69">
        <v>8.8021969999999996</v>
      </c>
      <c r="H1555" s="69">
        <v>8.3567090000000004</v>
      </c>
      <c r="I1555" s="69">
        <v>8.2839329999999993</v>
      </c>
      <c r="J1555" s="69">
        <v>49.212009999999999</v>
      </c>
      <c r="K1555" s="69">
        <v>51.825850000000003</v>
      </c>
      <c r="L1555" s="69">
        <v>52.250680000000003</v>
      </c>
      <c r="M1555" s="69">
        <v>52.121499999999997</v>
      </c>
      <c r="N1555" s="69">
        <v>12.55686</v>
      </c>
      <c r="O1555" s="69">
        <v>11.49593</v>
      </c>
      <c r="P1555" s="69">
        <v>11.099019999999999</v>
      </c>
      <c r="Q1555" s="69">
        <v>10.799390000000001</v>
      </c>
      <c r="R1555" s="69">
        <v>9.4896449999999994</v>
      </c>
      <c r="S1555" s="69">
        <v>8.4369390000000006</v>
      </c>
      <c r="T1555" s="69">
        <v>8.0450800000000005</v>
      </c>
      <c r="U1555" s="69">
        <v>7.7477770000000001</v>
      </c>
      <c r="V1555" s="70">
        <v>0.48834420000000001</v>
      </c>
      <c r="W1555" s="70">
        <v>0.4178963</v>
      </c>
      <c r="X1555" s="70">
        <v>0.38883099999999998</v>
      </c>
      <c r="Y1555" s="70">
        <v>0.37402760000000002</v>
      </c>
    </row>
    <row r="1556" spans="1:25">
      <c r="A1556" t="str">
        <f t="shared" si="75"/>
        <v>50-49</v>
      </c>
      <c r="B1556">
        <f t="shared" si="73"/>
        <v>50</v>
      </c>
      <c r="C1556">
        <f t="shared" si="74"/>
        <v>49</v>
      </c>
      <c r="D1556">
        <v>220000</v>
      </c>
      <c r="E1556">
        <v>214000</v>
      </c>
      <c r="F1556" s="69">
        <v>22.00591</v>
      </c>
      <c r="G1556" s="69">
        <v>18.921119999999998</v>
      </c>
      <c r="H1556" s="69">
        <v>17.9754</v>
      </c>
      <c r="I1556" s="69">
        <v>17.77543</v>
      </c>
      <c r="J1556" s="69">
        <v>41.67897</v>
      </c>
      <c r="K1556" s="69">
        <v>44.389859999999999</v>
      </c>
      <c r="L1556" s="69">
        <v>44.917879999999997</v>
      </c>
      <c r="M1556" s="69">
        <v>44.885199999999998</v>
      </c>
      <c r="N1556" s="69">
        <v>20.858650000000001</v>
      </c>
      <c r="O1556" s="69">
        <v>18.922740000000001</v>
      </c>
      <c r="P1556" s="69">
        <v>18.194299999999998</v>
      </c>
      <c r="Q1556" s="69">
        <v>17.63852</v>
      </c>
      <c r="R1556" s="69">
        <v>12.503450000000001</v>
      </c>
      <c r="S1556" s="69">
        <v>11.083449999999999</v>
      </c>
      <c r="T1556" s="69">
        <v>10.55199</v>
      </c>
      <c r="U1556" s="69">
        <v>10.14725</v>
      </c>
      <c r="V1556" s="70">
        <v>0.84557530000000003</v>
      </c>
      <c r="W1556" s="70">
        <v>0.72545099999999996</v>
      </c>
      <c r="X1556" s="70">
        <v>0.67232670000000005</v>
      </c>
      <c r="Y1556" s="70">
        <v>0.63991779999999998</v>
      </c>
    </row>
    <row r="1557" spans="1:25">
      <c r="A1557" t="str">
        <f t="shared" si="75"/>
        <v>50-50</v>
      </c>
      <c r="B1557">
        <f t="shared" si="73"/>
        <v>50</v>
      </c>
      <c r="C1557">
        <f t="shared" si="74"/>
        <v>50</v>
      </c>
      <c r="D1557">
        <v>220000</v>
      </c>
      <c r="E1557">
        <v>218000</v>
      </c>
      <c r="F1557" s="69">
        <v>9.6884669999999993</v>
      </c>
      <c r="G1557" s="69">
        <v>8.2173630000000006</v>
      </c>
      <c r="H1557" s="69">
        <v>7.8096259999999997</v>
      </c>
      <c r="I1557" s="69">
        <v>7.7524920000000002</v>
      </c>
      <c r="J1557" s="69">
        <v>50.34122</v>
      </c>
      <c r="K1557" s="69">
        <v>52.998730000000002</v>
      </c>
      <c r="L1557" s="69">
        <v>53.422130000000003</v>
      </c>
      <c r="M1557" s="69">
        <v>53.266559999999998</v>
      </c>
      <c r="N1557" s="69">
        <v>15.60614</v>
      </c>
      <c r="O1557" s="69">
        <v>14.24222</v>
      </c>
      <c r="P1557" s="69">
        <v>13.7484</v>
      </c>
      <c r="Q1557" s="69">
        <v>13.377800000000001</v>
      </c>
      <c r="R1557" s="69">
        <v>10.04073</v>
      </c>
      <c r="S1557" s="69">
        <v>8.9169619999999998</v>
      </c>
      <c r="T1557" s="69">
        <v>8.5114350000000005</v>
      </c>
      <c r="U1557" s="69">
        <v>8.2066140000000001</v>
      </c>
      <c r="V1557" s="70">
        <v>0.61362170000000005</v>
      </c>
      <c r="W1557" s="70">
        <v>0.5242156</v>
      </c>
      <c r="X1557" s="70">
        <v>0.48873650000000002</v>
      </c>
      <c r="Y1557" s="70">
        <v>0.47000069999999999</v>
      </c>
    </row>
    <row r="1558" spans="1:25">
      <c r="A1558" t="str">
        <f t="shared" si="75"/>
        <v>51-4</v>
      </c>
      <c r="B1558">
        <f t="shared" si="73"/>
        <v>51</v>
      </c>
      <c r="C1558">
        <f t="shared" si="74"/>
        <v>4</v>
      </c>
      <c r="D1558">
        <v>224000</v>
      </c>
      <c r="E1558">
        <v>34000</v>
      </c>
      <c r="F1558" s="69">
        <v>6.0247549999999999</v>
      </c>
      <c r="G1558" s="69">
        <v>5.1013809999999999</v>
      </c>
      <c r="H1558" s="69">
        <v>4.8212529999999996</v>
      </c>
      <c r="I1558" s="69">
        <v>4.7000669999999998</v>
      </c>
      <c r="J1558" s="69">
        <v>54.300179999999997</v>
      </c>
      <c r="K1558" s="69">
        <v>55.994109999999999</v>
      </c>
      <c r="L1558" s="69">
        <v>56.210470000000001</v>
      </c>
      <c r="M1558" s="69">
        <v>56.140880000000003</v>
      </c>
      <c r="N1558" s="69">
        <v>10.190670000000001</v>
      </c>
      <c r="O1558" s="69">
        <v>9.3319849999999995</v>
      </c>
      <c r="P1558" s="69">
        <v>9.0117860000000007</v>
      </c>
      <c r="Q1558" s="69">
        <v>8.7711089999999992</v>
      </c>
      <c r="R1558" s="69">
        <v>6.86836</v>
      </c>
      <c r="S1558" s="69">
        <v>6.1195469999999998</v>
      </c>
      <c r="T1558" s="69">
        <v>5.8365220000000004</v>
      </c>
      <c r="U1558" s="69">
        <v>5.6205999999999996</v>
      </c>
      <c r="V1558" s="70">
        <v>0.44074069999999999</v>
      </c>
      <c r="W1558" s="70">
        <v>0.37722509999999998</v>
      </c>
      <c r="X1558" s="70">
        <v>0.34801090000000001</v>
      </c>
      <c r="Y1558" s="70">
        <v>0.33240809999999998</v>
      </c>
    </row>
    <row r="1559" spans="1:25">
      <c r="A1559" t="str">
        <f t="shared" si="75"/>
        <v>51-5</v>
      </c>
      <c r="B1559">
        <f t="shared" si="73"/>
        <v>51</v>
      </c>
      <c r="C1559">
        <f t="shared" si="74"/>
        <v>5</v>
      </c>
      <c r="D1559">
        <v>224000</v>
      </c>
      <c r="E1559">
        <v>38000</v>
      </c>
      <c r="F1559" s="69">
        <v>5.0250890000000004</v>
      </c>
      <c r="G1559" s="69">
        <v>4.2611400000000001</v>
      </c>
      <c r="H1559" s="69">
        <v>4.0290439999999998</v>
      </c>
      <c r="I1559" s="69">
        <v>3.9256180000000001</v>
      </c>
      <c r="J1559" s="69">
        <v>54.521979999999999</v>
      </c>
      <c r="K1559" s="69">
        <v>56.157919999999997</v>
      </c>
      <c r="L1559" s="69">
        <v>56.357849999999999</v>
      </c>
      <c r="M1559" s="69">
        <v>56.28445</v>
      </c>
      <c r="N1559" s="69">
        <v>5.7926799999999998</v>
      </c>
      <c r="O1559" s="69">
        <v>5.3659920000000003</v>
      </c>
      <c r="P1559" s="69">
        <v>5.2080679999999999</v>
      </c>
      <c r="Q1559" s="69">
        <v>5.0900629999999998</v>
      </c>
      <c r="R1559" s="69">
        <v>5.9257629999999999</v>
      </c>
      <c r="S1559" s="69">
        <v>5.300611</v>
      </c>
      <c r="T1559" s="69">
        <v>5.0626889999999998</v>
      </c>
      <c r="U1559" s="69">
        <v>4.8806120000000002</v>
      </c>
      <c r="V1559" s="70">
        <v>0.32317859999999998</v>
      </c>
      <c r="W1559" s="70">
        <v>0.27514090000000002</v>
      </c>
      <c r="X1559" s="70">
        <v>0.2517337</v>
      </c>
      <c r="Y1559" s="70">
        <v>0.23908199999999999</v>
      </c>
    </row>
    <row r="1560" spans="1:25">
      <c r="A1560" t="str">
        <f t="shared" si="75"/>
        <v>51-6</v>
      </c>
      <c r="B1560">
        <f t="shared" si="73"/>
        <v>51</v>
      </c>
      <c r="C1560">
        <f t="shared" si="74"/>
        <v>6</v>
      </c>
      <c r="D1560">
        <v>224000</v>
      </c>
      <c r="E1560">
        <v>42000</v>
      </c>
      <c r="F1560" s="69">
        <v>8.9788119999999996</v>
      </c>
      <c r="G1560" s="69">
        <v>7.5769380000000002</v>
      </c>
      <c r="H1560" s="69">
        <v>7.1573209999999996</v>
      </c>
      <c r="I1560" s="69">
        <v>7.0012249999999998</v>
      </c>
      <c r="J1560" s="69">
        <v>53.601410000000001</v>
      </c>
      <c r="K1560" s="69">
        <v>55.276359999999997</v>
      </c>
      <c r="L1560" s="69">
        <v>55.485979999999998</v>
      </c>
      <c r="M1560" s="69">
        <v>55.419269999999997</v>
      </c>
      <c r="N1560" s="69">
        <v>12.503439999999999</v>
      </c>
      <c r="O1560" s="69">
        <v>11.4024</v>
      </c>
      <c r="P1560" s="69">
        <v>10.98673</v>
      </c>
      <c r="Q1560" s="69">
        <v>10.67362</v>
      </c>
      <c r="R1560" s="69">
        <v>7.51159</v>
      </c>
      <c r="S1560" s="69">
        <v>6.684958</v>
      </c>
      <c r="T1560" s="69">
        <v>6.3704029999999996</v>
      </c>
      <c r="U1560" s="69">
        <v>6.1305930000000002</v>
      </c>
      <c r="V1560" s="70">
        <v>0.58533999999999997</v>
      </c>
      <c r="W1560" s="70">
        <v>0.50531429999999999</v>
      </c>
      <c r="X1560" s="70">
        <v>0.47122779999999997</v>
      </c>
      <c r="Y1560" s="70">
        <v>0.45332709999999998</v>
      </c>
    </row>
    <row r="1561" spans="1:25">
      <c r="A1561" t="str">
        <f t="shared" si="75"/>
        <v>51-7</v>
      </c>
      <c r="B1561">
        <f t="shared" si="73"/>
        <v>51</v>
      </c>
      <c r="C1561">
        <f t="shared" si="74"/>
        <v>7</v>
      </c>
      <c r="D1561">
        <v>224000</v>
      </c>
      <c r="E1561">
        <v>46000</v>
      </c>
      <c r="F1561" s="69">
        <v>5.8647780000000003</v>
      </c>
      <c r="G1561" s="69">
        <v>4.9850120000000002</v>
      </c>
      <c r="H1561" s="69">
        <v>4.7190789999999998</v>
      </c>
      <c r="I1561" s="69">
        <v>4.6082409999999996</v>
      </c>
      <c r="J1561" s="69">
        <v>54.955069999999999</v>
      </c>
      <c r="K1561" s="69">
        <v>56.569279999999999</v>
      </c>
      <c r="L1561" s="69">
        <v>56.750689999999999</v>
      </c>
      <c r="M1561" s="69">
        <v>56.67398</v>
      </c>
      <c r="N1561" s="69">
        <v>9.9985999999999997</v>
      </c>
      <c r="O1561" s="69">
        <v>9.1554680000000008</v>
      </c>
      <c r="P1561" s="69">
        <v>8.8350500000000007</v>
      </c>
      <c r="Q1561" s="69">
        <v>8.5940899999999996</v>
      </c>
      <c r="R1561" s="69">
        <v>6.7466119999999998</v>
      </c>
      <c r="S1561" s="69">
        <v>6.0169220000000001</v>
      </c>
      <c r="T1561" s="69">
        <v>5.7364040000000003</v>
      </c>
      <c r="U1561" s="69">
        <v>5.522392</v>
      </c>
      <c r="V1561" s="70">
        <v>0.46602009999999999</v>
      </c>
      <c r="W1561" s="70">
        <v>0.4013757</v>
      </c>
      <c r="X1561" s="70">
        <v>0.37164570000000002</v>
      </c>
      <c r="Y1561" s="70">
        <v>0.355518</v>
      </c>
    </row>
    <row r="1562" spans="1:25">
      <c r="A1562" t="str">
        <f t="shared" si="75"/>
        <v>51-8</v>
      </c>
      <c r="B1562">
        <f t="shared" si="73"/>
        <v>51</v>
      </c>
      <c r="C1562">
        <f t="shared" si="74"/>
        <v>8</v>
      </c>
      <c r="D1562">
        <v>224000</v>
      </c>
      <c r="E1562">
        <v>50000</v>
      </c>
      <c r="F1562" s="69">
        <v>5.5503130000000001</v>
      </c>
      <c r="G1562" s="69">
        <v>4.6934199999999997</v>
      </c>
      <c r="H1562" s="69">
        <v>4.4373279999999999</v>
      </c>
      <c r="I1562" s="69">
        <v>4.3322289999999999</v>
      </c>
      <c r="J1562" s="69">
        <v>54.972760000000001</v>
      </c>
      <c r="K1562" s="69">
        <v>56.625410000000002</v>
      </c>
      <c r="L1562" s="69">
        <v>56.815300000000001</v>
      </c>
      <c r="M1562" s="69">
        <v>56.73809</v>
      </c>
      <c r="N1562" s="69">
        <v>7.7415979999999998</v>
      </c>
      <c r="O1562" s="69">
        <v>7.1209559999999996</v>
      </c>
      <c r="P1562" s="69">
        <v>6.8864570000000001</v>
      </c>
      <c r="Q1562" s="69">
        <v>6.7105449999999998</v>
      </c>
      <c r="R1562" s="69">
        <v>6.2762979999999997</v>
      </c>
      <c r="S1562" s="69">
        <v>5.6069440000000004</v>
      </c>
      <c r="T1562" s="69">
        <v>5.3495169999999996</v>
      </c>
      <c r="U1562" s="69">
        <v>5.1527960000000004</v>
      </c>
      <c r="V1562" s="70">
        <v>0.4044624</v>
      </c>
      <c r="W1562" s="70">
        <v>0.34657389999999999</v>
      </c>
      <c r="X1562" s="70">
        <v>0.3196002</v>
      </c>
      <c r="Y1562" s="70">
        <v>0.30514550000000001</v>
      </c>
    </row>
    <row r="1563" spans="1:25">
      <c r="A1563" t="str">
        <f t="shared" si="75"/>
        <v>51-9</v>
      </c>
      <c r="B1563">
        <f t="shared" si="73"/>
        <v>51</v>
      </c>
      <c r="C1563">
        <f t="shared" si="74"/>
        <v>9</v>
      </c>
      <c r="D1563">
        <v>224000</v>
      </c>
      <c r="E1563">
        <v>54000</v>
      </c>
      <c r="F1563" s="69">
        <v>5.5383469999999999</v>
      </c>
      <c r="G1563" s="69">
        <v>4.6858820000000003</v>
      </c>
      <c r="H1563" s="69">
        <v>4.4280030000000004</v>
      </c>
      <c r="I1563" s="69">
        <v>4.3215479999999999</v>
      </c>
      <c r="J1563" s="69">
        <v>54.685670000000002</v>
      </c>
      <c r="K1563" s="69">
        <v>56.323309999999999</v>
      </c>
      <c r="L1563" s="69">
        <v>56.508290000000002</v>
      </c>
      <c r="M1563" s="69">
        <v>56.427570000000003</v>
      </c>
      <c r="N1563" s="69">
        <v>7.3522600000000002</v>
      </c>
      <c r="O1563" s="69">
        <v>6.759633</v>
      </c>
      <c r="P1563" s="69">
        <v>6.5363290000000003</v>
      </c>
      <c r="Q1563" s="69">
        <v>6.3689629999999999</v>
      </c>
      <c r="R1563" s="69">
        <v>6.1584130000000004</v>
      </c>
      <c r="S1563" s="69">
        <v>5.502167</v>
      </c>
      <c r="T1563" s="69">
        <v>5.2503880000000001</v>
      </c>
      <c r="U1563" s="69">
        <v>5.0583640000000001</v>
      </c>
      <c r="V1563" s="70">
        <v>0.3874764</v>
      </c>
      <c r="W1563" s="70">
        <v>0.33114209999999999</v>
      </c>
      <c r="X1563" s="70">
        <v>0.304865</v>
      </c>
      <c r="Y1563" s="70">
        <v>0.29100039999999999</v>
      </c>
    </row>
    <row r="1564" spans="1:25">
      <c r="A1564" t="str">
        <f t="shared" si="75"/>
        <v>51-10</v>
      </c>
      <c r="B1564">
        <f t="shared" si="73"/>
        <v>51</v>
      </c>
      <c r="C1564">
        <f t="shared" si="74"/>
        <v>10</v>
      </c>
      <c r="D1564">
        <v>224000</v>
      </c>
      <c r="E1564">
        <v>58000</v>
      </c>
      <c r="F1564" s="69">
        <v>7.4024470000000004</v>
      </c>
      <c r="G1564" s="69">
        <v>6.2629489999999999</v>
      </c>
      <c r="H1564" s="69">
        <v>5.91411</v>
      </c>
      <c r="I1564" s="69">
        <v>5.7788000000000004</v>
      </c>
      <c r="J1564" s="69">
        <v>55.481879999999997</v>
      </c>
      <c r="K1564" s="69">
        <v>57.045409999999997</v>
      </c>
      <c r="L1564" s="69">
        <v>57.204160000000002</v>
      </c>
      <c r="M1564" s="69">
        <v>57.103369999999998</v>
      </c>
      <c r="N1564" s="69">
        <v>13.244440000000001</v>
      </c>
      <c r="O1564" s="69">
        <v>12.052339999999999</v>
      </c>
      <c r="P1564" s="69">
        <v>11.60173</v>
      </c>
      <c r="Q1564" s="69">
        <v>11.262370000000001</v>
      </c>
      <c r="R1564" s="69">
        <v>7.3660920000000001</v>
      </c>
      <c r="S1564" s="69">
        <v>6.555148</v>
      </c>
      <c r="T1564" s="69">
        <v>6.2461380000000002</v>
      </c>
      <c r="U1564" s="69">
        <v>6.0112940000000004</v>
      </c>
      <c r="V1564" s="70">
        <v>0.64225259999999995</v>
      </c>
      <c r="W1564" s="70">
        <v>0.55371139999999996</v>
      </c>
      <c r="X1564" s="70">
        <v>0.51737230000000001</v>
      </c>
      <c r="Y1564" s="70">
        <v>0.49918050000000003</v>
      </c>
    </row>
    <row r="1565" spans="1:25">
      <c r="A1565" t="str">
        <f t="shared" si="75"/>
        <v>51-11</v>
      </c>
      <c r="B1565">
        <f t="shared" si="73"/>
        <v>51</v>
      </c>
      <c r="C1565">
        <f t="shared" si="74"/>
        <v>11</v>
      </c>
      <c r="D1565">
        <v>224000</v>
      </c>
      <c r="E1565">
        <v>62000</v>
      </c>
      <c r="F1565" s="69">
        <v>6.5327450000000002</v>
      </c>
      <c r="G1565" s="69">
        <v>5.5020790000000002</v>
      </c>
      <c r="H1565" s="69">
        <v>5.1646130000000001</v>
      </c>
      <c r="I1565" s="69">
        <v>5.0332379999999999</v>
      </c>
      <c r="J1565" s="69">
        <v>56.191009999999999</v>
      </c>
      <c r="K1565" s="69">
        <v>57.72645</v>
      </c>
      <c r="L1565" s="69">
        <v>57.865819999999999</v>
      </c>
      <c r="M1565" s="69">
        <v>57.740049999999997</v>
      </c>
      <c r="N1565" s="69">
        <v>12.63322</v>
      </c>
      <c r="O1565" s="69">
        <v>11.504569999999999</v>
      </c>
      <c r="P1565" s="69">
        <v>11.079179999999999</v>
      </c>
      <c r="Q1565" s="69">
        <v>10.76211</v>
      </c>
      <c r="R1565" s="69">
        <v>7.1535380000000002</v>
      </c>
      <c r="S1565" s="69">
        <v>6.3667350000000003</v>
      </c>
      <c r="T1565" s="69">
        <v>6.0669639999999996</v>
      </c>
      <c r="U1565" s="69">
        <v>5.8413310000000003</v>
      </c>
      <c r="V1565" s="70">
        <v>0.62678699999999998</v>
      </c>
      <c r="W1565" s="70">
        <v>0.53795119999999996</v>
      </c>
      <c r="X1565" s="70">
        <v>0.50161029999999995</v>
      </c>
      <c r="Y1565" s="70">
        <v>0.48459350000000001</v>
      </c>
    </row>
    <row r="1566" spans="1:25">
      <c r="A1566" t="str">
        <f t="shared" si="75"/>
        <v>51-12</v>
      </c>
      <c r="B1566">
        <f t="shared" si="73"/>
        <v>51</v>
      </c>
      <c r="C1566">
        <f t="shared" si="74"/>
        <v>12</v>
      </c>
      <c r="D1566">
        <v>224000</v>
      </c>
      <c r="E1566">
        <v>66000</v>
      </c>
      <c r="F1566" s="69">
        <v>10.54012</v>
      </c>
      <c r="G1566" s="69">
        <v>8.8305550000000004</v>
      </c>
      <c r="H1566" s="69">
        <v>8.2948869999999992</v>
      </c>
      <c r="I1566" s="69">
        <v>8.118233</v>
      </c>
      <c r="J1566" s="69">
        <v>53.274650000000001</v>
      </c>
      <c r="K1566" s="69">
        <v>55.097909999999999</v>
      </c>
      <c r="L1566" s="69">
        <v>55.335180000000001</v>
      </c>
      <c r="M1566" s="69">
        <v>55.249969999999998</v>
      </c>
      <c r="N1566" s="69">
        <v>14.244859999999999</v>
      </c>
      <c r="O1566" s="69">
        <v>12.9459</v>
      </c>
      <c r="P1566" s="69">
        <v>12.45462</v>
      </c>
      <c r="Q1566" s="69">
        <v>12.08492</v>
      </c>
      <c r="R1566" s="69">
        <v>7.7526210000000004</v>
      </c>
      <c r="S1566" s="69">
        <v>6.8922330000000001</v>
      </c>
      <c r="T1566" s="69">
        <v>6.5645199999999999</v>
      </c>
      <c r="U1566" s="69">
        <v>6.3168369999999996</v>
      </c>
      <c r="V1566" s="70">
        <v>0.69357259999999998</v>
      </c>
      <c r="W1566" s="70">
        <v>0.59848089999999998</v>
      </c>
      <c r="X1566" s="70">
        <v>0.55992560000000002</v>
      </c>
      <c r="Y1566" s="70">
        <v>0.54081129999999999</v>
      </c>
    </row>
    <row r="1567" spans="1:25">
      <c r="A1567" t="str">
        <f t="shared" si="75"/>
        <v>51-13</v>
      </c>
      <c r="B1567">
        <f t="shared" si="73"/>
        <v>51</v>
      </c>
      <c r="C1567">
        <f t="shared" si="74"/>
        <v>13</v>
      </c>
      <c r="D1567">
        <v>224000</v>
      </c>
      <c r="E1567">
        <v>70000</v>
      </c>
      <c r="F1567" s="69">
        <v>7.3312090000000003</v>
      </c>
      <c r="G1567" s="69">
        <v>6.203233</v>
      </c>
      <c r="H1567" s="69">
        <v>5.8593299999999999</v>
      </c>
      <c r="I1567" s="69">
        <v>5.739789</v>
      </c>
      <c r="J1567" s="69">
        <v>53.167230000000004</v>
      </c>
      <c r="K1567" s="69">
        <v>54.944330000000001</v>
      </c>
      <c r="L1567" s="69">
        <v>55.171280000000003</v>
      </c>
      <c r="M1567" s="69">
        <v>55.096800000000002</v>
      </c>
      <c r="N1567" s="69">
        <v>8.5270639999999993</v>
      </c>
      <c r="O1567" s="69">
        <v>7.8148780000000002</v>
      </c>
      <c r="P1567" s="69">
        <v>7.5448440000000003</v>
      </c>
      <c r="Q1567" s="69">
        <v>7.3421719999999997</v>
      </c>
      <c r="R1567" s="69">
        <v>6.4650550000000004</v>
      </c>
      <c r="S1567" s="69">
        <v>5.7718020000000001</v>
      </c>
      <c r="T1567" s="69">
        <v>5.5056039999999999</v>
      </c>
      <c r="U1567" s="69">
        <v>5.3029760000000001</v>
      </c>
      <c r="V1567" s="70">
        <v>0.4281008</v>
      </c>
      <c r="W1567" s="70">
        <v>0.36785849999999998</v>
      </c>
      <c r="X1567" s="70">
        <v>0.34058450000000001</v>
      </c>
      <c r="Y1567" s="70">
        <v>0.32666469999999997</v>
      </c>
    </row>
    <row r="1568" spans="1:25">
      <c r="A1568" t="str">
        <f t="shared" si="75"/>
        <v>51-14</v>
      </c>
      <c r="B1568">
        <f t="shared" si="73"/>
        <v>51</v>
      </c>
      <c r="C1568">
        <f t="shared" si="74"/>
        <v>14</v>
      </c>
      <c r="D1568">
        <v>224000</v>
      </c>
      <c r="E1568">
        <v>74000</v>
      </c>
      <c r="F1568" s="69">
        <v>7.1480119999999996</v>
      </c>
      <c r="G1568" s="69">
        <v>6.0852040000000001</v>
      </c>
      <c r="H1568" s="69">
        <v>5.7614580000000002</v>
      </c>
      <c r="I1568" s="69">
        <v>5.6452739999999997</v>
      </c>
      <c r="J1568" s="69">
        <v>55.333260000000003</v>
      </c>
      <c r="K1568" s="69">
        <v>56.890860000000004</v>
      </c>
      <c r="L1568" s="69">
        <v>57.045229999999997</v>
      </c>
      <c r="M1568" s="69">
        <v>56.937440000000002</v>
      </c>
      <c r="N1568" s="69">
        <v>13.13977</v>
      </c>
      <c r="O1568" s="69">
        <v>11.963950000000001</v>
      </c>
      <c r="P1568" s="69">
        <v>11.51759</v>
      </c>
      <c r="Q1568" s="69">
        <v>11.17746</v>
      </c>
      <c r="R1568" s="69">
        <v>7.333107</v>
      </c>
      <c r="S1568" s="69">
        <v>6.5339650000000002</v>
      </c>
      <c r="T1568" s="69">
        <v>6.2285120000000003</v>
      </c>
      <c r="U1568" s="69">
        <v>5.9945139999999997</v>
      </c>
      <c r="V1568" s="70">
        <v>0.65101569999999997</v>
      </c>
      <c r="W1568" s="70">
        <v>0.56305780000000005</v>
      </c>
      <c r="X1568" s="70">
        <v>0.52648620000000002</v>
      </c>
      <c r="Y1568" s="70">
        <v>0.50711349999999999</v>
      </c>
    </row>
    <row r="1569" spans="1:25">
      <c r="A1569" t="str">
        <f t="shared" si="75"/>
        <v>51-15</v>
      </c>
      <c r="B1569">
        <f t="shared" si="73"/>
        <v>51</v>
      </c>
      <c r="C1569">
        <f t="shared" si="74"/>
        <v>15</v>
      </c>
      <c r="D1569">
        <v>224000</v>
      </c>
      <c r="E1569">
        <v>78000</v>
      </c>
      <c r="F1569" s="69">
        <v>7.6300720000000002</v>
      </c>
      <c r="G1569" s="69">
        <v>6.4788500000000004</v>
      </c>
      <c r="H1569" s="69">
        <v>6.1279009999999996</v>
      </c>
      <c r="I1569" s="69">
        <v>6.0016889999999998</v>
      </c>
      <c r="J1569" s="69">
        <v>53.636319999999998</v>
      </c>
      <c r="K1569" s="69">
        <v>55.389919999999996</v>
      </c>
      <c r="L1569" s="69">
        <v>55.609110000000001</v>
      </c>
      <c r="M1569" s="69">
        <v>55.539279999999998</v>
      </c>
      <c r="N1569" s="69">
        <v>11.09524</v>
      </c>
      <c r="O1569" s="69">
        <v>10.1241</v>
      </c>
      <c r="P1569" s="69">
        <v>9.7555270000000007</v>
      </c>
      <c r="Q1569" s="69">
        <v>9.4747869999999992</v>
      </c>
      <c r="R1569" s="69">
        <v>7.0447160000000002</v>
      </c>
      <c r="S1569" s="69">
        <v>6.283226</v>
      </c>
      <c r="T1569" s="69">
        <v>5.9914160000000001</v>
      </c>
      <c r="U1569" s="69">
        <v>5.7676109999999996</v>
      </c>
      <c r="V1569" s="70">
        <v>0.54096319999999998</v>
      </c>
      <c r="W1569" s="70">
        <v>0.46605859999999999</v>
      </c>
      <c r="X1569" s="70">
        <v>0.433861</v>
      </c>
      <c r="Y1569" s="70">
        <v>0.4170952</v>
      </c>
    </row>
    <row r="1570" spans="1:25">
      <c r="A1570" t="str">
        <f t="shared" si="75"/>
        <v>51-16</v>
      </c>
      <c r="B1570">
        <f t="shared" si="73"/>
        <v>51</v>
      </c>
      <c r="C1570">
        <f t="shared" si="74"/>
        <v>16</v>
      </c>
      <c r="D1570">
        <v>224000</v>
      </c>
      <c r="E1570">
        <v>82000</v>
      </c>
      <c r="F1570" s="69">
        <v>8.3021740000000008</v>
      </c>
      <c r="G1570" s="69">
        <v>7.0231979999999998</v>
      </c>
      <c r="H1570" s="69">
        <v>6.634417</v>
      </c>
      <c r="I1570" s="69">
        <v>6.498202</v>
      </c>
      <c r="J1570" s="69">
        <v>51.747100000000003</v>
      </c>
      <c r="K1570" s="69">
        <v>53.624699999999997</v>
      </c>
      <c r="L1570" s="69">
        <v>53.890309999999999</v>
      </c>
      <c r="M1570" s="69">
        <v>53.848439999999997</v>
      </c>
      <c r="N1570" s="69">
        <v>8.4070710000000002</v>
      </c>
      <c r="O1570" s="69">
        <v>7.7007329999999996</v>
      </c>
      <c r="P1570" s="69">
        <v>7.4325919999999996</v>
      </c>
      <c r="Q1570" s="69">
        <v>7.2292389999999997</v>
      </c>
      <c r="R1570" s="69">
        <v>6.6854019999999998</v>
      </c>
      <c r="S1570" s="69">
        <v>5.9708560000000004</v>
      </c>
      <c r="T1570" s="69">
        <v>5.6961539999999999</v>
      </c>
      <c r="U1570" s="69">
        <v>5.4851960000000002</v>
      </c>
      <c r="V1570" s="70">
        <v>0.43255529999999998</v>
      </c>
      <c r="W1570" s="70">
        <v>0.37105280000000002</v>
      </c>
      <c r="X1570" s="70">
        <v>0.34350930000000002</v>
      </c>
      <c r="Y1570" s="70">
        <v>0.32935900000000001</v>
      </c>
    </row>
    <row r="1571" spans="1:25">
      <c r="A1571" t="str">
        <f t="shared" si="75"/>
        <v>51-17</v>
      </c>
      <c r="B1571">
        <f t="shared" si="73"/>
        <v>51</v>
      </c>
      <c r="C1571">
        <f t="shared" si="74"/>
        <v>17</v>
      </c>
      <c r="D1571">
        <v>224000</v>
      </c>
      <c r="E1571">
        <v>86000</v>
      </c>
      <c r="F1571" s="69">
        <v>5.5416530000000002</v>
      </c>
      <c r="G1571" s="69">
        <v>4.6946260000000004</v>
      </c>
      <c r="H1571" s="69">
        <v>4.4321219999999997</v>
      </c>
      <c r="I1571" s="69">
        <v>4.335051</v>
      </c>
      <c r="J1571" s="69">
        <v>52.620829999999998</v>
      </c>
      <c r="K1571" s="69">
        <v>54.447150000000001</v>
      </c>
      <c r="L1571" s="69">
        <v>54.689529999999998</v>
      </c>
      <c r="M1571" s="69">
        <v>54.631979999999999</v>
      </c>
      <c r="N1571" s="69">
        <v>5.7590380000000003</v>
      </c>
      <c r="O1571" s="69">
        <v>5.3077030000000001</v>
      </c>
      <c r="P1571" s="69">
        <v>5.1379149999999996</v>
      </c>
      <c r="Q1571" s="69">
        <v>5.0108439999999996</v>
      </c>
      <c r="R1571" s="69">
        <v>6.0238839999999998</v>
      </c>
      <c r="S1571" s="69">
        <v>5.390854</v>
      </c>
      <c r="T1571" s="69">
        <v>5.1478419999999998</v>
      </c>
      <c r="U1571" s="69">
        <v>4.9616530000000001</v>
      </c>
      <c r="V1571" s="70">
        <v>0.31089230000000001</v>
      </c>
      <c r="W1571" s="70">
        <v>0.26490390000000003</v>
      </c>
      <c r="X1571" s="70">
        <v>0.2434316</v>
      </c>
      <c r="Y1571" s="70">
        <v>0.232712</v>
      </c>
    </row>
    <row r="1572" spans="1:25">
      <c r="A1572" t="str">
        <f t="shared" si="75"/>
        <v>51-18</v>
      </c>
      <c r="B1572">
        <f t="shared" si="73"/>
        <v>51</v>
      </c>
      <c r="C1572">
        <f t="shared" si="74"/>
        <v>18</v>
      </c>
      <c r="D1572">
        <v>224000</v>
      </c>
      <c r="E1572">
        <v>90000</v>
      </c>
      <c r="F1572" s="69">
        <v>5.6255740000000003</v>
      </c>
      <c r="G1572" s="69">
        <v>4.7830839999999997</v>
      </c>
      <c r="H1572" s="69">
        <v>4.5270710000000003</v>
      </c>
      <c r="I1572" s="69">
        <v>4.4308459999999998</v>
      </c>
      <c r="J1572" s="69">
        <v>52.295740000000002</v>
      </c>
      <c r="K1572" s="69">
        <v>54.097239999999999</v>
      </c>
      <c r="L1572" s="69">
        <v>54.33558</v>
      </c>
      <c r="M1572" s="69">
        <v>54.28313</v>
      </c>
      <c r="N1572" s="69">
        <v>5.8491499999999998</v>
      </c>
      <c r="O1572" s="69">
        <v>5.3882630000000002</v>
      </c>
      <c r="P1572" s="69">
        <v>5.2144079999999997</v>
      </c>
      <c r="Q1572" s="69">
        <v>5.0831989999999996</v>
      </c>
      <c r="R1572" s="69">
        <v>6.172148</v>
      </c>
      <c r="S1572" s="69">
        <v>5.5228440000000001</v>
      </c>
      <c r="T1572" s="69">
        <v>5.2739339999999997</v>
      </c>
      <c r="U1572" s="69">
        <v>5.0822779999999996</v>
      </c>
      <c r="V1572" s="70">
        <v>0.31229489999999999</v>
      </c>
      <c r="W1572" s="70">
        <v>0.26637070000000002</v>
      </c>
      <c r="X1572" s="70">
        <v>0.2447222</v>
      </c>
      <c r="Y1572" s="70">
        <v>0.2336308</v>
      </c>
    </row>
    <row r="1573" spans="1:25">
      <c r="A1573" t="str">
        <f t="shared" si="75"/>
        <v>51-19</v>
      </c>
      <c r="B1573">
        <f t="shared" si="73"/>
        <v>51</v>
      </c>
      <c r="C1573">
        <f t="shared" si="74"/>
        <v>19</v>
      </c>
      <c r="D1573">
        <v>224000</v>
      </c>
      <c r="E1573">
        <v>94000</v>
      </c>
      <c r="F1573" s="69">
        <v>7.88889</v>
      </c>
      <c r="G1573" s="69">
        <v>6.7334519999999998</v>
      </c>
      <c r="H1573" s="69">
        <v>6.3700460000000003</v>
      </c>
      <c r="I1573" s="69">
        <v>6.2422170000000001</v>
      </c>
      <c r="J1573" s="69">
        <v>52.084879999999998</v>
      </c>
      <c r="K1573" s="69">
        <v>53.84252</v>
      </c>
      <c r="L1573" s="69">
        <v>54.068449999999999</v>
      </c>
      <c r="M1573" s="69">
        <v>53.996929999999999</v>
      </c>
      <c r="N1573" s="69">
        <v>10.725379999999999</v>
      </c>
      <c r="O1573" s="69">
        <v>9.7975239999999992</v>
      </c>
      <c r="P1573" s="69">
        <v>9.4463340000000002</v>
      </c>
      <c r="Q1573" s="69">
        <v>9.1797939999999993</v>
      </c>
      <c r="R1573" s="69">
        <v>7.5113960000000004</v>
      </c>
      <c r="S1573" s="69">
        <v>6.7002160000000002</v>
      </c>
      <c r="T1573" s="69">
        <v>6.390733</v>
      </c>
      <c r="U1573" s="69">
        <v>6.1537189999999997</v>
      </c>
      <c r="V1573" s="70">
        <v>0.50733399999999995</v>
      </c>
      <c r="W1573" s="70">
        <v>0.43620569999999997</v>
      </c>
      <c r="X1573" s="70">
        <v>0.40597250000000001</v>
      </c>
      <c r="Y1573" s="70">
        <v>0.39098450000000001</v>
      </c>
    </row>
    <row r="1574" spans="1:25">
      <c r="A1574" t="str">
        <f t="shared" si="75"/>
        <v>51-20</v>
      </c>
      <c r="B1574">
        <f t="shared" si="73"/>
        <v>51</v>
      </c>
      <c r="C1574">
        <f t="shared" si="74"/>
        <v>20</v>
      </c>
      <c r="D1574">
        <v>224000</v>
      </c>
      <c r="E1574">
        <v>98000</v>
      </c>
      <c r="F1574" s="69">
        <v>7.1442230000000002</v>
      </c>
      <c r="G1574" s="69">
        <v>6.1675680000000002</v>
      </c>
      <c r="H1574" s="69">
        <v>5.8620510000000001</v>
      </c>
      <c r="I1574" s="69">
        <v>5.7542629999999999</v>
      </c>
      <c r="J1574" s="69">
        <v>53.109180000000002</v>
      </c>
      <c r="K1574" s="69">
        <v>54.743490000000001</v>
      </c>
      <c r="L1574" s="69">
        <v>54.928159999999998</v>
      </c>
      <c r="M1574" s="69">
        <v>54.830669999999998</v>
      </c>
      <c r="N1574" s="69">
        <v>12.02169</v>
      </c>
      <c r="O1574" s="69">
        <v>10.97828</v>
      </c>
      <c r="P1574" s="69">
        <v>10.582380000000001</v>
      </c>
      <c r="Q1574" s="69">
        <v>10.281029999999999</v>
      </c>
      <c r="R1574" s="69">
        <v>7.8669549999999999</v>
      </c>
      <c r="S1574" s="69">
        <v>7.0134569999999998</v>
      </c>
      <c r="T1574" s="69">
        <v>6.6878529999999996</v>
      </c>
      <c r="U1574" s="69">
        <v>6.438129</v>
      </c>
      <c r="V1574" s="70">
        <v>0.57240590000000002</v>
      </c>
      <c r="W1574" s="70">
        <v>0.49628870000000003</v>
      </c>
      <c r="X1574" s="70">
        <v>0.46398499999999998</v>
      </c>
      <c r="Y1574" s="70">
        <v>0.44716929999999999</v>
      </c>
    </row>
    <row r="1575" spans="1:25">
      <c r="A1575" t="str">
        <f t="shared" si="75"/>
        <v>51-21</v>
      </c>
      <c r="B1575">
        <f t="shared" si="73"/>
        <v>51</v>
      </c>
      <c r="C1575">
        <f t="shared" si="74"/>
        <v>21</v>
      </c>
      <c r="D1575">
        <v>224000</v>
      </c>
      <c r="E1575">
        <v>102000</v>
      </c>
      <c r="F1575" s="69">
        <v>7.7593389999999998</v>
      </c>
      <c r="G1575" s="69">
        <v>6.7600170000000004</v>
      </c>
      <c r="H1575" s="69">
        <v>6.4534520000000004</v>
      </c>
      <c r="I1575" s="69">
        <v>6.3532909999999996</v>
      </c>
      <c r="J1575" s="69">
        <v>51.229289999999999</v>
      </c>
      <c r="K1575" s="69">
        <v>52.96143</v>
      </c>
      <c r="L1575" s="69">
        <v>53.172049999999999</v>
      </c>
      <c r="M1575" s="69">
        <v>53.08493</v>
      </c>
      <c r="N1575" s="69">
        <v>10.61713</v>
      </c>
      <c r="O1575" s="69">
        <v>9.7086520000000007</v>
      </c>
      <c r="P1575" s="69">
        <v>9.3627730000000007</v>
      </c>
      <c r="Q1575" s="69">
        <v>9.0985619999999994</v>
      </c>
      <c r="R1575" s="69">
        <v>7.8021010000000004</v>
      </c>
      <c r="S1575" s="69">
        <v>6.9610110000000001</v>
      </c>
      <c r="T1575" s="69">
        <v>6.639246</v>
      </c>
      <c r="U1575" s="69">
        <v>6.3912259999999996</v>
      </c>
      <c r="V1575" s="70">
        <v>0.4750279</v>
      </c>
      <c r="W1575" s="70">
        <v>0.4119968</v>
      </c>
      <c r="X1575" s="70">
        <v>0.38381539999999997</v>
      </c>
      <c r="Y1575" s="70">
        <v>0.36918450000000003</v>
      </c>
    </row>
    <row r="1576" spans="1:25">
      <c r="A1576" t="str">
        <f t="shared" si="75"/>
        <v>51-22</v>
      </c>
      <c r="B1576">
        <f t="shared" si="73"/>
        <v>51</v>
      </c>
      <c r="C1576">
        <f t="shared" si="74"/>
        <v>22</v>
      </c>
      <c r="D1576">
        <v>224000</v>
      </c>
      <c r="E1576">
        <v>106000</v>
      </c>
      <c r="F1576" s="69">
        <v>7.063148</v>
      </c>
      <c r="G1576" s="69">
        <v>6.1865819999999996</v>
      </c>
      <c r="H1576" s="69">
        <v>5.9198009999999996</v>
      </c>
      <c r="I1576" s="69">
        <v>5.8359670000000001</v>
      </c>
      <c r="J1576" s="69">
        <v>52.016829999999999</v>
      </c>
      <c r="K1576" s="69">
        <v>53.691600000000001</v>
      </c>
      <c r="L1576" s="69">
        <v>53.879130000000004</v>
      </c>
      <c r="M1576" s="69">
        <v>53.77073</v>
      </c>
      <c r="N1576" s="69">
        <v>9.9938120000000001</v>
      </c>
      <c r="O1576" s="69">
        <v>9.1457300000000004</v>
      </c>
      <c r="P1576" s="69">
        <v>8.8211060000000003</v>
      </c>
      <c r="Q1576" s="69">
        <v>8.5729970000000009</v>
      </c>
      <c r="R1576" s="69">
        <v>7.7927479999999996</v>
      </c>
      <c r="S1576" s="69">
        <v>6.9565289999999997</v>
      </c>
      <c r="T1576" s="69">
        <v>6.635345</v>
      </c>
      <c r="U1576" s="69">
        <v>6.3875250000000001</v>
      </c>
      <c r="V1576" s="70">
        <v>0.47822930000000002</v>
      </c>
      <c r="W1576" s="70">
        <v>0.41538199999999997</v>
      </c>
      <c r="X1576" s="70">
        <v>0.38709880000000002</v>
      </c>
      <c r="Y1576" s="70">
        <v>0.37228299999999998</v>
      </c>
    </row>
    <row r="1577" spans="1:25">
      <c r="A1577" t="str">
        <f t="shared" si="75"/>
        <v>51-23</v>
      </c>
      <c r="B1577">
        <f t="shared" si="73"/>
        <v>51</v>
      </c>
      <c r="C1577">
        <f t="shared" si="74"/>
        <v>23</v>
      </c>
      <c r="D1577">
        <v>224000</v>
      </c>
      <c r="E1577">
        <v>110000</v>
      </c>
      <c r="F1577" s="69">
        <v>8.365043</v>
      </c>
      <c r="G1577" s="69">
        <v>7.3422400000000003</v>
      </c>
      <c r="H1577" s="69">
        <v>7.0274320000000001</v>
      </c>
      <c r="I1577" s="69">
        <v>6.9278320000000004</v>
      </c>
      <c r="J1577" s="69">
        <v>52.021459999999998</v>
      </c>
      <c r="K1577" s="69">
        <v>53.666800000000002</v>
      </c>
      <c r="L1577" s="69">
        <v>53.849710000000002</v>
      </c>
      <c r="M1577" s="69">
        <v>53.732750000000003</v>
      </c>
      <c r="N1577" s="69">
        <v>12.543609999999999</v>
      </c>
      <c r="O1577" s="69">
        <v>11.462680000000001</v>
      </c>
      <c r="P1577" s="69">
        <v>11.04984</v>
      </c>
      <c r="Q1577" s="69">
        <v>10.73325</v>
      </c>
      <c r="R1577" s="69">
        <v>8.58155</v>
      </c>
      <c r="S1577" s="69">
        <v>7.6509489999999998</v>
      </c>
      <c r="T1577" s="69">
        <v>7.2953029999999996</v>
      </c>
      <c r="U1577" s="69">
        <v>7.0204740000000001</v>
      </c>
      <c r="V1577" s="70">
        <v>0.58447950000000004</v>
      </c>
      <c r="W1577" s="70">
        <v>0.50929950000000002</v>
      </c>
      <c r="X1577" s="70">
        <v>0.4766997</v>
      </c>
      <c r="Y1577" s="70">
        <v>0.45945259999999999</v>
      </c>
    </row>
    <row r="1578" spans="1:25">
      <c r="A1578" t="str">
        <f t="shared" si="75"/>
        <v>51-24</v>
      </c>
      <c r="B1578">
        <f t="shared" si="73"/>
        <v>51</v>
      </c>
      <c r="C1578">
        <f t="shared" si="74"/>
        <v>24</v>
      </c>
      <c r="D1578">
        <v>224000</v>
      </c>
      <c r="E1578">
        <v>114000</v>
      </c>
      <c r="F1578" s="69">
        <v>8.8864649999999994</v>
      </c>
      <c r="G1578" s="69">
        <v>7.7880339999999997</v>
      </c>
      <c r="H1578" s="69">
        <v>7.4472589999999999</v>
      </c>
      <c r="I1578" s="69">
        <v>7.3390360000000001</v>
      </c>
      <c r="J1578" s="69">
        <v>52.184930000000001</v>
      </c>
      <c r="K1578" s="69">
        <v>53.827390000000001</v>
      </c>
      <c r="L1578" s="69">
        <v>54.005890000000001</v>
      </c>
      <c r="M1578" s="69">
        <v>53.879840000000002</v>
      </c>
      <c r="N1578" s="69">
        <v>14.09769</v>
      </c>
      <c r="O1578" s="69">
        <v>12.86368</v>
      </c>
      <c r="P1578" s="69">
        <v>12.393969999999999</v>
      </c>
      <c r="Q1578" s="69">
        <v>12.03163</v>
      </c>
      <c r="R1578" s="69">
        <v>9.1029110000000006</v>
      </c>
      <c r="S1578" s="69">
        <v>8.1091149999999992</v>
      </c>
      <c r="T1578" s="69">
        <v>7.7304029999999999</v>
      </c>
      <c r="U1578" s="69">
        <v>7.4367919999999996</v>
      </c>
      <c r="V1578" s="70">
        <v>0.64249179999999995</v>
      </c>
      <c r="W1578" s="70">
        <v>0.55994319999999997</v>
      </c>
      <c r="X1578" s="70">
        <v>0.52505389999999996</v>
      </c>
      <c r="Y1578" s="70">
        <v>0.50660329999999998</v>
      </c>
    </row>
    <row r="1579" spans="1:25">
      <c r="A1579" t="str">
        <f t="shared" si="75"/>
        <v>51-25</v>
      </c>
      <c r="B1579">
        <f t="shared" si="73"/>
        <v>51</v>
      </c>
      <c r="C1579">
        <f t="shared" si="74"/>
        <v>25</v>
      </c>
      <c r="D1579">
        <v>224000</v>
      </c>
      <c r="E1579">
        <v>118000</v>
      </c>
      <c r="F1579" s="69">
        <v>8.1563569999999999</v>
      </c>
      <c r="G1579" s="69">
        <v>7.1788400000000001</v>
      </c>
      <c r="H1579" s="69">
        <v>6.8756190000000004</v>
      </c>
      <c r="I1579" s="69">
        <v>6.7782989999999996</v>
      </c>
      <c r="J1579" s="69">
        <v>52.331090000000003</v>
      </c>
      <c r="K1579" s="69">
        <v>53.922289999999997</v>
      </c>
      <c r="L1579" s="69">
        <v>54.085529999999999</v>
      </c>
      <c r="M1579" s="69">
        <v>53.942149999999998</v>
      </c>
      <c r="N1579" s="69">
        <v>13.03242</v>
      </c>
      <c r="O1579" s="69">
        <v>11.899699999999999</v>
      </c>
      <c r="P1579" s="69">
        <v>11.46903</v>
      </c>
      <c r="Q1579" s="69">
        <v>11.13579</v>
      </c>
      <c r="R1579" s="69">
        <v>8.9385729999999999</v>
      </c>
      <c r="S1579" s="69">
        <v>7.9647870000000003</v>
      </c>
      <c r="T1579" s="69">
        <v>7.5940120000000002</v>
      </c>
      <c r="U1579" s="69">
        <v>7.3053210000000002</v>
      </c>
      <c r="V1579" s="70">
        <v>0.57926049999999996</v>
      </c>
      <c r="W1579" s="70">
        <v>0.50405710000000004</v>
      </c>
      <c r="X1579" s="70">
        <v>0.47167910000000002</v>
      </c>
      <c r="Y1579" s="70">
        <v>0.4547175</v>
      </c>
    </row>
    <row r="1580" spans="1:25">
      <c r="A1580" t="str">
        <f t="shared" si="75"/>
        <v>51-26</v>
      </c>
      <c r="B1580">
        <f t="shared" si="73"/>
        <v>51</v>
      </c>
      <c r="C1580">
        <f t="shared" si="74"/>
        <v>26</v>
      </c>
      <c r="D1580">
        <v>224000</v>
      </c>
      <c r="E1580">
        <v>122000</v>
      </c>
      <c r="F1580" s="69">
        <v>8.9483309999999996</v>
      </c>
      <c r="G1580" s="69">
        <v>7.8965500000000004</v>
      </c>
      <c r="H1580" s="69">
        <v>7.5686960000000001</v>
      </c>
      <c r="I1580" s="69">
        <v>7.4666389999999998</v>
      </c>
      <c r="J1580" s="69">
        <v>52.001939999999998</v>
      </c>
      <c r="K1580" s="69">
        <v>53.602460000000001</v>
      </c>
      <c r="L1580" s="69">
        <v>53.765320000000003</v>
      </c>
      <c r="M1580" s="69">
        <v>53.615110000000001</v>
      </c>
      <c r="N1580" s="69">
        <v>15.0533</v>
      </c>
      <c r="O1580" s="69">
        <v>13.722709999999999</v>
      </c>
      <c r="P1580" s="69">
        <v>13.21691</v>
      </c>
      <c r="Q1580" s="69">
        <v>12.82429</v>
      </c>
      <c r="R1580" s="69">
        <v>9.5876859999999997</v>
      </c>
      <c r="S1580" s="69">
        <v>8.5390779999999999</v>
      </c>
      <c r="T1580" s="69">
        <v>8.1404510000000005</v>
      </c>
      <c r="U1580" s="69">
        <v>7.8301410000000002</v>
      </c>
      <c r="V1580" s="70">
        <v>0.6276851</v>
      </c>
      <c r="W1580" s="70">
        <v>0.54686270000000003</v>
      </c>
      <c r="X1580" s="70">
        <v>0.51264200000000004</v>
      </c>
      <c r="Y1580" s="70">
        <v>0.49479400000000001</v>
      </c>
    </row>
    <row r="1581" spans="1:25">
      <c r="A1581" t="str">
        <f t="shared" si="75"/>
        <v>51-27</v>
      </c>
      <c r="B1581">
        <f t="shared" si="73"/>
        <v>51</v>
      </c>
      <c r="C1581">
        <f t="shared" si="74"/>
        <v>27</v>
      </c>
      <c r="D1581">
        <v>224000</v>
      </c>
      <c r="E1581">
        <v>126000</v>
      </c>
      <c r="F1581" s="69">
        <v>11.17432</v>
      </c>
      <c r="G1581" s="69">
        <v>9.8722089999999998</v>
      </c>
      <c r="H1581" s="69">
        <v>9.4653650000000003</v>
      </c>
      <c r="I1581" s="69">
        <v>9.3461359999999996</v>
      </c>
      <c r="J1581" s="69">
        <v>49.803350000000002</v>
      </c>
      <c r="K1581" s="69">
        <v>51.529290000000003</v>
      </c>
      <c r="L1581" s="69">
        <v>51.736490000000003</v>
      </c>
      <c r="M1581" s="69">
        <v>51.607680000000002</v>
      </c>
      <c r="N1581" s="69">
        <v>16.280149999999999</v>
      </c>
      <c r="O1581" s="69">
        <v>14.83616</v>
      </c>
      <c r="P1581" s="69">
        <v>14.288209999999999</v>
      </c>
      <c r="Q1581" s="69">
        <v>13.86238</v>
      </c>
      <c r="R1581" s="69">
        <v>10.19586</v>
      </c>
      <c r="S1581" s="69">
        <v>9.0765849999999997</v>
      </c>
      <c r="T1581" s="69">
        <v>8.65212</v>
      </c>
      <c r="U1581" s="69">
        <v>8.3216070000000002</v>
      </c>
      <c r="V1581" s="70">
        <v>0.60074810000000001</v>
      </c>
      <c r="W1581" s="70">
        <v>0.52300440000000004</v>
      </c>
      <c r="X1581" s="70">
        <v>0.48983880000000002</v>
      </c>
      <c r="Y1581" s="70">
        <v>0.4728733</v>
      </c>
    </row>
    <row r="1582" spans="1:25">
      <c r="A1582" t="str">
        <f t="shared" si="75"/>
        <v>51-28</v>
      </c>
      <c r="B1582">
        <f t="shared" si="73"/>
        <v>51</v>
      </c>
      <c r="C1582">
        <f t="shared" si="74"/>
        <v>28</v>
      </c>
      <c r="D1582">
        <v>224000</v>
      </c>
      <c r="E1582">
        <v>130000</v>
      </c>
      <c r="F1582" s="69">
        <v>11.181150000000001</v>
      </c>
      <c r="G1582" s="69">
        <v>9.8898709999999994</v>
      </c>
      <c r="H1582" s="69">
        <v>9.4865340000000007</v>
      </c>
      <c r="I1582" s="69">
        <v>9.3740039999999993</v>
      </c>
      <c r="J1582" s="69">
        <v>49.985759999999999</v>
      </c>
      <c r="K1582" s="69">
        <v>51.708379999999998</v>
      </c>
      <c r="L1582" s="69">
        <v>51.904780000000002</v>
      </c>
      <c r="M1582" s="69">
        <v>51.750259999999997</v>
      </c>
      <c r="N1582" s="69">
        <v>16.030639999999998</v>
      </c>
      <c r="O1582" s="69">
        <v>14.625640000000001</v>
      </c>
      <c r="P1582" s="69">
        <v>14.08989</v>
      </c>
      <c r="Q1582" s="69">
        <v>13.67272</v>
      </c>
      <c r="R1582" s="69">
        <v>10.3314</v>
      </c>
      <c r="S1582" s="69">
        <v>9.2037340000000007</v>
      </c>
      <c r="T1582" s="69">
        <v>8.773752</v>
      </c>
      <c r="U1582" s="69">
        <v>8.438701</v>
      </c>
      <c r="V1582" s="70">
        <v>0.57868249999999999</v>
      </c>
      <c r="W1582" s="70">
        <v>0.50345810000000002</v>
      </c>
      <c r="X1582" s="70">
        <v>0.47097309999999998</v>
      </c>
      <c r="Y1582" s="70">
        <v>0.45459319999999998</v>
      </c>
    </row>
    <row r="1583" spans="1:25">
      <c r="A1583" t="str">
        <f t="shared" si="75"/>
        <v>51-29</v>
      </c>
      <c r="B1583">
        <f t="shared" si="73"/>
        <v>51</v>
      </c>
      <c r="C1583">
        <f t="shared" si="74"/>
        <v>29</v>
      </c>
      <c r="D1583">
        <v>224000</v>
      </c>
      <c r="E1583">
        <v>134000</v>
      </c>
      <c r="F1583" s="69">
        <v>15.10392</v>
      </c>
      <c r="G1583" s="69">
        <v>13.31925</v>
      </c>
      <c r="H1583" s="69">
        <v>12.748419999999999</v>
      </c>
      <c r="I1583" s="69">
        <v>12.60566</v>
      </c>
      <c r="J1583" s="69">
        <v>48.09836</v>
      </c>
      <c r="K1583" s="69">
        <v>49.922420000000002</v>
      </c>
      <c r="L1583" s="69">
        <v>50.145820000000001</v>
      </c>
      <c r="M1583" s="69">
        <v>49.978969999999997</v>
      </c>
      <c r="N1583" s="69">
        <v>17.60061</v>
      </c>
      <c r="O1583" s="69">
        <v>16.04457</v>
      </c>
      <c r="P1583" s="69">
        <v>15.44941</v>
      </c>
      <c r="Q1583" s="69">
        <v>14.985569999999999</v>
      </c>
      <c r="R1583" s="69">
        <v>11.30087</v>
      </c>
      <c r="S1583" s="69">
        <v>10.06601</v>
      </c>
      <c r="T1583" s="69">
        <v>9.5939259999999997</v>
      </c>
      <c r="U1583" s="69">
        <v>9.2263009999999994</v>
      </c>
      <c r="V1583" s="70">
        <v>0.65979410000000005</v>
      </c>
      <c r="W1583" s="70">
        <v>0.57434350000000001</v>
      </c>
      <c r="X1583" s="70">
        <v>0.53811120000000001</v>
      </c>
      <c r="Y1583" s="70">
        <v>0.52017409999999997</v>
      </c>
    </row>
    <row r="1584" spans="1:25">
      <c r="A1584" t="str">
        <f t="shared" si="75"/>
        <v>51-30</v>
      </c>
      <c r="B1584">
        <f t="shared" si="73"/>
        <v>51</v>
      </c>
      <c r="C1584">
        <f t="shared" si="74"/>
        <v>30</v>
      </c>
      <c r="D1584">
        <v>224000</v>
      </c>
      <c r="E1584">
        <v>138000</v>
      </c>
      <c r="F1584" s="69">
        <v>12.630739999999999</v>
      </c>
      <c r="G1584" s="69">
        <v>11.17661</v>
      </c>
      <c r="H1584" s="69">
        <v>10.720319999999999</v>
      </c>
      <c r="I1584" s="69">
        <v>10.622629999999999</v>
      </c>
      <c r="J1584" s="69">
        <v>48.11253</v>
      </c>
      <c r="K1584" s="69">
        <v>49.898130000000002</v>
      </c>
      <c r="L1584" s="69">
        <v>50.085189999999997</v>
      </c>
      <c r="M1584" s="69">
        <v>49.859349999999999</v>
      </c>
      <c r="N1584" s="69">
        <v>16.626950000000001</v>
      </c>
      <c r="O1584" s="69">
        <v>15.19167</v>
      </c>
      <c r="P1584" s="69">
        <v>14.63672</v>
      </c>
      <c r="Q1584" s="69">
        <v>14.20443</v>
      </c>
      <c r="R1584" s="69">
        <v>11.100529999999999</v>
      </c>
      <c r="S1584" s="69">
        <v>9.9038760000000003</v>
      </c>
      <c r="T1584" s="69">
        <v>9.4418749999999996</v>
      </c>
      <c r="U1584" s="69">
        <v>9.0820329999999991</v>
      </c>
      <c r="V1584" s="70">
        <v>0.52669330000000003</v>
      </c>
      <c r="W1584" s="70">
        <v>0.45873409999999998</v>
      </c>
      <c r="X1584" s="70">
        <v>0.42851650000000002</v>
      </c>
      <c r="Y1584" s="70">
        <v>0.4137536</v>
      </c>
    </row>
    <row r="1585" spans="1:25">
      <c r="A1585" t="str">
        <f t="shared" si="75"/>
        <v>51-31</v>
      </c>
      <c r="B1585">
        <f t="shared" si="73"/>
        <v>51</v>
      </c>
      <c r="C1585">
        <f t="shared" si="74"/>
        <v>31</v>
      </c>
      <c r="D1585">
        <v>224000</v>
      </c>
      <c r="E1585">
        <v>142000</v>
      </c>
      <c r="F1585" s="69">
        <v>18.685300000000002</v>
      </c>
      <c r="G1585" s="69">
        <v>17.066780000000001</v>
      </c>
      <c r="H1585" s="69">
        <v>16.542590000000001</v>
      </c>
      <c r="I1585" s="69">
        <v>16.5</v>
      </c>
      <c r="J1585" s="69">
        <v>42.189320000000002</v>
      </c>
      <c r="K1585" s="69">
        <v>43.84552</v>
      </c>
      <c r="L1585" s="69">
        <v>44.027790000000003</v>
      </c>
      <c r="M1585" s="69">
        <v>43.777520000000003</v>
      </c>
      <c r="N1585" s="69">
        <v>19.075369999999999</v>
      </c>
      <c r="O1585" s="69">
        <v>17.4236</v>
      </c>
      <c r="P1585" s="69">
        <v>16.77563</v>
      </c>
      <c r="Q1585" s="69">
        <v>16.266439999999999</v>
      </c>
      <c r="R1585" s="69">
        <v>12.910489999999999</v>
      </c>
      <c r="S1585" s="69">
        <v>11.52453</v>
      </c>
      <c r="T1585" s="69">
        <v>10.98333</v>
      </c>
      <c r="U1585" s="69">
        <v>10.558669999999999</v>
      </c>
      <c r="V1585" s="70">
        <v>0.82158770000000003</v>
      </c>
      <c r="W1585" s="70">
        <v>0.723549</v>
      </c>
      <c r="X1585" s="70">
        <v>0.68077019999999999</v>
      </c>
      <c r="Y1585" s="70">
        <v>0.65848739999999994</v>
      </c>
    </row>
    <row r="1586" spans="1:25">
      <c r="A1586" t="str">
        <f t="shared" si="75"/>
        <v>51-32</v>
      </c>
      <c r="B1586">
        <f t="shared" si="73"/>
        <v>51</v>
      </c>
      <c r="C1586">
        <f t="shared" si="74"/>
        <v>32</v>
      </c>
      <c r="D1586">
        <v>224000</v>
      </c>
      <c r="E1586">
        <v>146000</v>
      </c>
      <c r="F1586" s="69">
        <v>19.07469</v>
      </c>
      <c r="G1586" s="69">
        <v>17.18806</v>
      </c>
      <c r="H1586" s="69">
        <v>16.569970000000001</v>
      </c>
      <c r="I1586" s="69">
        <v>16.545829999999999</v>
      </c>
      <c r="J1586" s="69">
        <v>44.099260000000001</v>
      </c>
      <c r="K1586" s="69">
        <v>45.92165</v>
      </c>
      <c r="L1586" s="69">
        <v>46.095309999999998</v>
      </c>
      <c r="M1586" s="69">
        <v>45.741590000000002</v>
      </c>
      <c r="N1586" s="69">
        <v>18.957820000000002</v>
      </c>
      <c r="O1586" s="69">
        <v>17.331060000000001</v>
      </c>
      <c r="P1586" s="69">
        <v>16.684819999999998</v>
      </c>
      <c r="Q1586" s="69">
        <v>16.184609999999999</v>
      </c>
      <c r="R1586" s="69">
        <v>12.444190000000001</v>
      </c>
      <c r="S1586" s="69">
        <v>11.12229</v>
      </c>
      <c r="T1586" s="69">
        <v>10.597239999999999</v>
      </c>
      <c r="U1586" s="69">
        <v>10.1907</v>
      </c>
      <c r="V1586" s="70">
        <v>0.85348219999999997</v>
      </c>
      <c r="W1586" s="70">
        <v>0.74756529999999999</v>
      </c>
      <c r="X1586" s="70">
        <v>0.70227419999999996</v>
      </c>
      <c r="Y1586" s="70">
        <v>0.68066070000000001</v>
      </c>
    </row>
    <row r="1587" spans="1:25">
      <c r="A1587" t="str">
        <f t="shared" si="75"/>
        <v>51-33</v>
      </c>
      <c r="B1587">
        <f t="shared" si="73"/>
        <v>51</v>
      </c>
      <c r="C1587">
        <f t="shared" si="74"/>
        <v>33</v>
      </c>
      <c r="D1587">
        <v>224000</v>
      </c>
      <c r="E1587">
        <v>150000</v>
      </c>
      <c r="F1587" s="69">
        <v>19.987570000000002</v>
      </c>
      <c r="G1587" s="69">
        <v>18.15062</v>
      </c>
      <c r="H1587" s="69">
        <v>17.61741</v>
      </c>
      <c r="I1587" s="69">
        <v>17.656210000000002</v>
      </c>
      <c r="J1587" s="69">
        <v>43.407940000000004</v>
      </c>
      <c r="K1587" s="69">
        <v>45.249099999999999</v>
      </c>
      <c r="L1587" s="69">
        <v>45.415840000000003</v>
      </c>
      <c r="M1587" s="69">
        <v>45.05395</v>
      </c>
      <c r="N1587" s="69">
        <v>18.87229</v>
      </c>
      <c r="O1587" s="69">
        <v>17.245080000000002</v>
      </c>
      <c r="P1587" s="69">
        <v>16.59599</v>
      </c>
      <c r="Q1587" s="69">
        <v>16.08755</v>
      </c>
      <c r="R1587" s="69">
        <v>11.9939</v>
      </c>
      <c r="S1587" s="69">
        <v>10.727209999999999</v>
      </c>
      <c r="T1587" s="69">
        <v>10.22162</v>
      </c>
      <c r="U1587" s="69">
        <v>9.8251810000000006</v>
      </c>
      <c r="V1587" s="70">
        <v>0.75287009999999999</v>
      </c>
      <c r="W1587" s="70">
        <v>0.66125619999999996</v>
      </c>
      <c r="X1587" s="70">
        <v>0.62085179999999995</v>
      </c>
      <c r="Y1587" s="70">
        <v>0.60016499999999995</v>
      </c>
    </row>
    <row r="1588" spans="1:25">
      <c r="A1588" t="str">
        <f t="shared" si="75"/>
        <v>51-34</v>
      </c>
      <c r="B1588">
        <f t="shared" si="73"/>
        <v>51</v>
      </c>
      <c r="C1588">
        <f t="shared" si="74"/>
        <v>34</v>
      </c>
      <c r="D1588">
        <v>224000</v>
      </c>
      <c r="E1588">
        <v>154000</v>
      </c>
      <c r="F1588" s="69">
        <v>18.63233</v>
      </c>
      <c r="G1588" s="69">
        <v>16.536049999999999</v>
      </c>
      <c r="H1588" s="69">
        <v>15.87182</v>
      </c>
      <c r="I1588" s="69">
        <v>15.808999999999999</v>
      </c>
      <c r="J1588" s="69">
        <v>44.320610000000002</v>
      </c>
      <c r="K1588" s="69">
        <v>46.43394</v>
      </c>
      <c r="L1588" s="69">
        <v>46.687730000000002</v>
      </c>
      <c r="M1588" s="69">
        <v>46.398350000000001</v>
      </c>
      <c r="N1588" s="69">
        <v>18.69829</v>
      </c>
      <c r="O1588" s="69">
        <v>17.07002</v>
      </c>
      <c r="P1588" s="69">
        <v>16.439769999999999</v>
      </c>
      <c r="Q1588" s="69">
        <v>15.959379999999999</v>
      </c>
      <c r="R1588" s="69">
        <v>11.777240000000001</v>
      </c>
      <c r="S1588" s="69">
        <v>10.509359999999999</v>
      </c>
      <c r="T1588" s="69">
        <v>10.0169</v>
      </c>
      <c r="U1588" s="69">
        <v>9.6405270000000005</v>
      </c>
      <c r="V1588" s="70">
        <v>0.66130880000000003</v>
      </c>
      <c r="W1588" s="70">
        <v>0.57304250000000001</v>
      </c>
      <c r="X1588" s="70">
        <v>0.5368465</v>
      </c>
      <c r="Y1588" s="70">
        <v>0.52104130000000004</v>
      </c>
    </row>
    <row r="1589" spans="1:25">
      <c r="A1589" t="str">
        <f t="shared" si="75"/>
        <v>51-35</v>
      </c>
      <c r="B1589">
        <f t="shared" si="73"/>
        <v>51</v>
      </c>
      <c r="C1589">
        <f t="shared" si="74"/>
        <v>35</v>
      </c>
      <c r="D1589">
        <v>224000</v>
      </c>
      <c r="E1589">
        <v>158000</v>
      </c>
      <c r="F1589" s="69">
        <v>14.364560000000001</v>
      </c>
      <c r="G1589" s="69">
        <v>12.763999999999999</v>
      </c>
      <c r="H1589" s="69">
        <v>12.291589999999999</v>
      </c>
      <c r="I1589" s="69">
        <v>12.24685</v>
      </c>
      <c r="J1589" s="69">
        <v>47.3401</v>
      </c>
      <c r="K1589" s="69">
        <v>49.337850000000003</v>
      </c>
      <c r="L1589" s="69">
        <v>49.557160000000003</v>
      </c>
      <c r="M1589" s="69">
        <v>49.296889999999998</v>
      </c>
      <c r="N1589" s="69">
        <v>17.90729</v>
      </c>
      <c r="O1589" s="69">
        <v>16.348590000000002</v>
      </c>
      <c r="P1589" s="69">
        <v>15.740069999999999</v>
      </c>
      <c r="Q1589" s="69">
        <v>15.27243</v>
      </c>
      <c r="R1589" s="69">
        <v>11.17043</v>
      </c>
      <c r="S1589" s="69">
        <v>9.9637709999999995</v>
      </c>
      <c r="T1589" s="69">
        <v>9.4944950000000006</v>
      </c>
      <c r="U1589" s="69">
        <v>9.1328739999999993</v>
      </c>
      <c r="V1589" s="70">
        <v>0.53544290000000005</v>
      </c>
      <c r="W1589" s="70">
        <v>0.46498349999999999</v>
      </c>
      <c r="X1589" s="70">
        <v>0.4345523</v>
      </c>
      <c r="Y1589" s="70">
        <v>0.42009780000000002</v>
      </c>
    </row>
    <row r="1590" spans="1:25">
      <c r="A1590" t="str">
        <f t="shared" si="75"/>
        <v>51-36</v>
      </c>
      <c r="B1590">
        <f t="shared" si="73"/>
        <v>51</v>
      </c>
      <c r="C1590">
        <f t="shared" si="74"/>
        <v>36</v>
      </c>
      <c r="D1590">
        <v>224000</v>
      </c>
      <c r="E1590">
        <v>162000</v>
      </c>
      <c r="F1590" s="69">
        <v>14.64714</v>
      </c>
      <c r="G1590" s="69">
        <v>13.02561</v>
      </c>
      <c r="H1590" s="69">
        <v>12.53843</v>
      </c>
      <c r="I1590" s="69">
        <v>12.47527</v>
      </c>
      <c r="J1590" s="69">
        <v>46.952440000000003</v>
      </c>
      <c r="K1590" s="69">
        <v>48.979599999999998</v>
      </c>
      <c r="L1590" s="69">
        <v>49.22833</v>
      </c>
      <c r="M1590" s="69">
        <v>49.006950000000003</v>
      </c>
      <c r="N1590" s="69">
        <v>17.75395</v>
      </c>
      <c r="O1590" s="69">
        <v>16.18329</v>
      </c>
      <c r="P1590" s="69">
        <v>15.566509999999999</v>
      </c>
      <c r="Q1590" s="69">
        <v>15.089790000000001</v>
      </c>
      <c r="R1590" s="69">
        <v>11.130140000000001</v>
      </c>
      <c r="S1590" s="69">
        <v>9.909789</v>
      </c>
      <c r="T1590" s="69">
        <v>9.4325270000000003</v>
      </c>
      <c r="U1590" s="69">
        <v>9.0628890000000002</v>
      </c>
      <c r="V1590" s="70">
        <v>0.52071489999999998</v>
      </c>
      <c r="W1590" s="70">
        <v>0.45096639999999999</v>
      </c>
      <c r="X1590" s="70">
        <v>0.4195681</v>
      </c>
      <c r="Y1590" s="70">
        <v>0.4034066</v>
      </c>
    </row>
    <row r="1591" spans="1:25">
      <c r="A1591" t="str">
        <f t="shared" si="75"/>
        <v>51-37</v>
      </c>
      <c r="B1591">
        <f t="shared" si="73"/>
        <v>51</v>
      </c>
      <c r="C1591">
        <f t="shared" si="74"/>
        <v>37</v>
      </c>
      <c r="D1591">
        <v>224000</v>
      </c>
      <c r="E1591">
        <v>166000</v>
      </c>
      <c r="F1591" s="69">
        <v>13.035629999999999</v>
      </c>
      <c r="G1591" s="69">
        <v>11.54945</v>
      </c>
      <c r="H1591" s="69">
        <v>11.106999999999999</v>
      </c>
      <c r="I1591" s="69">
        <v>11.042949999999999</v>
      </c>
      <c r="J1591" s="69">
        <v>50.252420000000001</v>
      </c>
      <c r="K1591" s="69">
        <v>52.296340000000001</v>
      </c>
      <c r="L1591" s="69">
        <v>52.52149</v>
      </c>
      <c r="M1591" s="69">
        <v>52.27675</v>
      </c>
      <c r="N1591" s="69">
        <v>16.57085</v>
      </c>
      <c r="O1591" s="69">
        <v>15.119590000000001</v>
      </c>
      <c r="P1591" s="69">
        <v>14.54684</v>
      </c>
      <c r="Q1591" s="69">
        <v>14.10453</v>
      </c>
      <c r="R1591" s="69">
        <v>10.776999999999999</v>
      </c>
      <c r="S1591" s="69">
        <v>9.5921660000000006</v>
      </c>
      <c r="T1591" s="69">
        <v>9.1264529999999997</v>
      </c>
      <c r="U1591" s="69">
        <v>8.7656159999999996</v>
      </c>
      <c r="V1591" s="70">
        <v>0.64972450000000004</v>
      </c>
      <c r="W1591" s="70">
        <v>0.56213829999999998</v>
      </c>
      <c r="X1591" s="70">
        <v>0.52218089999999995</v>
      </c>
      <c r="Y1591" s="70">
        <v>0.49976480000000001</v>
      </c>
    </row>
    <row r="1592" spans="1:25">
      <c r="A1592" t="str">
        <f t="shared" si="75"/>
        <v>51-38</v>
      </c>
      <c r="B1592">
        <f t="shared" si="73"/>
        <v>51</v>
      </c>
      <c r="C1592">
        <f t="shared" si="74"/>
        <v>38</v>
      </c>
      <c r="D1592">
        <v>224000</v>
      </c>
      <c r="E1592">
        <v>170000</v>
      </c>
      <c r="F1592" s="69">
        <v>12.47546</v>
      </c>
      <c r="G1592" s="69">
        <v>11.00741</v>
      </c>
      <c r="H1592" s="69">
        <v>10.569000000000001</v>
      </c>
      <c r="I1592" s="69">
        <v>10.498010000000001</v>
      </c>
      <c r="J1592" s="69">
        <v>51.568860000000001</v>
      </c>
      <c r="K1592" s="69">
        <v>53.608879999999999</v>
      </c>
      <c r="L1592" s="69">
        <v>53.831679999999999</v>
      </c>
      <c r="M1592" s="69">
        <v>53.592840000000002</v>
      </c>
      <c r="N1592" s="69">
        <v>16.47034</v>
      </c>
      <c r="O1592" s="69">
        <v>15.026149999999999</v>
      </c>
      <c r="P1592" s="69">
        <v>14.458550000000001</v>
      </c>
      <c r="Q1592" s="69">
        <v>14.02126</v>
      </c>
      <c r="R1592" s="69">
        <v>10.787599999999999</v>
      </c>
      <c r="S1592" s="69">
        <v>9.5960300000000007</v>
      </c>
      <c r="T1592" s="69">
        <v>9.1301640000000006</v>
      </c>
      <c r="U1592" s="69">
        <v>8.7697409999999998</v>
      </c>
      <c r="V1592" s="70">
        <v>0.70616809999999997</v>
      </c>
      <c r="W1592" s="70">
        <v>0.61051449999999996</v>
      </c>
      <c r="X1592" s="70">
        <v>0.56694679999999997</v>
      </c>
      <c r="Y1592" s="70">
        <v>0.54189940000000003</v>
      </c>
    </row>
    <row r="1593" spans="1:25">
      <c r="A1593" t="str">
        <f t="shared" si="75"/>
        <v>51-39</v>
      </c>
      <c r="B1593">
        <f t="shared" si="73"/>
        <v>51</v>
      </c>
      <c r="C1593">
        <f t="shared" si="74"/>
        <v>39</v>
      </c>
      <c r="D1593">
        <v>224000</v>
      </c>
      <c r="E1593">
        <v>174000</v>
      </c>
      <c r="F1593" s="69">
        <v>12.686629999999999</v>
      </c>
      <c r="G1593" s="69">
        <v>11.143879999999999</v>
      </c>
      <c r="H1593" s="69">
        <v>10.68683</v>
      </c>
      <c r="I1593" s="69">
        <v>10.61199</v>
      </c>
      <c r="J1593" s="69">
        <v>51.043770000000002</v>
      </c>
      <c r="K1593" s="69">
        <v>53.188160000000003</v>
      </c>
      <c r="L1593" s="69">
        <v>53.44135</v>
      </c>
      <c r="M1593" s="69">
        <v>53.211449999999999</v>
      </c>
      <c r="N1593" s="69">
        <v>15.92257</v>
      </c>
      <c r="O1593" s="69">
        <v>14.526759999999999</v>
      </c>
      <c r="P1593" s="69">
        <v>13.98208</v>
      </c>
      <c r="Q1593" s="69">
        <v>13.56568</v>
      </c>
      <c r="R1593" s="69">
        <v>10.72809</v>
      </c>
      <c r="S1593" s="69">
        <v>9.5388699999999993</v>
      </c>
      <c r="T1593" s="69">
        <v>9.0766530000000003</v>
      </c>
      <c r="U1593" s="69">
        <v>8.721641</v>
      </c>
      <c r="V1593" s="70">
        <v>0.67470479999999999</v>
      </c>
      <c r="W1593" s="70">
        <v>0.58137720000000004</v>
      </c>
      <c r="X1593" s="70">
        <v>0.53955770000000003</v>
      </c>
      <c r="Y1593" s="70">
        <v>0.51634679999999999</v>
      </c>
    </row>
    <row r="1594" spans="1:25">
      <c r="A1594" t="str">
        <f t="shared" si="75"/>
        <v>51-40</v>
      </c>
      <c r="B1594">
        <f t="shared" si="73"/>
        <v>51</v>
      </c>
      <c r="C1594">
        <f t="shared" si="74"/>
        <v>40</v>
      </c>
      <c r="D1594">
        <v>224000</v>
      </c>
      <c r="E1594">
        <v>178000</v>
      </c>
      <c r="F1594" s="69">
        <v>18.23601</v>
      </c>
      <c r="G1594" s="69">
        <v>15.87148</v>
      </c>
      <c r="H1594" s="69">
        <v>15.146039999999999</v>
      </c>
      <c r="I1594" s="69">
        <v>15.00328</v>
      </c>
      <c r="J1594" s="69">
        <v>47.260640000000002</v>
      </c>
      <c r="K1594" s="69">
        <v>49.662739999999999</v>
      </c>
      <c r="L1594" s="69">
        <v>50.013280000000002</v>
      </c>
      <c r="M1594" s="69">
        <v>49.840789999999998</v>
      </c>
      <c r="N1594" s="69">
        <v>17.911670000000001</v>
      </c>
      <c r="O1594" s="69">
        <v>16.303139999999999</v>
      </c>
      <c r="P1594" s="69">
        <v>15.663970000000001</v>
      </c>
      <c r="Q1594" s="69">
        <v>15.1714</v>
      </c>
      <c r="R1594" s="69">
        <v>11.800509999999999</v>
      </c>
      <c r="S1594" s="69">
        <v>10.47636</v>
      </c>
      <c r="T1594" s="69">
        <v>9.9517140000000008</v>
      </c>
      <c r="U1594" s="69">
        <v>9.5465649999999993</v>
      </c>
      <c r="V1594" s="70">
        <v>0.7823947</v>
      </c>
      <c r="W1594" s="70">
        <v>0.67203860000000004</v>
      </c>
      <c r="X1594" s="70">
        <v>0.62170340000000002</v>
      </c>
      <c r="Y1594" s="70">
        <v>0.59255360000000001</v>
      </c>
    </row>
    <row r="1595" spans="1:25">
      <c r="A1595" t="str">
        <f t="shared" si="75"/>
        <v>51-41</v>
      </c>
      <c r="B1595">
        <f t="shared" si="73"/>
        <v>51</v>
      </c>
      <c r="C1595">
        <f t="shared" si="74"/>
        <v>41</v>
      </c>
      <c r="D1595">
        <v>224000</v>
      </c>
      <c r="E1595">
        <v>182000</v>
      </c>
      <c r="F1595" s="69">
        <v>17.917069999999999</v>
      </c>
      <c r="G1595" s="69">
        <v>15.530989999999999</v>
      </c>
      <c r="H1595" s="69">
        <v>14.83999</v>
      </c>
      <c r="I1595" s="69">
        <v>14.759230000000001</v>
      </c>
      <c r="J1595" s="69">
        <v>46.808599999999998</v>
      </c>
      <c r="K1595" s="69">
        <v>49.286610000000003</v>
      </c>
      <c r="L1595" s="69">
        <v>49.618679999999998</v>
      </c>
      <c r="M1595" s="69">
        <v>49.38897</v>
      </c>
      <c r="N1595" s="69">
        <v>15.84858</v>
      </c>
      <c r="O1595" s="69">
        <v>14.45959</v>
      </c>
      <c r="P1595" s="69">
        <v>13.905239999999999</v>
      </c>
      <c r="Q1595" s="69">
        <v>13.47869</v>
      </c>
      <c r="R1595" s="69">
        <v>11.3027</v>
      </c>
      <c r="S1595" s="69">
        <v>10.040480000000001</v>
      </c>
      <c r="T1595" s="69">
        <v>9.5376770000000004</v>
      </c>
      <c r="U1595" s="69">
        <v>9.1490709999999993</v>
      </c>
      <c r="V1595" s="70">
        <v>0.6380171</v>
      </c>
      <c r="W1595" s="70">
        <v>0.54823429999999995</v>
      </c>
      <c r="X1595" s="70">
        <v>0.50827460000000002</v>
      </c>
      <c r="Y1595" s="70">
        <v>0.48662480000000002</v>
      </c>
    </row>
    <row r="1596" spans="1:25">
      <c r="A1596" t="str">
        <f t="shared" si="75"/>
        <v>51-42</v>
      </c>
      <c r="B1596">
        <f t="shared" si="73"/>
        <v>51</v>
      </c>
      <c r="C1596">
        <f t="shared" si="74"/>
        <v>42</v>
      </c>
      <c r="D1596">
        <v>224000</v>
      </c>
      <c r="E1596">
        <v>186000</v>
      </c>
      <c r="F1596" s="69">
        <v>16.738720000000001</v>
      </c>
      <c r="G1596" s="69">
        <v>14.416539999999999</v>
      </c>
      <c r="H1596" s="69">
        <v>13.699949999999999</v>
      </c>
      <c r="I1596" s="69">
        <v>13.579940000000001</v>
      </c>
      <c r="J1596" s="69">
        <v>46.972020000000001</v>
      </c>
      <c r="K1596" s="69">
        <v>49.4983</v>
      </c>
      <c r="L1596" s="69">
        <v>49.924880000000002</v>
      </c>
      <c r="M1596" s="69">
        <v>49.770760000000003</v>
      </c>
      <c r="N1596" s="69">
        <v>15.63476</v>
      </c>
      <c r="O1596" s="69">
        <v>14.2562</v>
      </c>
      <c r="P1596" s="69">
        <v>13.70955</v>
      </c>
      <c r="Q1596" s="69">
        <v>13.28762</v>
      </c>
      <c r="R1596" s="69">
        <v>11.14019</v>
      </c>
      <c r="S1596" s="69">
        <v>9.8958689999999994</v>
      </c>
      <c r="T1596" s="69">
        <v>9.4034420000000001</v>
      </c>
      <c r="U1596" s="69">
        <v>9.0221750000000007</v>
      </c>
      <c r="V1596" s="70">
        <v>0.62722829999999996</v>
      </c>
      <c r="W1596" s="70">
        <v>0.53788519999999995</v>
      </c>
      <c r="X1596" s="70">
        <v>0.49818859999999998</v>
      </c>
      <c r="Y1596" s="70">
        <v>0.47624850000000002</v>
      </c>
    </row>
    <row r="1597" spans="1:25">
      <c r="A1597" t="str">
        <f t="shared" si="75"/>
        <v>51-43</v>
      </c>
      <c r="B1597">
        <f t="shared" si="73"/>
        <v>51</v>
      </c>
      <c r="C1597">
        <f t="shared" si="74"/>
        <v>43</v>
      </c>
      <c r="D1597">
        <v>224000</v>
      </c>
      <c r="E1597">
        <v>190000</v>
      </c>
      <c r="F1597" s="69">
        <v>11.190200000000001</v>
      </c>
      <c r="G1597" s="69">
        <v>9.4261990000000004</v>
      </c>
      <c r="H1597" s="69">
        <v>8.8807740000000006</v>
      </c>
      <c r="I1597" s="69">
        <v>8.7888179999999991</v>
      </c>
      <c r="J1597" s="69">
        <v>49.526159999999997</v>
      </c>
      <c r="K1597" s="69">
        <v>52.211419999999997</v>
      </c>
      <c r="L1597" s="69">
        <v>52.649799999999999</v>
      </c>
      <c r="M1597" s="69">
        <v>52.46651</v>
      </c>
      <c r="N1597" s="69">
        <v>10.934939999999999</v>
      </c>
      <c r="O1597" s="69">
        <v>10.02266</v>
      </c>
      <c r="P1597" s="69">
        <v>9.6698489999999993</v>
      </c>
      <c r="Q1597" s="69">
        <v>9.4050879999999992</v>
      </c>
      <c r="R1597" s="69">
        <v>9.5080170000000006</v>
      </c>
      <c r="S1597" s="69">
        <v>8.4534789999999997</v>
      </c>
      <c r="T1597" s="69">
        <v>8.0445799999999998</v>
      </c>
      <c r="U1597" s="69">
        <v>7.7337879999999997</v>
      </c>
      <c r="V1597" s="70">
        <v>0.42803970000000002</v>
      </c>
      <c r="W1597" s="70">
        <v>0.36416229999999999</v>
      </c>
      <c r="X1597" s="70">
        <v>0.33849810000000002</v>
      </c>
      <c r="Y1597" s="70">
        <v>0.32736749999999998</v>
      </c>
    </row>
    <row r="1598" spans="1:25">
      <c r="A1598" t="str">
        <f t="shared" si="75"/>
        <v>51-44</v>
      </c>
      <c r="B1598">
        <f t="shared" si="73"/>
        <v>51</v>
      </c>
      <c r="C1598">
        <f t="shared" si="74"/>
        <v>44</v>
      </c>
      <c r="D1598">
        <v>224000</v>
      </c>
      <c r="E1598">
        <v>194000</v>
      </c>
      <c r="F1598" s="69">
        <v>10.875719999999999</v>
      </c>
      <c r="G1598" s="69">
        <v>9.2279359999999997</v>
      </c>
      <c r="H1598" s="69">
        <v>8.7377610000000008</v>
      </c>
      <c r="I1598" s="69">
        <v>8.657508</v>
      </c>
      <c r="J1598" s="69">
        <v>49.956229999999998</v>
      </c>
      <c r="K1598" s="69">
        <v>52.584209999999999</v>
      </c>
      <c r="L1598" s="69">
        <v>53.006140000000002</v>
      </c>
      <c r="M1598" s="69">
        <v>52.847949999999997</v>
      </c>
      <c r="N1598" s="69">
        <v>13.737719999999999</v>
      </c>
      <c r="O1598" s="69">
        <v>12.572419999999999</v>
      </c>
      <c r="P1598" s="69">
        <v>12.12167</v>
      </c>
      <c r="Q1598" s="69">
        <v>11.77947</v>
      </c>
      <c r="R1598" s="69">
        <v>10.018140000000001</v>
      </c>
      <c r="S1598" s="69">
        <v>8.9085889999999992</v>
      </c>
      <c r="T1598" s="69">
        <v>8.4810180000000006</v>
      </c>
      <c r="U1598" s="69">
        <v>8.1542580000000005</v>
      </c>
      <c r="V1598" s="70">
        <v>0.52669679999999997</v>
      </c>
      <c r="W1598" s="70">
        <v>0.45088859999999997</v>
      </c>
      <c r="X1598" s="70">
        <v>0.41925839999999998</v>
      </c>
      <c r="Y1598" s="70">
        <v>0.40321760000000001</v>
      </c>
    </row>
    <row r="1599" spans="1:25">
      <c r="A1599" t="str">
        <f t="shared" si="75"/>
        <v>51-45</v>
      </c>
      <c r="B1599">
        <f t="shared" si="73"/>
        <v>51</v>
      </c>
      <c r="C1599">
        <f t="shared" si="74"/>
        <v>45</v>
      </c>
      <c r="D1599">
        <v>224000</v>
      </c>
      <c r="E1599">
        <v>198000</v>
      </c>
      <c r="F1599" s="69">
        <v>10.715769999999999</v>
      </c>
      <c r="G1599" s="69">
        <v>9.1134699999999995</v>
      </c>
      <c r="H1599" s="69">
        <v>8.6404019999999999</v>
      </c>
      <c r="I1599" s="69">
        <v>8.5621419999999997</v>
      </c>
      <c r="J1599" s="69">
        <v>50.40475</v>
      </c>
      <c r="K1599" s="69">
        <v>52.996279999999999</v>
      </c>
      <c r="L1599" s="69">
        <v>53.400120000000001</v>
      </c>
      <c r="M1599" s="69">
        <v>53.233969999999999</v>
      </c>
      <c r="N1599" s="69">
        <v>16.894189999999998</v>
      </c>
      <c r="O1599" s="69">
        <v>15.410729999999999</v>
      </c>
      <c r="P1599" s="69">
        <v>14.841049999999999</v>
      </c>
      <c r="Q1599" s="69">
        <v>14.40957</v>
      </c>
      <c r="R1599" s="69">
        <v>10.685549999999999</v>
      </c>
      <c r="S1599" s="69">
        <v>9.4910689999999995</v>
      </c>
      <c r="T1599" s="69">
        <v>9.0366590000000002</v>
      </c>
      <c r="U1599" s="69">
        <v>8.6911079999999998</v>
      </c>
      <c r="V1599" s="70">
        <v>0.63255969999999995</v>
      </c>
      <c r="W1599" s="70">
        <v>0.54411480000000001</v>
      </c>
      <c r="X1599" s="70">
        <v>0.50563979999999997</v>
      </c>
      <c r="Y1599" s="70">
        <v>0.4845121</v>
      </c>
    </row>
    <row r="1600" spans="1:25">
      <c r="A1600" t="str">
        <f t="shared" si="75"/>
        <v>51-46</v>
      </c>
      <c r="B1600">
        <f t="shared" si="73"/>
        <v>51</v>
      </c>
      <c r="C1600">
        <f t="shared" si="74"/>
        <v>46</v>
      </c>
      <c r="D1600">
        <v>224000</v>
      </c>
      <c r="E1600">
        <v>202000</v>
      </c>
      <c r="F1600" s="69">
        <v>13.611829999999999</v>
      </c>
      <c r="G1600" s="69">
        <v>11.61246</v>
      </c>
      <c r="H1600" s="69">
        <v>11.013960000000001</v>
      </c>
      <c r="I1600" s="69">
        <v>10.90142</v>
      </c>
      <c r="J1600" s="69">
        <v>49.092970000000001</v>
      </c>
      <c r="K1600" s="69">
        <v>51.732959999999999</v>
      </c>
      <c r="L1600" s="69">
        <v>52.161929999999998</v>
      </c>
      <c r="M1600" s="69">
        <v>52.022559999999999</v>
      </c>
      <c r="N1600" s="69">
        <v>17.62846</v>
      </c>
      <c r="O1600" s="69">
        <v>16.059190000000001</v>
      </c>
      <c r="P1600" s="69">
        <v>15.4468</v>
      </c>
      <c r="Q1600" s="69">
        <v>14.97875</v>
      </c>
      <c r="R1600" s="69">
        <v>11.053280000000001</v>
      </c>
      <c r="S1600" s="69">
        <v>9.8137039999999995</v>
      </c>
      <c r="T1600" s="69">
        <v>9.3335509999999999</v>
      </c>
      <c r="U1600" s="69">
        <v>8.9655339999999999</v>
      </c>
      <c r="V1600" s="70">
        <v>0.71705090000000005</v>
      </c>
      <c r="W1600" s="70">
        <v>0.61641270000000004</v>
      </c>
      <c r="X1600" s="70">
        <v>0.57067210000000002</v>
      </c>
      <c r="Y1600" s="70">
        <v>0.5434734</v>
      </c>
    </row>
    <row r="1601" spans="1:25">
      <c r="A1601" t="str">
        <f t="shared" si="75"/>
        <v>51-47</v>
      </c>
      <c r="B1601">
        <f t="shared" si="73"/>
        <v>51</v>
      </c>
      <c r="C1601">
        <f t="shared" si="74"/>
        <v>47</v>
      </c>
      <c r="D1601">
        <v>224000</v>
      </c>
      <c r="E1601">
        <v>206000</v>
      </c>
      <c r="F1601" s="69">
        <v>12.28661</v>
      </c>
      <c r="G1601" s="69">
        <v>10.455360000000001</v>
      </c>
      <c r="H1601" s="69">
        <v>9.9240390000000005</v>
      </c>
      <c r="I1601" s="69">
        <v>9.8372910000000005</v>
      </c>
      <c r="J1601" s="69">
        <v>49.238219999999998</v>
      </c>
      <c r="K1601" s="69">
        <v>51.876939999999998</v>
      </c>
      <c r="L1601" s="69">
        <v>52.300879999999999</v>
      </c>
      <c r="M1601" s="69">
        <v>52.159869999999998</v>
      </c>
      <c r="N1601" s="69">
        <v>16.35211</v>
      </c>
      <c r="O1601" s="69">
        <v>14.91469</v>
      </c>
      <c r="P1601" s="69">
        <v>14.36834</v>
      </c>
      <c r="Q1601" s="69">
        <v>13.95485</v>
      </c>
      <c r="R1601" s="69">
        <v>10.55082</v>
      </c>
      <c r="S1601" s="69">
        <v>9.3716449999999991</v>
      </c>
      <c r="T1601" s="69">
        <v>8.9251939999999994</v>
      </c>
      <c r="U1601" s="69">
        <v>8.5860749999999992</v>
      </c>
      <c r="V1601" s="70">
        <v>0.65480530000000003</v>
      </c>
      <c r="W1601" s="70">
        <v>0.56212359999999995</v>
      </c>
      <c r="X1601" s="70">
        <v>0.52211419999999997</v>
      </c>
      <c r="Y1601" s="70">
        <v>0.4996044</v>
      </c>
    </row>
    <row r="1602" spans="1:25">
      <c r="A1602" t="str">
        <f t="shared" si="75"/>
        <v>51-48</v>
      </c>
      <c r="B1602">
        <f t="shared" si="73"/>
        <v>51</v>
      </c>
      <c r="C1602">
        <f t="shared" si="74"/>
        <v>48</v>
      </c>
      <c r="D1602">
        <v>224000</v>
      </c>
      <c r="E1602">
        <v>210000</v>
      </c>
      <c r="F1602" s="69">
        <v>17.643630000000002</v>
      </c>
      <c r="G1602" s="69">
        <v>15.09849</v>
      </c>
      <c r="H1602" s="69">
        <v>14.3286</v>
      </c>
      <c r="I1602" s="69">
        <v>14.17395</v>
      </c>
      <c r="J1602" s="69">
        <v>45.832839999999997</v>
      </c>
      <c r="K1602" s="69">
        <v>48.534529999999997</v>
      </c>
      <c r="L1602" s="69">
        <v>49.026739999999997</v>
      </c>
      <c r="M1602" s="69">
        <v>48.949669999999998</v>
      </c>
      <c r="N1602" s="69">
        <v>18.496310000000001</v>
      </c>
      <c r="O1602" s="69">
        <v>16.82601</v>
      </c>
      <c r="P1602" s="69">
        <v>16.185400000000001</v>
      </c>
      <c r="Q1602" s="69">
        <v>15.69801</v>
      </c>
      <c r="R1602" s="69">
        <v>11.53173</v>
      </c>
      <c r="S1602" s="69">
        <v>10.23282</v>
      </c>
      <c r="T1602" s="69">
        <v>9.737781</v>
      </c>
      <c r="U1602" s="69">
        <v>9.3609390000000001</v>
      </c>
      <c r="V1602" s="70">
        <v>0.75767139999999999</v>
      </c>
      <c r="W1602" s="70">
        <v>0.65011280000000005</v>
      </c>
      <c r="X1602" s="70">
        <v>0.60195710000000002</v>
      </c>
      <c r="Y1602" s="70">
        <v>0.57285470000000005</v>
      </c>
    </row>
    <row r="1603" spans="1:25">
      <c r="A1603" t="str">
        <f t="shared" si="75"/>
        <v>51-49</v>
      </c>
      <c r="B1603">
        <f t="shared" ref="B1603:B1666" si="76">(D1603-24000)/4000+1</f>
        <v>51</v>
      </c>
      <c r="C1603">
        <f t="shared" ref="C1603:C1666" si="77">(E1603-22000)/4000+1</f>
        <v>49</v>
      </c>
      <c r="D1603">
        <v>224000</v>
      </c>
      <c r="E1603">
        <v>214000</v>
      </c>
      <c r="F1603" s="69">
        <v>24.09571</v>
      </c>
      <c r="G1603" s="69">
        <v>20.690670000000001</v>
      </c>
      <c r="H1603" s="69">
        <v>19.6219</v>
      </c>
      <c r="I1603" s="69">
        <v>19.388500000000001</v>
      </c>
      <c r="J1603" s="69">
        <v>39.36965</v>
      </c>
      <c r="K1603" s="69">
        <v>42.139000000000003</v>
      </c>
      <c r="L1603" s="69">
        <v>42.712800000000001</v>
      </c>
      <c r="M1603" s="69">
        <v>42.71163</v>
      </c>
      <c r="N1603" s="69">
        <v>19.3857</v>
      </c>
      <c r="O1603" s="69">
        <v>17.621500000000001</v>
      </c>
      <c r="P1603" s="69">
        <v>16.942869999999999</v>
      </c>
      <c r="Q1603" s="69">
        <v>16.42549</v>
      </c>
      <c r="R1603" s="69">
        <v>12.219390000000001</v>
      </c>
      <c r="S1603" s="69">
        <v>10.832990000000001</v>
      </c>
      <c r="T1603" s="69">
        <v>10.30378</v>
      </c>
      <c r="U1603" s="69">
        <v>9.9002660000000002</v>
      </c>
      <c r="V1603" s="70">
        <v>0.88549540000000004</v>
      </c>
      <c r="W1603" s="70">
        <v>0.7598608</v>
      </c>
      <c r="X1603" s="70">
        <v>0.70247660000000001</v>
      </c>
      <c r="Y1603" s="70">
        <v>0.66642849999999998</v>
      </c>
    </row>
    <row r="1604" spans="1:25">
      <c r="A1604" t="str">
        <f t="shared" ref="A1604:A1667" si="78">B1604&amp;"-"&amp;C1604</f>
        <v>51-50</v>
      </c>
      <c r="B1604">
        <f t="shared" si="76"/>
        <v>51</v>
      </c>
      <c r="C1604">
        <f t="shared" si="77"/>
        <v>50</v>
      </c>
      <c r="D1604">
        <v>224000</v>
      </c>
      <c r="E1604">
        <v>218000</v>
      </c>
      <c r="F1604" s="69">
        <v>11.1806</v>
      </c>
      <c r="G1604" s="69">
        <v>9.4881290000000007</v>
      </c>
      <c r="H1604" s="69">
        <v>9.0091809999999999</v>
      </c>
      <c r="I1604" s="69">
        <v>8.9352300000000007</v>
      </c>
      <c r="J1604" s="69">
        <v>47.691339999999997</v>
      </c>
      <c r="K1604" s="69">
        <v>50.437069999999999</v>
      </c>
      <c r="L1604" s="69">
        <v>50.923160000000003</v>
      </c>
      <c r="M1604" s="69">
        <v>50.806829999999998</v>
      </c>
      <c r="N1604" s="69">
        <v>16.085830000000001</v>
      </c>
      <c r="O1604" s="69">
        <v>14.673830000000001</v>
      </c>
      <c r="P1604" s="69">
        <v>14.1562</v>
      </c>
      <c r="Q1604" s="69">
        <v>13.76768</v>
      </c>
      <c r="R1604" s="69">
        <v>10.22207</v>
      </c>
      <c r="S1604" s="69">
        <v>9.0760690000000004</v>
      </c>
      <c r="T1604" s="69">
        <v>8.6582279999999994</v>
      </c>
      <c r="U1604" s="69">
        <v>8.3439669999999992</v>
      </c>
      <c r="V1604" s="70">
        <v>0.53051780000000004</v>
      </c>
      <c r="W1604" s="70">
        <v>0.45343460000000002</v>
      </c>
      <c r="X1604" s="70">
        <v>0.42301889999999998</v>
      </c>
      <c r="Y1604" s="70">
        <v>0.4074236</v>
      </c>
    </row>
    <row r="1605" spans="1:25">
      <c r="A1605" t="str">
        <f t="shared" si="78"/>
        <v>52-1</v>
      </c>
      <c r="B1605">
        <f t="shared" si="76"/>
        <v>52</v>
      </c>
      <c r="C1605">
        <f t="shared" si="77"/>
        <v>1</v>
      </c>
      <c r="D1605">
        <v>228000</v>
      </c>
      <c r="E1605">
        <v>22000</v>
      </c>
      <c r="F1605" s="69">
        <v>7.3344760000000004</v>
      </c>
      <c r="G1605" s="69">
        <v>6.1835100000000001</v>
      </c>
      <c r="H1605" s="69">
        <v>5.8343389999999999</v>
      </c>
      <c r="I1605" s="69">
        <v>5.6843719999999998</v>
      </c>
      <c r="J1605" s="69">
        <v>53.175879999999999</v>
      </c>
      <c r="K1605" s="69">
        <v>55.020609999999998</v>
      </c>
      <c r="L1605" s="69">
        <v>55.282089999999997</v>
      </c>
      <c r="M1605" s="69">
        <v>55.229149999999997</v>
      </c>
      <c r="N1605" s="69">
        <v>13.043509999999999</v>
      </c>
      <c r="O1605" s="69">
        <v>11.88832</v>
      </c>
      <c r="P1605" s="69">
        <v>11.46106</v>
      </c>
      <c r="Q1605" s="69">
        <v>11.14113</v>
      </c>
      <c r="R1605" s="69">
        <v>7.557334</v>
      </c>
      <c r="S1605" s="69">
        <v>6.7269750000000004</v>
      </c>
      <c r="T1605" s="69">
        <v>6.4167189999999996</v>
      </c>
      <c r="U1605" s="69">
        <v>6.1815290000000003</v>
      </c>
      <c r="V1605" s="70">
        <v>0.49092059999999998</v>
      </c>
      <c r="W1605" s="70">
        <v>0.42101329999999998</v>
      </c>
      <c r="X1605" s="70">
        <v>0.38900240000000003</v>
      </c>
      <c r="Y1605" s="70">
        <v>0.37181249999999999</v>
      </c>
    </row>
    <row r="1606" spans="1:25">
      <c r="A1606" t="str">
        <f t="shared" si="78"/>
        <v>52-2</v>
      </c>
      <c r="B1606">
        <f t="shared" si="76"/>
        <v>52</v>
      </c>
      <c r="C1606">
        <f t="shared" si="77"/>
        <v>2</v>
      </c>
      <c r="D1606">
        <v>228000</v>
      </c>
      <c r="E1606">
        <v>26000</v>
      </c>
      <c r="F1606" s="69">
        <v>7.4669800000000004</v>
      </c>
      <c r="G1606" s="69">
        <v>6.3401649999999998</v>
      </c>
      <c r="H1606" s="69">
        <v>5.9950739999999998</v>
      </c>
      <c r="I1606" s="69">
        <v>5.8446290000000003</v>
      </c>
      <c r="J1606" s="69">
        <v>53.460700000000003</v>
      </c>
      <c r="K1606" s="69">
        <v>55.15052</v>
      </c>
      <c r="L1606" s="69">
        <v>55.367739999999998</v>
      </c>
      <c r="M1606" s="69">
        <v>55.292949999999998</v>
      </c>
      <c r="N1606" s="69">
        <v>13.66461</v>
      </c>
      <c r="O1606" s="69">
        <v>12.438980000000001</v>
      </c>
      <c r="P1606" s="69">
        <v>11.98146</v>
      </c>
      <c r="Q1606" s="69">
        <v>11.63796</v>
      </c>
      <c r="R1606" s="69">
        <v>7.6914530000000001</v>
      </c>
      <c r="S1606" s="69">
        <v>6.8392239999999997</v>
      </c>
      <c r="T1606" s="69">
        <v>6.5191220000000003</v>
      </c>
      <c r="U1606" s="69">
        <v>6.2759150000000004</v>
      </c>
      <c r="V1606" s="70">
        <v>0.54410820000000004</v>
      </c>
      <c r="W1606" s="70">
        <v>0.46875719999999998</v>
      </c>
      <c r="X1606" s="70">
        <v>0.43467260000000002</v>
      </c>
      <c r="Y1606" s="70">
        <v>0.41612769999999999</v>
      </c>
    </row>
    <row r="1607" spans="1:25">
      <c r="A1607" t="str">
        <f t="shared" si="78"/>
        <v>52-3</v>
      </c>
      <c r="B1607">
        <f t="shared" si="76"/>
        <v>52</v>
      </c>
      <c r="C1607">
        <f t="shared" si="77"/>
        <v>3</v>
      </c>
      <c r="D1607">
        <v>228000</v>
      </c>
      <c r="E1607">
        <v>30000</v>
      </c>
      <c r="F1607" s="69">
        <v>7.6511680000000002</v>
      </c>
      <c r="G1607" s="69">
        <v>6.4718470000000003</v>
      </c>
      <c r="H1607" s="69">
        <v>6.1161890000000003</v>
      </c>
      <c r="I1607" s="69">
        <v>5.9713339999999997</v>
      </c>
      <c r="J1607" s="69">
        <v>52.84442</v>
      </c>
      <c r="K1607" s="69">
        <v>54.679369999999999</v>
      </c>
      <c r="L1607" s="69">
        <v>54.942050000000002</v>
      </c>
      <c r="M1607" s="69">
        <v>54.883690000000001</v>
      </c>
      <c r="N1607" s="69">
        <v>13.93412</v>
      </c>
      <c r="O1607" s="69">
        <v>12.666499999999999</v>
      </c>
      <c r="P1607" s="69">
        <v>12.18904</v>
      </c>
      <c r="Q1607" s="69">
        <v>11.829420000000001</v>
      </c>
      <c r="R1607" s="69">
        <v>7.7360290000000003</v>
      </c>
      <c r="S1607" s="69">
        <v>6.8773569999999999</v>
      </c>
      <c r="T1607" s="69">
        <v>6.552365</v>
      </c>
      <c r="U1607" s="69">
        <v>6.3045720000000003</v>
      </c>
      <c r="V1607" s="70">
        <v>0.51405730000000005</v>
      </c>
      <c r="W1607" s="70">
        <v>0.44255030000000001</v>
      </c>
      <c r="X1607" s="70">
        <v>0.40994429999999998</v>
      </c>
      <c r="Y1607" s="70">
        <v>0.39223469999999999</v>
      </c>
    </row>
    <row r="1608" spans="1:25">
      <c r="A1608" t="str">
        <f t="shared" si="78"/>
        <v>52-4</v>
      </c>
      <c r="B1608">
        <f t="shared" si="76"/>
        <v>52</v>
      </c>
      <c r="C1608">
        <f t="shared" si="77"/>
        <v>4</v>
      </c>
      <c r="D1608">
        <v>228000</v>
      </c>
      <c r="E1608">
        <v>34000</v>
      </c>
      <c r="F1608" s="69">
        <v>6.0293279999999996</v>
      </c>
      <c r="G1608" s="69">
        <v>5.1031459999999997</v>
      </c>
      <c r="H1608" s="69">
        <v>4.8188230000000001</v>
      </c>
      <c r="I1608" s="69">
        <v>4.701543</v>
      </c>
      <c r="J1608" s="69">
        <v>55.205840000000002</v>
      </c>
      <c r="K1608" s="69">
        <v>56.817369999999997</v>
      </c>
      <c r="L1608" s="69">
        <v>57.005429999999997</v>
      </c>
      <c r="M1608" s="69">
        <v>56.910290000000003</v>
      </c>
      <c r="N1608" s="69">
        <v>10.28914</v>
      </c>
      <c r="O1608" s="69">
        <v>9.4111080000000005</v>
      </c>
      <c r="P1608" s="69">
        <v>9.0815629999999992</v>
      </c>
      <c r="Q1608" s="69">
        <v>8.833812</v>
      </c>
      <c r="R1608" s="69">
        <v>6.9561469999999996</v>
      </c>
      <c r="S1608" s="69">
        <v>6.1985530000000004</v>
      </c>
      <c r="T1608" s="69">
        <v>5.911181</v>
      </c>
      <c r="U1608" s="69">
        <v>5.6921290000000004</v>
      </c>
      <c r="V1608" s="70">
        <v>0.50035600000000002</v>
      </c>
      <c r="W1608" s="70">
        <v>0.4300601</v>
      </c>
      <c r="X1608" s="70">
        <v>0.39857690000000001</v>
      </c>
      <c r="Y1608" s="70">
        <v>0.38190950000000001</v>
      </c>
    </row>
    <row r="1609" spans="1:25">
      <c r="A1609" t="str">
        <f t="shared" si="78"/>
        <v>52-5</v>
      </c>
      <c r="B1609">
        <f t="shared" si="76"/>
        <v>52</v>
      </c>
      <c r="C1609">
        <f t="shared" si="77"/>
        <v>5</v>
      </c>
      <c r="D1609">
        <v>228000</v>
      </c>
      <c r="E1609">
        <v>38000</v>
      </c>
      <c r="F1609" s="69">
        <v>5.4953960000000004</v>
      </c>
      <c r="G1609" s="69">
        <v>4.6632699999999998</v>
      </c>
      <c r="H1609" s="69">
        <v>4.4105509999999999</v>
      </c>
      <c r="I1609" s="69">
        <v>4.3046220000000002</v>
      </c>
      <c r="J1609" s="69">
        <v>53.855930000000001</v>
      </c>
      <c r="K1609" s="69">
        <v>55.556060000000002</v>
      </c>
      <c r="L1609" s="69">
        <v>55.778489999999998</v>
      </c>
      <c r="M1609" s="69">
        <v>55.704410000000003</v>
      </c>
      <c r="N1609" s="69">
        <v>6.7700430000000003</v>
      </c>
      <c r="O1609" s="69">
        <v>6.245978</v>
      </c>
      <c r="P1609" s="69">
        <v>6.0498969999999996</v>
      </c>
      <c r="Q1609" s="69">
        <v>5.903168</v>
      </c>
      <c r="R1609" s="69">
        <v>6.1987059999999996</v>
      </c>
      <c r="S1609" s="69">
        <v>5.5409920000000001</v>
      </c>
      <c r="T1609" s="69">
        <v>5.2900809999999998</v>
      </c>
      <c r="U1609" s="69">
        <v>5.0987299999999998</v>
      </c>
      <c r="V1609" s="70">
        <v>0.3313101</v>
      </c>
      <c r="W1609" s="70">
        <v>0.2827769</v>
      </c>
      <c r="X1609" s="70">
        <v>0.25911899999999999</v>
      </c>
      <c r="Y1609" s="70">
        <v>0.24634590000000001</v>
      </c>
    </row>
    <row r="1610" spans="1:25">
      <c r="A1610" t="str">
        <f t="shared" si="78"/>
        <v>52-6</v>
      </c>
      <c r="B1610">
        <f t="shared" si="76"/>
        <v>52</v>
      </c>
      <c r="C1610">
        <f t="shared" si="77"/>
        <v>6</v>
      </c>
      <c r="D1610">
        <v>228000</v>
      </c>
      <c r="E1610">
        <v>42000</v>
      </c>
      <c r="F1610" s="69">
        <v>7.3706829999999997</v>
      </c>
      <c r="G1610" s="69">
        <v>6.2695780000000001</v>
      </c>
      <c r="H1610" s="69">
        <v>5.937246</v>
      </c>
      <c r="I1610" s="69">
        <v>5.8089589999999998</v>
      </c>
      <c r="J1610" s="69">
        <v>54.559359999999998</v>
      </c>
      <c r="K1610" s="69">
        <v>56.10566</v>
      </c>
      <c r="L1610" s="69">
        <v>56.27722</v>
      </c>
      <c r="M1610" s="69">
        <v>56.187959999999997</v>
      </c>
      <c r="N1610" s="69">
        <v>13.58315</v>
      </c>
      <c r="O1610" s="69">
        <v>12.34728</v>
      </c>
      <c r="P1610" s="69">
        <v>11.877800000000001</v>
      </c>
      <c r="Q1610" s="69">
        <v>11.525510000000001</v>
      </c>
      <c r="R1610" s="69">
        <v>7.6416599999999999</v>
      </c>
      <c r="S1610" s="69">
        <v>6.7984249999999999</v>
      </c>
      <c r="T1610" s="69">
        <v>6.476591</v>
      </c>
      <c r="U1610" s="69">
        <v>6.2323620000000002</v>
      </c>
      <c r="V1610" s="70">
        <v>0.6069793</v>
      </c>
      <c r="W1610" s="70">
        <v>0.52537610000000001</v>
      </c>
      <c r="X1610" s="70">
        <v>0.4905043</v>
      </c>
      <c r="Y1610" s="70">
        <v>0.47206949999999998</v>
      </c>
    </row>
    <row r="1611" spans="1:25">
      <c r="A1611" t="str">
        <f t="shared" si="78"/>
        <v>52-7</v>
      </c>
      <c r="B1611">
        <f t="shared" si="76"/>
        <v>52</v>
      </c>
      <c r="C1611">
        <f t="shared" si="77"/>
        <v>7</v>
      </c>
      <c r="D1611">
        <v>228000</v>
      </c>
      <c r="E1611">
        <v>46000</v>
      </c>
      <c r="F1611" s="69">
        <v>5.8619830000000004</v>
      </c>
      <c r="G1611" s="69">
        <v>5.008375</v>
      </c>
      <c r="H1611" s="69">
        <v>4.749288</v>
      </c>
      <c r="I1611" s="69">
        <v>4.6426249999999998</v>
      </c>
      <c r="J1611" s="69">
        <v>54.876170000000002</v>
      </c>
      <c r="K1611" s="69">
        <v>56.476770000000002</v>
      </c>
      <c r="L1611" s="69">
        <v>56.659280000000003</v>
      </c>
      <c r="M1611" s="69">
        <v>56.574080000000002</v>
      </c>
      <c r="N1611" s="69">
        <v>9.4020299999999999</v>
      </c>
      <c r="O1611" s="69">
        <v>8.6170369999999998</v>
      </c>
      <c r="P1611" s="69">
        <v>8.3181940000000001</v>
      </c>
      <c r="Q1611" s="69">
        <v>8.094614</v>
      </c>
      <c r="R1611" s="69">
        <v>6.6878440000000001</v>
      </c>
      <c r="S1611" s="69">
        <v>5.9648380000000003</v>
      </c>
      <c r="T1611" s="69">
        <v>5.6868030000000003</v>
      </c>
      <c r="U1611" s="69">
        <v>5.4754290000000001</v>
      </c>
      <c r="V1611" s="70">
        <v>0.45806619999999998</v>
      </c>
      <c r="W1611" s="70">
        <v>0.39485789999999998</v>
      </c>
      <c r="X1611" s="70">
        <v>0.36565110000000001</v>
      </c>
      <c r="Y1611" s="70">
        <v>0.34988710000000001</v>
      </c>
    </row>
    <row r="1612" spans="1:25">
      <c r="A1612" t="str">
        <f t="shared" si="78"/>
        <v>52-8</v>
      </c>
      <c r="B1612">
        <f t="shared" si="76"/>
        <v>52</v>
      </c>
      <c r="C1612">
        <f t="shared" si="77"/>
        <v>8</v>
      </c>
      <c r="D1612">
        <v>228000</v>
      </c>
      <c r="E1612">
        <v>50000</v>
      </c>
      <c r="F1612" s="69">
        <v>5.1011220000000002</v>
      </c>
      <c r="G1612" s="69">
        <v>4.3379009999999996</v>
      </c>
      <c r="H1612" s="69">
        <v>4.1081110000000001</v>
      </c>
      <c r="I1612" s="69">
        <v>4.0124810000000002</v>
      </c>
      <c r="J1612" s="69">
        <v>54.275039999999997</v>
      </c>
      <c r="K1612" s="69">
        <v>55.972099999999998</v>
      </c>
      <c r="L1612" s="69">
        <v>56.178289999999997</v>
      </c>
      <c r="M1612" s="69">
        <v>56.102989999999998</v>
      </c>
      <c r="N1612" s="69">
        <v>5.5792659999999996</v>
      </c>
      <c r="O1612" s="69">
        <v>5.1670059999999998</v>
      </c>
      <c r="P1612" s="69">
        <v>5.0123389999999999</v>
      </c>
      <c r="Q1612" s="69">
        <v>4.8976920000000002</v>
      </c>
      <c r="R1612" s="69">
        <v>5.8250469999999996</v>
      </c>
      <c r="S1612" s="69">
        <v>5.2113779999999998</v>
      </c>
      <c r="T1612" s="69">
        <v>4.9751339999999997</v>
      </c>
      <c r="U1612" s="69">
        <v>4.7955259999999997</v>
      </c>
      <c r="V1612" s="70">
        <v>0.31373119999999999</v>
      </c>
      <c r="W1612" s="70">
        <v>0.2680785</v>
      </c>
      <c r="X1612" s="70">
        <v>0.24574689999999999</v>
      </c>
      <c r="Y1612" s="70">
        <v>0.23371430000000001</v>
      </c>
    </row>
    <row r="1613" spans="1:25">
      <c r="A1613" t="str">
        <f t="shared" si="78"/>
        <v>52-9</v>
      </c>
      <c r="B1613">
        <f t="shared" si="76"/>
        <v>52</v>
      </c>
      <c r="C1613">
        <f t="shared" si="77"/>
        <v>9</v>
      </c>
      <c r="D1613">
        <v>228000</v>
      </c>
      <c r="E1613">
        <v>54000</v>
      </c>
      <c r="F1613" s="69">
        <v>6.4176270000000004</v>
      </c>
      <c r="G1613" s="69">
        <v>5.4425090000000003</v>
      </c>
      <c r="H1613" s="69">
        <v>5.1457290000000002</v>
      </c>
      <c r="I1613" s="69">
        <v>5.0285599999999997</v>
      </c>
      <c r="J1613" s="69">
        <v>53.82141</v>
      </c>
      <c r="K1613" s="69">
        <v>55.49765</v>
      </c>
      <c r="L1613" s="69">
        <v>55.701239999999999</v>
      </c>
      <c r="M1613" s="69">
        <v>55.623489999999997</v>
      </c>
      <c r="N1613" s="69">
        <v>8.4609699999999997</v>
      </c>
      <c r="O1613" s="69">
        <v>7.7536139999999998</v>
      </c>
      <c r="P1613" s="69">
        <v>7.4870570000000001</v>
      </c>
      <c r="Q1613" s="69">
        <v>7.2877929999999997</v>
      </c>
      <c r="R1613" s="69">
        <v>6.465509</v>
      </c>
      <c r="S1613" s="69">
        <v>5.7689490000000001</v>
      </c>
      <c r="T1613" s="69">
        <v>5.5032189999999996</v>
      </c>
      <c r="U1613" s="69">
        <v>5.3016160000000001</v>
      </c>
      <c r="V1613" s="70">
        <v>0.40782800000000002</v>
      </c>
      <c r="W1613" s="70">
        <v>0.34948610000000002</v>
      </c>
      <c r="X1613" s="70">
        <v>0.3225073</v>
      </c>
      <c r="Y1613" s="70">
        <v>0.3083649</v>
      </c>
    </row>
    <row r="1614" spans="1:25">
      <c r="A1614" t="str">
        <f t="shared" si="78"/>
        <v>52-10</v>
      </c>
      <c r="B1614">
        <f t="shared" si="76"/>
        <v>52</v>
      </c>
      <c r="C1614">
        <f t="shared" si="77"/>
        <v>10</v>
      </c>
      <c r="D1614">
        <v>228000</v>
      </c>
      <c r="E1614">
        <v>58000</v>
      </c>
      <c r="F1614" s="69">
        <v>9.6074509999999993</v>
      </c>
      <c r="G1614" s="69">
        <v>8.0804960000000001</v>
      </c>
      <c r="H1614" s="69">
        <v>7.6104010000000004</v>
      </c>
      <c r="I1614" s="69">
        <v>7.4458570000000002</v>
      </c>
      <c r="J1614" s="69">
        <v>52.675199999999997</v>
      </c>
      <c r="K1614" s="69">
        <v>54.47569</v>
      </c>
      <c r="L1614" s="69">
        <v>54.718879999999999</v>
      </c>
      <c r="M1614" s="69">
        <v>54.651029999999999</v>
      </c>
      <c r="N1614" s="69">
        <v>14.31509</v>
      </c>
      <c r="O1614" s="69">
        <v>12.996320000000001</v>
      </c>
      <c r="P1614" s="69">
        <v>12.49934</v>
      </c>
      <c r="Q1614" s="69">
        <v>12.128399999999999</v>
      </c>
      <c r="R1614" s="69">
        <v>7.7389029999999996</v>
      </c>
      <c r="S1614" s="69">
        <v>6.8770189999999998</v>
      </c>
      <c r="T1614" s="69">
        <v>6.55002</v>
      </c>
      <c r="U1614" s="69">
        <v>6.3039199999999997</v>
      </c>
      <c r="V1614" s="70">
        <v>0.61494360000000003</v>
      </c>
      <c r="W1614" s="70">
        <v>0.52961809999999998</v>
      </c>
      <c r="X1614" s="70">
        <v>0.49445090000000003</v>
      </c>
      <c r="Y1614" s="70">
        <v>0.47716750000000002</v>
      </c>
    </row>
    <row r="1615" spans="1:25">
      <c r="A1615" t="str">
        <f t="shared" si="78"/>
        <v>52-11</v>
      </c>
      <c r="B1615">
        <f t="shared" si="76"/>
        <v>52</v>
      </c>
      <c r="C1615">
        <f t="shared" si="77"/>
        <v>11</v>
      </c>
      <c r="D1615">
        <v>228000</v>
      </c>
      <c r="E1615">
        <v>62000</v>
      </c>
      <c r="F1615" s="69">
        <v>7.3458209999999999</v>
      </c>
      <c r="G1615" s="69">
        <v>6.1515209999999998</v>
      </c>
      <c r="H1615" s="69">
        <v>5.7593069999999997</v>
      </c>
      <c r="I1615" s="69">
        <v>5.6198969999999999</v>
      </c>
      <c r="J1615" s="69">
        <v>55.720979999999997</v>
      </c>
      <c r="K1615" s="69">
        <v>57.332439999999998</v>
      </c>
      <c r="L1615" s="69">
        <v>57.494210000000002</v>
      </c>
      <c r="M1615" s="69">
        <v>57.366129999999998</v>
      </c>
      <c r="N1615" s="69">
        <v>13.295249999999999</v>
      </c>
      <c r="O1615" s="69">
        <v>12.087339999999999</v>
      </c>
      <c r="P1615" s="69">
        <v>11.63217</v>
      </c>
      <c r="Q1615" s="69">
        <v>11.29514</v>
      </c>
      <c r="R1615" s="69">
        <v>7.3637480000000002</v>
      </c>
      <c r="S1615" s="69">
        <v>6.5468120000000001</v>
      </c>
      <c r="T1615" s="69">
        <v>6.2362739999999999</v>
      </c>
      <c r="U1615" s="69">
        <v>6.0047300000000003</v>
      </c>
      <c r="V1615" s="70">
        <v>0.66103179999999995</v>
      </c>
      <c r="W1615" s="70">
        <v>0.56849240000000001</v>
      </c>
      <c r="X1615" s="70">
        <v>0.53089929999999996</v>
      </c>
      <c r="Y1615" s="70">
        <v>0.51321479999999997</v>
      </c>
    </row>
    <row r="1616" spans="1:25">
      <c r="A1616" t="str">
        <f t="shared" si="78"/>
        <v>52-12</v>
      </c>
      <c r="B1616">
        <f t="shared" si="76"/>
        <v>52</v>
      </c>
      <c r="C1616">
        <f t="shared" si="77"/>
        <v>12</v>
      </c>
      <c r="D1616">
        <v>228000</v>
      </c>
      <c r="E1616">
        <v>66000</v>
      </c>
      <c r="F1616" s="69">
        <v>6.6205439999999998</v>
      </c>
      <c r="G1616" s="69">
        <v>5.6085250000000002</v>
      </c>
      <c r="H1616" s="69">
        <v>5.291982</v>
      </c>
      <c r="I1616" s="69">
        <v>5.1802760000000001</v>
      </c>
      <c r="J1616" s="69">
        <v>54.94585</v>
      </c>
      <c r="K1616" s="69">
        <v>56.570860000000003</v>
      </c>
      <c r="L1616" s="69">
        <v>56.743699999999997</v>
      </c>
      <c r="M1616" s="69">
        <v>56.630209999999998</v>
      </c>
      <c r="N1616" s="69">
        <v>10.89371</v>
      </c>
      <c r="O1616" s="69">
        <v>9.9385689999999993</v>
      </c>
      <c r="P1616" s="69">
        <v>9.5773030000000006</v>
      </c>
      <c r="Q1616" s="69">
        <v>9.3079520000000002</v>
      </c>
      <c r="R1616" s="69">
        <v>6.8274460000000001</v>
      </c>
      <c r="S1616" s="69">
        <v>6.081861</v>
      </c>
      <c r="T1616" s="69">
        <v>5.797053</v>
      </c>
      <c r="U1616" s="69">
        <v>5.5826070000000003</v>
      </c>
      <c r="V1616" s="70">
        <v>0.54282200000000003</v>
      </c>
      <c r="W1616" s="70">
        <v>0.46752470000000002</v>
      </c>
      <c r="X1616" s="70">
        <v>0.43519210000000003</v>
      </c>
      <c r="Y1616" s="70">
        <v>0.41893200000000003</v>
      </c>
    </row>
    <row r="1617" spans="1:25">
      <c r="A1617" t="str">
        <f t="shared" si="78"/>
        <v>52-13</v>
      </c>
      <c r="B1617">
        <f t="shared" si="76"/>
        <v>52</v>
      </c>
      <c r="C1617">
        <f t="shared" si="77"/>
        <v>13</v>
      </c>
      <c r="D1617">
        <v>228000</v>
      </c>
      <c r="E1617">
        <v>70000</v>
      </c>
      <c r="F1617" s="69">
        <v>6.2587570000000001</v>
      </c>
      <c r="G1617" s="69">
        <v>5.3484920000000002</v>
      </c>
      <c r="H1617" s="69">
        <v>5.0678859999999997</v>
      </c>
      <c r="I1617" s="69">
        <v>4.9655420000000001</v>
      </c>
      <c r="J1617" s="69">
        <v>55.762059999999998</v>
      </c>
      <c r="K1617" s="69">
        <v>57.263350000000003</v>
      </c>
      <c r="L1617" s="69">
        <v>57.40202</v>
      </c>
      <c r="M1617" s="69">
        <v>57.28284</v>
      </c>
      <c r="N1617" s="69">
        <v>12.15949</v>
      </c>
      <c r="O1617" s="69">
        <v>11.08117</v>
      </c>
      <c r="P1617" s="69">
        <v>10.67239</v>
      </c>
      <c r="Q1617" s="69">
        <v>10.364649999999999</v>
      </c>
      <c r="R1617" s="69">
        <v>7.0231830000000004</v>
      </c>
      <c r="S1617" s="69">
        <v>6.2549849999999996</v>
      </c>
      <c r="T1617" s="69">
        <v>5.9618640000000003</v>
      </c>
      <c r="U1617" s="69">
        <v>5.7395019999999999</v>
      </c>
      <c r="V1617" s="70">
        <v>0.60958239999999997</v>
      </c>
      <c r="W1617" s="70">
        <v>0.52757330000000002</v>
      </c>
      <c r="X1617" s="70">
        <v>0.49276370000000003</v>
      </c>
      <c r="Y1617" s="70">
        <v>0.47453820000000002</v>
      </c>
    </row>
    <row r="1618" spans="1:25">
      <c r="A1618" t="str">
        <f t="shared" si="78"/>
        <v>52-14</v>
      </c>
      <c r="B1618">
        <f t="shared" si="76"/>
        <v>52</v>
      </c>
      <c r="C1618">
        <f t="shared" si="77"/>
        <v>14</v>
      </c>
      <c r="D1618">
        <v>228000</v>
      </c>
      <c r="E1618">
        <v>74000</v>
      </c>
      <c r="F1618" s="69">
        <v>6.2335659999999997</v>
      </c>
      <c r="G1618" s="69">
        <v>5.3438980000000003</v>
      </c>
      <c r="H1618" s="69">
        <v>5.0707930000000001</v>
      </c>
      <c r="I1618" s="69">
        <v>4.9703970000000002</v>
      </c>
      <c r="J1618" s="69">
        <v>55.39958</v>
      </c>
      <c r="K1618" s="69">
        <v>56.930370000000003</v>
      </c>
      <c r="L1618" s="69">
        <v>57.079520000000002</v>
      </c>
      <c r="M1618" s="69">
        <v>56.96781</v>
      </c>
      <c r="N1618" s="69">
        <v>11.759729999999999</v>
      </c>
      <c r="O1618" s="69">
        <v>10.71848</v>
      </c>
      <c r="P1618" s="69">
        <v>10.322789999999999</v>
      </c>
      <c r="Q1618" s="69">
        <v>10.023680000000001</v>
      </c>
      <c r="R1618" s="69">
        <v>6.9621630000000003</v>
      </c>
      <c r="S1618" s="69">
        <v>6.2042960000000003</v>
      </c>
      <c r="T1618" s="69">
        <v>5.914174</v>
      </c>
      <c r="U1618" s="69">
        <v>5.693524</v>
      </c>
      <c r="V1618" s="70">
        <v>0.58860239999999997</v>
      </c>
      <c r="W1618" s="70">
        <v>0.5087045</v>
      </c>
      <c r="X1618" s="70">
        <v>0.4748079</v>
      </c>
      <c r="Y1618" s="70">
        <v>0.45693600000000001</v>
      </c>
    </row>
    <row r="1619" spans="1:25">
      <c r="A1619" t="str">
        <f t="shared" si="78"/>
        <v>52-15</v>
      </c>
      <c r="B1619">
        <f t="shared" si="76"/>
        <v>52</v>
      </c>
      <c r="C1619">
        <f t="shared" si="77"/>
        <v>15</v>
      </c>
      <c r="D1619">
        <v>228000</v>
      </c>
      <c r="E1619">
        <v>78000</v>
      </c>
      <c r="F1619" s="69">
        <v>5.7741740000000004</v>
      </c>
      <c r="G1619" s="69">
        <v>4.9430069999999997</v>
      </c>
      <c r="H1619" s="69">
        <v>4.6895629999999997</v>
      </c>
      <c r="I1619" s="69">
        <v>4.5951389999999996</v>
      </c>
      <c r="J1619" s="69">
        <v>53.74145</v>
      </c>
      <c r="K1619" s="69">
        <v>55.476750000000003</v>
      </c>
      <c r="L1619" s="69">
        <v>55.690910000000002</v>
      </c>
      <c r="M1619" s="69">
        <v>55.617660000000001</v>
      </c>
      <c r="N1619" s="69">
        <v>7.707236</v>
      </c>
      <c r="O1619" s="69">
        <v>7.0728819999999999</v>
      </c>
      <c r="P1619" s="69">
        <v>6.8323770000000001</v>
      </c>
      <c r="Q1619" s="69">
        <v>6.6520809999999999</v>
      </c>
      <c r="R1619" s="69">
        <v>6.2138799999999996</v>
      </c>
      <c r="S1619" s="69">
        <v>5.5500530000000001</v>
      </c>
      <c r="T1619" s="69">
        <v>5.2952560000000002</v>
      </c>
      <c r="U1619" s="69">
        <v>5.1012750000000002</v>
      </c>
      <c r="V1619" s="70">
        <v>0.4035339</v>
      </c>
      <c r="W1619" s="70">
        <v>0.34694809999999998</v>
      </c>
      <c r="X1619" s="70">
        <v>0.32101809999999997</v>
      </c>
      <c r="Y1619" s="70">
        <v>0.30752380000000001</v>
      </c>
    </row>
    <row r="1620" spans="1:25">
      <c r="A1620" t="str">
        <f t="shared" si="78"/>
        <v>52-16</v>
      </c>
      <c r="B1620">
        <f t="shared" si="76"/>
        <v>52</v>
      </c>
      <c r="C1620">
        <f t="shared" si="77"/>
        <v>16</v>
      </c>
      <c r="D1620">
        <v>228000</v>
      </c>
      <c r="E1620">
        <v>82000</v>
      </c>
      <c r="F1620" s="69">
        <v>7.121435</v>
      </c>
      <c r="G1620" s="69">
        <v>6.0577750000000004</v>
      </c>
      <c r="H1620" s="69">
        <v>5.7396060000000002</v>
      </c>
      <c r="I1620" s="69">
        <v>5.6278280000000001</v>
      </c>
      <c r="J1620" s="69">
        <v>52.044350000000001</v>
      </c>
      <c r="K1620" s="69">
        <v>53.885440000000003</v>
      </c>
      <c r="L1620" s="69">
        <v>54.13937</v>
      </c>
      <c r="M1620" s="69">
        <v>54.090769999999999</v>
      </c>
      <c r="N1620" s="69">
        <v>6.367159</v>
      </c>
      <c r="O1620" s="69">
        <v>5.8583179999999997</v>
      </c>
      <c r="P1620" s="69">
        <v>5.6658850000000003</v>
      </c>
      <c r="Q1620" s="69">
        <v>5.5213890000000001</v>
      </c>
      <c r="R1620" s="69">
        <v>6.107399</v>
      </c>
      <c r="S1620" s="69">
        <v>5.4606450000000004</v>
      </c>
      <c r="T1620" s="69">
        <v>5.2123030000000004</v>
      </c>
      <c r="U1620" s="69">
        <v>5.022348</v>
      </c>
      <c r="V1620" s="70">
        <v>0.39187300000000003</v>
      </c>
      <c r="W1620" s="70">
        <v>0.33609410000000001</v>
      </c>
      <c r="X1620" s="70">
        <v>0.31062849999999997</v>
      </c>
      <c r="Y1620" s="70">
        <v>0.2973961</v>
      </c>
    </row>
    <row r="1621" spans="1:25">
      <c r="A1621" t="str">
        <f t="shared" si="78"/>
        <v>52-17</v>
      </c>
      <c r="B1621">
        <f t="shared" si="76"/>
        <v>52</v>
      </c>
      <c r="C1621">
        <f t="shared" si="77"/>
        <v>17</v>
      </c>
      <c r="D1621">
        <v>228000</v>
      </c>
      <c r="E1621">
        <v>86000</v>
      </c>
      <c r="F1621" s="69">
        <v>5.5535930000000002</v>
      </c>
      <c r="G1621" s="69">
        <v>4.7298450000000001</v>
      </c>
      <c r="H1621" s="69">
        <v>4.4770260000000004</v>
      </c>
      <c r="I1621" s="69">
        <v>4.3851250000000004</v>
      </c>
      <c r="J1621" s="69">
        <v>53.040480000000002</v>
      </c>
      <c r="K1621" s="69">
        <v>54.826990000000002</v>
      </c>
      <c r="L1621" s="69">
        <v>55.057670000000002</v>
      </c>
      <c r="M1621" s="69">
        <v>54.992570000000001</v>
      </c>
      <c r="N1621" s="69">
        <v>6.7195239999999998</v>
      </c>
      <c r="O1621" s="69">
        <v>6.1808940000000003</v>
      </c>
      <c r="P1621" s="69">
        <v>5.9778739999999999</v>
      </c>
      <c r="Q1621" s="69">
        <v>5.8256170000000003</v>
      </c>
      <c r="R1621" s="69">
        <v>6.1664219999999998</v>
      </c>
      <c r="S1621" s="69">
        <v>5.5144739999999999</v>
      </c>
      <c r="T1621" s="69">
        <v>5.2645270000000002</v>
      </c>
      <c r="U1621" s="69">
        <v>5.0737880000000004</v>
      </c>
      <c r="V1621" s="70">
        <v>0.35577330000000001</v>
      </c>
      <c r="W1621" s="70">
        <v>0.30402499999999999</v>
      </c>
      <c r="X1621" s="70">
        <v>0.28030949999999999</v>
      </c>
      <c r="Y1621" s="70">
        <v>0.26837680000000003</v>
      </c>
    </row>
    <row r="1622" spans="1:25">
      <c r="A1622" t="str">
        <f t="shared" si="78"/>
        <v>52-18</v>
      </c>
      <c r="B1622">
        <f t="shared" si="76"/>
        <v>52</v>
      </c>
      <c r="C1622">
        <f t="shared" si="77"/>
        <v>18</v>
      </c>
      <c r="D1622">
        <v>228000</v>
      </c>
      <c r="E1622">
        <v>90000</v>
      </c>
      <c r="F1622" s="69">
        <v>6.3393540000000002</v>
      </c>
      <c r="G1622" s="69">
        <v>5.3406390000000004</v>
      </c>
      <c r="H1622" s="69">
        <v>5.0266999999999999</v>
      </c>
      <c r="I1622" s="69">
        <v>4.9158809999999997</v>
      </c>
      <c r="J1622" s="69">
        <v>51.960079999999998</v>
      </c>
      <c r="K1622" s="69">
        <v>53.853059999999999</v>
      </c>
      <c r="L1622" s="69">
        <v>54.117350000000002</v>
      </c>
      <c r="M1622" s="69">
        <v>54.06476</v>
      </c>
      <c r="N1622" s="69">
        <v>6.4558730000000004</v>
      </c>
      <c r="O1622" s="69">
        <v>5.936026</v>
      </c>
      <c r="P1622" s="69">
        <v>5.7409679999999996</v>
      </c>
      <c r="Q1622" s="69">
        <v>5.5954199999999998</v>
      </c>
      <c r="R1622" s="69">
        <v>6.3060400000000003</v>
      </c>
      <c r="S1622" s="69">
        <v>5.636768</v>
      </c>
      <c r="T1622" s="69">
        <v>5.3808980000000002</v>
      </c>
      <c r="U1622" s="69">
        <v>5.186293</v>
      </c>
      <c r="V1622" s="70">
        <v>0.33460319999999999</v>
      </c>
      <c r="W1622" s="70">
        <v>0.28453030000000001</v>
      </c>
      <c r="X1622" s="70">
        <v>0.26185239999999999</v>
      </c>
      <c r="Y1622" s="70">
        <v>0.25096099999999999</v>
      </c>
    </row>
    <row r="1623" spans="1:25">
      <c r="A1623" t="str">
        <f t="shared" si="78"/>
        <v>52-19</v>
      </c>
      <c r="B1623">
        <f t="shared" si="76"/>
        <v>52</v>
      </c>
      <c r="C1623">
        <f t="shared" si="77"/>
        <v>19</v>
      </c>
      <c r="D1623">
        <v>228000</v>
      </c>
      <c r="E1623">
        <v>94000</v>
      </c>
      <c r="F1623" s="69">
        <v>5.7557840000000002</v>
      </c>
      <c r="G1623" s="69">
        <v>4.8949740000000004</v>
      </c>
      <c r="H1623" s="69">
        <v>4.6284700000000001</v>
      </c>
      <c r="I1623" s="69">
        <v>4.534014</v>
      </c>
      <c r="J1623" s="69">
        <v>49.965829999999997</v>
      </c>
      <c r="K1623" s="69">
        <v>51.917580000000001</v>
      </c>
      <c r="L1623" s="69">
        <v>52.209969999999998</v>
      </c>
      <c r="M1623" s="69">
        <v>52.181939999999997</v>
      </c>
      <c r="N1623" s="69">
        <v>7.3594109999999997</v>
      </c>
      <c r="O1623" s="69">
        <v>6.7517839999999998</v>
      </c>
      <c r="P1623" s="69">
        <v>6.5224219999999997</v>
      </c>
      <c r="Q1623" s="69">
        <v>6.3499499999999998</v>
      </c>
      <c r="R1623" s="69">
        <v>6.7375489999999996</v>
      </c>
      <c r="S1623" s="69">
        <v>6.0193450000000004</v>
      </c>
      <c r="T1623" s="69">
        <v>5.744885</v>
      </c>
      <c r="U1623" s="69">
        <v>5.5356160000000001</v>
      </c>
      <c r="V1623" s="70">
        <v>0.36143950000000002</v>
      </c>
      <c r="W1623" s="70">
        <v>0.30878810000000001</v>
      </c>
      <c r="X1623" s="70">
        <v>0.28497319999999998</v>
      </c>
      <c r="Y1623" s="70">
        <v>0.2731671</v>
      </c>
    </row>
    <row r="1624" spans="1:25">
      <c r="A1624" t="str">
        <f t="shared" si="78"/>
        <v>52-20</v>
      </c>
      <c r="B1624">
        <f t="shared" si="76"/>
        <v>52</v>
      </c>
      <c r="C1624">
        <f t="shared" si="77"/>
        <v>20</v>
      </c>
      <c r="D1624">
        <v>228000</v>
      </c>
      <c r="E1624">
        <v>98000</v>
      </c>
      <c r="F1624" s="69">
        <v>6.193098</v>
      </c>
      <c r="G1624" s="69">
        <v>5.3158630000000002</v>
      </c>
      <c r="H1624" s="69">
        <v>5.0472780000000004</v>
      </c>
      <c r="I1624" s="69">
        <v>4.952007</v>
      </c>
      <c r="J1624" s="69">
        <v>53.431100000000001</v>
      </c>
      <c r="K1624" s="69">
        <v>55.0809</v>
      </c>
      <c r="L1624" s="69">
        <v>55.269710000000003</v>
      </c>
      <c r="M1624" s="69">
        <v>55.184280000000001</v>
      </c>
      <c r="N1624" s="69">
        <v>10.62515</v>
      </c>
      <c r="O1624" s="69">
        <v>9.7117500000000003</v>
      </c>
      <c r="P1624" s="69">
        <v>9.3662069999999993</v>
      </c>
      <c r="Q1624" s="69">
        <v>9.1045569999999998</v>
      </c>
      <c r="R1624" s="69">
        <v>7.4176089999999997</v>
      </c>
      <c r="S1624" s="69">
        <v>6.6162900000000002</v>
      </c>
      <c r="T1624" s="69">
        <v>6.3112820000000003</v>
      </c>
      <c r="U1624" s="69">
        <v>6.0780419999999999</v>
      </c>
      <c r="V1624" s="70">
        <v>0.51613100000000001</v>
      </c>
      <c r="W1624" s="70">
        <v>0.44617580000000001</v>
      </c>
      <c r="X1624" s="70">
        <v>0.41611910000000002</v>
      </c>
      <c r="Y1624" s="70">
        <v>0.40055279999999999</v>
      </c>
    </row>
    <row r="1625" spans="1:25">
      <c r="A1625" t="str">
        <f t="shared" si="78"/>
        <v>52-21</v>
      </c>
      <c r="B1625">
        <f t="shared" si="76"/>
        <v>52</v>
      </c>
      <c r="C1625">
        <f t="shared" si="77"/>
        <v>21</v>
      </c>
      <c r="D1625">
        <v>228000</v>
      </c>
      <c r="E1625">
        <v>102000</v>
      </c>
      <c r="F1625" s="69">
        <v>6.4666269999999999</v>
      </c>
      <c r="G1625" s="69">
        <v>5.6098869999999996</v>
      </c>
      <c r="H1625" s="69">
        <v>5.3457819999999998</v>
      </c>
      <c r="I1625" s="69">
        <v>5.2544050000000002</v>
      </c>
      <c r="J1625" s="69">
        <v>52.898380000000003</v>
      </c>
      <c r="K1625" s="69">
        <v>54.537050000000001</v>
      </c>
      <c r="L1625" s="69">
        <v>54.722479999999997</v>
      </c>
      <c r="M1625" s="69">
        <v>54.630200000000002</v>
      </c>
      <c r="N1625" s="69">
        <v>10.368399999999999</v>
      </c>
      <c r="O1625" s="69">
        <v>9.4791609999999995</v>
      </c>
      <c r="P1625" s="69">
        <v>9.1418009999999992</v>
      </c>
      <c r="Q1625" s="69">
        <v>8.8862159999999992</v>
      </c>
      <c r="R1625" s="69">
        <v>7.5446439999999999</v>
      </c>
      <c r="S1625" s="69">
        <v>6.7278529999999996</v>
      </c>
      <c r="T1625" s="69">
        <v>6.4166499999999997</v>
      </c>
      <c r="U1625" s="69">
        <v>6.1785779999999999</v>
      </c>
      <c r="V1625" s="70">
        <v>0.50149909999999998</v>
      </c>
      <c r="W1625" s="70">
        <v>0.4346274</v>
      </c>
      <c r="X1625" s="70">
        <v>0.40527930000000001</v>
      </c>
      <c r="Y1625" s="70">
        <v>0.38997159999999997</v>
      </c>
    </row>
    <row r="1626" spans="1:25">
      <c r="A1626" t="str">
        <f t="shared" si="78"/>
        <v>52-22</v>
      </c>
      <c r="B1626">
        <f t="shared" si="76"/>
        <v>52</v>
      </c>
      <c r="C1626">
        <f t="shared" si="77"/>
        <v>22</v>
      </c>
      <c r="D1626">
        <v>228000</v>
      </c>
      <c r="E1626">
        <v>106000</v>
      </c>
      <c r="F1626" s="69">
        <v>10.095420000000001</v>
      </c>
      <c r="G1626" s="69">
        <v>8.7565989999999996</v>
      </c>
      <c r="H1626" s="69">
        <v>8.3462119999999995</v>
      </c>
      <c r="I1626" s="69">
        <v>8.2130139999999994</v>
      </c>
      <c r="J1626" s="69">
        <v>50.63485</v>
      </c>
      <c r="K1626" s="69">
        <v>52.425789999999999</v>
      </c>
      <c r="L1626" s="69">
        <v>52.664679999999997</v>
      </c>
      <c r="M1626" s="69">
        <v>52.597189999999998</v>
      </c>
      <c r="N1626" s="69">
        <v>12.56725</v>
      </c>
      <c r="O1626" s="69">
        <v>11.462899999999999</v>
      </c>
      <c r="P1626" s="69">
        <v>11.04325</v>
      </c>
      <c r="Q1626" s="69">
        <v>10.721970000000001</v>
      </c>
      <c r="R1626" s="69">
        <v>8.4576499999999992</v>
      </c>
      <c r="S1626" s="69">
        <v>7.5365510000000002</v>
      </c>
      <c r="T1626" s="69">
        <v>7.1858690000000003</v>
      </c>
      <c r="U1626" s="69">
        <v>6.915616</v>
      </c>
      <c r="V1626" s="70">
        <v>0.57613099999999995</v>
      </c>
      <c r="W1626" s="70">
        <v>0.50058789999999997</v>
      </c>
      <c r="X1626" s="70">
        <v>0.46829749999999998</v>
      </c>
      <c r="Y1626" s="70">
        <v>0.45131650000000001</v>
      </c>
    </row>
    <row r="1627" spans="1:25">
      <c r="A1627" t="str">
        <f t="shared" si="78"/>
        <v>52-23</v>
      </c>
      <c r="B1627">
        <f t="shared" si="76"/>
        <v>52</v>
      </c>
      <c r="C1627">
        <f t="shared" si="77"/>
        <v>23</v>
      </c>
      <c r="D1627">
        <v>228000</v>
      </c>
      <c r="E1627">
        <v>110000</v>
      </c>
      <c r="F1627" s="69">
        <v>8.9730439999999998</v>
      </c>
      <c r="G1627" s="69">
        <v>7.8323970000000003</v>
      </c>
      <c r="H1627" s="69">
        <v>7.4798229999999997</v>
      </c>
      <c r="I1627" s="69">
        <v>7.3676680000000001</v>
      </c>
      <c r="J1627" s="69">
        <v>51.333840000000002</v>
      </c>
      <c r="K1627" s="69">
        <v>53.056359999999998</v>
      </c>
      <c r="L1627" s="69">
        <v>53.268340000000002</v>
      </c>
      <c r="M1627" s="69">
        <v>53.174430000000001</v>
      </c>
      <c r="N1627" s="69">
        <v>11.909649999999999</v>
      </c>
      <c r="O1627" s="69">
        <v>10.88252</v>
      </c>
      <c r="P1627" s="69">
        <v>10.491</v>
      </c>
      <c r="Q1627" s="69">
        <v>10.19171</v>
      </c>
      <c r="R1627" s="69">
        <v>8.3862850000000009</v>
      </c>
      <c r="S1627" s="69">
        <v>7.4770120000000002</v>
      </c>
      <c r="T1627" s="69">
        <v>7.1297300000000003</v>
      </c>
      <c r="U1627" s="69">
        <v>6.8622370000000004</v>
      </c>
      <c r="V1627" s="70">
        <v>0.55142049999999998</v>
      </c>
      <c r="W1627" s="70">
        <v>0.47971639999999999</v>
      </c>
      <c r="X1627" s="70">
        <v>0.44843090000000002</v>
      </c>
      <c r="Y1627" s="70">
        <v>0.43193130000000002</v>
      </c>
    </row>
    <row r="1628" spans="1:25">
      <c r="A1628" t="str">
        <f t="shared" si="78"/>
        <v>52-24</v>
      </c>
      <c r="B1628">
        <f t="shared" si="76"/>
        <v>52</v>
      </c>
      <c r="C1628">
        <f t="shared" si="77"/>
        <v>24</v>
      </c>
      <c r="D1628">
        <v>228000</v>
      </c>
      <c r="E1628">
        <v>114000</v>
      </c>
      <c r="F1628" s="69">
        <v>10.42999</v>
      </c>
      <c r="G1628" s="69">
        <v>9.0848589999999998</v>
      </c>
      <c r="H1628" s="69">
        <v>8.6698500000000003</v>
      </c>
      <c r="I1628" s="69">
        <v>8.5422159999999998</v>
      </c>
      <c r="J1628" s="69">
        <v>50.001719999999999</v>
      </c>
      <c r="K1628" s="69">
        <v>51.813479999999998</v>
      </c>
      <c r="L1628" s="69">
        <v>52.05489</v>
      </c>
      <c r="M1628" s="69">
        <v>51.974240000000002</v>
      </c>
      <c r="N1628" s="69">
        <v>11.3512</v>
      </c>
      <c r="O1628" s="69">
        <v>10.37186</v>
      </c>
      <c r="P1628" s="69">
        <v>9.9987940000000002</v>
      </c>
      <c r="Q1628" s="69">
        <v>9.7124349999999993</v>
      </c>
      <c r="R1628" s="69">
        <v>8.5604770000000006</v>
      </c>
      <c r="S1628" s="69">
        <v>7.6313950000000004</v>
      </c>
      <c r="T1628" s="69">
        <v>7.2765209999999998</v>
      </c>
      <c r="U1628" s="69">
        <v>7.0020559999999996</v>
      </c>
      <c r="V1628" s="70">
        <v>0.51125089999999995</v>
      </c>
      <c r="W1628" s="70">
        <v>0.44357000000000002</v>
      </c>
      <c r="X1628" s="70">
        <v>0.41390959999999999</v>
      </c>
      <c r="Y1628" s="70">
        <v>0.39858690000000002</v>
      </c>
    </row>
    <row r="1629" spans="1:25">
      <c r="A1629" t="str">
        <f t="shared" si="78"/>
        <v>52-25</v>
      </c>
      <c r="B1629">
        <f t="shared" si="76"/>
        <v>52</v>
      </c>
      <c r="C1629">
        <f t="shared" si="77"/>
        <v>25</v>
      </c>
      <c r="D1629">
        <v>228000</v>
      </c>
      <c r="E1629">
        <v>118000</v>
      </c>
      <c r="F1629" s="69">
        <v>9.1738610000000005</v>
      </c>
      <c r="G1629" s="69">
        <v>8.0258450000000003</v>
      </c>
      <c r="H1629" s="69">
        <v>7.6710609999999999</v>
      </c>
      <c r="I1629" s="69">
        <v>7.5607740000000003</v>
      </c>
      <c r="J1629" s="69">
        <v>51.399540000000002</v>
      </c>
      <c r="K1629" s="69">
        <v>53.095230000000001</v>
      </c>
      <c r="L1629" s="69">
        <v>53.291939999999997</v>
      </c>
      <c r="M1629" s="69">
        <v>53.174720000000001</v>
      </c>
      <c r="N1629" s="69">
        <v>13.46564</v>
      </c>
      <c r="O1629" s="69">
        <v>12.28687</v>
      </c>
      <c r="P1629" s="69">
        <v>11.83769</v>
      </c>
      <c r="Q1629" s="69">
        <v>11.49071</v>
      </c>
      <c r="R1629" s="69">
        <v>9.0077529999999992</v>
      </c>
      <c r="S1629" s="69">
        <v>8.0265439999999995</v>
      </c>
      <c r="T1629" s="69">
        <v>7.6521840000000001</v>
      </c>
      <c r="U1629" s="69">
        <v>7.3616770000000002</v>
      </c>
      <c r="V1629" s="70">
        <v>0.57627119999999998</v>
      </c>
      <c r="W1629" s="70">
        <v>0.50117120000000004</v>
      </c>
      <c r="X1629" s="70">
        <v>0.46879379999999998</v>
      </c>
      <c r="Y1629" s="70">
        <v>0.4517679</v>
      </c>
    </row>
    <row r="1630" spans="1:25">
      <c r="A1630" t="str">
        <f t="shared" si="78"/>
        <v>52-26</v>
      </c>
      <c r="B1630">
        <f t="shared" si="76"/>
        <v>52</v>
      </c>
      <c r="C1630">
        <f t="shared" si="77"/>
        <v>26</v>
      </c>
      <c r="D1630">
        <v>228000</v>
      </c>
      <c r="E1630">
        <v>122000</v>
      </c>
      <c r="F1630" s="69">
        <v>6.617604</v>
      </c>
      <c r="G1630" s="69">
        <v>5.8262869999999998</v>
      </c>
      <c r="H1630" s="69">
        <v>5.581696</v>
      </c>
      <c r="I1630" s="69">
        <v>5.5027739999999996</v>
      </c>
      <c r="J1630" s="69">
        <v>53.724319999999999</v>
      </c>
      <c r="K1630" s="69">
        <v>55.261980000000001</v>
      </c>
      <c r="L1630" s="69">
        <v>55.392580000000002</v>
      </c>
      <c r="M1630" s="69">
        <v>55.221939999999996</v>
      </c>
      <c r="N1630" s="69">
        <v>12.53</v>
      </c>
      <c r="O1630" s="69">
        <v>11.45251</v>
      </c>
      <c r="P1630" s="69">
        <v>11.04157</v>
      </c>
      <c r="Q1630" s="69">
        <v>10.724209999999999</v>
      </c>
      <c r="R1630" s="69">
        <v>8.7259569999999993</v>
      </c>
      <c r="S1630" s="69">
        <v>7.7797450000000001</v>
      </c>
      <c r="T1630" s="69">
        <v>7.4186199999999998</v>
      </c>
      <c r="U1630" s="69">
        <v>7.1380239999999997</v>
      </c>
      <c r="V1630" s="70">
        <v>0.55537179999999997</v>
      </c>
      <c r="W1630" s="70">
        <v>0.48322409999999999</v>
      </c>
      <c r="X1630" s="70">
        <v>0.45181460000000001</v>
      </c>
      <c r="Y1630" s="70">
        <v>0.43535160000000001</v>
      </c>
    </row>
    <row r="1631" spans="1:25">
      <c r="A1631" t="str">
        <f t="shared" si="78"/>
        <v>52-27</v>
      </c>
      <c r="B1631">
        <f t="shared" si="76"/>
        <v>52</v>
      </c>
      <c r="C1631">
        <f t="shared" si="77"/>
        <v>27</v>
      </c>
      <c r="D1631">
        <v>228000</v>
      </c>
      <c r="E1631">
        <v>126000</v>
      </c>
      <c r="F1631" s="69">
        <v>11.85929</v>
      </c>
      <c r="G1631" s="69">
        <v>10.450049999999999</v>
      </c>
      <c r="H1631" s="69">
        <v>10.01291</v>
      </c>
      <c r="I1631" s="69">
        <v>9.8856660000000005</v>
      </c>
      <c r="J1631" s="69">
        <v>49.051409999999997</v>
      </c>
      <c r="K1631" s="69">
        <v>50.834220000000002</v>
      </c>
      <c r="L1631" s="69">
        <v>51.059699999999999</v>
      </c>
      <c r="M1631" s="69">
        <v>50.947940000000003</v>
      </c>
      <c r="N1631" s="69">
        <v>16.813880000000001</v>
      </c>
      <c r="O1631" s="69">
        <v>15.31696</v>
      </c>
      <c r="P1631" s="69">
        <v>14.74766</v>
      </c>
      <c r="Q1631" s="69">
        <v>14.30584</v>
      </c>
      <c r="R1631" s="69">
        <v>10.26041</v>
      </c>
      <c r="S1631" s="69">
        <v>9.1341529999999995</v>
      </c>
      <c r="T1631" s="69">
        <v>8.7063000000000006</v>
      </c>
      <c r="U1631" s="69">
        <v>8.3739450000000009</v>
      </c>
      <c r="V1631" s="70">
        <v>0.5976226</v>
      </c>
      <c r="W1631" s="70">
        <v>0.52041919999999997</v>
      </c>
      <c r="X1631" s="70">
        <v>0.48736950000000001</v>
      </c>
      <c r="Y1631" s="70">
        <v>0.47031400000000001</v>
      </c>
    </row>
    <row r="1632" spans="1:25">
      <c r="A1632" t="str">
        <f t="shared" si="78"/>
        <v>52-28</v>
      </c>
      <c r="B1632">
        <f t="shared" si="76"/>
        <v>52</v>
      </c>
      <c r="C1632">
        <f t="shared" si="77"/>
        <v>28</v>
      </c>
      <c r="D1632">
        <v>228000</v>
      </c>
      <c r="E1632">
        <v>130000</v>
      </c>
      <c r="F1632" s="69">
        <v>9.2236930000000008</v>
      </c>
      <c r="G1632" s="69">
        <v>8.1612019999999994</v>
      </c>
      <c r="H1632" s="69">
        <v>7.8313870000000003</v>
      </c>
      <c r="I1632" s="69">
        <v>7.7345870000000003</v>
      </c>
      <c r="J1632" s="69">
        <v>51.340980000000002</v>
      </c>
      <c r="K1632" s="69">
        <v>52.998489999999997</v>
      </c>
      <c r="L1632" s="69">
        <v>53.162260000000003</v>
      </c>
      <c r="M1632" s="69">
        <v>52.98856</v>
      </c>
      <c r="N1632" s="69">
        <v>14.87918</v>
      </c>
      <c r="O1632" s="69">
        <v>13.588950000000001</v>
      </c>
      <c r="P1632" s="69">
        <v>13.095980000000001</v>
      </c>
      <c r="Q1632" s="69">
        <v>12.7135</v>
      </c>
      <c r="R1632" s="69">
        <v>9.7631060000000005</v>
      </c>
      <c r="S1632" s="69">
        <v>8.7008419999999997</v>
      </c>
      <c r="T1632" s="69">
        <v>8.2952490000000001</v>
      </c>
      <c r="U1632" s="69">
        <v>7.979692</v>
      </c>
      <c r="V1632" s="70">
        <v>0.54900459999999995</v>
      </c>
      <c r="W1632" s="70">
        <v>0.47794609999999998</v>
      </c>
      <c r="X1632" s="70">
        <v>0.44665359999999998</v>
      </c>
      <c r="Y1632" s="70">
        <v>0.4305872</v>
      </c>
    </row>
    <row r="1633" spans="1:25">
      <c r="A1633" t="str">
        <f t="shared" si="78"/>
        <v>52-29</v>
      </c>
      <c r="B1633">
        <f t="shared" si="76"/>
        <v>52</v>
      </c>
      <c r="C1633">
        <f t="shared" si="77"/>
        <v>29</v>
      </c>
      <c r="D1633">
        <v>228000</v>
      </c>
      <c r="E1633">
        <v>134000</v>
      </c>
      <c r="F1633" s="69">
        <v>11.09056</v>
      </c>
      <c r="G1633" s="69">
        <v>9.8047210000000007</v>
      </c>
      <c r="H1633" s="69">
        <v>9.3986649999999994</v>
      </c>
      <c r="I1633" s="69">
        <v>9.2866020000000002</v>
      </c>
      <c r="J1633" s="69">
        <v>50.888129999999997</v>
      </c>
      <c r="K1633" s="69">
        <v>52.582369999999997</v>
      </c>
      <c r="L1633" s="69">
        <v>52.74671</v>
      </c>
      <c r="M1633" s="69">
        <v>52.548290000000001</v>
      </c>
      <c r="N1633" s="69">
        <v>15.087350000000001</v>
      </c>
      <c r="O1633" s="69">
        <v>13.78548</v>
      </c>
      <c r="P1633" s="69">
        <v>13.28668</v>
      </c>
      <c r="Q1633" s="69">
        <v>12.899010000000001</v>
      </c>
      <c r="R1633" s="69">
        <v>10.170109999999999</v>
      </c>
      <c r="S1633" s="69">
        <v>9.0664859999999994</v>
      </c>
      <c r="T1633" s="69">
        <v>8.6439760000000003</v>
      </c>
      <c r="U1633" s="69">
        <v>8.3146690000000003</v>
      </c>
      <c r="V1633" s="70">
        <v>0.58978379999999997</v>
      </c>
      <c r="W1633" s="70">
        <v>0.51388690000000004</v>
      </c>
      <c r="X1633" s="70">
        <v>0.4805606</v>
      </c>
      <c r="Y1633" s="70">
        <v>0.463619</v>
      </c>
    </row>
    <row r="1634" spans="1:25">
      <c r="A1634" t="str">
        <f t="shared" si="78"/>
        <v>52-30</v>
      </c>
      <c r="B1634">
        <f t="shared" si="76"/>
        <v>52</v>
      </c>
      <c r="C1634">
        <f t="shared" si="77"/>
        <v>30</v>
      </c>
      <c r="D1634">
        <v>228000</v>
      </c>
      <c r="E1634">
        <v>138000</v>
      </c>
      <c r="F1634" s="69">
        <v>18.54269</v>
      </c>
      <c r="G1634" s="69">
        <v>16.172889999999999</v>
      </c>
      <c r="H1634" s="69">
        <v>15.37311</v>
      </c>
      <c r="I1634" s="69">
        <v>15.1784</v>
      </c>
      <c r="J1634" s="69">
        <v>46.569400000000002</v>
      </c>
      <c r="K1634" s="69">
        <v>48.574129999999997</v>
      </c>
      <c r="L1634" s="69">
        <v>48.836199999999998</v>
      </c>
      <c r="M1634" s="69">
        <v>48.658430000000003</v>
      </c>
      <c r="N1634" s="69">
        <v>16.636749999999999</v>
      </c>
      <c r="O1634" s="69">
        <v>15.18906</v>
      </c>
      <c r="P1634" s="69">
        <v>14.63199</v>
      </c>
      <c r="Q1634" s="69">
        <v>14.201610000000001</v>
      </c>
      <c r="R1634" s="69">
        <v>11.43205</v>
      </c>
      <c r="S1634" s="69">
        <v>10.189109999999999</v>
      </c>
      <c r="T1634" s="69">
        <v>9.7101400000000009</v>
      </c>
      <c r="U1634" s="69">
        <v>9.3393189999999997</v>
      </c>
      <c r="V1634" s="70">
        <v>0.68789500000000003</v>
      </c>
      <c r="W1634" s="70">
        <v>0.5973522</v>
      </c>
      <c r="X1634" s="70">
        <v>0.55899220000000005</v>
      </c>
      <c r="Y1634" s="70">
        <v>0.54092750000000001</v>
      </c>
    </row>
    <row r="1635" spans="1:25">
      <c r="A1635" t="str">
        <f t="shared" si="78"/>
        <v>52-31</v>
      </c>
      <c r="B1635">
        <f t="shared" si="76"/>
        <v>52</v>
      </c>
      <c r="C1635">
        <f t="shared" si="77"/>
        <v>31</v>
      </c>
      <c r="D1635">
        <v>228000</v>
      </c>
      <c r="E1635">
        <v>142000</v>
      </c>
      <c r="F1635" s="69">
        <v>19.120550000000001</v>
      </c>
      <c r="G1635" s="69">
        <v>17.099730000000001</v>
      </c>
      <c r="H1635" s="69">
        <v>16.447990000000001</v>
      </c>
      <c r="I1635" s="69">
        <v>16.342300000000002</v>
      </c>
      <c r="J1635" s="69">
        <v>46.637599999999999</v>
      </c>
      <c r="K1635" s="69">
        <v>48.381140000000002</v>
      </c>
      <c r="L1635" s="69">
        <v>48.539279999999998</v>
      </c>
      <c r="M1635" s="69">
        <v>48.266710000000003</v>
      </c>
      <c r="N1635" s="69">
        <v>16.920670000000001</v>
      </c>
      <c r="O1635" s="69">
        <v>15.48634</v>
      </c>
      <c r="P1635" s="69">
        <v>14.9162</v>
      </c>
      <c r="Q1635" s="69">
        <v>14.468579999999999</v>
      </c>
      <c r="R1635" s="69">
        <v>11.625859999999999</v>
      </c>
      <c r="S1635" s="69">
        <v>10.397629999999999</v>
      </c>
      <c r="T1635" s="69">
        <v>9.9114780000000007</v>
      </c>
      <c r="U1635" s="69">
        <v>9.5300989999999999</v>
      </c>
      <c r="V1635" s="70">
        <v>0.75962479999999999</v>
      </c>
      <c r="W1635" s="70">
        <v>0.66909759999999996</v>
      </c>
      <c r="X1635" s="70">
        <v>0.62828200000000001</v>
      </c>
      <c r="Y1635" s="70">
        <v>0.60664669999999998</v>
      </c>
    </row>
    <row r="1636" spans="1:25">
      <c r="A1636" t="str">
        <f t="shared" si="78"/>
        <v>52-32</v>
      </c>
      <c r="B1636">
        <f t="shared" si="76"/>
        <v>52</v>
      </c>
      <c r="C1636">
        <f t="shared" si="77"/>
        <v>32</v>
      </c>
      <c r="D1636">
        <v>228000</v>
      </c>
      <c r="E1636">
        <v>146000</v>
      </c>
      <c r="F1636" s="69">
        <v>23.29232</v>
      </c>
      <c r="G1636" s="69">
        <v>20.92595</v>
      </c>
      <c r="H1636" s="69">
        <v>20.17202</v>
      </c>
      <c r="I1636" s="69">
        <v>20.080719999999999</v>
      </c>
      <c r="J1636" s="69">
        <v>44.480890000000002</v>
      </c>
      <c r="K1636" s="69">
        <v>46.351900000000001</v>
      </c>
      <c r="L1636" s="69">
        <v>46.536340000000003</v>
      </c>
      <c r="M1636" s="69">
        <v>46.247030000000002</v>
      </c>
      <c r="N1636" s="69">
        <v>19.217230000000001</v>
      </c>
      <c r="O1636" s="69">
        <v>17.611419999999999</v>
      </c>
      <c r="P1636" s="69">
        <v>16.947410000000001</v>
      </c>
      <c r="Q1636" s="69">
        <v>16.421659999999999</v>
      </c>
      <c r="R1636" s="69">
        <v>12.48592</v>
      </c>
      <c r="S1636" s="69">
        <v>11.19539</v>
      </c>
      <c r="T1636" s="69">
        <v>10.66662</v>
      </c>
      <c r="U1636" s="69">
        <v>10.249320000000001</v>
      </c>
      <c r="V1636" s="70">
        <v>0.99934270000000003</v>
      </c>
      <c r="W1636" s="70">
        <v>0.88881429999999995</v>
      </c>
      <c r="X1636" s="70">
        <v>0.83616639999999998</v>
      </c>
      <c r="Y1636" s="70">
        <v>0.80569570000000001</v>
      </c>
    </row>
    <row r="1637" spans="1:25">
      <c r="A1637" t="str">
        <f t="shared" si="78"/>
        <v>52-33</v>
      </c>
      <c r="B1637">
        <f t="shared" si="76"/>
        <v>52</v>
      </c>
      <c r="C1637">
        <f t="shared" si="77"/>
        <v>33</v>
      </c>
      <c r="D1637">
        <v>228000</v>
      </c>
      <c r="E1637">
        <v>150000</v>
      </c>
      <c r="F1637" s="69">
        <v>28.39734</v>
      </c>
      <c r="G1637" s="69">
        <v>25.311160000000001</v>
      </c>
      <c r="H1637" s="69">
        <v>24.24363</v>
      </c>
      <c r="I1637" s="69">
        <v>24.086259999999999</v>
      </c>
      <c r="J1637" s="69">
        <v>38.124720000000003</v>
      </c>
      <c r="K1637" s="69">
        <v>40.185760000000002</v>
      </c>
      <c r="L1637" s="69">
        <v>40.440730000000002</v>
      </c>
      <c r="M1637" s="69">
        <v>40.163710000000002</v>
      </c>
      <c r="N1637" s="69">
        <v>20.856639999999999</v>
      </c>
      <c r="O1637" s="69">
        <v>19.064150000000001</v>
      </c>
      <c r="P1637" s="69">
        <v>18.31991</v>
      </c>
      <c r="Q1637" s="69">
        <v>17.74091</v>
      </c>
      <c r="R1637" s="69">
        <v>13.049580000000001</v>
      </c>
      <c r="S1637" s="69">
        <v>11.68939</v>
      </c>
      <c r="T1637" s="69">
        <v>11.12566</v>
      </c>
      <c r="U1637" s="69">
        <v>10.68783</v>
      </c>
      <c r="V1637" s="70">
        <v>1.3501099999999999</v>
      </c>
      <c r="W1637" s="70">
        <v>1.1945589999999999</v>
      </c>
      <c r="X1637" s="70">
        <v>1.1236029999999999</v>
      </c>
      <c r="Y1637" s="70">
        <v>1.084165</v>
      </c>
    </row>
    <row r="1638" spans="1:25">
      <c r="A1638" t="str">
        <f t="shared" si="78"/>
        <v>52-34</v>
      </c>
      <c r="B1638">
        <f t="shared" si="76"/>
        <v>52</v>
      </c>
      <c r="C1638">
        <f t="shared" si="77"/>
        <v>34</v>
      </c>
      <c r="D1638">
        <v>228000</v>
      </c>
      <c r="E1638">
        <v>154000</v>
      </c>
      <c r="F1638" s="69">
        <v>18.578489999999999</v>
      </c>
      <c r="G1638" s="69">
        <v>16.304379999999998</v>
      </c>
      <c r="H1638" s="69">
        <v>15.61368</v>
      </c>
      <c r="I1638" s="69">
        <v>15.552860000000001</v>
      </c>
      <c r="J1638" s="69">
        <v>44.690719999999999</v>
      </c>
      <c r="K1638" s="69">
        <v>46.936430000000001</v>
      </c>
      <c r="L1638" s="69">
        <v>47.187260000000002</v>
      </c>
      <c r="M1638" s="69">
        <v>46.863160000000001</v>
      </c>
      <c r="N1638" s="69">
        <v>18.715990000000001</v>
      </c>
      <c r="O1638" s="69">
        <v>17.1187</v>
      </c>
      <c r="P1638" s="69">
        <v>16.475909999999999</v>
      </c>
      <c r="Q1638" s="69">
        <v>15.97864</v>
      </c>
      <c r="R1638" s="69">
        <v>11.566990000000001</v>
      </c>
      <c r="S1638" s="69">
        <v>10.35324</v>
      </c>
      <c r="T1638" s="69">
        <v>9.8643359999999998</v>
      </c>
      <c r="U1638" s="69">
        <v>9.4860900000000008</v>
      </c>
      <c r="V1638" s="70">
        <v>0.63419539999999996</v>
      </c>
      <c r="W1638" s="70">
        <v>0.5526084</v>
      </c>
      <c r="X1638" s="70">
        <v>0.51829910000000001</v>
      </c>
      <c r="Y1638" s="70">
        <v>0.50283820000000001</v>
      </c>
    </row>
    <row r="1639" spans="1:25">
      <c r="A1639" t="str">
        <f t="shared" si="78"/>
        <v>52-35</v>
      </c>
      <c r="B1639">
        <f t="shared" si="76"/>
        <v>52</v>
      </c>
      <c r="C1639">
        <f t="shared" si="77"/>
        <v>35</v>
      </c>
      <c r="D1639">
        <v>228000</v>
      </c>
      <c r="E1639">
        <v>158000</v>
      </c>
      <c r="F1639" s="69">
        <v>14.59215</v>
      </c>
      <c r="G1639" s="69">
        <v>12.88326</v>
      </c>
      <c r="H1639" s="69">
        <v>12.402189999999999</v>
      </c>
      <c r="I1639" s="69">
        <v>12.36748</v>
      </c>
      <c r="J1639" s="69">
        <v>46.222700000000003</v>
      </c>
      <c r="K1639" s="69">
        <v>48.349400000000003</v>
      </c>
      <c r="L1639" s="69">
        <v>48.577280000000002</v>
      </c>
      <c r="M1639" s="69">
        <v>48.303980000000003</v>
      </c>
      <c r="N1639" s="69">
        <v>18.316140000000001</v>
      </c>
      <c r="O1639" s="69">
        <v>16.728860000000001</v>
      </c>
      <c r="P1639" s="69">
        <v>16.100629999999999</v>
      </c>
      <c r="Q1639" s="69">
        <v>15.613049999999999</v>
      </c>
      <c r="R1639" s="69">
        <v>11.0923</v>
      </c>
      <c r="S1639" s="69">
        <v>9.9110669999999992</v>
      </c>
      <c r="T1639" s="69">
        <v>9.4444529999999993</v>
      </c>
      <c r="U1639" s="69">
        <v>9.0823590000000003</v>
      </c>
      <c r="V1639" s="70">
        <v>0.5027296</v>
      </c>
      <c r="W1639" s="70">
        <v>0.43696600000000002</v>
      </c>
      <c r="X1639" s="70">
        <v>0.40852850000000002</v>
      </c>
      <c r="Y1639" s="70">
        <v>0.39513930000000003</v>
      </c>
    </row>
    <row r="1640" spans="1:25">
      <c r="A1640" t="str">
        <f t="shared" si="78"/>
        <v>52-36</v>
      </c>
      <c r="B1640">
        <f t="shared" si="76"/>
        <v>52</v>
      </c>
      <c r="C1640">
        <f t="shared" si="77"/>
        <v>36</v>
      </c>
      <c r="D1640">
        <v>228000</v>
      </c>
      <c r="E1640">
        <v>162000</v>
      </c>
      <c r="F1640" s="69">
        <v>18.53753</v>
      </c>
      <c r="G1640" s="69">
        <v>16.450150000000001</v>
      </c>
      <c r="H1640" s="69">
        <v>15.832520000000001</v>
      </c>
      <c r="I1640" s="69">
        <v>15.750450000000001</v>
      </c>
      <c r="J1640" s="69">
        <v>45.485010000000003</v>
      </c>
      <c r="K1640" s="69">
        <v>47.621780000000001</v>
      </c>
      <c r="L1640" s="69">
        <v>47.872869999999999</v>
      </c>
      <c r="M1640" s="69">
        <v>47.644440000000003</v>
      </c>
      <c r="N1640" s="69">
        <v>17.981940000000002</v>
      </c>
      <c r="O1640" s="69">
        <v>16.388259999999999</v>
      </c>
      <c r="P1640" s="69">
        <v>15.75023</v>
      </c>
      <c r="Q1640" s="69">
        <v>15.25428</v>
      </c>
      <c r="R1640" s="69">
        <v>11.38203</v>
      </c>
      <c r="S1640" s="69">
        <v>10.13411</v>
      </c>
      <c r="T1640" s="69">
        <v>9.6365010000000009</v>
      </c>
      <c r="U1640" s="69">
        <v>9.249212</v>
      </c>
      <c r="V1640" s="70">
        <v>0.66068890000000002</v>
      </c>
      <c r="W1640" s="70">
        <v>0.57307180000000002</v>
      </c>
      <c r="X1640" s="70">
        <v>0.53279750000000003</v>
      </c>
      <c r="Y1640" s="70">
        <v>0.51033090000000003</v>
      </c>
    </row>
    <row r="1641" spans="1:25">
      <c r="A1641" t="str">
        <f t="shared" si="78"/>
        <v>52-37</v>
      </c>
      <c r="B1641">
        <f t="shared" si="76"/>
        <v>52</v>
      </c>
      <c r="C1641">
        <f t="shared" si="77"/>
        <v>37</v>
      </c>
      <c r="D1641">
        <v>228000</v>
      </c>
      <c r="E1641">
        <v>166000</v>
      </c>
      <c r="F1641" s="69">
        <v>17.441929999999999</v>
      </c>
      <c r="G1641" s="69">
        <v>15.387420000000001</v>
      </c>
      <c r="H1641" s="69">
        <v>14.78083</v>
      </c>
      <c r="I1641" s="69">
        <v>14.68868</v>
      </c>
      <c r="J1641" s="69">
        <v>46.901899999999998</v>
      </c>
      <c r="K1641" s="69">
        <v>49.140540000000001</v>
      </c>
      <c r="L1641" s="69">
        <v>49.402659999999997</v>
      </c>
      <c r="M1641" s="69">
        <v>49.177370000000003</v>
      </c>
      <c r="N1641" s="69">
        <v>17.607150000000001</v>
      </c>
      <c r="O1641" s="69">
        <v>16.038620000000002</v>
      </c>
      <c r="P1641" s="69">
        <v>15.40855</v>
      </c>
      <c r="Q1641" s="69">
        <v>14.919449999999999</v>
      </c>
      <c r="R1641" s="69">
        <v>11.236789999999999</v>
      </c>
      <c r="S1641" s="69">
        <v>9.9938439999999993</v>
      </c>
      <c r="T1641" s="69">
        <v>9.4956669999999992</v>
      </c>
      <c r="U1641" s="69">
        <v>9.1084619999999994</v>
      </c>
      <c r="V1641" s="70">
        <v>0.69083830000000002</v>
      </c>
      <c r="W1641" s="70">
        <v>0.59631199999999995</v>
      </c>
      <c r="X1641" s="70">
        <v>0.55284710000000004</v>
      </c>
      <c r="Y1641" s="70">
        <v>0.52809079999999997</v>
      </c>
    </row>
    <row r="1642" spans="1:25">
      <c r="A1642" t="str">
        <f t="shared" si="78"/>
        <v>52-38</v>
      </c>
      <c r="B1642">
        <f t="shared" si="76"/>
        <v>52</v>
      </c>
      <c r="C1642">
        <f t="shared" si="77"/>
        <v>38</v>
      </c>
      <c r="D1642">
        <v>228000</v>
      </c>
      <c r="E1642">
        <v>170000</v>
      </c>
      <c r="F1642" s="69">
        <v>16.141100000000002</v>
      </c>
      <c r="G1642" s="69">
        <v>14.22143</v>
      </c>
      <c r="H1642" s="69">
        <v>13.669449999999999</v>
      </c>
      <c r="I1642" s="69">
        <v>13.58226</v>
      </c>
      <c r="J1642" s="69">
        <v>47.396039999999999</v>
      </c>
      <c r="K1642" s="69">
        <v>49.616199999999999</v>
      </c>
      <c r="L1642" s="69">
        <v>49.869149999999998</v>
      </c>
      <c r="M1642" s="69">
        <v>49.66048</v>
      </c>
      <c r="N1642" s="69">
        <v>17.567630000000001</v>
      </c>
      <c r="O1642" s="69">
        <v>15.99638</v>
      </c>
      <c r="P1642" s="69">
        <v>15.372640000000001</v>
      </c>
      <c r="Q1642" s="69">
        <v>14.88871</v>
      </c>
      <c r="R1642" s="69">
        <v>11.18045</v>
      </c>
      <c r="S1642" s="69">
        <v>9.9391449999999999</v>
      </c>
      <c r="T1642" s="69">
        <v>9.4476289999999992</v>
      </c>
      <c r="U1642" s="69">
        <v>9.0658779999999997</v>
      </c>
      <c r="V1642" s="70">
        <v>0.66353600000000001</v>
      </c>
      <c r="W1642" s="70">
        <v>0.57215800000000006</v>
      </c>
      <c r="X1642" s="70">
        <v>0.53028770000000003</v>
      </c>
      <c r="Y1642" s="70">
        <v>0.50630529999999996</v>
      </c>
    </row>
    <row r="1643" spans="1:25">
      <c r="A1643" t="str">
        <f t="shared" si="78"/>
        <v>52-39</v>
      </c>
      <c r="B1643">
        <f t="shared" si="76"/>
        <v>52</v>
      </c>
      <c r="C1643">
        <f t="shared" si="77"/>
        <v>39</v>
      </c>
      <c r="D1643">
        <v>228000</v>
      </c>
      <c r="E1643">
        <v>174000</v>
      </c>
      <c r="F1643" s="69">
        <v>17.71968</v>
      </c>
      <c r="G1643" s="69">
        <v>15.49976</v>
      </c>
      <c r="H1643" s="69">
        <v>14.86673</v>
      </c>
      <c r="I1643" s="69">
        <v>14.75897</v>
      </c>
      <c r="J1643" s="69">
        <v>46.231079999999999</v>
      </c>
      <c r="K1643" s="69">
        <v>48.617809999999999</v>
      </c>
      <c r="L1643" s="69">
        <v>48.894159999999999</v>
      </c>
      <c r="M1643" s="69">
        <v>48.694629999999997</v>
      </c>
      <c r="N1643" s="69">
        <v>17.708639999999999</v>
      </c>
      <c r="O1643" s="69">
        <v>16.120840000000001</v>
      </c>
      <c r="P1643" s="69">
        <v>15.498189999999999</v>
      </c>
      <c r="Q1643" s="69">
        <v>15.022169999999999</v>
      </c>
      <c r="R1643" s="69">
        <v>11.40021</v>
      </c>
      <c r="S1643" s="69">
        <v>10.124919999999999</v>
      </c>
      <c r="T1643" s="69">
        <v>9.6267139999999998</v>
      </c>
      <c r="U1643" s="69">
        <v>9.2449600000000007</v>
      </c>
      <c r="V1643" s="70">
        <v>0.79460050000000004</v>
      </c>
      <c r="W1643" s="70">
        <v>0.6841197</v>
      </c>
      <c r="X1643" s="70">
        <v>0.63501019999999997</v>
      </c>
      <c r="Y1643" s="70">
        <v>0.60734560000000004</v>
      </c>
    </row>
    <row r="1644" spans="1:25">
      <c r="A1644" t="str">
        <f t="shared" si="78"/>
        <v>52-40</v>
      </c>
      <c r="B1644">
        <f t="shared" si="76"/>
        <v>52</v>
      </c>
      <c r="C1644">
        <f t="shared" si="77"/>
        <v>40</v>
      </c>
      <c r="D1644">
        <v>228000</v>
      </c>
      <c r="E1644">
        <v>178000</v>
      </c>
      <c r="F1644" s="69">
        <v>16.509260000000001</v>
      </c>
      <c r="G1644" s="69">
        <v>14.42934</v>
      </c>
      <c r="H1644" s="69">
        <v>13.86102</v>
      </c>
      <c r="I1644" s="69">
        <v>13.765269999999999</v>
      </c>
      <c r="J1644" s="69">
        <v>47.898060000000001</v>
      </c>
      <c r="K1644" s="69">
        <v>50.293610000000001</v>
      </c>
      <c r="L1644" s="69">
        <v>50.538559999999997</v>
      </c>
      <c r="M1644" s="69">
        <v>50.321089999999998</v>
      </c>
      <c r="N1644" s="69">
        <v>17.022079999999999</v>
      </c>
      <c r="O1644" s="69">
        <v>15.4969</v>
      </c>
      <c r="P1644" s="69">
        <v>14.892110000000001</v>
      </c>
      <c r="Q1644" s="69">
        <v>14.424239999999999</v>
      </c>
      <c r="R1644" s="69">
        <v>11.23526</v>
      </c>
      <c r="S1644" s="69">
        <v>9.9812580000000004</v>
      </c>
      <c r="T1644" s="69">
        <v>9.4856789999999993</v>
      </c>
      <c r="U1644" s="69">
        <v>9.1018070000000009</v>
      </c>
      <c r="V1644" s="70">
        <v>0.72569669999999997</v>
      </c>
      <c r="W1644" s="70">
        <v>0.62434650000000003</v>
      </c>
      <c r="X1644" s="70">
        <v>0.57798640000000001</v>
      </c>
      <c r="Y1644" s="70">
        <v>0.55085839999999997</v>
      </c>
    </row>
    <row r="1645" spans="1:25">
      <c r="A1645" t="str">
        <f t="shared" si="78"/>
        <v>52-41</v>
      </c>
      <c r="B1645">
        <f t="shared" si="76"/>
        <v>52</v>
      </c>
      <c r="C1645">
        <f t="shared" si="77"/>
        <v>41</v>
      </c>
      <c r="D1645">
        <v>228000</v>
      </c>
      <c r="E1645">
        <v>182000</v>
      </c>
      <c r="F1645" s="69">
        <v>21.838049999999999</v>
      </c>
      <c r="G1645" s="69">
        <v>18.997050000000002</v>
      </c>
      <c r="H1645" s="69">
        <v>18.540559999999999</v>
      </c>
      <c r="I1645" s="69">
        <v>18.551749999999998</v>
      </c>
      <c r="J1645" s="69">
        <v>42.678330000000003</v>
      </c>
      <c r="K1645" s="69">
        <v>45.283430000000003</v>
      </c>
      <c r="L1645" s="69">
        <v>45.315579999999997</v>
      </c>
      <c r="M1645" s="69">
        <v>44.996899999999997</v>
      </c>
      <c r="N1645" s="69">
        <v>20.484359999999999</v>
      </c>
      <c r="O1645" s="69">
        <v>18.5886</v>
      </c>
      <c r="P1645" s="69">
        <v>17.838740000000001</v>
      </c>
      <c r="Q1645" s="69">
        <v>17.256910000000001</v>
      </c>
      <c r="R1645" s="69">
        <v>12.79073</v>
      </c>
      <c r="S1645" s="69">
        <v>11.34928</v>
      </c>
      <c r="T1645" s="69">
        <v>10.781330000000001</v>
      </c>
      <c r="U1645" s="69">
        <v>10.342280000000001</v>
      </c>
      <c r="V1645" s="70">
        <v>0.90996540000000004</v>
      </c>
      <c r="W1645" s="70">
        <v>0.78324280000000002</v>
      </c>
      <c r="X1645" s="70">
        <v>0.72605730000000002</v>
      </c>
      <c r="Y1645" s="70">
        <v>0.69208049999999999</v>
      </c>
    </row>
    <row r="1646" spans="1:25">
      <c r="A1646" t="str">
        <f t="shared" si="78"/>
        <v>52-42</v>
      </c>
      <c r="B1646">
        <f t="shared" si="76"/>
        <v>52</v>
      </c>
      <c r="C1646">
        <f t="shared" si="77"/>
        <v>42</v>
      </c>
      <c r="D1646">
        <v>228000</v>
      </c>
      <c r="E1646">
        <v>186000</v>
      </c>
      <c r="F1646" s="69">
        <v>26.338380000000001</v>
      </c>
      <c r="G1646" s="69">
        <v>22.799389999999999</v>
      </c>
      <c r="H1646" s="69">
        <v>21.797360000000001</v>
      </c>
      <c r="I1646" s="69">
        <v>21.597999999999999</v>
      </c>
      <c r="J1646" s="69">
        <v>36.447299999999998</v>
      </c>
      <c r="K1646" s="69">
        <v>39.102200000000003</v>
      </c>
      <c r="L1646" s="69">
        <v>39.466859999999997</v>
      </c>
      <c r="M1646" s="69">
        <v>39.358339999999998</v>
      </c>
      <c r="N1646" s="69">
        <v>21.085509999999999</v>
      </c>
      <c r="O1646" s="69">
        <v>19.10406</v>
      </c>
      <c r="P1646" s="69">
        <v>18.302530000000001</v>
      </c>
      <c r="Q1646" s="69">
        <v>17.678049999999999</v>
      </c>
      <c r="R1646" s="69">
        <v>13.59118</v>
      </c>
      <c r="S1646" s="69">
        <v>12.040660000000001</v>
      </c>
      <c r="T1646" s="69">
        <v>11.41564</v>
      </c>
      <c r="U1646" s="69">
        <v>10.93009</v>
      </c>
      <c r="V1646" s="70">
        <v>1.0600499999999999</v>
      </c>
      <c r="W1646" s="70">
        <v>0.90941000000000005</v>
      </c>
      <c r="X1646" s="70">
        <v>0.83842139999999998</v>
      </c>
      <c r="Y1646" s="70">
        <v>0.79345589999999999</v>
      </c>
    </row>
    <row r="1647" spans="1:25">
      <c r="A1647" t="str">
        <f t="shared" si="78"/>
        <v>52-43</v>
      </c>
      <c r="B1647">
        <f t="shared" si="76"/>
        <v>52</v>
      </c>
      <c r="C1647">
        <f t="shared" si="77"/>
        <v>43</v>
      </c>
      <c r="D1647">
        <v>228000</v>
      </c>
      <c r="E1647">
        <v>190000</v>
      </c>
      <c r="F1647" s="69">
        <v>20.077780000000001</v>
      </c>
      <c r="G1647" s="69">
        <v>17.152080000000002</v>
      </c>
      <c r="H1647" s="69">
        <v>16.356929999999998</v>
      </c>
      <c r="I1647" s="69">
        <v>16.204460000000001</v>
      </c>
      <c r="J1647" s="69">
        <v>40.835520000000002</v>
      </c>
      <c r="K1647" s="69">
        <v>43.570700000000002</v>
      </c>
      <c r="L1647" s="69">
        <v>43.973680000000002</v>
      </c>
      <c r="M1647" s="69">
        <v>43.860799999999998</v>
      </c>
      <c r="N1647" s="69">
        <v>18.877790000000001</v>
      </c>
      <c r="O1647" s="69">
        <v>17.151440000000001</v>
      </c>
      <c r="P1647" s="69">
        <v>16.46341</v>
      </c>
      <c r="Q1647" s="69">
        <v>15.93045</v>
      </c>
      <c r="R1647" s="69">
        <v>12.30377</v>
      </c>
      <c r="S1647" s="69">
        <v>10.911149999999999</v>
      </c>
      <c r="T1647" s="69">
        <v>10.35759</v>
      </c>
      <c r="U1647" s="69">
        <v>9.9296299999999995</v>
      </c>
      <c r="V1647" s="70">
        <v>0.72506959999999998</v>
      </c>
      <c r="W1647" s="70">
        <v>0.62067680000000003</v>
      </c>
      <c r="X1647" s="70">
        <v>0.5742794</v>
      </c>
      <c r="Y1647" s="70">
        <v>0.54786029999999997</v>
      </c>
    </row>
    <row r="1648" spans="1:25">
      <c r="A1648" t="str">
        <f t="shared" si="78"/>
        <v>52-44</v>
      </c>
      <c r="B1648">
        <f t="shared" si="76"/>
        <v>52</v>
      </c>
      <c r="C1648">
        <f t="shared" si="77"/>
        <v>44</v>
      </c>
      <c r="D1648">
        <v>228000</v>
      </c>
      <c r="E1648">
        <v>194000</v>
      </c>
      <c r="F1648" s="69">
        <v>8.1223939999999999</v>
      </c>
      <c r="G1648" s="69">
        <v>6.8614269999999999</v>
      </c>
      <c r="H1648" s="69">
        <v>6.5671609999999996</v>
      </c>
      <c r="I1648" s="69">
        <v>6.5344239999999996</v>
      </c>
      <c r="J1648" s="69">
        <v>50.811450000000001</v>
      </c>
      <c r="K1648" s="69">
        <v>53.408250000000002</v>
      </c>
      <c r="L1648" s="69">
        <v>53.720320000000001</v>
      </c>
      <c r="M1648" s="69">
        <v>53.532069999999997</v>
      </c>
      <c r="N1648" s="69">
        <v>10.92304</v>
      </c>
      <c r="O1648" s="69">
        <v>10.02636</v>
      </c>
      <c r="P1648" s="69">
        <v>9.6811679999999996</v>
      </c>
      <c r="Q1648" s="69">
        <v>9.419969</v>
      </c>
      <c r="R1648" s="69">
        <v>9.0066140000000008</v>
      </c>
      <c r="S1648" s="69">
        <v>8.0177720000000008</v>
      </c>
      <c r="T1648" s="69">
        <v>7.6383239999999999</v>
      </c>
      <c r="U1648" s="69">
        <v>7.3485569999999996</v>
      </c>
      <c r="V1648" s="70">
        <v>0.36231229999999998</v>
      </c>
      <c r="W1648" s="70">
        <v>0.3097936</v>
      </c>
      <c r="X1648" s="70">
        <v>0.28875529999999999</v>
      </c>
      <c r="Y1648" s="70">
        <v>0.27936719999999998</v>
      </c>
    </row>
    <row r="1649" spans="1:25">
      <c r="A1649" t="str">
        <f t="shared" si="78"/>
        <v>52-45</v>
      </c>
      <c r="B1649">
        <f t="shared" si="76"/>
        <v>52</v>
      </c>
      <c r="C1649">
        <f t="shared" si="77"/>
        <v>45</v>
      </c>
      <c r="D1649">
        <v>228000</v>
      </c>
      <c r="E1649">
        <v>198000</v>
      </c>
      <c r="F1649" s="69">
        <v>11.17755</v>
      </c>
      <c r="G1649" s="69">
        <v>9.5332620000000006</v>
      </c>
      <c r="H1649" s="69">
        <v>9.1059660000000004</v>
      </c>
      <c r="I1649" s="69">
        <v>9.0394220000000001</v>
      </c>
      <c r="J1649" s="69">
        <v>50.902059999999999</v>
      </c>
      <c r="K1649" s="69">
        <v>53.458550000000002</v>
      </c>
      <c r="L1649" s="69">
        <v>53.776470000000003</v>
      </c>
      <c r="M1649" s="69">
        <v>53.585650000000001</v>
      </c>
      <c r="N1649" s="69">
        <v>17.185079999999999</v>
      </c>
      <c r="O1649" s="69">
        <v>15.667009999999999</v>
      </c>
      <c r="P1649" s="69">
        <v>15.08469</v>
      </c>
      <c r="Q1649" s="69">
        <v>14.643370000000001</v>
      </c>
      <c r="R1649" s="69">
        <v>10.76999</v>
      </c>
      <c r="S1649" s="69">
        <v>9.5647830000000003</v>
      </c>
      <c r="T1649" s="69">
        <v>9.1073959999999996</v>
      </c>
      <c r="U1649" s="69">
        <v>8.7593929999999993</v>
      </c>
      <c r="V1649" s="70">
        <v>0.69056070000000003</v>
      </c>
      <c r="W1649" s="70">
        <v>0.59519759999999999</v>
      </c>
      <c r="X1649" s="70">
        <v>0.55311940000000004</v>
      </c>
      <c r="Y1649" s="70">
        <v>0.52917389999999997</v>
      </c>
    </row>
    <row r="1650" spans="1:25">
      <c r="A1650" t="str">
        <f t="shared" si="78"/>
        <v>52-46</v>
      </c>
      <c r="B1650">
        <f t="shared" si="76"/>
        <v>52</v>
      </c>
      <c r="C1650">
        <f t="shared" si="77"/>
        <v>46</v>
      </c>
      <c r="D1650">
        <v>228000</v>
      </c>
      <c r="E1650">
        <v>202000</v>
      </c>
      <c r="F1650" s="69">
        <v>13.33525</v>
      </c>
      <c r="G1650" s="69">
        <v>11.379519999999999</v>
      </c>
      <c r="H1650" s="69">
        <v>10.83982</v>
      </c>
      <c r="I1650" s="69">
        <v>10.740880000000001</v>
      </c>
      <c r="J1650" s="69">
        <v>48.824330000000003</v>
      </c>
      <c r="K1650" s="69">
        <v>51.46819</v>
      </c>
      <c r="L1650" s="69">
        <v>51.855670000000003</v>
      </c>
      <c r="M1650" s="69">
        <v>51.717109999999998</v>
      </c>
      <c r="N1650" s="69">
        <v>17.900069999999999</v>
      </c>
      <c r="O1650" s="69">
        <v>16.30105</v>
      </c>
      <c r="P1650" s="69">
        <v>15.684060000000001</v>
      </c>
      <c r="Q1650" s="69">
        <v>15.216699999999999</v>
      </c>
      <c r="R1650" s="69">
        <v>11.062110000000001</v>
      </c>
      <c r="S1650" s="69">
        <v>9.8193359999999998</v>
      </c>
      <c r="T1650" s="69">
        <v>9.3442419999999995</v>
      </c>
      <c r="U1650" s="69">
        <v>8.9830059999999996</v>
      </c>
      <c r="V1650" s="70">
        <v>0.69932229999999995</v>
      </c>
      <c r="W1650" s="70">
        <v>0.6019217</v>
      </c>
      <c r="X1650" s="70">
        <v>0.5583631</v>
      </c>
      <c r="Y1650" s="70">
        <v>0.53302930000000004</v>
      </c>
    </row>
    <row r="1651" spans="1:25">
      <c r="A1651" t="str">
        <f t="shared" si="78"/>
        <v>52-47</v>
      </c>
      <c r="B1651">
        <f t="shared" si="76"/>
        <v>52</v>
      </c>
      <c r="C1651">
        <f t="shared" si="77"/>
        <v>47</v>
      </c>
      <c r="D1651">
        <v>228000</v>
      </c>
      <c r="E1651">
        <v>206000</v>
      </c>
      <c r="F1651" s="69">
        <v>15.941330000000001</v>
      </c>
      <c r="G1651" s="69">
        <v>13.716989999999999</v>
      </c>
      <c r="H1651" s="69">
        <v>13.11106</v>
      </c>
      <c r="I1651" s="69">
        <v>13.0162</v>
      </c>
      <c r="J1651" s="69">
        <v>47.470910000000003</v>
      </c>
      <c r="K1651" s="69">
        <v>50.093240000000002</v>
      </c>
      <c r="L1651" s="69">
        <v>50.478920000000002</v>
      </c>
      <c r="M1651" s="69">
        <v>50.338979999999999</v>
      </c>
      <c r="N1651" s="69">
        <v>17.84084</v>
      </c>
      <c r="O1651" s="69">
        <v>16.255330000000001</v>
      </c>
      <c r="P1651" s="69">
        <v>15.652369999999999</v>
      </c>
      <c r="Q1651" s="69">
        <v>15.19839</v>
      </c>
      <c r="R1651" s="69">
        <v>11.149419999999999</v>
      </c>
      <c r="S1651" s="69">
        <v>9.8993459999999995</v>
      </c>
      <c r="T1651" s="69">
        <v>9.4268920000000005</v>
      </c>
      <c r="U1651" s="69">
        <v>9.0696809999999992</v>
      </c>
      <c r="V1651" s="70">
        <v>0.87989439999999997</v>
      </c>
      <c r="W1651" s="70">
        <v>0.76001660000000004</v>
      </c>
      <c r="X1651" s="70">
        <v>0.70643579999999995</v>
      </c>
      <c r="Y1651" s="70">
        <v>0.67353379999999996</v>
      </c>
    </row>
    <row r="1652" spans="1:25">
      <c r="A1652" t="str">
        <f t="shared" si="78"/>
        <v>52-48</v>
      </c>
      <c r="B1652">
        <f t="shared" si="76"/>
        <v>52</v>
      </c>
      <c r="C1652">
        <f t="shared" si="77"/>
        <v>48</v>
      </c>
      <c r="D1652">
        <v>228000</v>
      </c>
      <c r="E1652">
        <v>210000</v>
      </c>
      <c r="F1652" s="69">
        <v>11.30537</v>
      </c>
      <c r="G1652" s="69">
        <v>9.6257540000000006</v>
      </c>
      <c r="H1652" s="69">
        <v>9.1735439999999997</v>
      </c>
      <c r="I1652" s="69">
        <v>9.1086919999999996</v>
      </c>
      <c r="J1652" s="69">
        <v>48.930100000000003</v>
      </c>
      <c r="K1652" s="69">
        <v>51.561999999999998</v>
      </c>
      <c r="L1652" s="69">
        <v>51.960529999999999</v>
      </c>
      <c r="M1652" s="69">
        <v>51.825499999999998</v>
      </c>
      <c r="N1652" s="69">
        <v>15.39847</v>
      </c>
      <c r="O1652" s="69">
        <v>14.06846</v>
      </c>
      <c r="P1652" s="69">
        <v>13.56305</v>
      </c>
      <c r="Q1652" s="69">
        <v>13.18398</v>
      </c>
      <c r="R1652" s="69">
        <v>10.132999999999999</v>
      </c>
      <c r="S1652" s="69">
        <v>9.0037889999999994</v>
      </c>
      <c r="T1652" s="69">
        <v>8.5780899999999995</v>
      </c>
      <c r="U1652" s="69">
        <v>8.2569809999999997</v>
      </c>
      <c r="V1652" s="70">
        <v>0.58064360000000004</v>
      </c>
      <c r="W1652" s="70">
        <v>0.49944179999999999</v>
      </c>
      <c r="X1652" s="70">
        <v>0.46461580000000002</v>
      </c>
      <c r="Y1652" s="70">
        <v>0.44546560000000002</v>
      </c>
    </row>
    <row r="1653" spans="1:25">
      <c r="A1653" t="str">
        <f t="shared" si="78"/>
        <v>52-49</v>
      </c>
      <c r="B1653">
        <f t="shared" si="76"/>
        <v>52</v>
      </c>
      <c r="C1653">
        <f t="shared" si="77"/>
        <v>49</v>
      </c>
      <c r="D1653">
        <v>228000</v>
      </c>
      <c r="E1653">
        <v>214000</v>
      </c>
      <c r="F1653" s="69">
        <v>15.04974</v>
      </c>
      <c r="G1653" s="69">
        <v>12.81676</v>
      </c>
      <c r="H1653" s="69">
        <v>12.18013</v>
      </c>
      <c r="I1653" s="69">
        <v>12.06561</v>
      </c>
      <c r="J1653" s="69">
        <v>47.246920000000003</v>
      </c>
      <c r="K1653" s="69">
        <v>49.971879999999999</v>
      </c>
      <c r="L1653" s="69">
        <v>50.43074</v>
      </c>
      <c r="M1653" s="69">
        <v>50.333179999999999</v>
      </c>
      <c r="N1653" s="69">
        <v>17.791060000000002</v>
      </c>
      <c r="O1653" s="69">
        <v>16.207740000000001</v>
      </c>
      <c r="P1653" s="69">
        <v>15.611179999999999</v>
      </c>
      <c r="Q1653" s="69">
        <v>15.164350000000001</v>
      </c>
      <c r="R1653" s="69">
        <v>11.05165</v>
      </c>
      <c r="S1653" s="69">
        <v>9.807836</v>
      </c>
      <c r="T1653" s="69">
        <v>9.3431700000000006</v>
      </c>
      <c r="U1653" s="69">
        <v>8.993919</v>
      </c>
      <c r="V1653" s="70">
        <v>0.70669550000000003</v>
      </c>
      <c r="W1653" s="70">
        <v>0.60709630000000003</v>
      </c>
      <c r="X1653" s="70">
        <v>0.56415919999999997</v>
      </c>
      <c r="Y1653" s="70">
        <v>0.53945929999999997</v>
      </c>
    </row>
    <row r="1654" spans="1:25">
      <c r="A1654" t="str">
        <f t="shared" si="78"/>
        <v>52-50</v>
      </c>
      <c r="B1654">
        <f t="shared" si="76"/>
        <v>52</v>
      </c>
      <c r="C1654">
        <f t="shared" si="77"/>
        <v>50</v>
      </c>
      <c r="D1654">
        <v>228000</v>
      </c>
      <c r="E1654">
        <v>218000</v>
      </c>
      <c r="F1654" s="69">
        <v>13.791650000000001</v>
      </c>
      <c r="G1654" s="69">
        <v>11.721259999999999</v>
      </c>
      <c r="H1654" s="69">
        <v>11.13721</v>
      </c>
      <c r="I1654" s="69">
        <v>11.03931</v>
      </c>
      <c r="J1654" s="69">
        <v>47.069719999999997</v>
      </c>
      <c r="K1654" s="69">
        <v>49.827629999999999</v>
      </c>
      <c r="L1654" s="69">
        <v>50.312060000000002</v>
      </c>
      <c r="M1654" s="69">
        <v>50.221380000000003</v>
      </c>
      <c r="N1654" s="69">
        <v>16.219639999999998</v>
      </c>
      <c r="O1654" s="69">
        <v>14.78842</v>
      </c>
      <c r="P1654" s="69">
        <v>14.261089999999999</v>
      </c>
      <c r="Q1654" s="69">
        <v>13.86636</v>
      </c>
      <c r="R1654" s="69">
        <v>10.527749999999999</v>
      </c>
      <c r="S1654" s="69">
        <v>9.3439230000000002</v>
      </c>
      <c r="T1654" s="69">
        <v>8.9097279999999994</v>
      </c>
      <c r="U1654" s="69">
        <v>8.5840130000000006</v>
      </c>
      <c r="V1654" s="70">
        <v>0.60366140000000001</v>
      </c>
      <c r="W1654" s="70">
        <v>0.51634999999999998</v>
      </c>
      <c r="X1654" s="70">
        <v>0.48058879999999998</v>
      </c>
      <c r="Y1654" s="70">
        <v>0.4609897</v>
      </c>
    </row>
    <row r="1655" spans="1:25">
      <c r="A1655" t="str">
        <f t="shared" si="78"/>
        <v>52-51</v>
      </c>
      <c r="B1655">
        <f t="shared" si="76"/>
        <v>52</v>
      </c>
      <c r="C1655">
        <f t="shared" si="77"/>
        <v>51</v>
      </c>
      <c r="D1655">
        <v>228000</v>
      </c>
      <c r="E1655">
        <v>222000</v>
      </c>
      <c r="F1655" s="69">
        <v>7.6673580000000001</v>
      </c>
      <c r="G1655" s="69">
        <v>6.4718980000000004</v>
      </c>
      <c r="H1655" s="69">
        <v>6.1584149999999998</v>
      </c>
      <c r="I1655" s="69">
        <v>6.1189229999999997</v>
      </c>
      <c r="J1655" s="69">
        <v>50.970500000000001</v>
      </c>
      <c r="K1655" s="69">
        <v>53.745069999999998</v>
      </c>
      <c r="L1655" s="69">
        <v>54.194299999999998</v>
      </c>
      <c r="M1655" s="69">
        <v>54.042059999999999</v>
      </c>
      <c r="N1655" s="69">
        <v>13.445209999999999</v>
      </c>
      <c r="O1655" s="69">
        <v>12.284380000000001</v>
      </c>
      <c r="P1655" s="69">
        <v>11.87205</v>
      </c>
      <c r="Q1655" s="69">
        <v>11.56671</v>
      </c>
      <c r="R1655" s="69">
        <v>9.3303689999999992</v>
      </c>
      <c r="S1655" s="69">
        <v>8.2901150000000001</v>
      </c>
      <c r="T1655" s="69">
        <v>7.9210529999999997</v>
      </c>
      <c r="U1655" s="69">
        <v>7.647284</v>
      </c>
      <c r="V1655" s="70">
        <v>0.51763559999999997</v>
      </c>
      <c r="W1655" s="70">
        <v>0.44030920000000001</v>
      </c>
      <c r="X1655" s="70">
        <v>0.4114429</v>
      </c>
      <c r="Y1655" s="70">
        <v>0.39720260000000002</v>
      </c>
    </row>
    <row r="1656" spans="1:25">
      <c r="A1656" t="str">
        <f t="shared" si="78"/>
        <v>53-1</v>
      </c>
      <c r="B1656">
        <f t="shared" si="76"/>
        <v>53</v>
      </c>
      <c r="C1656">
        <f t="shared" si="77"/>
        <v>1</v>
      </c>
      <c r="D1656">
        <v>232000</v>
      </c>
      <c r="E1656">
        <v>22000</v>
      </c>
      <c r="F1656" s="69">
        <v>7.7561270000000002</v>
      </c>
      <c r="G1656" s="69">
        <v>6.5662880000000001</v>
      </c>
      <c r="H1656" s="69">
        <v>6.200018</v>
      </c>
      <c r="I1656" s="69">
        <v>6.0495720000000004</v>
      </c>
      <c r="J1656" s="69">
        <v>52.084389999999999</v>
      </c>
      <c r="K1656" s="69">
        <v>53.952570000000001</v>
      </c>
      <c r="L1656" s="69">
        <v>54.226590000000002</v>
      </c>
      <c r="M1656" s="69">
        <v>54.165570000000002</v>
      </c>
      <c r="N1656" s="69">
        <v>12.31451</v>
      </c>
      <c r="O1656" s="69">
        <v>11.252000000000001</v>
      </c>
      <c r="P1656" s="69">
        <v>10.85633</v>
      </c>
      <c r="Q1656" s="69">
        <v>10.56024</v>
      </c>
      <c r="R1656" s="69">
        <v>7.457077</v>
      </c>
      <c r="S1656" s="69">
        <v>6.6419280000000001</v>
      </c>
      <c r="T1656" s="69">
        <v>6.335591</v>
      </c>
      <c r="U1656" s="69">
        <v>6.1034410000000001</v>
      </c>
      <c r="V1656" s="70">
        <v>0.42707230000000002</v>
      </c>
      <c r="W1656" s="70">
        <v>0.3654211</v>
      </c>
      <c r="X1656" s="70">
        <v>0.33592</v>
      </c>
      <c r="Y1656" s="70">
        <v>0.31985590000000003</v>
      </c>
    </row>
    <row r="1657" spans="1:25">
      <c r="A1657" t="str">
        <f t="shared" si="78"/>
        <v>53-2</v>
      </c>
      <c r="B1657">
        <f t="shared" si="76"/>
        <v>53</v>
      </c>
      <c r="C1657">
        <f t="shared" si="77"/>
        <v>2</v>
      </c>
      <c r="D1657">
        <v>232000</v>
      </c>
      <c r="E1657">
        <v>26000</v>
      </c>
      <c r="F1657" s="69">
        <v>10.30484</v>
      </c>
      <c r="G1657" s="69">
        <v>9.1931390000000004</v>
      </c>
      <c r="H1657" s="69">
        <v>8.8294189999999997</v>
      </c>
      <c r="I1657" s="69">
        <v>8.7189569999999996</v>
      </c>
      <c r="J1657" s="69">
        <v>52.707050000000002</v>
      </c>
      <c r="K1657" s="69">
        <v>54.096260000000001</v>
      </c>
      <c r="L1657" s="69">
        <v>54.239820000000002</v>
      </c>
      <c r="M1657" s="69">
        <v>54.103360000000002</v>
      </c>
      <c r="N1657" s="69">
        <v>14.72076</v>
      </c>
      <c r="O1657" s="69">
        <v>13.41436</v>
      </c>
      <c r="P1657" s="69">
        <v>12.925840000000001</v>
      </c>
      <c r="Q1657" s="69">
        <v>12.56165</v>
      </c>
      <c r="R1657" s="69">
        <v>8.1897680000000008</v>
      </c>
      <c r="S1657" s="69">
        <v>7.2899390000000004</v>
      </c>
      <c r="T1657" s="69">
        <v>6.9566379999999999</v>
      </c>
      <c r="U1657" s="69">
        <v>6.7064519999999996</v>
      </c>
      <c r="V1657" s="70">
        <v>0.68693820000000005</v>
      </c>
      <c r="W1657" s="70">
        <v>0.59846909999999998</v>
      </c>
      <c r="X1657" s="70">
        <v>0.56019260000000004</v>
      </c>
      <c r="Y1657" s="70">
        <v>0.53995349999999998</v>
      </c>
    </row>
    <row r="1658" spans="1:25">
      <c r="A1658" t="str">
        <f t="shared" si="78"/>
        <v>53-3</v>
      </c>
      <c r="B1658">
        <f t="shared" si="76"/>
        <v>53</v>
      </c>
      <c r="C1658">
        <f t="shared" si="77"/>
        <v>3</v>
      </c>
      <c r="D1658">
        <v>232000</v>
      </c>
      <c r="E1658">
        <v>30000</v>
      </c>
      <c r="F1658" s="69">
        <v>10.511480000000001</v>
      </c>
      <c r="G1658" s="69">
        <v>9.0604580000000006</v>
      </c>
      <c r="H1658" s="69">
        <v>8.6120339999999995</v>
      </c>
      <c r="I1658" s="69">
        <v>8.4748110000000008</v>
      </c>
      <c r="J1658" s="69">
        <v>51.370449999999998</v>
      </c>
      <c r="K1658" s="69">
        <v>53.20637</v>
      </c>
      <c r="L1658" s="69">
        <v>53.479120000000002</v>
      </c>
      <c r="M1658" s="69">
        <v>53.401229999999998</v>
      </c>
      <c r="N1658" s="69">
        <v>15.22306</v>
      </c>
      <c r="O1658" s="69">
        <v>13.82403</v>
      </c>
      <c r="P1658" s="69">
        <v>13.29204</v>
      </c>
      <c r="Q1658" s="69">
        <v>12.893509999999999</v>
      </c>
      <c r="R1658" s="69">
        <v>8.2691520000000001</v>
      </c>
      <c r="S1658" s="69">
        <v>7.3522509999999999</v>
      </c>
      <c r="T1658" s="69">
        <v>7.0043850000000001</v>
      </c>
      <c r="U1658" s="69">
        <v>6.7412890000000001</v>
      </c>
      <c r="V1658" s="70">
        <v>0.59477979999999997</v>
      </c>
      <c r="W1658" s="70">
        <v>0.51569679999999996</v>
      </c>
      <c r="X1658" s="70">
        <v>0.48010409999999998</v>
      </c>
      <c r="Y1658" s="70">
        <v>0.4608853</v>
      </c>
    </row>
    <row r="1659" spans="1:25">
      <c r="A1659" t="str">
        <f t="shared" si="78"/>
        <v>53-4</v>
      </c>
      <c r="B1659">
        <f t="shared" si="76"/>
        <v>53</v>
      </c>
      <c r="C1659">
        <f t="shared" si="77"/>
        <v>4</v>
      </c>
      <c r="D1659">
        <v>232000</v>
      </c>
      <c r="E1659">
        <v>34000</v>
      </c>
      <c r="F1659" s="69">
        <v>6.1609160000000003</v>
      </c>
      <c r="G1659" s="69">
        <v>5.3378310000000004</v>
      </c>
      <c r="H1659" s="69">
        <v>5.0828920000000002</v>
      </c>
      <c r="I1659" s="69">
        <v>4.9866339999999996</v>
      </c>
      <c r="J1659" s="69">
        <v>53.714199999999998</v>
      </c>
      <c r="K1659" s="69">
        <v>55.402760000000001</v>
      </c>
      <c r="L1659" s="69">
        <v>55.620750000000001</v>
      </c>
      <c r="M1659" s="69">
        <v>55.523699999999998</v>
      </c>
      <c r="N1659" s="69">
        <v>7.6775260000000003</v>
      </c>
      <c r="O1659" s="69">
        <v>7.0734490000000001</v>
      </c>
      <c r="P1659" s="69">
        <v>6.8459310000000002</v>
      </c>
      <c r="Q1659" s="69">
        <v>6.6760380000000001</v>
      </c>
      <c r="R1659" s="69">
        <v>6.4868779999999999</v>
      </c>
      <c r="S1659" s="69">
        <v>5.7964710000000004</v>
      </c>
      <c r="T1659" s="69">
        <v>5.5329449999999998</v>
      </c>
      <c r="U1659" s="69">
        <v>5.3328680000000004</v>
      </c>
      <c r="V1659" s="70">
        <v>0.3733804</v>
      </c>
      <c r="W1659" s="70">
        <v>0.32114690000000001</v>
      </c>
      <c r="X1659" s="70">
        <v>0.29599579999999998</v>
      </c>
      <c r="Y1659" s="70">
        <v>0.28247860000000002</v>
      </c>
    </row>
    <row r="1660" spans="1:25">
      <c r="A1660" t="str">
        <f t="shared" si="78"/>
        <v>53-5</v>
      </c>
      <c r="B1660">
        <f t="shared" si="76"/>
        <v>53</v>
      </c>
      <c r="C1660">
        <f t="shared" si="77"/>
        <v>5</v>
      </c>
      <c r="D1660">
        <v>232000</v>
      </c>
      <c r="E1660">
        <v>38000</v>
      </c>
      <c r="F1660" s="69">
        <v>6.3675759999999997</v>
      </c>
      <c r="G1660" s="69">
        <v>5.4599549999999999</v>
      </c>
      <c r="H1660" s="69">
        <v>5.1820069999999996</v>
      </c>
      <c r="I1660" s="69">
        <v>5.0769789999999997</v>
      </c>
      <c r="J1660" s="69">
        <v>53.502980000000001</v>
      </c>
      <c r="K1660" s="69">
        <v>55.206249999999997</v>
      </c>
      <c r="L1660" s="69">
        <v>55.430610000000001</v>
      </c>
      <c r="M1660" s="69">
        <v>55.341749999999998</v>
      </c>
      <c r="N1660" s="69">
        <v>9.0428169999999994</v>
      </c>
      <c r="O1660" s="69">
        <v>8.2910590000000006</v>
      </c>
      <c r="P1660" s="69">
        <v>8.0068629999999992</v>
      </c>
      <c r="Q1660" s="69">
        <v>7.7940019999999999</v>
      </c>
      <c r="R1660" s="69">
        <v>6.7621880000000001</v>
      </c>
      <c r="S1660" s="69">
        <v>6.0359470000000002</v>
      </c>
      <c r="T1660" s="69">
        <v>5.7587590000000004</v>
      </c>
      <c r="U1660" s="69">
        <v>5.5483260000000003</v>
      </c>
      <c r="V1660" s="70">
        <v>0.39902169999999998</v>
      </c>
      <c r="W1660" s="70">
        <v>0.3425975</v>
      </c>
      <c r="X1660" s="70">
        <v>0.31595109999999998</v>
      </c>
      <c r="Y1660" s="70">
        <v>0.30166759999999998</v>
      </c>
    </row>
    <row r="1661" spans="1:25">
      <c r="A1661" t="str">
        <f t="shared" si="78"/>
        <v>53-6</v>
      </c>
      <c r="B1661">
        <f t="shared" si="76"/>
        <v>53</v>
      </c>
      <c r="C1661">
        <f t="shared" si="77"/>
        <v>6</v>
      </c>
      <c r="D1661">
        <v>232000</v>
      </c>
      <c r="E1661">
        <v>42000</v>
      </c>
      <c r="F1661" s="69">
        <v>8.6605050000000006</v>
      </c>
      <c r="G1661" s="69">
        <v>7.3879770000000002</v>
      </c>
      <c r="H1661" s="69">
        <v>6.999987</v>
      </c>
      <c r="I1661" s="69">
        <v>6.863626</v>
      </c>
      <c r="J1661" s="69">
        <v>53.342869999999998</v>
      </c>
      <c r="K1661" s="69">
        <v>54.993949999999998</v>
      </c>
      <c r="L1661" s="69">
        <v>55.201749999999997</v>
      </c>
      <c r="M1661" s="69">
        <v>55.113790000000002</v>
      </c>
      <c r="N1661" s="69">
        <v>13.361829999999999</v>
      </c>
      <c r="O1661" s="69">
        <v>12.157489999999999</v>
      </c>
      <c r="P1661" s="69">
        <v>11.698969999999999</v>
      </c>
      <c r="Q1661" s="69">
        <v>11.35665</v>
      </c>
      <c r="R1661" s="69">
        <v>7.7494249999999996</v>
      </c>
      <c r="S1661" s="69">
        <v>6.8933989999999996</v>
      </c>
      <c r="T1661" s="69">
        <v>6.5665370000000003</v>
      </c>
      <c r="U1661" s="69">
        <v>6.319509</v>
      </c>
      <c r="V1661" s="70">
        <v>0.59118280000000001</v>
      </c>
      <c r="W1661" s="70">
        <v>0.51194879999999998</v>
      </c>
      <c r="X1661" s="70">
        <v>0.47741220000000001</v>
      </c>
      <c r="Y1661" s="70">
        <v>0.45911920000000001</v>
      </c>
    </row>
    <row r="1662" spans="1:25">
      <c r="A1662" t="str">
        <f t="shared" si="78"/>
        <v>53-7</v>
      </c>
      <c r="B1662">
        <f t="shared" si="76"/>
        <v>53</v>
      </c>
      <c r="C1662">
        <f t="shared" si="77"/>
        <v>7</v>
      </c>
      <c r="D1662">
        <v>232000</v>
      </c>
      <c r="E1662">
        <v>46000</v>
      </c>
      <c r="F1662" s="69">
        <v>7.2062160000000004</v>
      </c>
      <c r="G1662" s="69">
        <v>6.169473</v>
      </c>
      <c r="H1662" s="69">
        <v>5.8503670000000003</v>
      </c>
      <c r="I1662" s="69">
        <v>5.7301130000000002</v>
      </c>
      <c r="J1662" s="69">
        <v>54.684370000000001</v>
      </c>
      <c r="K1662" s="69">
        <v>56.255969999999998</v>
      </c>
      <c r="L1662" s="69">
        <v>56.432870000000001</v>
      </c>
      <c r="M1662" s="69">
        <v>56.332940000000001</v>
      </c>
      <c r="N1662" s="69">
        <v>12.1318</v>
      </c>
      <c r="O1662" s="69">
        <v>11.0669</v>
      </c>
      <c r="P1662" s="69">
        <v>10.66076</v>
      </c>
      <c r="Q1662" s="69">
        <v>10.357559999999999</v>
      </c>
      <c r="R1662" s="69">
        <v>7.3675949999999997</v>
      </c>
      <c r="S1662" s="69">
        <v>6.5583799999999997</v>
      </c>
      <c r="T1662" s="69">
        <v>6.2482740000000003</v>
      </c>
      <c r="U1662" s="69">
        <v>6.0138410000000002</v>
      </c>
      <c r="V1662" s="70">
        <v>0.57368920000000001</v>
      </c>
      <c r="W1662" s="70">
        <v>0.4965619</v>
      </c>
      <c r="X1662" s="70">
        <v>0.46267000000000003</v>
      </c>
      <c r="Y1662" s="70">
        <v>0.44455440000000002</v>
      </c>
    </row>
    <row r="1663" spans="1:25">
      <c r="A1663" t="str">
        <f t="shared" si="78"/>
        <v>53-8</v>
      </c>
      <c r="B1663">
        <f t="shared" si="76"/>
        <v>53</v>
      </c>
      <c r="C1663">
        <f t="shared" si="77"/>
        <v>8</v>
      </c>
      <c r="D1663">
        <v>232000</v>
      </c>
      <c r="E1663">
        <v>50000</v>
      </c>
      <c r="F1663" s="69">
        <v>6.1837869999999997</v>
      </c>
      <c r="G1663" s="69">
        <v>5.2656749999999999</v>
      </c>
      <c r="H1663" s="69">
        <v>4.9865190000000004</v>
      </c>
      <c r="I1663" s="69">
        <v>4.8801649999999999</v>
      </c>
      <c r="J1663" s="69">
        <v>53.831000000000003</v>
      </c>
      <c r="K1663" s="69">
        <v>55.565539999999999</v>
      </c>
      <c r="L1663" s="69">
        <v>55.785290000000003</v>
      </c>
      <c r="M1663" s="69">
        <v>55.70167</v>
      </c>
      <c r="N1663" s="69">
        <v>7.0321490000000004</v>
      </c>
      <c r="O1663" s="69">
        <v>6.4755289999999999</v>
      </c>
      <c r="P1663" s="69">
        <v>6.2647979999999999</v>
      </c>
      <c r="Q1663" s="69">
        <v>6.1088880000000003</v>
      </c>
      <c r="R1663" s="69">
        <v>6.2777070000000004</v>
      </c>
      <c r="S1663" s="69">
        <v>5.6080889999999997</v>
      </c>
      <c r="T1663" s="69">
        <v>5.3507619999999996</v>
      </c>
      <c r="U1663" s="69">
        <v>5.1565789999999998</v>
      </c>
      <c r="V1663" s="70">
        <v>0.36960759999999998</v>
      </c>
      <c r="W1663" s="70">
        <v>0.3169073</v>
      </c>
      <c r="X1663" s="70">
        <v>0.29185100000000003</v>
      </c>
      <c r="Y1663" s="70">
        <v>0.27851189999999998</v>
      </c>
    </row>
    <row r="1664" spans="1:25">
      <c r="A1664" t="str">
        <f t="shared" si="78"/>
        <v>53-9</v>
      </c>
      <c r="B1664">
        <f t="shared" si="76"/>
        <v>53</v>
      </c>
      <c r="C1664">
        <f t="shared" si="77"/>
        <v>9</v>
      </c>
      <c r="D1664">
        <v>232000</v>
      </c>
      <c r="E1664">
        <v>54000</v>
      </c>
      <c r="F1664" s="69">
        <v>7.1631780000000003</v>
      </c>
      <c r="G1664" s="69">
        <v>6.0719110000000001</v>
      </c>
      <c r="H1664" s="69">
        <v>5.7330829999999997</v>
      </c>
      <c r="I1664" s="69">
        <v>5.6102400000000001</v>
      </c>
      <c r="J1664" s="69">
        <v>54.182560000000002</v>
      </c>
      <c r="K1664" s="69">
        <v>55.861739999999998</v>
      </c>
      <c r="L1664" s="69">
        <v>56.060600000000001</v>
      </c>
      <c r="M1664" s="69">
        <v>55.962110000000003</v>
      </c>
      <c r="N1664" s="69">
        <v>12.51327</v>
      </c>
      <c r="O1664" s="69">
        <v>11.388120000000001</v>
      </c>
      <c r="P1664" s="69">
        <v>10.96442</v>
      </c>
      <c r="Q1664" s="69">
        <v>10.65043</v>
      </c>
      <c r="R1664" s="69">
        <v>7.3041289999999996</v>
      </c>
      <c r="S1664" s="69">
        <v>6.4970999999999997</v>
      </c>
      <c r="T1664" s="69">
        <v>6.1908969999999997</v>
      </c>
      <c r="U1664" s="69">
        <v>5.9616449999999999</v>
      </c>
      <c r="V1664" s="70">
        <v>0.55154559999999997</v>
      </c>
      <c r="W1664" s="70">
        <v>0.4743906</v>
      </c>
      <c r="X1664" s="70">
        <v>0.44163809999999998</v>
      </c>
      <c r="Y1664" s="70">
        <v>0.42529790000000001</v>
      </c>
    </row>
    <row r="1665" spans="1:25">
      <c r="A1665" t="str">
        <f t="shared" si="78"/>
        <v>53-10</v>
      </c>
      <c r="B1665">
        <f t="shared" si="76"/>
        <v>53</v>
      </c>
      <c r="C1665">
        <f t="shared" si="77"/>
        <v>10</v>
      </c>
      <c r="D1665">
        <v>232000</v>
      </c>
      <c r="E1665">
        <v>58000</v>
      </c>
      <c r="F1665" s="69">
        <v>9.3976919999999993</v>
      </c>
      <c r="G1665" s="69">
        <v>7.8832129999999996</v>
      </c>
      <c r="H1665" s="69">
        <v>7.4196540000000004</v>
      </c>
      <c r="I1665" s="69">
        <v>7.2698580000000002</v>
      </c>
      <c r="J1665" s="69">
        <v>51.911720000000003</v>
      </c>
      <c r="K1665" s="69">
        <v>53.807270000000003</v>
      </c>
      <c r="L1665" s="69">
        <v>54.077179999999998</v>
      </c>
      <c r="M1665" s="69">
        <v>54.009500000000003</v>
      </c>
      <c r="N1665" s="69">
        <v>12.823869999999999</v>
      </c>
      <c r="O1665" s="69">
        <v>11.65944</v>
      </c>
      <c r="P1665" s="69">
        <v>11.22081</v>
      </c>
      <c r="Q1665" s="69">
        <v>10.89569</v>
      </c>
      <c r="R1665" s="69">
        <v>7.418221</v>
      </c>
      <c r="S1665" s="69">
        <v>6.5942410000000002</v>
      </c>
      <c r="T1665" s="69">
        <v>6.2816390000000002</v>
      </c>
      <c r="U1665" s="69">
        <v>6.0478009999999998</v>
      </c>
      <c r="V1665" s="70">
        <v>0.61974600000000002</v>
      </c>
      <c r="W1665" s="70">
        <v>0.53355149999999996</v>
      </c>
      <c r="X1665" s="70">
        <v>0.49814629999999999</v>
      </c>
      <c r="Y1665" s="70">
        <v>0.48062769999999999</v>
      </c>
    </row>
    <row r="1666" spans="1:25">
      <c r="A1666" t="str">
        <f t="shared" si="78"/>
        <v>53-11</v>
      </c>
      <c r="B1666">
        <f t="shared" si="76"/>
        <v>53</v>
      </c>
      <c r="C1666">
        <f t="shared" si="77"/>
        <v>11</v>
      </c>
      <c r="D1666">
        <v>232000</v>
      </c>
      <c r="E1666">
        <v>62000</v>
      </c>
      <c r="F1666" s="69">
        <v>14.72667</v>
      </c>
      <c r="G1666" s="69">
        <v>12.204190000000001</v>
      </c>
      <c r="H1666" s="69">
        <v>11.437519999999999</v>
      </c>
      <c r="I1666" s="69">
        <v>11.22067</v>
      </c>
      <c r="J1666" s="69">
        <v>47.427149999999997</v>
      </c>
      <c r="K1666" s="69">
        <v>49.74465</v>
      </c>
      <c r="L1666" s="69">
        <v>50.155659999999997</v>
      </c>
      <c r="M1666" s="69">
        <v>50.14987</v>
      </c>
      <c r="N1666" s="69">
        <v>13.69453</v>
      </c>
      <c r="O1666" s="69">
        <v>12.44164</v>
      </c>
      <c r="P1666" s="69">
        <v>11.968959999999999</v>
      </c>
      <c r="Q1666" s="69">
        <v>11.61816</v>
      </c>
      <c r="R1666" s="69">
        <v>7.8820139999999999</v>
      </c>
      <c r="S1666" s="69">
        <v>7.0000359999999997</v>
      </c>
      <c r="T1666" s="69">
        <v>6.6651360000000004</v>
      </c>
      <c r="U1666" s="69">
        <v>6.4147999999999996</v>
      </c>
      <c r="V1666" s="70">
        <v>0.84719820000000001</v>
      </c>
      <c r="W1666" s="70">
        <v>0.73250769999999998</v>
      </c>
      <c r="X1666" s="70">
        <v>0.68827459999999996</v>
      </c>
      <c r="Y1666" s="70">
        <v>0.66639979999999999</v>
      </c>
    </row>
    <row r="1667" spans="1:25">
      <c r="A1667" t="str">
        <f t="shared" si="78"/>
        <v>53-12</v>
      </c>
      <c r="B1667">
        <f t="shared" ref="B1667:B1730" si="79">(D1667-24000)/4000+1</f>
        <v>53</v>
      </c>
      <c r="C1667">
        <f t="shared" ref="C1667:C1730" si="80">(E1667-22000)/4000+1</f>
        <v>12</v>
      </c>
      <c r="D1667">
        <v>232000</v>
      </c>
      <c r="E1667">
        <v>66000</v>
      </c>
      <c r="F1667" s="69">
        <v>6.0222340000000001</v>
      </c>
      <c r="G1667" s="69">
        <v>5.1090910000000003</v>
      </c>
      <c r="H1667" s="69">
        <v>4.8186809999999998</v>
      </c>
      <c r="I1667" s="69">
        <v>4.7183820000000001</v>
      </c>
      <c r="J1667" s="69">
        <v>54.951149999999998</v>
      </c>
      <c r="K1667" s="69">
        <v>56.612580000000001</v>
      </c>
      <c r="L1667" s="69">
        <v>56.793529999999997</v>
      </c>
      <c r="M1667" s="69">
        <v>56.672269999999997</v>
      </c>
      <c r="N1667" s="69">
        <v>9.8397520000000007</v>
      </c>
      <c r="O1667" s="69">
        <v>8.9922909999999998</v>
      </c>
      <c r="P1667" s="69">
        <v>8.6731660000000002</v>
      </c>
      <c r="Q1667" s="69">
        <v>8.4385829999999995</v>
      </c>
      <c r="R1667" s="69">
        <v>6.5915999999999997</v>
      </c>
      <c r="S1667" s="69">
        <v>5.8722029999999998</v>
      </c>
      <c r="T1667" s="69">
        <v>5.5980790000000002</v>
      </c>
      <c r="U1667" s="69">
        <v>5.3939380000000003</v>
      </c>
      <c r="V1667" s="70">
        <v>0.49897370000000002</v>
      </c>
      <c r="W1667" s="70">
        <v>0.4280524</v>
      </c>
      <c r="X1667" s="70">
        <v>0.39760630000000002</v>
      </c>
      <c r="Y1667" s="70">
        <v>0.38295279999999998</v>
      </c>
    </row>
    <row r="1668" spans="1:25">
      <c r="A1668" t="str">
        <f t="shared" ref="A1668:A1731" si="81">B1668&amp;"-"&amp;C1668</f>
        <v>53-13</v>
      </c>
      <c r="B1668">
        <f t="shared" si="79"/>
        <v>53</v>
      </c>
      <c r="C1668">
        <f t="shared" si="80"/>
        <v>13</v>
      </c>
      <c r="D1668">
        <v>232000</v>
      </c>
      <c r="E1668">
        <v>70000</v>
      </c>
      <c r="F1668" s="69">
        <v>5.8311820000000001</v>
      </c>
      <c r="G1668" s="69">
        <v>4.9842029999999999</v>
      </c>
      <c r="H1668" s="69">
        <v>4.7223160000000002</v>
      </c>
      <c r="I1668" s="69">
        <v>4.6297420000000002</v>
      </c>
      <c r="J1668" s="69">
        <v>55.277990000000003</v>
      </c>
      <c r="K1668" s="69">
        <v>56.843890000000002</v>
      </c>
      <c r="L1668" s="69">
        <v>57.000639999999997</v>
      </c>
      <c r="M1668" s="69">
        <v>56.882159999999999</v>
      </c>
      <c r="N1668" s="69">
        <v>10.51407</v>
      </c>
      <c r="O1668" s="69">
        <v>9.5951939999999993</v>
      </c>
      <c r="P1668" s="69">
        <v>9.2472759999999994</v>
      </c>
      <c r="Q1668" s="69">
        <v>8.9871029999999994</v>
      </c>
      <c r="R1668" s="69">
        <v>6.6784039999999996</v>
      </c>
      <c r="S1668" s="69">
        <v>5.9523469999999996</v>
      </c>
      <c r="T1668" s="69">
        <v>5.6750129999999999</v>
      </c>
      <c r="U1668" s="69">
        <v>5.4658369999999996</v>
      </c>
      <c r="V1668" s="70">
        <v>0.53349349999999995</v>
      </c>
      <c r="W1668" s="70">
        <v>0.45961449999999998</v>
      </c>
      <c r="X1668" s="70">
        <v>0.4279501</v>
      </c>
      <c r="Y1668" s="70">
        <v>0.41175109999999998</v>
      </c>
    </row>
    <row r="1669" spans="1:25">
      <c r="A1669" t="str">
        <f t="shared" si="81"/>
        <v>53-14</v>
      </c>
      <c r="B1669">
        <f t="shared" si="79"/>
        <v>53</v>
      </c>
      <c r="C1669">
        <f t="shared" si="80"/>
        <v>14</v>
      </c>
      <c r="D1669">
        <v>232000</v>
      </c>
      <c r="E1669">
        <v>74000</v>
      </c>
      <c r="F1669" s="69">
        <v>6.6700819999999998</v>
      </c>
      <c r="G1669" s="69">
        <v>5.7175000000000002</v>
      </c>
      <c r="H1669" s="69">
        <v>5.4271520000000004</v>
      </c>
      <c r="I1669" s="69">
        <v>5.32402</v>
      </c>
      <c r="J1669" s="69">
        <v>55.047449999999998</v>
      </c>
      <c r="K1669" s="69">
        <v>56.617429999999999</v>
      </c>
      <c r="L1669" s="69">
        <v>56.775489999999998</v>
      </c>
      <c r="M1669" s="69">
        <v>56.663780000000003</v>
      </c>
      <c r="N1669" s="69">
        <v>11.999689999999999</v>
      </c>
      <c r="O1669" s="69">
        <v>10.930300000000001</v>
      </c>
      <c r="P1669" s="69">
        <v>10.524470000000001</v>
      </c>
      <c r="Q1669" s="69">
        <v>10.218590000000001</v>
      </c>
      <c r="R1669" s="69">
        <v>7.0093649999999998</v>
      </c>
      <c r="S1669" s="69">
        <v>6.2446349999999997</v>
      </c>
      <c r="T1669" s="69">
        <v>5.9525119999999996</v>
      </c>
      <c r="U1669" s="69">
        <v>5.7309479999999997</v>
      </c>
      <c r="V1669" s="70">
        <v>0.60025759999999995</v>
      </c>
      <c r="W1669" s="70">
        <v>0.51841769999999998</v>
      </c>
      <c r="X1669" s="70">
        <v>0.48424080000000003</v>
      </c>
      <c r="Y1669" s="70">
        <v>0.46633000000000002</v>
      </c>
    </row>
    <row r="1670" spans="1:25">
      <c r="A1670" t="str">
        <f t="shared" si="81"/>
        <v>53-15</v>
      </c>
      <c r="B1670">
        <f t="shared" si="79"/>
        <v>53</v>
      </c>
      <c r="C1670">
        <f t="shared" si="80"/>
        <v>15</v>
      </c>
      <c r="D1670">
        <v>232000</v>
      </c>
      <c r="E1670">
        <v>78000</v>
      </c>
      <c r="F1670" s="69">
        <v>5.785857</v>
      </c>
      <c r="G1670" s="69">
        <v>4.9878070000000001</v>
      </c>
      <c r="H1670" s="69">
        <v>4.7434430000000001</v>
      </c>
      <c r="I1670" s="69">
        <v>4.6517949999999999</v>
      </c>
      <c r="J1670" s="69">
        <v>55.202100000000002</v>
      </c>
      <c r="K1670" s="69">
        <v>56.794690000000003</v>
      </c>
      <c r="L1670" s="69">
        <v>56.960290000000001</v>
      </c>
      <c r="M1670" s="69">
        <v>56.855910000000002</v>
      </c>
      <c r="N1670" s="69">
        <v>10.877039999999999</v>
      </c>
      <c r="O1670" s="69">
        <v>9.9320470000000007</v>
      </c>
      <c r="P1670" s="69">
        <v>9.5734919999999999</v>
      </c>
      <c r="Q1670" s="69">
        <v>9.3040109999999991</v>
      </c>
      <c r="R1670" s="69">
        <v>6.7497720000000001</v>
      </c>
      <c r="S1670" s="69">
        <v>6.0180410000000002</v>
      </c>
      <c r="T1670" s="69">
        <v>5.7384440000000003</v>
      </c>
      <c r="U1670" s="69">
        <v>5.5264379999999997</v>
      </c>
      <c r="V1670" s="70">
        <v>0.55160260000000005</v>
      </c>
      <c r="W1670" s="70">
        <v>0.47668919999999998</v>
      </c>
      <c r="X1670" s="70">
        <v>0.4446214</v>
      </c>
      <c r="Y1670" s="70">
        <v>0.42772359999999998</v>
      </c>
    </row>
    <row r="1671" spans="1:25">
      <c r="A1671" t="str">
        <f t="shared" si="81"/>
        <v>53-16</v>
      </c>
      <c r="B1671">
        <f t="shared" si="79"/>
        <v>53</v>
      </c>
      <c r="C1671">
        <f t="shared" si="80"/>
        <v>16</v>
      </c>
      <c r="D1671">
        <v>232000</v>
      </c>
      <c r="E1671">
        <v>82000</v>
      </c>
      <c r="F1671" s="69">
        <v>7.9221240000000002</v>
      </c>
      <c r="G1671" s="69">
        <v>6.7594909999999997</v>
      </c>
      <c r="H1671" s="69">
        <v>6.407667</v>
      </c>
      <c r="I1671" s="69">
        <v>6.2856379999999996</v>
      </c>
      <c r="J1671" s="69">
        <v>52.806159999999998</v>
      </c>
      <c r="K1671" s="69">
        <v>54.57817</v>
      </c>
      <c r="L1671" s="69">
        <v>54.810699999999997</v>
      </c>
      <c r="M1671" s="69">
        <v>54.74474</v>
      </c>
      <c r="N1671" s="69">
        <v>10.537100000000001</v>
      </c>
      <c r="O1671" s="69">
        <v>9.6252270000000006</v>
      </c>
      <c r="P1671" s="69">
        <v>9.2791320000000006</v>
      </c>
      <c r="Q1671" s="69">
        <v>9.0184909999999991</v>
      </c>
      <c r="R1671" s="69">
        <v>6.9159220000000001</v>
      </c>
      <c r="S1671" s="69">
        <v>6.1667880000000004</v>
      </c>
      <c r="T1671" s="69">
        <v>5.8803349999999996</v>
      </c>
      <c r="U1671" s="69">
        <v>5.6627450000000001</v>
      </c>
      <c r="V1671" s="70">
        <v>0.51812000000000002</v>
      </c>
      <c r="W1671" s="70">
        <v>0.44687260000000001</v>
      </c>
      <c r="X1671" s="70">
        <v>0.41615619999999998</v>
      </c>
      <c r="Y1671" s="70">
        <v>0.4001963</v>
      </c>
    </row>
    <row r="1672" spans="1:25">
      <c r="A1672" t="str">
        <f t="shared" si="81"/>
        <v>53-17</v>
      </c>
      <c r="B1672">
        <f t="shared" si="79"/>
        <v>53</v>
      </c>
      <c r="C1672">
        <f t="shared" si="80"/>
        <v>17</v>
      </c>
      <c r="D1672">
        <v>232000</v>
      </c>
      <c r="E1672">
        <v>86000</v>
      </c>
      <c r="F1672" s="69">
        <v>8.6505620000000008</v>
      </c>
      <c r="G1672" s="69">
        <v>7.3632150000000003</v>
      </c>
      <c r="H1672" s="69">
        <v>6.9678940000000003</v>
      </c>
      <c r="I1672" s="69">
        <v>6.8337770000000004</v>
      </c>
      <c r="J1672" s="69">
        <v>51.684539999999998</v>
      </c>
      <c r="K1672" s="69">
        <v>53.537669999999999</v>
      </c>
      <c r="L1672" s="69">
        <v>53.803310000000003</v>
      </c>
      <c r="M1672" s="69">
        <v>53.751759999999997</v>
      </c>
      <c r="N1672" s="69">
        <v>9.9254770000000008</v>
      </c>
      <c r="O1672" s="69">
        <v>9.0731540000000006</v>
      </c>
      <c r="P1672" s="69">
        <v>8.7505369999999996</v>
      </c>
      <c r="Q1672" s="69">
        <v>8.5079510000000003</v>
      </c>
      <c r="R1672" s="69">
        <v>6.9718879999999999</v>
      </c>
      <c r="S1672" s="69">
        <v>6.2183599999999997</v>
      </c>
      <c r="T1672" s="69">
        <v>5.9305849999999998</v>
      </c>
      <c r="U1672" s="69">
        <v>5.7119970000000002</v>
      </c>
      <c r="V1672" s="70">
        <v>0.48039480000000001</v>
      </c>
      <c r="W1672" s="70">
        <v>0.412968</v>
      </c>
      <c r="X1672" s="70">
        <v>0.38382719999999998</v>
      </c>
      <c r="Y1672" s="70">
        <v>0.36912699999999998</v>
      </c>
    </row>
    <row r="1673" spans="1:25">
      <c r="A1673" t="str">
        <f t="shared" si="81"/>
        <v>53-18</v>
      </c>
      <c r="B1673">
        <f t="shared" si="79"/>
        <v>53</v>
      </c>
      <c r="C1673">
        <f t="shared" si="80"/>
        <v>18</v>
      </c>
      <c r="D1673">
        <v>232000</v>
      </c>
      <c r="E1673">
        <v>90000</v>
      </c>
      <c r="F1673" s="69">
        <v>7.0838479999999997</v>
      </c>
      <c r="G1673" s="69">
        <v>6.0356579999999997</v>
      </c>
      <c r="H1673" s="69">
        <v>5.7133120000000002</v>
      </c>
      <c r="I1673" s="69">
        <v>5.6013500000000001</v>
      </c>
      <c r="J1673" s="69">
        <v>53.644260000000003</v>
      </c>
      <c r="K1673" s="69">
        <v>55.334249999999997</v>
      </c>
      <c r="L1673" s="69">
        <v>55.540619999999997</v>
      </c>
      <c r="M1673" s="69">
        <v>55.456870000000002</v>
      </c>
      <c r="N1673" s="69">
        <v>11.85952</v>
      </c>
      <c r="O1673" s="69">
        <v>10.80748</v>
      </c>
      <c r="P1673" s="69">
        <v>10.407640000000001</v>
      </c>
      <c r="Q1673" s="69">
        <v>10.1052</v>
      </c>
      <c r="R1673" s="69">
        <v>7.3421979999999998</v>
      </c>
      <c r="S1673" s="69">
        <v>6.5465489999999997</v>
      </c>
      <c r="T1673" s="69">
        <v>6.242426</v>
      </c>
      <c r="U1673" s="69">
        <v>6.0110279999999996</v>
      </c>
      <c r="V1673" s="70">
        <v>0.5763412</v>
      </c>
      <c r="W1673" s="70">
        <v>0.49724780000000002</v>
      </c>
      <c r="X1673" s="70">
        <v>0.46437149999999999</v>
      </c>
      <c r="Y1673" s="70">
        <v>0.447434</v>
      </c>
    </row>
    <row r="1674" spans="1:25">
      <c r="A1674" t="str">
        <f t="shared" si="81"/>
        <v>53-19</v>
      </c>
      <c r="B1674">
        <f t="shared" si="79"/>
        <v>53</v>
      </c>
      <c r="C1674">
        <f t="shared" si="80"/>
        <v>19</v>
      </c>
      <c r="D1674">
        <v>232000</v>
      </c>
      <c r="E1674">
        <v>94000</v>
      </c>
      <c r="F1674" s="69">
        <v>6.3694819999999996</v>
      </c>
      <c r="G1674" s="69">
        <v>5.4384449999999998</v>
      </c>
      <c r="H1674" s="69">
        <v>5.1512219999999997</v>
      </c>
      <c r="I1674" s="69">
        <v>5.0518799999999997</v>
      </c>
      <c r="J1674" s="69">
        <v>53.101619999999997</v>
      </c>
      <c r="K1674" s="69">
        <v>54.79974</v>
      </c>
      <c r="L1674" s="69">
        <v>55.00909</v>
      </c>
      <c r="M1674" s="69">
        <v>54.927199999999999</v>
      </c>
      <c r="N1674" s="69">
        <v>9.8258320000000001</v>
      </c>
      <c r="O1674" s="69">
        <v>8.9791159999999994</v>
      </c>
      <c r="P1674" s="69">
        <v>8.6580490000000001</v>
      </c>
      <c r="Q1674" s="69">
        <v>8.416112</v>
      </c>
      <c r="R1674" s="69">
        <v>7.0451769999999998</v>
      </c>
      <c r="S1674" s="69">
        <v>6.288246</v>
      </c>
      <c r="T1674" s="69">
        <v>5.998888</v>
      </c>
      <c r="U1674" s="69">
        <v>5.778956</v>
      </c>
      <c r="V1674" s="70">
        <v>0.4830932</v>
      </c>
      <c r="W1674" s="70">
        <v>0.41543180000000002</v>
      </c>
      <c r="X1674" s="70">
        <v>0.38638339999999999</v>
      </c>
      <c r="Y1674" s="70">
        <v>0.37171359999999998</v>
      </c>
    </row>
    <row r="1675" spans="1:25">
      <c r="A1675" t="str">
        <f t="shared" si="81"/>
        <v>53-20</v>
      </c>
      <c r="B1675">
        <f t="shared" si="79"/>
        <v>53</v>
      </c>
      <c r="C1675">
        <f t="shared" si="80"/>
        <v>20</v>
      </c>
      <c r="D1675">
        <v>232000</v>
      </c>
      <c r="E1675">
        <v>98000</v>
      </c>
      <c r="F1675" s="69">
        <v>6.479984</v>
      </c>
      <c r="G1675" s="69">
        <v>5.5609729999999997</v>
      </c>
      <c r="H1675" s="69">
        <v>5.2784849999999999</v>
      </c>
      <c r="I1675" s="69">
        <v>5.1797310000000003</v>
      </c>
      <c r="J1675" s="69">
        <v>53.180190000000003</v>
      </c>
      <c r="K1675" s="69">
        <v>54.83023</v>
      </c>
      <c r="L1675" s="69">
        <v>55.027209999999997</v>
      </c>
      <c r="M1675" s="69">
        <v>54.946120000000001</v>
      </c>
      <c r="N1675" s="69">
        <v>10.669079999999999</v>
      </c>
      <c r="O1675" s="69">
        <v>9.7394700000000007</v>
      </c>
      <c r="P1675" s="69">
        <v>9.3876229999999996</v>
      </c>
      <c r="Q1675" s="69">
        <v>9.1219029999999997</v>
      </c>
      <c r="R1675" s="69">
        <v>7.3612010000000003</v>
      </c>
      <c r="S1675" s="69">
        <v>6.5647719999999996</v>
      </c>
      <c r="T1675" s="69">
        <v>6.2616310000000004</v>
      </c>
      <c r="U1675" s="69">
        <v>6.0307750000000002</v>
      </c>
      <c r="V1675" s="70">
        <v>0.51741340000000002</v>
      </c>
      <c r="W1675" s="70">
        <v>0.4469379</v>
      </c>
      <c r="X1675" s="70">
        <v>0.4168232</v>
      </c>
      <c r="Y1675" s="70">
        <v>0.40129520000000002</v>
      </c>
    </row>
    <row r="1676" spans="1:25">
      <c r="A1676" t="str">
        <f t="shared" si="81"/>
        <v>53-21</v>
      </c>
      <c r="B1676">
        <f t="shared" si="79"/>
        <v>53</v>
      </c>
      <c r="C1676">
        <f t="shared" si="80"/>
        <v>21</v>
      </c>
      <c r="D1676">
        <v>232000</v>
      </c>
      <c r="E1676">
        <v>102000</v>
      </c>
      <c r="F1676" s="69">
        <v>8.9020189999999992</v>
      </c>
      <c r="G1676" s="69">
        <v>7.6659360000000003</v>
      </c>
      <c r="H1676" s="69">
        <v>7.2841050000000003</v>
      </c>
      <c r="I1676" s="69">
        <v>7.1557849999999998</v>
      </c>
      <c r="J1676" s="69">
        <v>51.399410000000003</v>
      </c>
      <c r="K1676" s="69">
        <v>53.154719999999998</v>
      </c>
      <c r="L1676" s="69">
        <v>53.395769999999999</v>
      </c>
      <c r="M1676" s="69">
        <v>53.338769999999997</v>
      </c>
      <c r="N1676" s="69">
        <v>11.82438</v>
      </c>
      <c r="O1676" s="69">
        <v>10.78115</v>
      </c>
      <c r="P1676" s="69">
        <v>10.386570000000001</v>
      </c>
      <c r="Q1676" s="69">
        <v>10.0885</v>
      </c>
      <c r="R1676" s="69">
        <v>7.9429480000000003</v>
      </c>
      <c r="S1676" s="69">
        <v>7.075132</v>
      </c>
      <c r="T1676" s="69">
        <v>6.7457000000000003</v>
      </c>
      <c r="U1676" s="69">
        <v>6.4948860000000002</v>
      </c>
      <c r="V1676" s="70">
        <v>0.55119320000000005</v>
      </c>
      <c r="W1676" s="70">
        <v>0.47738740000000002</v>
      </c>
      <c r="X1676" s="70">
        <v>0.44618479999999999</v>
      </c>
      <c r="Y1676" s="70">
        <v>0.43008089999999999</v>
      </c>
    </row>
    <row r="1677" spans="1:25">
      <c r="A1677" t="str">
        <f t="shared" si="81"/>
        <v>53-22</v>
      </c>
      <c r="B1677">
        <f t="shared" si="79"/>
        <v>53</v>
      </c>
      <c r="C1677">
        <f t="shared" si="80"/>
        <v>22</v>
      </c>
      <c r="D1677">
        <v>232000</v>
      </c>
      <c r="E1677">
        <v>106000</v>
      </c>
      <c r="F1677" s="69">
        <v>7.0916839999999999</v>
      </c>
      <c r="G1677" s="69">
        <v>6.1642429999999999</v>
      </c>
      <c r="H1677" s="69">
        <v>5.8753529999999996</v>
      </c>
      <c r="I1677" s="69">
        <v>5.7771720000000002</v>
      </c>
      <c r="J1677" s="69">
        <v>52.939450000000001</v>
      </c>
      <c r="K1677" s="69">
        <v>54.569540000000003</v>
      </c>
      <c r="L1677" s="69">
        <v>54.763939999999998</v>
      </c>
      <c r="M1677" s="69">
        <v>54.673920000000003</v>
      </c>
      <c r="N1677" s="69">
        <v>11.71401</v>
      </c>
      <c r="O1677" s="69">
        <v>10.685560000000001</v>
      </c>
      <c r="P1677" s="69">
        <v>10.295809999999999</v>
      </c>
      <c r="Q1677" s="69">
        <v>10.000360000000001</v>
      </c>
      <c r="R1677" s="69">
        <v>7.9222859999999997</v>
      </c>
      <c r="S1677" s="69">
        <v>7.0597459999999996</v>
      </c>
      <c r="T1677" s="69">
        <v>6.7321879999999998</v>
      </c>
      <c r="U1677" s="69">
        <v>6.4820770000000003</v>
      </c>
      <c r="V1677" s="70">
        <v>0.55745809999999996</v>
      </c>
      <c r="W1677" s="70">
        <v>0.48401549999999999</v>
      </c>
      <c r="X1677" s="70">
        <v>0.45267079999999998</v>
      </c>
      <c r="Y1677" s="70">
        <v>0.43632739999999998</v>
      </c>
    </row>
    <row r="1678" spans="1:25">
      <c r="A1678" t="str">
        <f t="shared" si="81"/>
        <v>53-23</v>
      </c>
      <c r="B1678">
        <f t="shared" si="79"/>
        <v>53</v>
      </c>
      <c r="C1678">
        <f t="shared" si="80"/>
        <v>23</v>
      </c>
      <c r="D1678">
        <v>232000</v>
      </c>
      <c r="E1678">
        <v>110000</v>
      </c>
      <c r="F1678" s="69">
        <v>8.5672599999999992</v>
      </c>
      <c r="G1678" s="69">
        <v>7.4845090000000001</v>
      </c>
      <c r="H1678" s="69">
        <v>7.1461790000000001</v>
      </c>
      <c r="I1678" s="69">
        <v>7.0351559999999997</v>
      </c>
      <c r="J1678" s="69">
        <v>51.810789999999997</v>
      </c>
      <c r="K1678" s="69">
        <v>53.483379999999997</v>
      </c>
      <c r="L1678" s="69">
        <v>53.691220000000001</v>
      </c>
      <c r="M1678" s="69">
        <v>53.601900000000001</v>
      </c>
      <c r="N1678" s="69">
        <v>13.81222</v>
      </c>
      <c r="O1678" s="69">
        <v>12.59111</v>
      </c>
      <c r="P1678" s="69">
        <v>12.127420000000001</v>
      </c>
      <c r="Q1678" s="69">
        <v>11.77436</v>
      </c>
      <c r="R1678" s="69">
        <v>8.6098350000000003</v>
      </c>
      <c r="S1678" s="69">
        <v>7.669035</v>
      </c>
      <c r="T1678" s="69">
        <v>7.3114720000000002</v>
      </c>
      <c r="U1678" s="69">
        <v>7.037909</v>
      </c>
      <c r="V1678" s="70">
        <v>0.60321060000000004</v>
      </c>
      <c r="W1678" s="70">
        <v>0.52511699999999994</v>
      </c>
      <c r="X1678" s="70">
        <v>0.49209839999999999</v>
      </c>
      <c r="Y1678" s="70">
        <v>0.47472510000000001</v>
      </c>
    </row>
    <row r="1679" spans="1:25">
      <c r="A1679" t="str">
        <f t="shared" si="81"/>
        <v>53-24</v>
      </c>
      <c r="B1679">
        <f t="shared" si="79"/>
        <v>53</v>
      </c>
      <c r="C1679">
        <f t="shared" si="80"/>
        <v>24</v>
      </c>
      <c r="D1679">
        <v>232000</v>
      </c>
      <c r="E1679">
        <v>114000</v>
      </c>
      <c r="F1679" s="69">
        <v>10.548249999999999</v>
      </c>
      <c r="G1679" s="69">
        <v>9.2088800000000006</v>
      </c>
      <c r="H1679" s="69">
        <v>8.7927789999999995</v>
      </c>
      <c r="I1679" s="69">
        <v>8.6620439999999999</v>
      </c>
      <c r="J1679" s="69">
        <v>50.652630000000002</v>
      </c>
      <c r="K1679" s="69">
        <v>52.410130000000002</v>
      </c>
      <c r="L1679" s="69">
        <v>52.647539999999999</v>
      </c>
      <c r="M1679" s="69">
        <v>52.567349999999998</v>
      </c>
      <c r="N1679" s="69">
        <v>13.651009999999999</v>
      </c>
      <c r="O1679" s="69">
        <v>12.447430000000001</v>
      </c>
      <c r="P1679" s="69">
        <v>11.99091</v>
      </c>
      <c r="Q1679" s="69">
        <v>11.64128</v>
      </c>
      <c r="R1679" s="69">
        <v>8.9073539999999998</v>
      </c>
      <c r="S1679" s="69">
        <v>7.9330259999999999</v>
      </c>
      <c r="T1679" s="69">
        <v>7.5631510000000004</v>
      </c>
      <c r="U1679" s="69">
        <v>7.2784069999999996</v>
      </c>
      <c r="V1679" s="70">
        <v>0.60797920000000005</v>
      </c>
      <c r="W1679" s="70">
        <v>0.52911580000000002</v>
      </c>
      <c r="X1679" s="70">
        <v>0.49577870000000002</v>
      </c>
      <c r="Y1679" s="70">
        <v>0.47816740000000002</v>
      </c>
    </row>
    <row r="1680" spans="1:25">
      <c r="A1680" t="str">
        <f t="shared" si="81"/>
        <v>53-25</v>
      </c>
      <c r="B1680">
        <f t="shared" si="79"/>
        <v>53</v>
      </c>
      <c r="C1680">
        <f t="shared" si="80"/>
        <v>25</v>
      </c>
      <c r="D1680">
        <v>232000</v>
      </c>
      <c r="E1680">
        <v>118000</v>
      </c>
      <c r="F1680" s="69">
        <v>11.267300000000001</v>
      </c>
      <c r="G1680" s="69">
        <v>9.8394510000000004</v>
      </c>
      <c r="H1680" s="69">
        <v>9.398301</v>
      </c>
      <c r="I1680" s="69">
        <v>9.2639410000000009</v>
      </c>
      <c r="J1680" s="69">
        <v>49.727220000000003</v>
      </c>
      <c r="K1680" s="69">
        <v>51.516979999999997</v>
      </c>
      <c r="L1680" s="69">
        <v>51.764150000000001</v>
      </c>
      <c r="M1680" s="69">
        <v>51.682510000000001</v>
      </c>
      <c r="N1680" s="69">
        <v>14.31724</v>
      </c>
      <c r="O1680" s="69">
        <v>13.045590000000001</v>
      </c>
      <c r="P1680" s="69">
        <v>12.56382</v>
      </c>
      <c r="Q1680" s="69">
        <v>12.19354</v>
      </c>
      <c r="R1680" s="69">
        <v>9.2373670000000008</v>
      </c>
      <c r="S1680" s="69">
        <v>8.2239009999999997</v>
      </c>
      <c r="T1680" s="69">
        <v>7.8394050000000002</v>
      </c>
      <c r="U1680" s="69">
        <v>7.5427489999999997</v>
      </c>
      <c r="V1680" s="70">
        <v>0.5879316</v>
      </c>
      <c r="W1680" s="70">
        <v>0.51163820000000004</v>
      </c>
      <c r="X1680" s="70">
        <v>0.47901009999999999</v>
      </c>
      <c r="Y1680" s="70">
        <v>0.46182899999999999</v>
      </c>
    </row>
    <row r="1681" spans="1:25">
      <c r="A1681" t="str">
        <f t="shared" si="81"/>
        <v>53-26</v>
      </c>
      <c r="B1681">
        <f t="shared" si="79"/>
        <v>53</v>
      </c>
      <c r="C1681">
        <f t="shared" si="80"/>
        <v>26</v>
      </c>
      <c r="D1681">
        <v>232000</v>
      </c>
      <c r="E1681">
        <v>122000</v>
      </c>
      <c r="F1681" s="69">
        <v>9.248837</v>
      </c>
      <c r="G1681" s="69">
        <v>8.1025589999999994</v>
      </c>
      <c r="H1681" s="69">
        <v>7.748132</v>
      </c>
      <c r="I1681" s="69">
        <v>7.6408009999999997</v>
      </c>
      <c r="J1681" s="69">
        <v>50.726750000000003</v>
      </c>
      <c r="K1681" s="69">
        <v>52.46116</v>
      </c>
      <c r="L1681" s="69">
        <v>52.678269999999998</v>
      </c>
      <c r="M1681" s="69">
        <v>52.567019999999999</v>
      </c>
      <c r="N1681" s="69">
        <v>13.213039999999999</v>
      </c>
      <c r="O1681" s="69">
        <v>12.05982</v>
      </c>
      <c r="P1681" s="69">
        <v>11.62121</v>
      </c>
      <c r="Q1681" s="69">
        <v>11.282109999999999</v>
      </c>
      <c r="R1681" s="69">
        <v>8.9639039999999994</v>
      </c>
      <c r="S1681" s="69">
        <v>7.9880740000000001</v>
      </c>
      <c r="T1681" s="69">
        <v>7.6164849999999999</v>
      </c>
      <c r="U1681" s="69">
        <v>7.3280010000000004</v>
      </c>
      <c r="V1681" s="70">
        <v>0.5153278</v>
      </c>
      <c r="W1681" s="70">
        <v>0.44779170000000001</v>
      </c>
      <c r="X1681" s="70">
        <v>0.41805179999999997</v>
      </c>
      <c r="Y1681" s="70">
        <v>0.40261970000000002</v>
      </c>
    </row>
    <row r="1682" spans="1:25">
      <c r="A1682" t="str">
        <f t="shared" si="81"/>
        <v>53-27</v>
      </c>
      <c r="B1682">
        <f t="shared" si="79"/>
        <v>53</v>
      </c>
      <c r="C1682">
        <f t="shared" si="80"/>
        <v>27</v>
      </c>
      <c r="D1682">
        <v>232000</v>
      </c>
      <c r="E1682">
        <v>126000</v>
      </c>
      <c r="F1682" s="69">
        <v>9.3575389999999992</v>
      </c>
      <c r="G1682" s="69">
        <v>8.2222709999999992</v>
      </c>
      <c r="H1682" s="69">
        <v>7.8678280000000003</v>
      </c>
      <c r="I1682" s="69">
        <v>7.7629099999999998</v>
      </c>
      <c r="J1682" s="69">
        <v>51.395659999999999</v>
      </c>
      <c r="K1682" s="69">
        <v>53.06362</v>
      </c>
      <c r="L1682" s="69">
        <v>53.24924</v>
      </c>
      <c r="M1682" s="69">
        <v>53.1036</v>
      </c>
      <c r="N1682" s="69">
        <v>12.325100000000001</v>
      </c>
      <c r="O1682" s="69">
        <v>11.268380000000001</v>
      </c>
      <c r="P1682" s="69">
        <v>10.86495</v>
      </c>
      <c r="Q1682" s="69">
        <v>10.554360000000001</v>
      </c>
      <c r="R1682" s="69">
        <v>8.9593629999999997</v>
      </c>
      <c r="S1682" s="69">
        <v>7.9872569999999996</v>
      </c>
      <c r="T1682" s="69">
        <v>7.6161969999999997</v>
      </c>
      <c r="U1682" s="69">
        <v>7.3287990000000001</v>
      </c>
      <c r="V1682" s="70">
        <v>0.52564560000000005</v>
      </c>
      <c r="W1682" s="70">
        <v>0.4571558</v>
      </c>
      <c r="X1682" s="70">
        <v>0.42696129999999999</v>
      </c>
      <c r="Y1682" s="70">
        <v>0.41143410000000002</v>
      </c>
    </row>
    <row r="1683" spans="1:25">
      <c r="A1683" t="str">
        <f t="shared" si="81"/>
        <v>53-28</v>
      </c>
      <c r="B1683">
        <f t="shared" si="79"/>
        <v>53</v>
      </c>
      <c r="C1683">
        <f t="shared" si="80"/>
        <v>28</v>
      </c>
      <c r="D1683">
        <v>232000</v>
      </c>
      <c r="E1683">
        <v>130000</v>
      </c>
      <c r="F1683" s="69">
        <v>10.79702</v>
      </c>
      <c r="G1683" s="69">
        <v>9.5318299999999994</v>
      </c>
      <c r="H1683" s="69">
        <v>9.1319280000000003</v>
      </c>
      <c r="I1683" s="69">
        <v>9.0178170000000009</v>
      </c>
      <c r="J1683" s="69">
        <v>50.824509999999997</v>
      </c>
      <c r="K1683" s="69">
        <v>52.509070000000001</v>
      </c>
      <c r="L1683" s="69">
        <v>52.696710000000003</v>
      </c>
      <c r="M1683" s="69">
        <v>52.539769999999997</v>
      </c>
      <c r="N1683" s="69">
        <v>15.10117</v>
      </c>
      <c r="O1683" s="69">
        <v>13.787430000000001</v>
      </c>
      <c r="P1683" s="69">
        <v>13.284890000000001</v>
      </c>
      <c r="Q1683" s="69">
        <v>12.89809</v>
      </c>
      <c r="R1683" s="69">
        <v>9.8018909999999995</v>
      </c>
      <c r="S1683" s="69">
        <v>8.7340599999999995</v>
      </c>
      <c r="T1683" s="69">
        <v>8.3262699999999992</v>
      </c>
      <c r="U1683" s="69">
        <v>8.0115130000000008</v>
      </c>
      <c r="V1683" s="70">
        <v>0.60423199999999999</v>
      </c>
      <c r="W1683" s="70">
        <v>0.52719720000000003</v>
      </c>
      <c r="X1683" s="70">
        <v>0.49369629999999998</v>
      </c>
      <c r="Y1683" s="70">
        <v>0.47635280000000002</v>
      </c>
    </row>
    <row r="1684" spans="1:25">
      <c r="A1684" t="str">
        <f t="shared" si="81"/>
        <v>53-29</v>
      </c>
      <c r="B1684">
        <f t="shared" si="79"/>
        <v>53</v>
      </c>
      <c r="C1684">
        <f t="shared" si="80"/>
        <v>29</v>
      </c>
      <c r="D1684">
        <v>232000</v>
      </c>
      <c r="E1684">
        <v>134000</v>
      </c>
      <c r="F1684" s="69">
        <v>9.0928000000000004</v>
      </c>
      <c r="G1684" s="69">
        <v>8.0393880000000006</v>
      </c>
      <c r="H1684" s="69">
        <v>7.7059160000000002</v>
      </c>
      <c r="I1684" s="69">
        <v>7.610538</v>
      </c>
      <c r="J1684" s="69">
        <v>52.217820000000003</v>
      </c>
      <c r="K1684" s="69">
        <v>53.80903</v>
      </c>
      <c r="L1684" s="69">
        <v>53.94885</v>
      </c>
      <c r="M1684" s="69">
        <v>53.735599999999998</v>
      </c>
      <c r="N1684" s="69">
        <v>10.98401</v>
      </c>
      <c r="O1684" s="69">
        <v>10.06221</v>
      </c>
      <c r="P1684" s="69">
        <v>9.7080739999999999</v>
      </c>
      <c r="Q1684" s="69">
        <v>9.4347390000000004</v>
      </c>
      <c r="R1684" s="69">
        <v>8.948779</v>
      </c>
      <c r="S1684" s="69">
        <v>7.9892279999999998</v>
      </c>
      <c r="T1684" s="69">
        <v>7.6205449999999999</v>
      </c>
      <c r="U1684" s="69">
        <v>7.3341729999999998</v>
      </c>
      <c r="V1684" s="70">
        <v>0.49785079999999998</v>
      </c>
      <c r="W1684" s="70">
        <v>0.43331639999999999</v>
      </c>
      <c r="X1684" s="70">
        <v>0.40387780000000001</v>
      </c>
      <c r="Y1684" s="70">
        <v>0.3887505</v>
      </c>
    </row>
    <row r="1685" spans="1:25">
      <c r="A1685" t="str">
        <f t="shared" si="81"/>
        <v>53-30</v>
      </c>
      <c r="B1685">
        <f t="shared" si="79"/>
        <v>53</v>
      </c>
      <c r="C1685">
        <f t="shared" si="80"/>
        <v>30</v>
      </c>
      <c r="D1685">
        <v>232000</v>
      </c>
      <c r="E1685">
        <v>138000</v>
      </c>
      <c r="F1685" s="69">
        <v>11.15634</v>
      </c>
      <c r="G1685" s="69">
        <v>9.7428139999999992</v>
      </c>
      <c r="H1685" s="69">
        <v>9.2816039999999997</v>
      </c>
      <c r="I1685" s="69">
        <v>9.1578470000000003</v>
      </c>
      <c r="J1685" s="69">
        <v>51.354810000000001</v>
      </c>
      <c r="K1685" s="69">
        <v>53.068289999999998</v>
      </c>
      <c r="L1685" s="69">
        <v>53.224960000000003</v>
      </c>
      <c r="M1685" s="69">
        <v>52.979970000000002</v>
      </c>
      <c r="N1685" s="69">
        <v>12.832839999999999</v>
      </c>
      <c r="O1685" s="69">
        <v>11.753360000000001</v>
      </c>
      <c r="P1685" s="69">
        <v>11.33549</v>
      </c>
      <c r="Q1685" s="69">
        <v>11.01328</v>
      </c>
      <c r="R1685" s="69">
        <v>9.618131</v>
      </c>
      <c r="S1685" s="69">
        <v>8.590719</v>
      </c>
      <c r="T1685" s="69">
        <v>8.192952</v>
      </c>
      <c r="U1685" s="69">
        <v>7.8848520000000004</v>
      </c>
      <c r="V1685" s="70">
        <v>0.56609129999999996</v>
      </c>
      <c r="W1685" s="70">
        <v>0.49267749999999999</v>
      </c>
      <c r="X1685" s="70">
        <v>0.45992549999999999</v>
      </c>
      <c r="Y1685" s="70">
        <v>0.44365320000000003</v>
      </c>
    </row>
    <row r="1686" spans="1:25">
      <c r="A1686" t="str">
        <f t="shared" si="81"/>
        <v>53-31</v>
      </c>
      <c r="B1686">
        <f t="shared" si="79"/>
        <v>53</v>
      </c>
      <c r="C1686">
        <f t="shared" si="80"/>
        <v>31</v>
      </c>
      <c r="D1686">
        <v>232000</v>
      </c>
      <c r="E1686">
        <v>142000</v>
      </c>
      <c r="F1686" s="69">
        <v>20.40831</v>
      </c>
      <c r="G1686" s="69">
        <v>18.1175</v>
      </c>
      <c r="H1686" s="69">
        <v>17.349309999999999</v>
      </c>
      <c r="I1686" s="69">
        <v>17.180040000000002</v>
      </c>
      <c r="J1686" s="69">
        <v>42.737400000000001</v>
      </c>
      <c r="K1686" s="69">
        <v>44.603029999999997</v>
      </c>
      <c r="L1686" s="69">
        <v>44.852319999999999</v>
      </c>
      <c r="M1686" s="69">
        <v>44.67604</v>
      </c>
      <c r="N1686" s="69">
        <v>18.103899999999999</v>
      </c>
      <c r="O1686" s="69">
        <v>16.588470000000001</v>
      </c>
      <c r="P1686" s="69">
        <v>15.9802</v>
      </c>
      <c r="Q1686" s="69">
        <v>15.502090000000001</v>
      </c>
      <c r="R1686" s="69">
        <v>11.858459999999999</v>
      </c>
      <c r="S1686" s="69">
        <v>10.61566</v>
      </c>
      <c r="T1686" s="69">
        <v>10.121409999999999</v>
      </c>
      <c r="U1686" s="69">
        <v>9.7344899999999992</v>
      </c>
      <c r="V1686" s="70">
        <v>0.84340910000000002</v>
      </c>
      <c r="W1686" s="70">
        <v>0.7457376</v>
      </c>
      <c r="X1686" s="70">
        <v>0.70031460000000001</v>
      </c>
      <c r="Y1686" s="70">
        <v>0.67520460000000004</v>
      </c>
    </row>
    <row r="1687" spans="1:25">
      <c r="A1687" t="str">
        <f t="shared" si="81"/>
        <v>53-32</v>
      </c>
      <c r="B1687">
        <f t="shared" si="79"/>
        <v>53</v>
      </c>
      <c r="C1687">
        <f t="shared" si="80"/>
        <v>32</v>
      </c>
      <c r="D1687">
        <v>232000</v>
      </c>
      <c r="E1687">
        <v>146000</v>
      </c>
      <c r="F1687" s="69">
        <v>27.180340000000001</v>
      </c>
      <c r="G1687" s="69">
        <v>24.954000000000001</v>
      </c>
      <c r="H1687" s="69">
        <v>24.191199999999998</v>
      </c>
      <c r="I1687" s="69">
        <v>24.09759</v>
      </c>
      <c r="J1687" s="69">
        <v>40.604480000000002</v>
      </c>
      <c r="K1687" s="69">
        <v>42.132150000000003</v>
      </c>
      <c r="L1687" s="69">
        <v>42.277760000000001</v>
      </c>
      <c r="M1687" s="69">
        <v>41.998649999999998</v>
      </c>
      <c r="N1687" s="69">
        <v>21.512280000000001</v>
      </c>
      <c r="O1687" s="69">
        <v>19.852730000000001</v>
      </c>
      <c r="P1687" s="69">
        <v>19.164400000000001</v>
      </c>
      <c r="Q1687" s="69">
        <v>18.617730000000002</v>
      </c>
      <c r="R1687" s="69">
        <v>13.19463</v>
      </c>
      <c r="S1687" s="69">
        <v>11.89095</v>
      </c>
      <c r="T1687" s="69">
        <v>11.37257</v>
      </c>
      <c r="U1687" s="69">
        <v>10.96813</v>
      </c>
      <c r="V1687" s="70">
        <v>1.243409</v>
      </c>
      <c r="W1687" s="70">
        <v>1.1309340000000001</v>
      </c>
      <c r="X1687" s="70">
        <v>1.077806</v>
      </c>
      <c r="Y1687" s="70">
        <v>1.0457099999999999</v>
      </c>
    </row>
    <row r="1688" spans="1:25">
      <c r="A1688" t="str">
        <f t="shared" si="81"/>
        <v>53-33</v>
      </c>
      <c r="B1688">
        <f t="shared" si="79"/>
        <v>53</v>
      </c>
      <c r="C1688">
        <f t="shared" si="80"/>
        <v>33</v>
      </c>
      <c r="D1688">
        <v>232000</v>
      </c>
      <c r="E1688">
        <v>150000</v>
      </c>
      <c r="F1688" s="69">
        <v>25.514330000000001</v>
      </c>
      <c r="G1688" s="69">
        <v>23.06804</v>
      </c>
      <c r="H1688" s="69">
        <v>22.253060000000001</v>
      </c>
      <c r="I1688" s="69">
        <v>22.146930000000001</v>
      </c>
      <c r="J1688" s="69">
        <v>40.704979999999999</v>
      </c>
      <c r="K1688" s="69">
        <v>42.542819999999999</v>
      </c>
      <c r="L1688" s="69">
        <v>42.73892</v>
      </c>
      <c r="M1688" s="69">
        <v>42.454320000000003</v>
      </c>
      <c r="N1688" s="69">
        <v>20.312000000000001</v>
      </c>
      <c r="O1688" s="69">
        <v>18.682590000000001</v>
      </c>
      <c r="P1688" s="69">
        <v>17.964770000000001</v>
      </c>
      <c r="Q1688" s="69">
        <v>17.391300000000001</v>
      </c>
      <c r="R1688" s="69">
        <v>12.451650000000001</v>
      </c>
      <c r="S1688" s="69">
        <v>11.22545</v>
      </c>
      <c r="T1688" s="69">
        <v>10.69778</v>
      </c>
      <c r="U1688" s="69">
        <v>10.279909999999999</v>
      </c>
      <c r="V1688" s="70">
        <v>1.036932</v>
      </c>
      <c r="W1688" s="70">
        <v>0.93257889999999999</v>
      </c>
      <c r="X1688" s="70">
        <v>0.8818956</v>
      </c>
      <c r="Y1688" s="70">
        <v>0.85215680000000005</v>
      </c>
    </row>
    <row r="1689" spans="1:25">
      <c r="A1689" t="str">
        <f t="shared" si="81"/>
        <v>53-34</v>
      </c>
      <c r="B1689">
        <f t="shared" si="79"/>
        <v>53</v>
      </c>
      <c r="C1689">
        <f t="shared" si="80"/>
        <v>34</v>
      </c>
      <c r="D1689">
        <v>232000</v>
      </c>
      <c r="E1689">
        <v>154000</v>
      </c>
      <c r="F1689" s="69">
        <v>19.411359999999998</v>
      </c>
      <c r="G1689" s="69">
        <v>17.39443</v>
      </c>
      <c r="H1689" s="69">
        <v>16.794720000000002</v>
      </c>
      <c r="I1689" s="69">
        <v>16.75751</v>
      </c>
      <c r="J1689" s="69">
        <v>44.04213</v>
      </c>
      <c r="K1689" s="69">
        <v>46.042340000000003</v>
      </c>
      <c r="L1689" s="69">
        <v>46.244689999999999</v>
      </c>
      <c r="M1689" s="69">
        <v>45.937150000000003</v>
      </c>
      <c r="N1689" s="69">
        <v>19.122969999999999</v>
      </c>
      <c r="O1689" s="69">
        <v>17.568930000000002</v>
      </c>
      <c r="P1689" s="69">
        <v>16.90192</v>
      </c>
      <c r="Q1689" s="69">
        <v>16.371179999999999</v>
      </c>
      <c r="R1689" s="69">
        <v>11.43111</v>
      </c>
      <c r="S1689" s="69">
        <v>10.290839999999999</v>
      </c>
      <c r="T1689" s="69">
        <v>9.8078430000000001</v>
      </c>
      <c r="U1689" s="69">
        <v>9.4254689999999997</v>
      </c>
      <c r="V1689" s="70">
        <v>0.68735679999999999</v>
      </c>
      <c r="W1689" s="70">
        <v>0.61108399999999996</v>
      </c>
      <c r="X1689" s="70">
        <v>0.57618150000000001</v>
      </c>
      <c r="Y1689" s="70">
        <v>0.55765909999999996</v>
      </c>
    </row>
    <row r="1690" spans="1:25">
      <c r="A1690" t="str">
        <f t="shared" si="81"/>
        <v>53-35</v>
      </c>
      <c r="B1690">
        <f t="shared" si="79"/>
        <v>53</v>
      </c>
      <c r="C1690">
        <f t="shared" si="80"/>
        <v>35</v>
      </c>
      <c r="D1690">
        <v>232000</v>
      </c>
      <c r="E1690">
        <v>158000</v>
      </c>
      <c r="F1690" s="69">
        <v>15.374180000000001</v>
      </c>
      <c r="G1690" s="69">
        <v>13.69814</v>
      </c>
      <c r="H1690" s="69">
        <v>13.22903</v>
      </c>
      <c r="I1690" s="69">
        <v>13.207269999999999</v>
      </c>
      <c r="J1690" s="69">
        <v>46.111669999999997</v>
      </c>
      <c r="K1690" s="69">
        <v>48.152349999999998</v>
      </c>
      <c r="L1690" s="69">
        <v>48.36345</v>
      </c>
      <c r="M1690" s="69">
        <v>48.072980000000001</v>
      </c>
      <c r="N1690" s="69">
        <v>18.179130000000001</v>
      </c>
      <c r="O1690" s="69">
        <v>16.652450000000002</v>
      </c>
      <c r="P1690" s="69">
        <v>16.033329999999999</v>
      </c>
      <c r="Q1690" s="69">
        <v>15.5497</v>
      </c>
      <c r="R1690" s="69">
        <v>10.91028</v>
      </c>
      <c r="S1690" s="69">
        <v>9.7809559999999998</v>
      </c>
      <c r="T1690" s="69">
        <v>9.3256239999999995</v>
      </c>
      <c r="U1690" s="69">
        <v>8.9706240000000008</v>
      </c>
      <c r="V1690" s="70">
        <v>0.57821599999999995</v>
      </c>
      <c r="W1690" s="70">
        <v>0.50818030000000003</v>
      </c>
      <c r="X1690" s="70">
        <v>0.47756530000000003</v>
      </c>
      <c r="Y1690" s="70">
        <v>0.4621576</v>
      </c>
    </row>
    <row r="1691" spans="1:25">
      <c r="A1691" t="str">
        <f t="shared" si="81"/>
        <v>53-36</v>
      </c>
      <c r="B1691">
        <f t="shared" si="79"/>
        <v>53</v>
      </c>
      <c r="C1691">
        <f t="shared" si="80"/>
        <v>36</v>
      </c>
      <c r="D1691">
        <v>232000</v>
      </c>
      <c r="E1691">
        <v>162000</v>
      </c>
      <c r="F1691" s="69">
        <v>16.979099999999999</v>
      </c>
      <c r="G1691" s="69">
        <v>15.130879999999999</v>
      </c>
      <c r="H1691" s="69">
        <v>14.58283</v>
      </c>
      <c r="I1691" s="69">
        <v>14.530139999999999</v>
      </c>
      <c r="J1691" s="69">
        <v>45.33634</v>
      </c>
      <c r="K1691" s="69">
        <v>47.435580000000002</v>
      </c>
      <c r="L1691" s="69">
        <v>47.684150000000002</v>
      </c>
      <c r="M1691" s="69">
        <v>47.43215</v>
      </c>
      <c r="N1691" s="69">
        <v>17.967169999999999</v>
      </c>
      <c r="O1691" s="69">
        <v>16.409379999999999</v>
      </c>
      <c r="P1691" s="69">
        <v>15.79317</v>
      </c>
      <c r="Q1691" s="69">
        <v>15.31812</v>
      </c>
      <c r="R1691" s="69">
        <v>11.040229999999999</v>
      </c>
      <c r="S1691" s="69">
        <v>9.849316</v>
      </c>
      <c r="T1691" s="69">
        <v>9.3813169999999992</v>
      </c>
      <c r="U1691" s="69">
        <v>9.0200169999999993</v>
      </c>
      <c r="V1691" s="70">
        <v>0.58749589999999996</v>
      </c>
      <c r="W1691" s="70">
        <v>0.51211510000000005</v>
      </c>
      <c r="X1691" s="70">
        <v>0.47890500000000003</v>
      </c>
      <c r="Y1691" s="70">
        <v>0.46185100000000001</v>
      </c>
    </row>
    <row r="1692" spans="1:25">
      <c r="A1692" t="str">
        <f t="shared" si="81"/>
        <v>53-37</v>
      </c>
      <c r="B1692">
        <f t="shared" si="79"/>
        <v>53</v>
      </c>
      <c r="C1692">
        <f t="shared" si="80"/>
        <v>37</v>
      </c>
      <c r="D1692">
        <v>232000</v>
      </c>
      <c r="E1692">
        <v>166000</v>
      </c>
      <c r="F1692" s="69">
        <v>16.980640000000001</v>
      </c>
      <c r="G1692" s="69">
        <v>15.01502</v>
      </c>
      <c r="H1692" s="69">
        <v>14.42938</v>
      </c>
      <c r="I1692" s="69">
        <v>14.35422</v>
      </c>
      <c r="J1692" s="69">
        <v>45.180259999999997</v>
      </c>
      <c r="K1692" s="69">
        <v>47.411830000000002</v>
      </c>
      <c r="L1692" s="69">
        <v>47.701540000000001</v>
      </c>
      <c r="M1692" s="69">
        <v>47.475430000000003</v>
      </c>
      <c r="N1692" s="69">
        <v>18.590599999999998</v>
      </c>
      <c r="O1692" s="69">
        <v>16.93281</v>
      </c>
      <c r="P1692" s="69">
        <v>16.28547</v>
      </c>
      <c r="Q1692" s="69">
        <v>15.78842</v>
      </c>
      <c r="R1692" s="69">
        <v>11.277839999999999</v>
      </c>
      <c r="S1692" s="69">
        <v>10.034979999999999</v>
      </c>
      <c r="T1692" s="69">
        <v>9.5515980000000003</v>
      </c>
      <c r="U1692" s="69">
        <v>9.1806710000000002</v>
      </c>
      <c r="V1692" s="70">
        <v>0.61694280000000001</v>
      </c>
      <c r="W1692" s="70">
        <v>0.53381480000000003</v>
      </c>
      <c r="X1692" s="70">
        <v>0.49763689999999999</v>
      </c>
      <c r="Y1692" s="70">
        <v>0.47896260000000002</v>
      </c>
    </row>
    <row r="1693" spans="1:25">
      <c r="A1693" t="str">
        <f t="shared" si="81"/>
        <v>53-38</v>
      </c>
      <c r="B1693">
        <f t="shared" si="79"/>
        <v>53</v>
      </c>
      <c r="C1693">
        <f t="shared" si="80"/>
        <v>38</v>
      </c>
      <c r="D1693">
        <v>232000</v>
      </c>
      <c r="E1693">
        <v>170000</v>
      </c>
      <c r="F1693" s="69">
        <v>16.57949</v>
      </c>
      <c r="G1693" s="69">
        <v>14.622960000000001</v>
      </c>
      <c r="H1693" s="69">
        <v>14.04649</v>
      </c>
      <c r="I1693" s="69">
        <v>13.96599</v>
      </c>
      <c r="J1693" s="69">
        <v>45.935499999999998</v>
      </c>
      <c r="K1693" s="69">
        <v>48.159230000000001</v>
      </c>
      <c r="L1693" s="69">
        <v>48.449159999999999</v>
      </c>
      <c r="M1693" s="69">
        <v>48.234169999999999</v>
      </c>
      <c r="N1693" s="69">
        <v>17.958749999999998</v>
      </c>
      <c r="O1693" s="69">
        <v>16.351289999999999</v>
      </c>
      <c r="P1693" s="69">
        <v>15.72353</v>
      </c>
      <c r="Q1693" s="69">
        <v>15.241820000000001</v>
      </c>
      <c r="R1693" s="69">
        <v>11.14335</v>
      </c>
      <c r="S1693" s="69">
        <v>9.9066709999999993</v>
      </c>
      <c r="T1693" s="69">
        <v>9.4251850000000008</v>
      </c>
      <c r="U1693" s="69">
        <v>9.0557359999999996</v>
      </c>
      <c r="V1693" s="70">
        <v>0.62270250000000005</v>
      </c>
      <c r="W1693" s="70">
        <v>0.53669549999999999</v>
      </c>
      <c r="X1693" s="70">
        <v>0.49891269999999999</v>
      </c>
      <c r="Y1693" s="70">
        <v>0.47886990000000001</v>
      </c>
    </row>
    <row r="1694" spans="1:25">
      <c r="A1694" t="str">
        <f t="shared" si="81"/>
        <v>53-39</v>
      </c>
      <c r="B1694">
        <f t="shared" si="79"/>
        <v>53</v>
      </c>
      <c r="C1694">
        <f t="shared" si="80"/>
        <v>39</v>
      </c>
      <c r="D1694">
        <v>232000</v>
      </c>
      <c r="E1694">
        <v>174000</v>
      </c>
      <c r="F1694" s="69">
        <v>18.566050000000001</v>
      </c>
      <c r="G1694" s="69">
        <v>16.302389999999999</v>
      </c>
      <c r="H1694" s="69">
        <v>15.647650000000001</v>
      </c>
      <c r="I1694" s="69">
        <v>15.54303</v>
      </c>
      <c r="J1694" s="69">
        <v>45.527439999999999</v>
      </c>
      <c r="K1694" s="69">
        <v>47.868969999999997</v>
      </c>
      <c r="L1694" s="69">
        <v>48.174979999999998</v>
      </c>
      <c r="M1694" s="69">
        <v>47.97784</v>
      </c>
      <c r="N1694" s="69">
        <v>17.637619999999998</v>
      </c>
      <c r="O1694" s="69">
        <v>16.05864</v>
      </c>
      <c r="P1694" s="69">
        <v>15.43304</v>
      </c>
      <c r="Q1694" s="69">
        <v>14.950760000000001</v>
      </c>
      <c r="R1694" s="69">
        <v>11.333270000000001</v>
      </c>
      <c r="S1694" s="69">
        <v>10.068390000000001</v>
      </c>
      <c r="T1694" s="69">
        <v>9.5692210000000006</v>
      </c>
      <c r="U1694" s="69">
        <v>9.1842950000000005</v>
      </c>
      <c r="V1694" s="70">
        <v>0.70057170000000002</v>
      </c>
      <c r="W1694" s="70">
        <v>0.60353210000000002</v>
      </c>
      <c r="X1694" s="70">
        <v>0.55963280000000004</v>
      </c>
      <c r="Y1694" s="70">
        <v>0.53456119999999996</v>
      </c>
    </row>
    <row r="1695" spans="1:25">
      <c r="A1695" t="str">
        <f t="shared" si="81"/>
        <v>53-40</v>
      </c>
      <c r="B1695">
        <f t="shared" si="79"/>
        <v>53</v>
      </c>
      <c r="C1695">
        <f t="shared" si="80"/>
        <v>40</v>
      </c>
      <c r="D1695">
        <v>232000</v>
      </c>
      <c r="E1695">
        <v>178000</v>
      </c>
      <c r="F1695" s="69">
        <v>15.805770000000001</v>
      </c>
      <c r="G1695" s="69">
        <v>13.83053</v>
      </c>
      <c r="H1695" s="69">
        <v>13.27036</v>
      </c>
      <c r="I1695" s="69">
        <v>13.189819999999999</v>
      </c>
      <c r="J1695" s="69">
        <v>43.237699999999997</v>
      </c>
      <c r="K1695" s="69">
        <v>45.650680000000001</v>
      </c>
      <c r="L1695" s="69">
        <v>45.996859999999998</v>
      </c>
      <c r="M1695" s="69">
        <v>45.843330000000002</v>
      </c>
      <c r="N1695" s="69">
        <v>17.73038</v>
      </c>
      <c r="O1695" s="69">
        <v>16.137869999999999</v>
      </c>
      <c r="P1695" s="69">
        <v>15.51707</v>
      </c>
      <c r="Q1695" s="69">
        <v>15.03884</v>
      </c>
      <c r="R1695" s="69">
        <v>11.552009999999999</v>
      </c>
      <c r="S1695" s="69">
        <v>10.26125</v>
      </c>
      <c r="T1695" s="69">
        <v>9.7597249999999995</v>
      </c>
      <c r="U1695" s="69">
        <v>9.3738320000000002</v>
      </c>
      <c r="V1695" s="70">
        <v>0.74650890000000003</v>
      </c>
      <c r="W1695" s="70">
        <v>0.64325460000000001</v>
      </c>
      <c r="X1695" s="70">
        <v>0.59747450000000002</v>
      </c>
      <c r="Y1695" s="70">
        <v>0.57106109999999999</v>
      </c>
    </row>
    <row r="1696" spans="1:25">
      <c r="A1696" t="str">
        <f t="shared" si="81"/>
        <v>53-41</v>
      </c>
      <c r="B1696">
        <f t="shared" si="79"/>
        <v>53</v>
      </c>
      <c r="C1696">
        <f t="shared" si="80"/>
        <v>41</v>
      </c>
      <c r="D1696">
        <v>232000</v>
      </c>
      <c r="E1696">
        <v>182000</v>
      </c>
      <c r="F1696" s="69">
        <v>17.628139999999998</v>
      </c>
      <c r="G1696" s="69">
        <v>15.34094</v>
      </c>
      <c r="H1696" s="69">
        <v>14.905239999999999</v>
      </c>
      <c r="I1696" s="69">
        <v>14.88104</v>
      </c>
      <c r="J1696" s="69">
        <v>43.271590000000003</v>
      </c>
      <c r="K1696" s="69">
        <v>45.793750000000003</v>
      </c>
      <c r="L1696" s="69">
        <v>45.938650000000003</v>
      </c>
      <c r="M1696" s="69">
        <v>45.690010000000001</v>
      </c>
      <c r="N1696" s="69">
        <v>17.477060000000002</v>
      </c>
      <c r="O1696" s="69">
        <v>15.917669999999999</v>
      </c>
      <c r="P1696" s="69">
        <v>15.299480000000001</v>
      </c>
      <c r="Q1696" s="69">
        <v>14.82199</v>
      </c>
      <c r="R1696" s="69">
        <v>11.562950000000001</v>
      </c>
      <c r="S1696" s="69">
        <v>10.2723</v>
      </c>
      <c r="T1696" s="69">
        <v>9.7626299999999997</v>
      </c>
      <c r="U1696" s="69">
        <v>9.3693080000000002</v>
      </c>
      <c r="V1696" s="70">
        <v>0.72352649999999996</v>
      </c>
      <c r="W1696" s="70">
        <v>0.62289130000000004</v>
      </c>
      <c r="X1696" s="70">
        <v>0.57754760000000005</v>
      </c>
      <c r="Y1696" s="70">
        <v>0.55125760000000001</v>
      </c>
    </row>
    <row r="1697" spans="1:25">
      <c r="A1697" t="str">
        <f t="shared" si="81"/>
        <v>53-42</v>
      </c>
      <c r="B1697">
        <f t="shared" si="79"/>
        <v>53</v>
      </c>
      <c r="C1697">
        <f t="shared" si="80"/>
        <v>42</v>
      </c>
      <c r="D1697">
        <v>232000</v>
      </c>
      <c r="E1697">
        <v>186000</v>
      </c>
      <c r="F1697" s="69">
        <v>22.618680000000001</v>
      </c>
      <c r="G1697" s="69">
        <v>19.44537</v>
      </c>
      <c r="H1697" s="69">
        <v>18.635999999999999</v>
      </c>
      <c r="I1697" s="69">
        <v>18.489080000000001</v>
      </c>
      <c r="J1697" s="69">
        <v>41.427300000000002</v>
      </c>
      <c r="K1697" s="69">
        <v>44.091709999999999</v>
      </c>
      <c r="L1697" s="69">
        <v>44.377699999999997</v>
      </c>
      <c r="M1697" s="69">
        <v>44.205919999999999</v>
      </c>
      <c r="N1697" s="69">
        <v>16.901</v>
      </c>
      <c r="O1697" s="69">
        <v>15.37729</v>
      </c>
      <c r="P1697" s="69">
        <v>14.77145</v>
      </c>
      <c r="Q1697" s="69">
        <v>14.30531</v>
      </c>
      <c r="R1697" s="69">
        <v>11.698689999999999</v>
      </c>
      <c r="S1697" s="69">
        <v>10.378489999999999</v>
      </c>
      <c r="T1697" s="69">
        <v>9.8538409999999992</v>
      </c>
      <c r="U1697" s="69">
        <v>9.4496739999999999</v>
      </c>
      <c r="V1697" s="70">
        <v>0.76682760000000005</v>
      </c>
      <c r="W1697" s="70">
        <v>0.65602059999999995</v>
      </c>
      <c r="X1697" s="70">
        <v>0.60683220000000004</v>
      </c>
      <c r="Y1697" s="70">
        <v>0.57877049999999997</v>
      </c>
    </row>
    <row r="1698" spans="1:25">
      <c r="A1698" t="str">
        <f t="shared" si="81"/>
        <v>53-43</v>
      </c>
      <c r="B1698">
        <f t="shared" si="79"/>
        <v>53</v>
      </c>
      <c r="C1698">
        <f t="shared" si="80"/>
        <v>43</v>
      </c>
      <c r="D1698">
        <v>232000</v>
      </c>
      <c r="E1698">
        <v>190000</v>
      </c>
      <c r="F1698" s="69">
        <v>15.383100000000001</v>
      </c>
      <c r="G1698" s="69">
        <v>13.107670000000001</v>
      </c>
      <c r="H1698" s="69">
        <v>12.608829999999999</v>
      </c>
      <c r="I1698" s="69">
        <v>12.541460000000001</v>
      </c>
      <c r="J1698" s="69">
        <v>38.993670000000002</v>
      </c>
      <c r="K1698" s="69">
        <v>41.663539999999998</v>
      </c>
      <c r="L1698" s="69">
        <v>42.045340000000003</v>
      </c>
      <c r="M1698" s="69">
        <v>41.957720000000002</v>
      </c>
      <c r="N1698" s="69">
        <v>18.42465</v>
      </c>
      <c r="O1698" s="69">
        <v>16.738869999999999</v>
      </c>
      <c r="P1698" s="69">
        <v>16.07236</v>
      </c>
      <c r="Q1698" s="69">
        <v>15.55616</v>
      </c>
      <c r="R1698" s="69">
        <v>12.06555</v>
      </c>
      <c r="S1698" s="69">
        <v>10.7058</v>
      </c>
      <c r="T1698" s="69">
        <v>10.169750000000001</v>
      </c>
      <c r="U1698" s="69">
        <v>9.7555359999999993</v>
      </c>
      <c r="V1698" s="70">
        <v>0.72012259999999995</v>
      </c>
      <c r="W1698" s="70">
        <v>0.61729120000000004</v>
      </c>
      <c r="X1698" s="70">
        <v>0.57138880000000003</v>
      </c>
      <c r="Y1698" s="70">
        <v>0.54452789999999995</v>
      </c>
    </row>
    <row r="1699" spans="1:25">
      <c r="A1699" t="str">
        <f t="shared" si="81"/>
        <v>53-44</v>
      </c>
      <c r="B1699">
        <f t="shared" si="79"/>
        <v>53</v>
      </c>
      <c r="C1699">
        <f t="shared" si="80"/>
        <v>44</v>
      </c>
      <c r="D1699">
        <v>232000</v>
      </c>
      <c r="E1699">
        <v>194000</v>
      </c>
      <c r="F1699" s="69">
        <v>12.806800000000001</v>
      </c>
      <c r="G1699" s="69">
        <v>10.922549999999999</v>
      </c>
      <c r="H1699" s="69">
        <v>10.4809</v>
      </c>
      <c r="I1699" s="69">
        <v>10.41733</v>
      </c>
      <c r="J1699" s="69">
        <v>47.808410000000002</v>
      </c>
      <c r="K1699" s="69">
        <v>50.432659999999998</v>
      </c>
      <c r="L1699" s="69">
        <v>50.780880000000003</v>
      </c>
      <c r="M1699" s="69">
        <v>50.63738</v>
      </c>
      <c r="N1699" s="69">
        <v>16.28623</v>
      </c>
      <c r="O1699" s="69">
        <v>14.84254</v>
      </c>
      <c r="P1699" s="69">
        <v>14.287699999999999</v>
      </c>
      <c r="Q1699" s="69">
        <v>13.864789999999999</v>
      </c>
      <c r="R1699" s="69">
        <v>10.623810000000001</v>
      </c>
      <c r="S1699" s="69">
        <v>9.4416340000000005</v>
      </c>
      <c r="T1699" s="69">
        <v>8.9892380000000003</v>
      </c>
      <c r="U1699" s="69">
        <v>8.6443270000000005</v>
      </c>
      <c r="V1699" s="70">
        <v>0.56711699999999998</v>
      </c>
      <c r="W1699" s="70">
        <v>0.4861877</v>
      </c>
      <c r="X1699" s="70">
        <v>0.45179510000000001</v>
      </c>
      <c r="Y1699" s="70">
        <v>0.43330210000000002</v>
      </c>
    </row>
    <row r="1700" spans="1:25">
      <c r="A1700" t="str">
        <f t="shared" si="81"/>
        <v>53-45</v>
      </c>
      <c r="B1700">
        <f t="shared" si="79"/>
        <v>53</v>
      </c>
      <c r="C1700">
        <f t="shared" si="80"/>
        <v>45</v>
      </c>
      <c r="D1700">
        <v>232000</v>
      </c>
      <c r="E1700">
        <v>198000</v>
      </c>
      <c r="F1700" s="69">
        <v>14.427680000000001</v>
      </c>
      <c r="G1700" s="69">
        <v>12.34915</v>
      </c>
      <c r="H1700" s="69">
        <v>11.79177</v>
      </c>
      <c r="I1700" s="69">
        <v>11.688090000000001</v>
      </c>
      <c r="J1700" s="69">
        <v>47.284199999999998</v>
      </c>
      <c r="K1700" s="69">
        <v>49.907820000000001</v>
      </c>
      <c r="L1700" s="69">
        <v>50.296709999999997</v>
      </c>
      <c r="M1700" s="69">
        <v>50.171559999999999</v>
      </c>
      <c r="N1700" s="69">
        <v>16.939419999999998</v>
      </c>
      <c r="O1700" s="69">
        <v>15.44506</v>
      </c>
      <c r="P1700" s="69">
        <v>14.87138</v>
      </c>
      <c r="Q1700" s="69">
        <v>14.43749</v>
      </c>
      <c r="R1700" s="69">
        <v>10.90183</v>
      </c>
      <c r="S1700" s="69">
        <v>9.681381</v>
      </c>
      <c r="T1700" s="69">
        <v>9.2179070000000003</v>
      </c>
      <c r="U1700" s="69">
        <v>8.8660770000000007</v>
      </c>
      <c r="V1700" s="70">
        <v>0.61527259999999995</v>
      </c>
      <c r="W1700" s="70">
        <v>0.52970050000000002</v>
      </c>
      <c r="X1700" s="70">
        <v>0.49230770000000001</v>
      </c>
      <c r="Y1700" s="70">
        <v>0.47164010000000001</v>
      </c>
    </row>
    <row r="1701" spans="1:25">
      <c r="A1701" t="str">
        <f t="shared" si="81"/>
        <v>53-46</v>
      </c>
      <c r="B1701">
        <f t="shared" si="79"/>
        <v>53</v>
      </c>
      <c r="C1701">
        <f t="shared" si="80"/>
        <v>46</v>
      </c>
      <c r="D1701">
        <v>232000</v>
      </c>
      <c r="E1701">
        <v>202000</v>
      </c>
      <c r="F1701" s="69">
        <v>12.03276</v>
      </c>
      <c r="G1701" s="69">
        <v>10.252739999999999</v>
      </c>
      <c r="H1701" s="69">
        <v>9.7661619999999996</v>
      </c>
      <c r="I1701" s="69">
        <v>9.6790260000000004</v>
      </c>
      <c r="J1701" s="69">
        <v>49.229649999999999</v>
      </c>
      <c r="K1701" s="69">
        <v>51.836390000000002</v>
      </c>
      <c r="L1701" s="69">
        <v>52.23272</v>
      </c>
      <c r="M1701" s="69">
        <v>52.101700000000001</v>
      </c>
      <c r="N1701" s="69">
        <v>16.500070000000001</v>
      </c>
      <c r="O1701" s="69">
        <v>15.049939999999999</v>
      </c>
      <c r="P1701" s="69">
        <v>14.497019999999999</v>
      </c>
      <c r="Q1701" s="69">
        <v>14.080030000000001</v>
      </c>
      <c r="R1701" s="69">
        <v>10.55532</v>
      </c>
      <c r="S1701" s="69">
        <v>9.3747620000000005</v>
      </c>
      <c r="T1701" s="69">
        <v>8.9287209999999995</v>
      </c>
      <c r="U1701" s="69">
        <v>8.5911819999999999</v>
      </c>
      <c r="V1701" s="70">
        <v>0.62816019999999995</v>
      </c>
      <c r="W1701" s="70">
        <v>0.54004189999999996</v>
      </c>
      <c r="X1701" s="70">
        <v>0.50177389999999999</v>
      </c>
      <c r="Y1701" s="70">
        <v>0.4803925</v>
      </c>
    </row>
    <row r="1702" spans="1:25">
      <c r="A1702" t="str">
        <f t="shared" si="81"/>
        <v>53-47</v>
      </c>
      <c r="B1702">
        <f t="shared" si="79"/>
        <v>53</v>
      </c>
      <c r="C1702">
        <f t="shared" si="80"/>
        <v>47</v>
      </c>
      <c r="D1702">
        <v>232000</v>
      </c>
      <c r="E1702">
        <v>206000</v>
      </c>
      <c r="F1702" s="69">
        <v>11.778549999999999</v>
      </c>
      <c r="G1702" s="69">
        <v>10.075200000000001</v>
      </c>
      <c r="H1702" s="69">
        <v>9.6128789999999995</v>
      </c>
      <c r="I1702" s="69">
        <v>9.5388330000000003</v>
      </c>
      <c r="J1702" s="69">
        <v>49.365699999999997</v>
      </c>
      <c r="K1702" s="69">
        <v>51.922269999999997</v>
      </c>
      <c r="L1702" s="69">
        <v>52.30941</v>
      </c>
      <c r="M1702" s="69">
        <v>52.17313</v>
      </c>
      <c r="N1702" s="69">
        <v>16.48902</v>
      </c>
      <c r="O1702" s="69">
        <v>15.044930000000001</v>
      </c>
      <c r="P1702" s="69">
        <v>14.494059999999999</v>
      </c>
      <c r="Q1702" s="69">
        <v>14.080959999999999</v>
      </c>
      <c r="R1702" s="69">
        <v>10.488329999999999</v>
      </c>
      <c r="S1702" s="69">
        <v>9.3166329999999995</v>
      </c>
      <c r="T1702" s="69">
        <v>8.8741079999999997</v>
      </c>
      <c r="U1702" s="69">
        <v>8.5409100000000002</v>
      </c>
      <c r="V1702" s="70">
        <v>0.63314610000000004</v>
      </c>
      <c r="W1702" s="70">
        <v>0.54548260000000004</v>
      </c>
      <c r="X1702" s="70">
        <v>0.50706379999999995</v>
      </c>
      <c r="Y1702" s="70">
        <v>0.48510920000000002</v>
      </c>
    </row>
    <row r="1703" spans="1:25">
      <c r="A1703" t="str">
        <f t="shared" si="81"/>
        <v>53-48</v>
      </c>
      <c r="B1703">
        <f t="shared" si="79"/>
        <v>53</v>
      </c>
      <c r="C1703">
        <f t="shared" si="80"/>
        <v>48</v>
      </c>
      <c r="D1703">
        <v>232000</v>
      </c>
      <c r="E1703">
        <v>210000</v>
      </c>
      <c r="F1703" s="69">
        <v>14.21242</v>
      </c>
      <c r="G1703" s="69">
        <v>12.155390000000001</v>
      </c>
      <c r="H1703" s="69">
        <v>11.5761</v>
      </c>
      <c r="I1703" s="69">
        <v>11.473940000000001</v>
      </c>
      <c r="J1703" s="69">
        <v>47.501150000000003</v>
      </c>
      <c r="K1703" s="69">
        <v>50.125070000000001</v>
      </c>
      <c r="L1703" s="69">
        <v>50.561059999999998</v>
      </c>
      <c r="M1703" s="69">
        <v>50.461350000000003</v>
      </c>
      <c r="N1703" s="69">
        <v>16.811779999999999</v>
      </c>
      <c r="O1703" s="69">
        <v>15.32217</v>
      </c>
      <c r="P1703" s="69">
        <v>14.75238</v>
      </c>
      <c r="Q1703" s="69">
        <v>14.322469999999999</v>
      </c>
      <c r="R1703" s="69">
        <v>10.741759999999999</v>
      </c>
      <c r="S1703" s="69">
        <v>9.5374630000000007</v>
      </c>
      <c r="T1703" s="69">
        <v>9.0802709999999998</v>
      </c>
      <c r="U1703" s="69">
        <v>8.7344629999999999</v>
      </c>
      <c r="V1703" s="70">
        <v>0.6498043</v>
      </c>
      <c r="W1703" s="70">
        <v>0.5582975</v>
      </c>
      <c r="X1703" s="70">
        <v>0.51785029999999999</v>
      </c>
      <c r="Y1703" s="70">
        <v>0.494087</v>
      </c>
    </row>
    <row r="1704" spans="1:25">
      <c r="A1704" t="str">
        <f t="shared" si="81"/>
        <v>53-49</v>
      </c>
      <c r="B1704">
        <f t="shared" si="79"/>
        <v>53</v>
      </c>
      <c r="C1704">
        <f t="shared" si="80"/>
        <v>49</v>
      </c>
      <c r="D1704">
        <v>232000</v>
      </c>
      <c r="E1704">
        <v>214000</v>
      </c>
      <c r="F1704" s="69">
        <v>13.235609999999999</v>
      </c>
      <c r="G1704" s="69">
        <v>11.26703</v>
      </c>
      <c r="H1704" s="69">
        <v>10.71485</v>
      </c>
      <c r="I1704" s="69">
        <v>10.6248</v>
      </c>
      <c r="J1704" s="69">
        <v>48.852890000000002</v>
      </c>
      <c r="K1704" s="69">
        <v>51.52872</v>
      </c>
      <c r="L1704" s="69">
        <v>51.971179999999997</v>
      </c>
      <c r="M1704" s="69">
        <v>51.855629999999998</v>
      </c>
      <c r="N1704" s="69">
        <v>17.40278</v>
      </c>
      <c r="O1704" s="69">
        <v>15.851470000000001</v>
      </c>
      <c r="P1704" s="69">
        <v>15.272130000000001</v>
      </c>
      <c r="Q1704" s="69">
        <v>14.83869</v>
      </c>
      <c r="R1704" s="69">
        <v>10.78614</v>
      </c>
      <c r="S1704" s="69">
        <v>9.5735259999999993</v>
      </c>
      <c r="T1704" s="69">
        <v>9.1230100000000007</v>
      </c>
      <c r="U1704" s="69">
        <v>8.7854910000000004</v>
      </c>
      <c r="V1704" s="70">
        <v>0.70473520000000001</v>
      </c>
      <c r="W1704" s="70">
        <v>0.60387990000000002</v>
      </c>
      <c r="X1704" s="70">
        <v>0.56106060000000002</v>
      </c>
      <c r="Y1704" s="70">
        <v>0.53616509999999995</v>
      </c>
    </row>
    <row r="1705" spans="1:25">
      <c r="A1705" t="str">
        <f t="shared" si="81"/>
        <v>53-50</v>
      </c>
      <c r="B1705">
        <f t="shared" si="79"/>
        <v>53</v>
      </c>
      <c r="C1705">
        <f t="shared" si="80"/>
        <v>50</v>
      </c>
      <c r="D1705">
        <v>232000</v>
      </c>
      <c r="E1705">
        <v>218000</v>
      </c>
      <c r="F1705" s="69">
        <v>14.41869</v>
      </c>
      <c r="G1705" s="69">
        <v>12.1881</v>
      </c>
      <c r="H1705" s="69">
        <v>11.55363</v>
      </c>
      <c r="I1705" s="69">
        <v>11.46402</v>
      </c>
      <c r="J1705" s="69">
        <v>47.854979999999998</v>
      </c>
      <c r="K1705" s="69">
        <v>50.69388</v>
      </c>
      <c r="L1705" s="69">
        <v>51.184190000000001</v>
      </c>
      <c r="M1705" s="69">
        <v>51.056739999999998</v>
      </c>
      <c r="N1705" s="69">
        <v>17.312580000000001</v>
      </c>
      <c r="O1705" s="69">
        <v>15.76436</v>
      </c>
      <c r="P1705" s="69">
        <v>15.1968</v>
      </c>
      <c r="Q1705" s="69">
        <v>14.77562</v>
      </c>
      <c r="R1705" s="69">
        <v>10.873340000000001</v>
      </c>
      <c r="S1705" s="69">
        <v>9.6402420000000006</v>
      </c>
      <c r="T1705" s="69">
        <v>9.1904459999999997</v>
      </c>
      <c r="U1705" s="69">
        <v>8.8559070000000002</v>
      </c>
      <c r="V1705" s="70">
        <v>0.71509040000000001</v>
      </c>
      <c r="W1705" s="70">
        <v>0.61055789999999999</v>
      </c>
      <c r="X1705" s="70">
        <v>0.56800680000000003</v>
      </c>
      <c r="Y1705" s="70">
        <v>0.54416399999999998</v>
      </c>
    </row>
    <row r="1706" spans="1:25">
      <c r="A1706" t="str">
        <f t="shared" si="81"/>
        <v>53-51</v>
      </c>
      <c r="B1706">
        <f t="shared" si="79"/>
        <v>53</v>
      </c>
      <c r="C1706">
        <f t="shared" si="80"/>
        <v>51</v>
      </c>
      <c r="D1706">
        <v>232000</v>
      </c>
      <c r="E1706">
        <v>222000</v>
      </c>
      <c r="F1706" s="69">
        <v>7.251862</v>
      </c>
      <c r="G1706" s="69">
        <v>6.0937029999999996</v>
      </c>
      <c r="H1706" s="69">
        <v>5.7926209999999996</v>
      </c>
      <c r="I1706" s="69">
        <v>5.7630400000000002</v>
      </c>
      <c r="J1706" s="69">
        <v>52.150919999999999</v>
      </c>
      <c r="K1706" s="69">
        <v>54.92841</v>
      </c>
      <c r="L1706" s="69">
        <v>55.361460000000001</v>
      </c>
      <c r="M1706" s="69">
        <v>55.182920000000003</v>
      </c>
      <c r="N1706" s="69">
        <v>13.3261</v>
      </c>
      <c r="O1706" s="69">
        <v>12.17756</v>
      </c>
      <c r="P1706" s="69">
        <v>11.77084</v>
      </c>
      <c r="Q1706" s="69">
        <v>11.47092</v>
      </c>
      <c r="R1706" s="69">
        <v>9.2863279999999992</v>
      </c>
      <c r="S1706" s="69">
        <v>8.2467330000000008</v>
      </c>
      <c r="T1706" s="69">
        <v>7.8787229999999999</v>
      </c>
      <c r="U1706" s="69">
        <v>7.6067229999999997</v>
      </c>
      <c r="V1706" s="70">
        <v>0.55977980000000005</v>
      </c>
      <c r="W1706" s="70">
        <v>0.47542380000000001</v>
      </c>
      <c r="X1706" s="70">
        <v>0.4440614</v>
      </c>
      <c r="Y1706" s="70">
        <v>0.42824240000000002</v>
      </c>
    </row>
    <row r="1707" spans="1:25">
      <c r="A1707" t="str">
        <f t="shared" si="81"/>
        <v>54-1</v>
      </c>
      <c r="B1707">
        <f t="shared" si="79"/>
        <v>54</v>
      </c>
      <c r="C1707">
        <f t="shared" si="80"/>
        <v>1</v>
      </c>
      <c r="D1707">
        <v>236000</v>
      </c>
      <c r="E1707">
        <v>22000</v>
      </c>
      <c r="F1707" s="69">
        <v>7.6845759999999999</v>
      </c>
      <c r="G1707" s="69">
        <v>6.4514909999999999</v>
      </c>
      <c r="H1707" s="69">
        <v>6.0703069999999997</v>
      </c>
      <c r="I1707" s="69">
        <v>5.912579</v>
      </c>
      <c r="J1707" s="69">
        <v>52.105139999999999</v>
      </c>
      <c r="K1707" s="69">
        <v>54.078699999999998</v>
      </c>
      <c r="L1707" s="69">
        <v>54.379660000000001</v>
      </c>
      <c r="M1707" s="69">
        <v>54.331130000000002</v>
      </c>
      <c r="N1707" s="69">
        <v>10.52492</v>
      </c>
      <c r="O1707" s="69">
        <v>9.6323749999999997</v>
      </c>
      <c r="P1707" s="69">
        <v>9.2960030000000007</v>
      </c>
      <c r="Q1707" s="69">
        <v>9.0445180000000001</v>
      </c>
      <c r="R1707" s="69">
        <v>7.166868</v>
      </c>
      <c r="S1707" s="69">
        <v>6.3857059999999999</v>
      </c>
      <c r="T1707" s="69">
        <v>6.0877499999999998</v>
      </c>
      <c r="U1707" s="69">
        <v>5.8618540000000001</v>
      </c>
      <c r="V1707" s="70">
        <v>0.387457</v>
      </c>
      <c r="W1707" s="70">
        <v>0.32924779999999998</v>
      </c>
      <c r="X1707" s="70">
        <v>0.30035089999999998</v>
      </c>
      <c r="Y1707" s="70">
        <v>0.284078</v>
      </c>
    </row>
    <row r="1708" spans="1:25">
      <c r="A1708" t="str">
        <f t="shared" si="81"/>
        <v>54-2</v>
      </c>
      <c r="B1708">
        <f t="shared" si="79"/>
        <v>54</v>
      </c>
      <c r="C1708">
        <f t="shared" si="80"/>
        <v>2</v>
      </c>
      <c r="D1708">
        <v>236000</v>
      </c>
      <c r="E1708">
        <v>26000</v>
      </c>
      <c r="F1708" s="69">
        <v>12.56874</v>
      </c>
      <c r="G1708" s="69">
        <v>10.805999999999999</v>
      </c>
      <c r="H1708" s="69">
        <v>10.26347</v>
      </c>
      <c r="I1708" s="69">
        <v>10.115220000000001</v>
      </c>
      <c r="J1708" s="69">
        <v>49.005519999999997</v>
      </c>
      <c r="K1708" s="69">
        <v>50.898519999999998</v>
      </c>
      <c r="L1708" s="69">
        <v>51.196199999999997</v>
      </c>
      <c r="M1708" s="69">
        <v>51.128900000000002</v>
      </c>
      <c r="N1708" s="69">
        <v>12.1653</v>
      </c>
      <c r="O1708" s="69">
        <v>11.113429999999999</v>
      </c>
      <c r="P1708" s="69">
        <v>10.71682</v>
      </c>
      <c r="Q1708" s="69">
        <v>10.421340000000001</v>
      </c>
      <c r="R1708" s="69">
        <v>7.805701</v>
      </c>
      <c r="S1708" s="69">
        <v>6.9489729999999996</v>
      </c>
      <c r="T1708" s="69">
        <v>6.6263800000000002</v>
      </c>
      <c r="U1708" s="69">
        <v>6.3836320000000004</v>
      </c>
      <c r="V1708" s="70">
        <v>0.64596370000000003</v>
      </c>
      <c r="W1708" s="70">
        <v>0.55978349999999999</v>
      </c>
      <c r="X1708" s="70">
        <v>0.52146049999999999</v>
      </c>
      <c r="Y1708" s="70">
        <v>0.50066999999999995</v>
      </c>
    </row>
    <row r="1709" spans="1:25">
      <c r="A1709" t="str">
        <f t="shared" si="81"/>
        <v>54-3</v>
      </c>
      <c r="B1709">
        <f t="shared" si="79"/>
        <v>54</v>
      </c>
      <c r="C1709">
        <f t="shared" si="80"/>
        <v>3</v>
      </c>
      <c r="D1709">
        <v>236000</v>
      </c>
      <c r="E1709">
        <v>30000</v>
      </c>
      <c r="F1709" s="69">
        <v>10.562609999999999</v>
      </c>
      <c r="G1709" s="69">
        <v>9.1250719999999994</v>
      </c>
      <c r="H1709" s="69">
        <v>8.6817639999999994</v>
      </c>
      <c r="I1709" s="69">
        <v>8.5519909999999992</v>
      </c>
      <c r="J1709" s="69">
        <v>51.913910000000001</v>
      </c>
      <c r="K1709" s="69">
        <v>53.716859999999997</v>
      </c>
      <c r="L1709" s="69">
        <v>53.973109999999998</v>
      </c>
      <c r="M1709" s="69">
        <v>53.881570000000004</v>
      </c>
      <c r="N1709" s="69">
        <v>14.020189999999999</v>
      </c>
      <c r="O1709" s="69">
        <v>12.762650000000001</v>
      </c>
      <c r="P1709" s="69">
        <v>12.281319999999999</v>
      </c>
      <c r="Q1709" s="69">
        <v>11.92193</v>
      </c>
      <c r="R1709" s="69">
        <v>8.0773139999999994</v>
      </c>
      <c r="S1709" s="69">
        <v>7.1872129999999999</v>
      </c>
      <c r="T1709" s="69">
        <v>6.8468970000000002</v>
      </c>
      <c r="U1709" s="69">
        <v>6.5900540000000003</v>
      </c>
      <c r="V1709" s="70">
        <v>0.60248120000000005</v>
      </c>
      <c r="W1709" s="70">
        <v>0.52257940000000003</v>
      </c>
      <c r="X1709" s="70">
        <v>0.48605959999999998</v>
      </c>
      <c r="Y1709" s="70">
        <v>0.46600900000000001</v>
      </c>
    </row>
    <row r="1710" spans="1:25">
      <c r="A1710" t="str">
        <f t="shared" si="81"/>
        <v>54-4</v>
      </c>
      <c r="B1710">
        <f t="shared" si="79"/>
        <v>54</v>
      </c>
      <c r="C1710">
        <f t="shared" si="80"/>
        <v>4</v>
      </c>
      <c r="D1710">
        <v>236000</v>
      </c>
      <c r="E1710">
        <v>34000</v>
      </c>
      <c r="F1710" s="69">
        <v>5.329186</v>
      </c>
      <c r="G1710" s="69">
        <v>4.7218369999999998</v>
      </c>
      <c r="H1710" s="69">
        <v>4.534395</v>
      </c>
      <c r="I1710" s="69">
        <v>4.4628009999999998</v>
      </c>
      <c r="J1710" s="69">
        <v>53.917850000000001</v>
      </c>
      <c r="K1710" s="69">
        <v>55.603810000000003</v>
      </c>
      <c r="L1710" s="69">
        <v>55.812289999999997</v>
      </c>
      <c r="M1710" s="69">
        <v>55.702260000000003</v>
      </c>
      <c r="N1710" s="69">
        <v>5.8365309999999999</v>
      </c>
      <c r="O1710" s="69">
        <v>5.4171290000000001</v>
      </c>
      <c r="P1710" s="69">
        <v>5.2587419999999998</v>
      </c>
      <c r="Q1710" s="69">
        <v>5.1413149999999996</v>
      </c>
      <c r="R1710" s="69">
        <v>6.062837</v>
      </c>
      <c r="S1710" s="69">
        <v>5.4296259999999998</v>
      </c>
      <c r="T1710" s="69">
        <v>5.1856369999999998</v>
      </c>
      <c r="U1710" s="69">
        <v>5.0007190000000001</v>
      </c>
      <c r="V1710" s="70">
        <v>0.31592530000000002</v>
      </c>
      <c r="W1710" s="70">
        <v>0.27238069999999998</v>
      </c>
      <c r="X1710" s="70">
        <v>0.2506872</v>
      </c>
      <c r="Y1710" s="70">
        <v>0.23895130000000001</v>
      </c>
    </row>
    <row r="1711" spans="1:25">
      <c r="A1711" t="str">
        <f t="shared" si="81"/>
        <v>54-5</v>
      </c>
      <c r="B1711">
        <f t="shared" si="79"/>
        <v>54</v>
      </c>
      <c r="C1711">
        <f t="shared" si="80"/>
        <v>5</v>
      </c>
      <c r="D1711">
        <v>236000</v>
      </c>
      <c r="E1711">
        <v>38000</v>
      </c>
      <c r="F1711" s="69">
        <v>6.5238969999999998</v>
      </c>
      <c r="G1711" s="69">
        <v>5.616047</v>
      </c>
      <c r="H1711" s="69">
        <v>5.3396790000000003</v>
      </c>
      <c r="I1711" s="69">
        <v>5.2420429999999998</v>
      </c>
      <c r="J1711" s="69">
        <v>53.230069999999998</v>
      </c>
      <c r="K1711" s="69">
        <v>54.985030000000002</v>
      </c>
      <c r="L1711" s="69">
        <v>55.219470000000001</v>
      </c>
      <c r="M1711" s="69">
        <v>55.121459999999999</v>
      </c>
      <c r="N1711" s="69">
        <v>8.4744060000000001</v>
      </c>
      <c r="O1711" s="69">
        <v>7.78165</v>
      </c>
      <c r="P1711" s="69">
        <v>7.5188139999999999</v>
      </c>
      <c r="Q1711" s="69">
        <v>7.3225220000000002</v>
      </c>
      <c r="R1711" s="69">
        <v>6.7157450000000001</v>
      </c>
      <c r="S1711" s="69">
        <v>5.9963470000000001</v>
      </c>
      <c r="T1711" s="69">
        <v>5.7205620000000001</v>
      </c>
      <c r="U1711" s="69">
        <v>5.5117209999999996</v>
      </c>
      <c r="V1711" s="70">
        <v>0.38142680000000001</v>
      </c>
      <c r="W1711" s="70">
        <v>0.32766810000000002</v>
      </c>
      <c r="X1711" s="70">
        <v>0.3018921</v>
      </c>
      <c r="Y1711" s="70">
        <v>0.28801660000000001</v>
      </c>
    </row>
    <row r="1712" spans="1:25">
      <c r="A1712" t="str">
        <f t="shared" si="81"/>
        <v>54-6</v>
      </c>
      <c r="B1712">
        <f t="shared" si="79"/>
        <v>54</v>
      </c>
      <c r="C1712">
        <f t="shared" si="80"/>
        <v>6</v>
      </c>
      <c r="D1712">
        <v>236000</v>
      </c>
      <c r="E1712">
        <v>42000</v>
      </c>
      <c r="F1712" s="69">
        <v>7.8699680000000001</v>
      </c>
      <c r="G1712" s="69">
        <v>6.7252660000000004</v>
      </c>
      <c r="H1712" s="69">
        <v>6.3740940000000004</v>
      </c>
      <c r="I1712" s="69">
        <v>6.2524509999999998</v>
      </c>
      <c r="J1712" s="69">
        <v>54.293799999999997</v>
      </c>
      <c r="K1712" s="69">
        <v>55.90907</v>
      </c>
      <c r="L1712" s="69">
        <v>56.097369999999998</v>
      </c>
      <c r="M1712" s="69">
        <v>55.987670000000001</v>
      </c>
      <c r="N1712" s="69">
        <v>13.100099999999999</v>
      </c>
      <c r="O1712" s="69">
        <v>11.92531</v>
      </c>
      <c r="P1712" s="69">
        <v>11.477080000000001</v>
      </c>
      <c r="Q1712" s="69">
        <v>11.14357</v>
      </c>
      <c r="R1712" s="69">
        <v>7.7166639999999997</v>
      </c>
      <c r="S1712" s="69">
        <v>6.8641860000000001</v>
      </c>
      <c r="T1712" s="69">
        <v>6.5377780000000003</v>
      </c>
      <c r="U1712" s="69">
        <v>6.2918919999999998</v>
      </c>
      <c r="V1712" s="70">
        <v>0.61007440000000002</v>
      </c>
      <c r="W1712" s="70">
        <v>0.52853709999999998</v>
      </c>
      <c r="X1712" s="70">
        <v>0.4928187</v>
      </c>
      <c r="Y1712" s="70">
        <v>0.47375529999999999</v>
      </c>
    </row>
    <row r="1713" spans="1:25">
      <c r="A1713" t="str">
        <f t="shared" si="81"/>
        <v>54-7</v>
      </c>
      <c r="B1713">
        <f t="shared" si="79"/>
        <v>54</v>
      </c>
      <c r="C1713">
        <f t="shared" si="80"/>
        <v>7</v>
      </c>
      <c r="D1713">
        <v>236000</v>
      </c>
      <c r="E1713">
        <v>46000</v>
      </c>
      <c r="F1713" s="69">
        <v>8.9531969999999994</v>
      </c>
      <c r="G1713" s="69">
        <v>7.5747270000000002</v>
      </c>
      <c r="H1713" s="69">
        <v>7.1529559999999996</v>
      </c>
      <c r="I1713" s="69">
        <v>7.0098969999999996</v>
      </c>
      <c r="J1713" s="69">
        <v>53.267020000000002</v>
      </c>
      <c r="K1713" s="69">
        <v>55.01934</v>
      </c>
      <c r="L1713" s="69">
        <v>55.248950000000001</v>
      </c>
      <c r="M1713" s="69">
        <v>55.161459999999998</v>
      </c>
      <c r="N1713" s="69">
        <v>13.63063</v>
      </c>
      <c r="O1713" s="69">
        <v>12.39419</v>
      </c>
      <c r="P1713" s="69">
        <v>11.92164</v>
      </c>
      <c r="Q1713" s="69">
        <v>11.57094</v>
      </c>
      <c r="R1713" s="69">
        <v>7.8696599999999997</v>
      </c>
      <c r="S1713" s="69">
        <v>6.9935879999999999</v>
      </c>
      <c r="T1713" s="69">
        <v>6.6577339999999996</v>
      </c>
      <c r="U1713" s="69">
        <v>6.4053560000000003</v>
      </c>
      <c r="V1713" s="70">
        <v>0.61014330000000006</v>
      </c>
      <c r="W1713" s="70">
        <v>0.52818869999999996</v>
      </c>
      <c r="X1713" s="70">
        <v>0.49246440000000002</v>
      </c>
      <c r="Y1713" s="70">
        <v>0.47358800000000001</v>
      </c>
    </row>
    <row r="1714" spans="1:25">
      <c r="A1714" t="str">
        <f t="shared" si="81"/>
        <v>54-8</v>
      </c>
      <c r="B1714">
        <f t="shared" si="79"/>
        <v>54</v>
      </c>
      <c r="C1714">
        <f t="shared" si="80"/>
        <v>8</v>
      </c>
      <c r="D1714">
        <v>236000</v>
      </c>
      <c r="E1714">
        <v>50000</v>
      </c>
      <c r="F1714" s="69">
        <v>5.2606460000000004</v>
      </c>
      <c r="G1714" s="69">
        <v>4.4637349999999998</v>
      </c>
      <c r="H1714" s="69">
        <v>4.2142569999999999</v>
      </c>
      <c r="I1714" s="69">
        <v>4.1184529999999997</v>
      </c>
      <c r="J1714" s="69">
        <v>54.22551</v>
      </c>
      <c r="K1714" s="69">
        <v>55.981020000000001</v>
      </c>
      <c r="L1714" s="69">
        <v>56.195250000000001</v>
      </c>
      <c r="M1714" s="69">
        <v>56.096490000000003</v>
      </c>
      <c r="N1714" s="69">
        <v>6.594646</v>
      </c>
      <c r="O1714" s="69">
        <v>6.0790360000000003</v>
      </c>
      <c r="P1714" s="69">
        <v>5.8837440000000001</v>
      </c>
      <c r="Q1714" s="69">
        <v>5.7410100000000002</v>
      </c>
      <c r="R1714" s="69">
        <v>6.1523830000000004</v>
      </c>
      <c r="S1714" s="69">
        <v>5.4962549999999997</v>
      </c>
      <c r="T1714" s="69">
        <v>5.2433430000000003</v>
      </c>
      <c r="U1714" s="69">
        <v>5.0544130000000003</v>
      </c>
      <c r="V1714" s="70">
        <v>0.34429219999999999</v>
      </c>
      <c r="W1714" s="70">
        <v>0.29434909999999997</v>
      </c>
      <c r="X1714" s="70">
        <v>0.27066499999999999</v>
      </c>
      <c r="Y1714" s="70">
        <v>0.25849070000000002</v>
      </c>
    </row>
    <row r="1715" spans="1:25">
      <c r="A1715" t="str">
        <f t="shared" si="81"/>
        <v>54-9</v>
      </c>
      <c r="B1715">
        <f t="shared" si="79"/>
        <v>54</v>
      </c>
      <c r="C1715">
        <f t="shared" si="80"/>
        <v>9</v>
      </c>
      <c r="D1715">
        <v>236000</v>
      </c>
      <c r="E1715">
        <v>54000</v>
      </c>
      <c r="F1715" s="69">
        <v>7.3022109999999998</v>
      </c>
      <c r="G1715" s="69">
        <v>6.1332490000000002</v>
      </c>
      <c r="H1715" s="69">
        <v>5.7737559999999997</v>
      </c>
      <c r="I1715" s="69">
        <v>5.6514850000000001</v>
      </c>
      <c r="J1715" s="69">
        <v>53.430140000000002</v>
      </c>
      <c r="K1715" s="69">
        <v>55.232230000000001</v>
      </c>
      <c r="L1715" s="69">
        <v>55.463430000000002</v>
      </c>
      <c r="M1715" s="69">
        <v>55.37238</v>
      </c>
      <c r="N1715" s="69">
        <v>12.35249</v>
      </c>
      <c r="O1715" s="69">
        <v>11.23198</v>
      </c>
      <c r="P1715" s="69">
        <v>10.80795</v>
      </c>
      <c r="Q1715" s="69">
        <v>10.49546</v>
      </c>
      <c r="R1715" s="69">
        <v>7.3271350000000002</v>
      </c>
      <c r="S1715" s="69">
        <v>6.5159120000000001</v>
      </c>
      <c r="T1715" s="69">
        <v>6.2066860000000004</v>
      </c>
      <c r="U1715" s="69">
        <v>5.976623</v>
      </c>
      <c r="V1715" s="70">
        <v>0.51311649999999998</v>
      </c>
      <c r="W1715" s="70">
        <v>0.440666</v>
      </c>
      <c r="X1715" s="70">
        <v>0.40925289999999998</v>
      </c>
      <c r="Y1715" s="70">
        <v>0.39345150000000001</v>
      </c>
    </row>
    <row r="1716" spans="1:25">
      <c r="A1716" t="str">
        <f t="shared" si="81"/>
        <v>54-10</v>
      </c>
      <c r="B1716">
        <f t="shared" si="79"/>
        <v>54</v>
      </c>
      <c r="C1716">
        <f t="shared" si="80"/>
        <v>10</v>
      </c>
      <c r="D1716">
        <v>236000</v>
      </c>
      <c r="E1716">
        <v>58000</v>
      </c>
      <c r="F1716" s="69">
        <v>6.1307159999999996</v>
      </c>
      <c r="G1716" s="69">
        <v>5.1789500000000004</v>
      </c>
      <c r="H1716" s="69">
        <v>4.8899119999999998</v>
      </c>
      <c r="I1716" s="69">
        <v>4.7895190000000003</v>
      </c>
      <c r="J1716" s="69">
        <v>54.275419999999997</v>
      </c>
      <c r="K1716" s="69">
        <v>56.016829999999999</v>
      </c>
      <c r="L1716" s="69">
        <v>56.22437</v>
      </c>
      <c r="M1716" s="69">
        <v>56.124130000000001</v>
      </c>
      <c r="N1716" s="69">
        <v>8.8035340000000009</v>
      </c>
      <c r="O1716" s="69">
        <v>8.0535119999999996</v>
      </c>
      <c r="P1716" s="69">
        <v>7.7695210000000001</v>
      </c>
      <c r="Q1716" s="69">
        <v>7.5609970000000004</v>
      </c>
      <c r="R1716" s="69">
        <v>6.5355179999999997</v>
      </c>
      <c r="S1716" s="69">
        <v>5.8252050000000004</v>
      </c>
      <c r="T1716" s="69">
        <v>5.5536349999999999</v>
      </c>
      <c r="U1716" s="69">
        <v>5.3512490000000001</v>
      </c>
      <c r="V1716" s="70">
        <v>0.43921880000000002</v>
      </c>
      <c r="W1716" s="70">
        <v>0.37650810000000001</v>
      </c>
      <c r="X1716" s="70">
        <v>0.34843800000000003</v>
      </c>
      <c r="Y1716" s="70">
        <v>0.33414660000000002</v>
      </c>
    </row>
    <row r="1717" spans="1:25">
      <c r="A1717" t="str">
        <f t="shared" si="81"/>
        <v>54-11</v>
      </c>
      <c r="B1717">
        <f t="shared" si="79"/>
        <v>54</v>
      </c>
      <c r="C1717">
        <f t="shared" si="80"/>
        <v>11</v>
      </c>
      <c r="D1717">
        <v>236000</v>
      </c>
      <c r="E1717">
        <v>62000</v>
      </c>
      <c r="F1717" s="69">
        <v>6.7597759999999996</v>
      </c>
      <c r="G1717" s="69">
        <v>5.7470020000000002</v>
      </c>
      <c r="H1717" s="69">
        <v>5.4363950000000001</v>
      </c>
      <c r="I1717" s="69">
        <v>5.3296950000000001</v>
      </c>
      <c r="J1717" s="69">
        <v>56.230640000000001</v>
      </c>
      <c r="K1717" s="69">
        <v>57.780070000000002</v>
      </c>
      <c r="L1717" s="69">
        <v>57.927349999999997</v>
      </c>
      <c r="M1717" s="69">
        <v>57.796059999999997</v>
      </c>
      <c r="N1717" s="69">
        <v>13.525679999999999</v>
      </c>
      <c r="O1717" s="69">
        <v>12.28861</v>
      </c>
      <c r="P1717" s="69">
        <v>11.82114</v>
      </c>
      <c r="Q1717" s="69">
        <v>11.475289999999999</v>
      </c>
      <c r="R1717" s="69">
        <v>7.4193749999999996</v>
      </c>
      <c r="S1717" s="69">
        <v>6.5949270000000002</v>
      </c>
      <c r="T1717" s="69">
        <v>6.2817980000000002</v>
      </c>
      <c r="U1717" s="69">
        <v>6.0482399999999998</v>
      </c>
      <c r="V1717" s="70">
        <v>0.68413449999999998</v>
      </c>
      <c r="W1717" s="70">
        <v>0.59132940000000001</v>
      </c>
      <c r="X1717" s="70">
        <v>0.55352259999999998</v>
      </c>
      <c r="Y1717" s="70">
        <v>0.53444369999999997</v>
      </c>
    </row>
    <row r="1718" spans="1:25">
      <c r="A1718" t="str">
        <f t="shared" si="81"/>
        <v>54-12</v>
      </c>
      <c r="B1718">
        <f t="shared" si="79"/>
        <v>54</v>
      </c>
      <c r="C1718">
        <f t="shared" si="80"/>
        <v>12</v>
      </c>
      <c r="D1718">
        <v>236000</v>
      </c>
      <c r="E1718">
        <v>66000</v>
      </c>
      <c r="F1718" s="69">
        <v>7.0004030000000004</v>
      </c>
      <c r="G1718" s="69">
        <v>5.9554609999999997</v>
      </c>
      <c r="H1718" s="69">
        <v>5.626995</v>
      </c>
      <c r="I1718" s="69">
        <v>5.5159919999999998</v>
      </c>
      <c r="J1718" s="69">
        <v>55.891179999999999</v>
      </c>
      <c r="K1718" s="69">
        <v>57.457270000000001</v>
      </c>
      <c r="L1718" s="69">
        <v>57.605530000000002</v>
      </c>
      <c r="M1718" s="69">
        <v>57.467930000000003</v>
      </c>
      <c r="N1718" s="69">
        <v>13.580080000000001</v>
      </c>
      <c r="O1718" s="69">
        <v>12.340769999999999</v>
      </c>
      <c r="P1718" s="69">
        <v>11.87279</v>
      </c>
      <c r="Q1718" s="69">
        <v>11.526910000000001</v>
      </c>
      <c r="R1718" s="69">
        <v>7.3854249999999997</v>
      </c>
      <c r="S1718" s="69">
        <v>6.5644530000000003</v>
      </c>
      <c r="T1718" s="69">
        <v>6.2525170000000001</v>
      </c>
      <c r="U1718" s="69">
        <v>6.0203470000000001</v>
      </c>
      <c r="V1718" s="70">
        <v>0.68615899999999996</v>
      </c>
      <c r="W1718" s="70">
        <v>0.59209509999999999</v>
      </c>
      <c r="X1718" s="70">
        <v>0.55412130000000004</v>
      </c>
      <c r="Y1718" s="70">
        <v>0.53528949999999997</v>
      </c>
    </row>
    <row r="1719" spans="1:25">
      <c r="A1719" t="str">
        <f t="shared" si="81"/>
        <v>54-13</v>
      </c>
      <c r="B1719">
        <f t="shared" si="79"/>
        <v>54</v>
      </c>
      <c r="C1719">
        <f t="shared" si="80"/>
        <v>13</v>
      </c>
      <c r="D1719">
        <v>236000</v>
      </c>
      <c r="E1719">
        <v>70000</v>
      </c>
      <c r="F1719" s="69">
        <v>6.2000609999999998</v>
      </c>
      <c r="G1719" s="69">
        <v>5.2808729999999997</v>
      </c>
      <c r="H1719" s="69">
        <v>4.9946919999999997</v>
      </c>
      <c r="I1719" s="69">
        <v>4.8963029999999996</v>
      </c>
      <c r="J1719" s="69">
        <v>55.117780000000003</v>
      </c>
      <c r="K1719" s="69">
        <v>56.762430000000002</v>
      </c>
      <c r="L1719" s="69">
        <v>56.935560000000002</v>
      </c>
      <c r="M1719" s="69">
        <v>56.81438</v>
      </c>
      <c r="N1719" s="69">
        <v>11.0465</v>
      </c>
      <c r="O1719" s="69">
        <v>10.07798</v>
      </c>
      <c r="P1719" s="69">
        <v>9.7118009999999995</v>
      </c>
      <c r="Q1719" s="69">
        <v>9.4417720000000003</v>
      </c>
      <c r="R1719" s="69">
        <v>6.7938349999999996</v>
      </c>
      <c r="S1719" s="69">
        <v>6.0489439999999997</v>
      </c>
      <c r="T1719" s="69">
        <v>5.765155</v>
      </c>
      <c r="U1719" s="69">
        <v>5.5537210000000004</v>
      </c>
      <c r="V1719" s="70">
        <v>0.55694710000000003</v>
      </c>
      <c r="W1719" s="70">
        <v>0.47978860000000001</v>
      </c>
      <c r="X1719" s="70">
        <v>0.4471347</v>
      </c>
      <c r="Y1719" s="70">
        <v>0.43078719999999998</v>
      </c>
    </row>
    <row r="1720" spans="1:25">
      <c r="A1720" t="str">
        <f t="shared" si="81"/>
        <v>54-14</v>
      </c>
      <c r="B1720">
        <f t="shared" si="79"/>
        <v>54</v>
      </c>
      <c r="C1720">
        <f t="shared" si="80"/>
        <v>14</v>
      </c>
      <c r="D1720">
        <v>236000</v>
      </c>
      <c r="E1720">
        <v>74000</v>
      </c>
      <c r="F1720" s="69">
        <v>7.1091540000000002</v>
      </c>
      <c r="G1720" s="69">
        <v>6.0709210000000002</v>
      </c>
      <c r="H1720" s="69">
        <v>5.7533820000000002</v>
      </c>
      <c r="I1720" s="69">
        <v>5.6442240000000004</v>
      </c>
      <c r="J1720" s="69">
        <v>53.445180000000001</v>
      </c>
      <c r="K1720" s="69">
        <v>55.211770000000001</v>
      </c>
      <c r="L1720" s="69">
        <v>55.430289999999999</v>
      </c>
      <c r="M1720" s="69">
        <v>55.341000000000001</v>
      </c>
      <c r="N1720" s="69">
        <v>11.259650000000001</v>
      </c>
      <c r="O1720" s="69">
        <v>10.27093</v>
      </c>
      <c r="P1720" s="69">
        <v>9.8965219999999992</v>
      </c>
      <c r="Q1720" s="69">
        <v>9.618468</v>
      </c>
      <c r="R1720" s="69">
        <v>6.8562880000000002</v>
      </c>
      <c r="S1720" s="69">
        <v>6.105855</v>
      </c>
      <c r="T1720" s="69">
        <v>5.8199110000000003</v>
      </c>
      <c r="U1720" s="69">
        <v>5.6054510000000004</v>
      </c>
      <c r="V1720" s="70">
        <v>0.51890400000000003</v>
      </c>
      <c r="W1720" s="70">
        <v>0.4473625</v>
      </c>
      <c r="X1720" s="70">
        <v>0.4164197</v>
      </c>
      <c r="Y1720" s="70">
        <v>0.40055249999999998</v>
      </c>
    </row>
    <row r="1721" spans="1:25">
      <c r="A1721" t="str">
        <f t="shared" si="81"/>
        <v>54-15</v>
      </c>
      <c r="B1721">
        <f t="shared" si="79"/>
        <v>54</v>
      </c>
      <c r="C1721">
        <f t="shared" si="80"/>
        <v>15</v>
      </c>
      <c r="D1721">
        <v>236000</v>
      </c>
      <c r="E1721">
        <v>78000</v>
      </c>
      <c r="F1721" s="69">
        <v>5.5211139999999999</v>
      </c>
      <c r="G1721" s="69">
        <v>4.7917350000000001</v>
      </c>
      <c r="H1721" s="69">
        <v>4.5661519999999998</v>
      </c>
      <c r="I1721" s="69">
        <v>4.4788949999999996</v>
      </c>
      <c r="J1721" s="69">
        <v>57.165529999999997</v>
      </c>
      <c r="K1721" s="69">
        <v>58.547409999999999</v>
      </c>
      <c r="L1721" s="69">
        <v>58.640680000000003</v>
      </c>
      <c r="M1721" s="69">
        <v>58.497129999999999</v>
      </c>
      <c r="N1721" s="69">
        <v>13.76857</v>
      </c>
      <c r="O1721" s="69">
        <v>12.518000000000001</v>
      </c>
      <c r="P1721" s="69">
        <v>12.0436</v>
      </c>
      <c r="Q1721" s="69">
        <v>11.688700000000001</v>
      </c>
      <c r="R1721" s="69">
        <v>7.2333829999999999</v>
      </c>
      <c r="S1721" s="69">
        <v>6.4367799999999997</v>
      </c>
      <c r="T1721" s="69">
        <v>6.1331660000000001</v>
      </c>
      <c r="U1721" s="69">
        <v>5.9049680000000002</v>
      </c>
      <c r="V1721" s="70">
        <v>0.71213709999999997</v>
      </c>
      <c r="W1721" s="70">
        <v>0.61783080000000001</v>
      </c>
      <c r="X1721" s="70">
        <v>0.57988379999999995</v>
      </c>
      <c r="Y1721" s="70">
        <v>0.55995079999999997</v>
      </c>
    </row>
    <row r="1722" spans="1:25">
      <c r="A1722" t="str">
        <f t="shared" si="81"/>
        <v>54-16</v>
      </c>
      <c r="B1722">
        <f t="shared" si="79"/>
        <v>54</v>
      </c>
      <c r="C1722">
        <f t="shared" si="80"/>
        <v>16</v>
      </c>
      <c r="D1722">
        <v>236000</v>
      </c>
      <c r="E1722">
        <v>82000</v>
      </c>
      <c r="F1722" s="69">
        <v>5.9959199999999999</v>
      </c>
      <c r="G1722" s="69">
        <v>5.165286</v>
      </c>
      <c r="H1722" s="69">
        <v>4.9089419999999997</v>
      </c>
      <c r="I1722" s="69">
        <v>4.8138069999999997</v>
      </c>
      <c r="J1722" s="69">
        <v>55.384360000000001</v>
      </c>
      <c r="K1722" s="69">
        <v>56.929839999999999</v>
      </c>
      <c r="L1722" s="69">
        <v>57.082680000000003</v>
      </c>
      <c r="M1722" s="69">
        <v>56.971809999999998</v>
      </c>
      <c r="N1722" s="69">
        <v>12.154170000000001</v>
      </c>
      <c r="O1722" s="69">
        <v>11.077220000000001</v>
      </c>
      <c r="P1722" s="69">
        <v>10.66888</v>
      </c>
      <c r="Q1722" s="69">
        <v>10.36314</v>
      </c>
      <c r="R1722" s="69">
        <v>6.993557</v>
      </c>
      <c r="S1722" s="69">
        <v>6.229177</v>
      </c>
      <c r="T1722" s="69">
        <v>5.937424</v>
      </c>
      <c r="U1722" s="69">
        <v>5.7173540000000003</v>
      </c>
      <c r="V1722" s="70">
        <v>0.6132725</v>
      </c>
      <c r="W1722" s="70">
        <v>0.52996339999999997</v>
      </c>
      <c r="X1722" s="70">
        <v>0.49553849999999999</v>
      </c>
      <c r="Y1722" s="70">
        <v>0.47776790000000002</v>
      </c>
    </row>
    <row r="1723" spans="1:25">
      <c r="A1723" t="str">
        <f t="shared" si="81"/>
        <v>54-17</v>
      </c>
      <c r="B1723">
        <f t="shared" si="79"/>
        <v>54</v>
      </c>
      <c r="C1723">
        <f t="shared" si="80"/>
        <v>17</v>
      </c>
      <c r="D1723">
        <v>236000</v>
      </c>
      <c r="E1723">
        <v>86000</v>
      </c>
      <c r="F1723" s="69">
        <v>6.2582890000000004</v>
      </c>
      <c r="G1723" s="69">
        <v>5.3789470000000001</v>
      </c>
      <c r="H1723" s="69">
        <v>5.1087199999999999</v>
      </c>
      <c r="I1723" s="69">
        <v>5.0109409999999999</v>
      </c>
      <c r="J1723" s="69">
        <v>53.947110000000002</v>
      </c>
      <c r="K1723" s="69">
        <v>55.621029999999998</v>
      </c>
      <c r="L1723" s="69">
        <v>55.820039999999999</v>
      </c>
      <c r="M1723" s="69">
        <v>55.733809999999998</v>
      </c>
      <c r="N1723" s="69">
        <v>10.39114</v>
      </c>
      <c r="O1723" s="69">
        <v>9.4840049999999998</v>
      </c>
      <c r="P1723" s="69">
        <v>9.1399450000000009</v>
      </c>
      <c r="Q1723" s="69">
        <v>8.882002</v>
      </c>
      <c r="R1723" s="69">
        <v>6.8083330000000002</v>
      </c>
      <c r="S1723" s="69">
        <v>6.0708339999999996</v>
      </c>
      <c r="T1723" s="69">
        <v>5.7889390000000001</v>
      </c>
      <c r="U1723" s="69">
        <v>5.575901</v>
      </c>
      <c r="V1723" s="70">
        <v>0.52017670000000005</v>
      </c>
      <c r="W1723" s="70">
        <v>0.44819219999999999</v>
      </c>
      <c r="X1723" s="70">
        <v>0.41747909999999999</v>
      </c>
      <c r="Y1723" s="70">
        <v>0.40165840000000003</v>
      </c>
    </row>
    <row r="1724" spans="1:25">
      <c r="A1724" t="str">
        <f t="shared" si="81"/>
        <v>54-18</v>
      </c>
      <c r="B1724">
        <f t="shared" si="79"/>
        <v>54</v>
      </c>
      <c r="C1724">
        <f t="shared" si="80"/>
        <v>18</v>
      </c>
      <c r="D1724">
        <v>236000</v>
      </c>
      <c r="E1724">
        <v>90000</v>
      </c>
      <c r="F1724" s="69">
        <v>6.5651710000000003</v>
      </c>
      <c r="G1724" s="69">
        <v>5.6323999999999996</v>
      </c>
      <c r="H1724" s="69">
        <v>5.3480530000000002</v>
      </c>
      <c r="I1724" s="69">
        <v>5.2482769999999999</v>
      </c>
      <c r="J1724" s="69">
        <v>53.838410000000003</v>
      </c>
      <c r="K1724" s="69">
        <v>55.520020000000002</v>
      </c>
      <c r="L1724" s="69">
        <v>55.72139</v>
      </c>
      <c r="M1724" s="69">
        <v>55.635890000000003</v>
      </c>
      <c r="N1724" s="69">
        <v>11.33305</v>
      </c>
      <c r="O1724" s="69">
        <v>10.33596</v>
      </c>
      <c r="P1724" s="69">
        <v>9.9577279999999995</v>
      </c>
      <c r="Q1724" s="69">
        <v>9.6730610000000006</v>
      </c>
      <c r="R1724" s="69">
        <v>7.1336830000000004</v>
      </c>
      <c r="S1724" s="69">
        <v>6.358549</v>
      </c>
      <c r="T1724" s="69">
        <v>6.062621</v>
      </c>
      <c r="U1724" s="69">
        <v>5.8384280000000004</v>
      </c>
      <c r="V1724" s="70">
        <v>0.55612569999999995</v>
      </c>
      <c r="W1724" s="70">
        <v>0.4800488</v>
      </c>
      <c r="X1724" s="70">
        <v>0.44809870000000002</v>
      </c>
      <c r="Y1724" s="70">
        <v>0.43150579999999999</v>
      </c>
    </row>
    <row r="1725" spans="1:25">
      <c r="A1725" t="str">
        <f t="shared" si="81"/>
        <v>54-19</v>
      </c>
      <c r="B1725">
        <f t="shared" si="79"/>
        <v>54</v>
      </c>
      <c r="C1725">
        <f t="shared" si="80"/>
        <v>19</v>
      </c>
      <c r="D1725">
        <v>236000</v>
      </c>
      <c r="E1725">
        <v>94000</v>
      </c>
      <c r="F1725" s="69">
        <v>6.4010930000000004</v>
      </c>
      <c r="G1725" s="69">
        <v>5.4892599999999998</v>
      </c>
      <c r="H1725" s="69">
        <v>5.2108290000000004</v>
      </c>
      <c r="I1725" s="69">
        <v>5.114592</v>
      </c>
      <c r="J1725" s="69">
        <v>52.695390000000003</v>
      </c>
      <c r="K1725" s="69">
        <v>54.432699999999997</v>
      </c>
      <c r="L1725" s="69">
        <v>54.655729999999998</v>
      </c>
      <c r="M1725" s="69">
        <v>54.583930000000002</v>
      </c>
      <c r="N1725" s="69">
        <v>9.0411389999999994</v>
      </c>
      <c r="O1725" s="69">
        <v>8.2670870000000001</v>
      </c>
      <c r="P1725" s="69">
        <v>7.9737150000000003</v>
      </c>
      <c r="Q1725" s="69">
        <v>7.7532030000000001</v>
      </c>
      <c r="R1725" s="69">
        <v>6.8269570000000002</v>
      </c>
      <c r="S1725" s="69">
        <v>6.092746</v>
      </c>
      <c r="T1725" s="69">
        <v>5.8120890000000003</v>
      </c>
      <c r="U1725" s="69">
        <v>5.5991710000000001</v>
      </c>
      <c r="V1725" s="70">
        <v>0.448689</v>
      </c>
      <c r="W1725" s="70">
        <v>0.38568839999999999</v>
      </c>
      <c r="X1725" s="70">
        <v>0.35808079999999998</v>
      </c>
      <c r="Y1725" s="70">
        <v>0.34399289999999999</v>
      </c>
    </row>
    <row r="1726" spans="1:25">
      <c r="A1726" t="str">
        <f t="shared" si="81"/>
        <v>54-20</v>
      </c>
      <c r="B1726">
        <f t="shared" si="79"/>
        <v>54</v>
      </c>
      <c r="C1726">
        <f t="shared" si="80"/>
        <v>20</v>
      </c>
      <c r="D1726">
        <v>236000</v>
      </c>
      <c r="E1726">
        <v>98000</v>
      </c>
      <c r="F1726" s="69">
        <v>8.4483859999999993</v>
      </c>
      <c r="G1726" s="69">
        <v>7.2022060000000003</v>
      </c>
      <c r="H1726" s="69">
        <v>6.8217280000000002</v>
      </c>
      <c r="I1726" s="69">
        <v>6.6950599999999998</v>
      </c>
      <c r="J1726" s="69">
        <v>51.08802</v>
      </c>
      <c r="K1726" s="69">
        <v>52.939509999999999</v>
      </c>
      <c r="L1726" s="69">
        <v>53.204909999999998</v>
      </c>
      <c r="M1726" s="69">
        <v>53.157420000000002</v>
      </c>
      <c r="N1726" s="69">
        <v>9.8762650000000001</v>
      </c>
      <c r="O1726" s="69">
        <v>9.0159450000000003</v>
      </c>
      <c r="P1726" s="69">
        <v>8.6903349999999993</v>
      </c>
      <c r="Q1726" s="69">
        <v>8.4450319999999994</v>
      </c>
      <c r="R1726" s="69">
        <v>7.3043300000000002</v>
      </c>
      <c r="S1726" s="69">
        <v>6.5135370000000004</v>
      </c>
      <c r="T1726" s="69">
        <v>6.2121700000000004</v>
      </c>
      <c r="U1726" s="69">
        <v>5.9831019999999997</v>
      </c>
      <c r="V1726" s="70">
        <v>0.46716010000000002</v>
      </c>
      <c r="W1726" s="70">
        <v>0.40163130000000002</v>
      </c>
      <c r="X1726" s="70">
        <v>0.37332650000000001</v>
      </c>
      <c r="Y1726" s="70">
        <v>0.35901909999999998</v>
      </c>
    </row>
    <row r="1727" spans="1:25">
      <c r="A1727" t="str">
        <f t="shared" si="81"/>
        <v>54-21</v>
      </c>
      <c r="B1727">
        <f t="shared" si="79"/>
        <v>54</v>
      </c>
      <c r="C1727">
        <f t="shared" si="80"/>
        <v>21</v>
      </c>
      <c r="D1727">
        <v>236000</v>
      </c>
      <c r="E1727">
        <v>102000</v>
      </c>
      <c r="F1727" s="69">
        <v>5.9825200000000001</v>
      </c>
      <c r="G1727" s="69">
        <v>5.1435599999999999</v>
      </c>
      <c r="H1727" s="69">
        <v>4.8849780000000003</v>
      </c>
      <c r="I1727" s="69">
        <v>4.7950840000000001</v>
      </c>
      <c r="J1727" s="69">
        <v>52.50882</v>
      </c>
      <c r="K1727" s="69">
        <v>54.225180000000002</v>
      </c>
      <c r="L1727" s="69">
        <v>54.446489999999997</v>
      </c>
      <c r="M1727" s="69">
        <v>54.375950000000003</v>
      </c>
      <c r="N1727" s="69">
        <v>8.3326820000000001</v>
      </c>
      <c r="O1727" s="69">
        <v>7.6236680000000003</v>
      </c>
      <c r="P1727" s="69">
        <v>7.3554550000000001</v>
      </c>
      <c r="Q1727" s="69">
        <v>7.1541259999999998</v>
      </c>
      <c r="R1727" s="69">
        <v>6.9129690000000004</v>
      </c>
      <c r="S1727" s="69">
        <v>6.16873</v>
      </c>
      <c r="T1727" s="69">
        <v>5.885211</v>
      </c>
      <c r="U1727" s="69">
        <v>5.6700699999999999</v>
      </c>
      <c r="V1727" s="70">
        <v>0.41406799999999999</v>
      </c>
      <c r="W1727" s="70">
        <v>0.35599229999999998</v>
      </c>
      <c r="X1727" s="70">
        <v>0.33014700000000002</v>
      </c>
      <c r="Y1727" s="70">
        <v>0.31702180000000002</v>
      </c>
    </row>
    <row r="1728" spans="1:25">
      <c r="A1728" t="str">
        <f t="shared" si="81"/>
        <v>54-22</v>
      </c>
      <c r="B1728">
        <f t="shared" si="79"/>
        <v>54</v>
      </c>
      <c r="C1728">
        <f t="shared" si="80"/>
        <v>22</v>
      </c>
      <c r="D1728">
        <v>236000</v>
      </c>
      <c r="E1728">
        <v>106000</v>
      </c>
      <c r="F1728" s="69">
        <v>6.6284780000000003</v>
      </c>
      <c r="G1728" s="69">
        <v>5.7249059999999998</v>
      </c>
      <c r="H1728" s="69">
        <v>5.4462289999999998</v>
      </c>
      <c r="I1728" s="69">
        <v>5.3513099999999998</v>
      </c>
      <c r="J1728" s="69">
        <v>52.280619999999999</v>
      </c>
      <c r="K1728" s="69">
        <v>54.019640000000003</v>
      </c>
      <c r="L1728" s="69">
        <v>54.248339999999999</v>
      </c>
      <c r="M1728" s="69">
        <v>54.181800000000003</v>
      </c>
      <c r="N1728" s="69">
        <v>9.2260159999999996</v>
      </c>
      <c r="O1728" s="69">
        <v>8.4303310000000007</v>
      </c>
      <c r="P1728" s="69">
        <v>8.1291530000000005</v>
      </c>
      <c r="Q1728" s="69">
        <v>7.9023640000000004</v>
      </c>
      <c r="R1728" s="69">
        <v>7.2909610000000002</v>
      </c>
      <c r="S1728" s="69">
        <v>6.502014</v>
      </c>
      <c r="T1728" s="69">
        <v>6.2020220000000004</v>
      </c>
      <c r="U1728" s="69">
        <v>5.9740589999999996</v>
      </c>
      <c r="V1728" s="70">
        <v>0.44740380000000002</v>
      </c>
      <c r="W1728" s="70">
        <v>0.3859108</v>
      </c>
      <c r="X1728" s="70">
        <v>0.35878409999999999</v>
      </c>
      <c r="Y1728" s="70">
        <v>0.34487610000000002</v>
      </c>
    </row>
    <row r="1729" spans="1:25">
      <c r="A1729" t="str">
        <f t="shared" si="81"/>
        <v>54-23</v>
      </c>
      <c r="B1729">
        <f t="shared" si="79"/>
        <v>54</v>
      </c>
      <c r="C1729">
        <f t="shared" si="80"/>
        <v>23</v>
      </c>
      <c r="D1729">
        <v>236000</v>
      </c>
      <c r="E1729">
        <v>110000</v>
      </c>
      <c r="F1729" s="69">
        <v>8.2344819999999999</v>
      </c>
      <c r="G1729" s="69">
        <v>7.151027</v>
      </c>
      <c r="H1729" s="69">
        <v>6.814432</v>
      </c>
      <c r="I1729" s="69">
        <v>6.703087</v>
      </c>
      <c r="J1729" s="69">
        <v>52.590470000000003</v>
      </c>
      <c r="K1729" s="69">
        <v>54.269170000000003</v>
      </c>
      <c r="L1729" s="69">
        <v>54.477890000000002</v>
      </c>
      <c r="M1729" s="69">
        <v>54.393610000000002</v>
      </c>
      <c r="N1729" s="69">
        <v>13.10594</v>
      </c>
      <c r="O1729" s="69">
        <v>11.94406</v>
      </c>
      <c r="P1729" s="69">
        <v>11.50433</v>
      </c>
      <c r="Q1729" s="69">
        <v>11.172370000000001</v>
      </c>
      <c r="R1729" s="69">
        <v>8.3508700000000005</v>
      </c>
      <c r="S1729" s="69">
        <v>7.4353119999999997</v>
      </c>
      <c r="T1729" s="69">
        <v>7.0882949999999996</v>
      </c>
      <c r="U1729" s="69">
        <v>6.8245760000000004</v>
      </c>
      <c r="V1729" s="70">
        <v>0.6154501</v>
      </c>
      <c r="W1729" s="70">
        <v>0.53480629999999996</v>
      </c>
      <c r="X1729" s="70">
        <v>0.50146069999999998</v>
      </c>
      <c r="Y1729" s="70">
        <v>0.48410609999999998</v>
      </c>
    </row>
    <row r="1730" spans="1:25">
      <c r="A1730" t="str">
        <f t="shared" si="81"/>
        <v>54-24</v>
      </c>
      <c r="B1730">
        <f t="shared" si="79"/>
        <v>54</v>
      </c>
      <c r="C1730">
        <f t="shared" si="80"/>
        <v>24</v>
      </c>
      <c r="D1730">
        <v>236000</v>
      </c>
      <c r="E1730">
        <v>114000</v>
      </c>
      <c r="F1730" s="69">
        <v>8.2073520000000002</v>
      </c>
      <c r="G1730" s="69">
        <v>7.1415769999999998</v>
      </c>
      <c r="H1730" s="69">
        <v>6.8085110000000002</v>
      </c>
      <c r="I1730" s="69">
        <v>6.7007329999999996</v>
      </c>
      <c r="J1730" s="69">
        <v>52.423830000000002</v>
      </c>
      <c r="K1730" s="69">
        <v>54.114930000000001</v>
      </c>
      <c r="L1730" s="69">
        <v>54.323540000000001</v>
      </c>
      <c r="M1730" s="69">
        <v>54.229640000000003</v>
      </c>
      <c r="N1730" s="69">
        <v>12.4427</v>
      </c>
      <c r="O1730" s="69">
        <v>11.352220000000001</v>
      </c>
      <c r="P1730" s="69">
        <v>10.94014</v>
      </c>
      <c r="Q1730" s="69">
        <v>10.62776</v>
      </c>
      <c r="R1730" s="69">
        <v>8.3569370000000003</v>
      </c>
      <c r="S1730" s="69">
        <v>7.4415950000000004</v>
      </c>
      <c r="T1730" s="69">
        <v>7.0949910000000003</v>
      </c>
      <c r="U1730" s="69">
        <v>6.8303589999999996</v>
      </c>
      <c r="V1730" s="70">
        <v>0.58166899999999999</v>
      </c>
      <c r="W1730" s="70">
        <v>0.50504000000000004</v>
      </c>
      <c r="X1730" s="70">
        <v>0.47282839999999998</v>
      </c>
      <c r="Y1730" s="70">
        <v>0.45615159999999999</v>
      </c>
    </row>
    <row r="1731" spans="1:25">
      <c r="A1731" t="str">
        <f t="shared" si="81"/>
        <v>54-25</v>
      </c>
      <c r="B1731">
        <f t="shared" ref="B1731:B1794" si="82">(D1731-24000)/4000+1</f>
        <v>54</v>
      </c>
      <c r="C1731">
        <f t="shared" ref="C1731:C1794" si="83">(E1731-22000)/4000+1</f>
        <v>25</v>
      </c>
      <c r="D1731">
        <v>236000</v>
      </c>
      <c r="E1731">
        <v>118000</v>
      </c>
      <c r="F1731" s="69">
        <v>7.8930619999999996</v>
      </c>
      <c r="G1731" s="69">
        <v>6.8914660000000003</v>
      </c>
      <c r="H1731" s="69">
        <v>6.5805619999999996</v>
      </c>
      <c r="I1731" s="69">
        <v>6.481554</v>
      </c>
      <c r="J1731" s="69">
        <v>49.641419999999997</v>
      </c>
      <c r="K1731" s="69">
        <v>51.486190000000001</v>
      </c>
      <c r="L1731" s="69">
        <v>51.749380000000002</v>
      </c>
      <c r="M1731" s="69">
        <v>51.68327</v>
      </c>
      <c r="N1731" s="69">
        <v>13.79332</v>
      </c>
      <c r="O1731" s="69">
        <v>12.56054</v>
      </c>
      <c r="P1731" s="69">
        <v>12.093529999999999</v>
      </c>
      <c r="Q1731" s="69">
        <v>11.73699</v>
      </c>
      <c r="R1731" s="69">
        <v>8.9161210000000004</v>
      </c>
      <c r="S1731" s="69">
        <v>7.936928</v>
      </c>
      <c r="T1731" s="69">
        <v>7.5652499999999998</v>
      </c>
      <c r="U1731" s="69">
        <v>7.2802410000000002</v>
      </c>
      <c r="V1731" s="70">
        <v>0.59415249999999997</v>
      </c>
      <c r="W1731" s="70">
        <v>0.51633430000000002</v>
      </c>
      <c r="X1731" s="70">
        <v>0.48348679999999999</v>
      </c>
      <c r="Y1731" s="70">
        <v>0.4663157</v>
      </c>
    </row>
    <row r="1732" spans="1:25">
      <c r="A1732" t="str">
        <f t="shared" ref="A1732:A1795" si="84">B1732&amp;"-"&amp;C1732</f>
        <v>54-26</v>
      </c>
      <c r="B1732">
        <f t="shared" si="82"/>
        <v>54</v>
      </c>
      <c r="C1732">
        <f t="shared" si="83"/>
        <v>26</v>
      </c>
      <c r="D1732">
        <v>236000</v>
      </c>
      <c r="E1732">
        <v>122000</v>
      </c>
      <c r="F1732" s="69">
        <v>8.7536539999999992</v>
      </c>
      <c r="G1732" s="69">
        <v>7.6543850000000004</v>
      </c>
      <c r="H1732" s="69">
        <v>7.3124529999999996</v>
      </c>
      <c r="I1732" s="69">
        <v>7.2063560000000004</v>
      </c>
      <c r="J1732" s="69">
        <v>51.754429999999999</v>
      </c>
      <c r="K1732" s="69">
        <v>53.467849999999999</v>
      </c>
      <c r="L1732" s="69">
        <v>53.673819999999999</v>
      </c>
      <c r="M1732" s="69">
        <v>53.557519999999997</v>
      </c>
      <c r="N1732" s="69">
        <v>14.46646</v>
      </c>
      <c r="O1732" s="69">
        <v>13.169600000000001</v>
      </c>
      <c r="P1732" s="69">
        <v>12.677070000000001</v>
      </c>
      <c r="Q1732" s="69">
        <v>12.29828</v>
      </c>
      <c r="R1732" s="69">
        <v>9.0781559999999999</v>
      </c>
      <c r="S1732" s="69">
        <v>8.0835089999999994</v>
      </c>
      <c r="T1732" s="69">
        <v>7.7051220000000002</v>
      </c>
      <c r="U1732" s="69">
        <v>7.4133909999999998</v>
      </c>
      <c r="V1732" s="70">
        <v>0.59074899999999997</v>
      </c>
      <c r="W1732" s="70">
        <v>0.51340379999999997</v>
      </c>
      <c r="X1732" s="70">
        <v>0.48053869999999999</v>
      </c>
      <c r="Y1732" s="70">
        <v>0.46339360000000002</v>
      </c>
    </row>
    <row r="1733" spans="1:25">
      <c r="A1733" t="str">
        <f t="shared" si="84"/>
        <v>54-27</v>
      </c>
      <c r="B1733">
        <f t="shared" si="82"/>
        <v>54</v>
      </c>
      <c r="C1733">
        <f t="shared" si="83"/>
        <v>27</v>
      </c>
      <c r="D1733">
        <v>236000</v>
      </c>
      <c r="E1733">
        <v>126000</v>
      </c>
      <c r="F1733" s="69">
        <v>9.6698760000000004</v>
      </c>
      <c r="G1733" s="69">
        <v>8.4613289999999992</v>
      </c>
      <c r="H1733" s="69">
        <v>8.0826229999999999</v>
      </c>
      <c r="I1733" s="69">
        <v>7.9695400000000003</v>
      </c>
      <c r="J1733" s="69">
        <v>52.333840000000002</v>
      </c>
      <c r="K1733" s="69">
        <v>54.007719999999999</v>
      </c>
      <c r="L1733" s="69">
        <v>54.192680000000003</v>
      </c>
      <c r="M1733" s="69">
        <v>54.04609</v>
      </c>
      <c r="N1733" s="69">
        <v>14.896229999999999</v>
      </c>
      <c r="O1733" s="69">
        <v>13.575369999999999</v>
      </c>
      <c r="P1733" s="69">
        <v>13.07226</v>
      </c>
      <c r="Q1733" s="69">
        <v>12.68526</v>
      </c>
      <c r="R1733" s="69">
        <v>9.4066399999999994</v>
      </c>
      <c r="S1733" s="69">
        <v>8.3752560000000003</v>
      </c>
      <c r="T1733" s="69">
        <v>7.9822709999999999</v>
      </c>
      <c r="U1733" s="69">
        <v>7.6791489999999998</v>
      </c>
      <c r="V1733" s="70">
        <v>0.66624950000000005</v>
      </c>
      <c r="W1733" s="70">
        <v>0.58067409999999997</v>
      </c>
      <c r="X1733" s="70">
        <v>0.54471979999999998</v>
      </c>
      <c r="Y1733" s="70">
        <v>0.52597110000000002</v>
      </c>
    </row>
    <row r="1734" spans="1:25">
      <c r="A1734" t="str">
        <f t="shared" si="84"/>
        <v>54-28</v>
      </c>
      <c r="B1734">
        <f t="shared" si="82"/>
        <v>54</v>
      </c>
      <c r="C1734">
        <f t="shared" si="83"/>
        <v>28</v>
      </c>
      <c r="D1734">
        <v>236000</v>
      </c>
      <c r="E1734">
        <v>130000</v>
      </c>
      <c r="F1734" s="69">
        <v>12.400650000000001</v>
      </c>
      <c r="G1734" s="69">
        <v>10.860569999999999</v>
      </c>
      <c r="H1734" s="69">
        <v>10.36999</v>
      </c>
      <c r="I1734" s="69">
        <v>10.23269</v>
      </c>
      <c r="J1734" s="69">
        <v>50.423029999999997</v>
      </c>
      <c r="K1734" s="69">
        <v>52.246270000000003</v>
      </c>
      <c r="L1734" s="69">
        <v>52.476300000000002</v>
      </c>
      <c r="M1734" s="69">
        <v>52.339199999999998</v>
      </c>
      <c r="N1734" s="69">
        <v>14.91047</v>
      </c>
      <c r="O1734" s="69">
        <v>13.604699999999999</v>
      </c>
      <c r="P1734" s="69">
        <v>13.104419999999999</v>
      </c>
      <c r="Q1734" s="69">
        <v>12.721349999999999</v>
      </c>
      <c r="R1734" s="69">
        <v>9.7558019999999992</v>
      </c>
      <c r="S1734" s="69">
        <v>8.6878449999999994</v>
      </c>
      <c r="T1734" s="69">
        <v>8.2789789999999996</v>
      </c>
      <c r="U1734" s="69">
        <v>7.9645609999999998</v>
      </c>
      <c r="V1734" s="70">
        <v>0.6577326</v>
      </c>
      <c r="W1734" s="70">
        <v>0.57387509999999997</v>
      </c>
      <c r="X1734" s="70">
        <v>0.53794310000000001</v>
      </c>
      <c r="Y1734" s="70">
        <v>0.51941890000000002</v>
      </c>
    </row>
    <row r="1735" spans="1:25">
      <c r="A1735" t="str">
        <f t="shared" si="84"/>
        <v>54-29</v>
      </c>
      <c r="B1735">
        <f t="shared" si="82"/>
        <v>54</v>
      </c>
      <c r="C1735">
        <f t="shared" si="83"/>
        <v>29</v>
      </c>
      <c r="D1735">
        <v>236000</v>
      </c>
      <c r="E1735">
        <v>134000</v>
      </c>
      <c r="F1735" s="69">
        <v>12.307930000000001</v>
      </c>
      <c r="G1735" s="69">
        <v>10.82006</v>
      </c>
      <c r="H1735" s="69">
        <v>10.342499999999999</v>
      </c>
      <c r="I1735" s="69">
        <v>10.21139</v>
      </c>
      <c r="J1735" s="69">
        <v>50.948009999999996</v>
      </c>
      <c r="K1735" s="69">
        <v>52.712620000000001</v>
      </c>
      <c r="L1735" s="69">
        <v>52.914140000000003</v>
      </c>
      <c r="M1735" s="69">
        <v>52.745420000000003</v>
      </c>
      <c r="N1735" s="69">
        <v>14.8408</v>
      </c>
      <c r="O1735" s="69">
        <v>13.55067</v>
      </c>
      <c r="P1735" s="69">
        <v>13.052239999999999</v>
      </c>
      <c r="Q1735" s="69">
        <v>12.67038</v>
      </c>
      <c r="R1735" s="69">
        <v>9.8352120000000003</v>
      </c>
      <c r="S1735" s="69">
        <v>8.7669099999999993</v>
      </c>
      <c r="T1735" s="69">
        <v>8.3545639999999999</v>
      </c>
      <c r="U1735" s="69">
        <v>8.0374689999999998</v>
      </c>
      <c r="V1735" s="70">
        <v>0.67278950000000004</v>
      </c>
      <c r="W1735" s="70">
        <v>0.58775909999999998</v>
      </c>
      <c r="X1735" s="70">
        <v>0.55063850000000003</v>
      </c>
      <c r="Y1735" s="70">
        <v>0.53132210000000002</v>
      </c>
    </row>
    <row r="1736" spans="1:25">
      <c r="A1736" t="str">
        <f t="shared" si="84"/>
        <v>54-30</v>
      </c>
      <c r="B1736">
        <f t="shared" si="82"/>
        <v>54</v>
      </c>
      <c r="C1736">
        <f t="shared" si="83"/>
        <v>30</v>
      </c>
      <c r="D1736">
        <v>236000</v>
      </c>
      <c r="E1736">
        <v>138000</v>
      </c>
      <c r="F1736" s="69">
        <v>16.0259</v>
      </c>
      <c r="G1736" s="69">
        <v>14.04768</v>
      </c>
      <c r="H1736" s="69">
        <v>13.38645</v>
      </c>
      <c r="I1736" s="69">
        <v>13.20782</v>
      </c>
      <c r="J1736" s="69">
        <v>48.353540000000002</v>
      </c>
      <c r="K1736" s="69">
        <v>50.264589999999998</v>
      </c>
      <c r="L1736" s="69">
        <v>50.518099999999997</v>
      </c>
      <c r="M1736" s="69">
        <v>50.358060000000002</v>
      </c>
      <c r="N1736" s="69">
        <v>15.57747</v>
      </c>
      <c r="O1736" s="69">
        <v>14.23082</v>
      </c>
      <c r="P1736" s="69">
        <v>13.70946</v>
      </c>
      <c r="Q1736" s="69">
        <v>13.308630000000001</v>
      </c>
      <c r="R1736" s="69">
        <v>10.386469999999999</v>
      </c>
      <c r="S1736" s="69">
        <v>9.2625489999999999</v>
      </c>
      <c r="T1736" s="69">
        <v>8.8273879999999991</v>
      </c>
      <c r="U1736" s="69">
        <v>8.4920629999999999</v>
      </c>
      <c r="V1736" s="70">
        <v>0.69797089999999995</v>
      </c>
      <c r="W1736" s="70">
        <v>0.60958650000000003</v>
      </c>
      <c r="X1736" s="70">
        <v>0.57089990000000002</v>
      </c>
      <c r="Y1736" s="70">
        <v>0.5510815</v>
      </c>
    </row>
    <row r="1737" spans="1:25">
      <c r="A1737" t="str">
        <f t="shared" si="84"/>
        <v>54-31</v>
      </c>
      <c r="B1737">
        <f t="shared" si="82"/>
        <v>54</v>
      </c>
      <c r="C1737">
        <f t="shared" si="83"/>
        <v>31</v>
      </c>
      <c r="D1737">
        <v>236000</v>
      </c>
      <c r="E1737">
        <v>142000</v>
      </c>
      <c r="F1737" s="69">
        <v>19.711639999999999</v>
      </c>
      <c r="G1737" s="69">
        <v>17.27027</v>
      </c>
      <c r="H1737" s="69">
        <v>16.42567</v>
      </c>
      <c r="I1737" s="69">
        <v>16.20044</v>
      </c>
      <c r="J1737" s="69">
        <v>45.454700000000003</v>
      </c>
      <c r="K1737" s="69">
        <v>47.405830000000002</v>
      </c>
      <c r="L1737" s="69">
        <v>47.670380000000002</v>
      </c>
      <c r="M1737" s="69">
        <v>47.499560000000002</v>
      </c>
      <c r="N1737" s="69">
        <v>17.81888</v>
      </c>
      <c r="O1737" s="69">
        <v>16.281510000000001</v>
      </c>
      <c r="P1737" s="69">
        <v>15.672330000000001</v>
      </c>
      <c r="Q1737" s="69">
        <v>15.20138</v>
      </c>
      <c r="R1737" s="69">
        <v>11.24325</v>
      </c>
      <c r="S1737" s="69">
        <v>10.045540000000001</v>
      </c>
      <c r="T1737" s="69">
        <v>9.5719879999999993</v>
      </c>
      <c r="U1737" s="69">
        <v>9.2064679999999992</v>
      </c>
      <c r="V1737" s="70">
        <v>0.85309089999999999</v>
      </c>
      <c r="W1737" s="70">
        <v>0.74923910000000005</v>
      </c>
      <c r="X1737" s="70">
        <v>0.70289809999999997</v>
      </c>
      <c r="Y1737" s="70">
        <v>0.67856700000000003</v>
      </c>
    </row>
    <row r="1738" spans="1:25">
      <c r="A1738" t="str">
        <f t="shared" si="84"/>
        <v>54-32</v>
      </c>
      <c r="B1738">
        <f t="shared" si="82"/>
        <v>54</v>
      </c>
      <c r="C1738">
        <f t="shared" si="83"/>
        <v>32</v>
      </c>
      <c r="D1738">
        <v>236000</v>
      </c>
      <c r="E1738">
        <v>146000</v>
      </c>
      <c r="F1738" s="69">
        <v>26.99399</v>
      </c>
      <c r="G1738" s="69">
        <v>24.193519999999999</v>
      </c>
      <c r="H1738" s="69">
        <v>23.16976</v>
      </c>
      <c r="I1738" s="69">
        <v>22.93798</v>
      </c>
      <c r="J1738" s="69">
        <v>39.652479999999997</v>
      </c>
      <c r="K1738" s="69">
        <v>41.481819999999999</v>
      </c>
      <c r="L1738" s="69">
        <v>41.733350000000002</v>
      </c>
      <c r="M1738" s="69">
        <v>41.538829999999997</v>
      </c>
      <c r="N1738" s="69">
        <v>20.061920000000001</v>
      </c>
      <c r="O1738" s="69">
        <v>18.42342</v>
      </c>
      <c r="P1738" s="69">
        <v>17.74952</v>
      </c>
      <c r="Q1738" s="69">
        <v>17.224920000000001</v>
      </c>
      <c r="R1738" s="69">
        <v>12.19153</v>
      </c>
      <c r="S1738" s="69">
        <v>10.945970000000001</v>
      </c>
      <c r="T1738" s="69">
        <v>10.44398</v>
      </c>
      <c r="U1738" s="69">
        <v>10.05733</v>
      </c>
      <c r="V1738" s="70">
        <v>1.2065699999999999</v>
      </c>
      <c r="W1738" s="70">
        <v>1.0792390000000001</v>
      </c>
      <c r="X1738" s="70">
        <v>1.0211060000000001</v>
      </c>
      <c r="Y1738" s="70">
        <v>0.98836679999999999</v>
      </c>
    </row>
    <row r="1739" spans="1:25">
      <c r="A1739" t="str">
        <f t="shared" si="84"/>
        <v>54-33</v>
      </c>
      <c r="B1739">
        <f t="shared" si="82"/>
        <v>54</v>
      </c>
      <c r="C1739">
        <f t="shared" si="83"/>
        <v>33</v>
      </c>
      <c r="D1739">
        <v>236000</v>
      </c>
      <c r="E1739">
        <v>150000</v>
      </c>
      <c r="F1739" s="69">
        <v>25.805440000000001</v>
      </c>
      <c r="G1739" s="69">
        <v>23.099319999999999</v>
      </c>
      <c r="H1739" s="69">
        <v>22.164249999999999</v>
      </c>
      <c r="I1739" s="69">
        <v>21.987220000000001</v>
      </c>
      <c r="J1739" s="69">
        <v>42.640529999999998</v>
      </c>
      <c r="K1739" s="69">
        <v>44.570749999999997</v>
      </c>
      <c r="L1739" s="69">
        <v>44.794240000000002</v>
      </c>
      <c r="M1739" s="69">
        <v>44.524439999999998</v>
      </c>
      <c r="N1739" s="69">
        <v>18.97456</v>
      </c>
      <c r="O1739" s="69">
        <v>17.471699999999998</v>
      </c>
      <c r="P1739" s="69">
        <v>16.805569999999999</v>
      </c>
      <c r="Q1739" s="69">
        <v>16.27665</v>
      </c>
      <c r="R1739" s="69">
        <v>11.80179</v>
      </c>
      <c r="S1739" s="69">
        <v>10.642609999999999</v>
      </c>
      <c r="T1739" s="69">
        <v>10.138</v>
      </c>
      <c r="U1739" s="69">
        <v>9.7397480000000005</v>
      </c>
      <c r="V1739" s="70">
        <v>1.052521</v>
      </c>
      <c r="W1739" s="70">
        <v>0.94619169999999997</v>
      </c>
      <c r="X1739" s="70">
        <v>0.89394929999999995</v>
      </c>
      <c r="Y1739" s="70">
        <v>0.86298609999999998</v>
      </c>
    </row>
    <row r="1740" spans="1:25">
      <c r="A1740" t="str">
        <f t="shared" si="84"/>
        <v>54-34</v>
      </c>
      <c r="B1740">
        <f t="shared" si="82"/>
        <v>54</v>
      </c>
      <c r="C1740">
        <f t="shared" si="83"/>
        <v>34</v>
      </c>
      <c r="D1740">
        <v>236000</v>
      </c>
      <c r="E1740">
        <v>154000</v>
      </c>
      <c r="F1740" s="69">
        <v>24.810849999999999</v>
      </c>
      <c r="G1740" s="69">
        <v>22.137280000000001</v>
      </c>
      <c r="H1740" s="69">
        <v>21.248840000000001</v>
      </c>
      <c r="I1740" s="69">
        <v>21.102540000000001</v>
      </c>
      <c r="J1740" s="69">
        <v>39.853529999999999</v>
      </c>
      <c r="K1740" s="69">
        <v>41.940959999999997</v>
      </c>
      <c r="L1740" s="69">
        <v>42.214869999999998</v>
      </c>
      <c r="M1740" s="69">
        <v>41.976260000000003</v>
      </c>
      <c r="N1740" s="69">
        <v>20.048670000000001</v>
      </c>
      <c r="O1740" s="69">
        <v>18.408529999999999</v>
      </c>
      <c r="P1740" s="69">
        <v>17.695460000000001</v>
      </c>
      <c r="Q1740" s="69">
        <v>17.132819999999999</v>
      </c>
      <c r="R1740" s="69">
        <v>11.800190000000001</v>
      </c>
      <c r="S1740" s="69">
        <v>10.625360000000001</v>
      </c>
      <c r="T1740" s="69">
        <v>10.120760000000001</v>
      </c>
      <c r="U1740" s="69">
        <v>9.7251759999999994</v>
      </c>
      <c r="V1740" s="70">
        <v>1.065474</v>
      </c>
      <c r="W1740" s="70">
        <v>0.95153330000000003</v>
      </c>
      <c r="X1740" s="70">
        <v>0.8980148</v>
      </c>
      <c r="Y1740" s="70">
        <v>0.86726119999999995</v>
      </c>
    </row>
    <row r="1741" spans="1:25">
      <c r="A1741" t="str">
        <f t="shared" si="84"/>
        <v>54-35</v>
      </c>
      <c r="B1741">
        <f t="shared" si="82"/>
        <v>54</v>
      </c>
      <c r="C1741">
        <f t="shared" si="83"/>
        <v>35</v>
      </c>
      <c r="D1741">
        <v>236000</v>
      </c>
      <c r="E1741">
        <v>158000</v>
      </c>
      <c r="F1741" s="69">
        <v>16.76651</v>
      </c>
      <c r="G1741" s="69">
        <v>14.814410000000001</v>
      </c>
      <c r="H1741" s="69">
        <v>14.23204</v>
      </c>
      <c r="I1741" s="69">
        <v>14.174300000000001</v>
      </c>
      <c r="J1741" s="69">
        <v>45.120060000000002</v>
      </c>
      <c r="K1741" s="69">
        <v>47.26614</v>
      </c>
      <c r="L1741" s="69">
        <v>47.514429999999997</v>
      </c>
      <c r="M1741" s="69">
        <v>47.22428</v>
      </c>
      <c r="N1741" s="69">
        <v>18.265470000000001</v>
      </c>
      <c r="O1741" s="69">
        <v>16.732150000000001</v>
      </c>
      <c r="P1741" s="69">
        <v>16.101790000000001</v>
      </c>
      <c r="Q1741" s="69">
        <v>15.613899999999999</v>
      </c>
      <c r="R1741" s="69">
        <v>10.828720000000001</v>
      </c>
      <c r="S1741" s="69">
        <v>9.7128289999999993</v>
      </c>
      <c r="T1741" s="69">
        <v>9.2554949999999998</v>
      </c>
      <c r="U1741" s="69">
        <v>8.9024059999999992</v>
      </c>
      <c r="V1741" s="70">
        <v>0.63723070000000004</v>
      </c>
      <c r="W1741" s="70">
        <v>0.55942630000000004</v>
      </c>
      <c r="X1741" s="70">
        <v>0.52666420000000003</v>
      </c>
      <c r="Y1741" s="70">
        <v>0.51106689999999999</v>
      </c>
    </row>
    <row r="1742" spans="1:25">
      <c r="A1742" t="str">
        <f t="shared" si="84"/>
        <v>54-36</v>
      </c>
      <c r="B1742">
        <f t="shared" si="82"/>
        <v>54</v>
      </c>
      <c r="C1742">
        <f t="shared" si="83"/>
        <v>36</v>
      </c>
      <c r="D1742">
        <v>236000</v>
      </c>
      <c r="E1742">
        <v>162000</v>
      </c>
      <c r="F1742" s="69">
        <v>15.536490000000001</v>
      </c>
      <c r="G1742" s="69">
        <v>13.740600000000001</v>
      </c>
      <c r="H1742" s="69">
        <v>13.218310000000001</v>
      </c>
      <c r="I1742" s="69">
        <v>13.168100000000001</v>
      </c>
      <c r="J1742" s="69">
        <v>46.23545</v>
      </c>
      <c r="K1742" s="69">
        <v>48.386539999999997</v>
      </c>
      <c r="L1742" s="69">
        <v>48.628570000000003</v>
      </c>
      <c r="M1742" s="69">
        <v>48.350320000000004</v>
      </c>
      <c r="N1742" s="69">
        <v>18.021550000000001</v>
      </c>
      <c r="O1742" s="69">
        <v>16.465450000000001</v>
      </c>
      <c r="P1742" s="69">
        <v>15.851610000000001</v>
      </c>
      <c r="Q1742" s="69">
        <v>15.378489999999999</v>
      </c>
      <c r="R1742" s="69">
        <v>10.8078</v>
      </c>
      <c r="S1742" s="69">
        <v>9.6569040000000008</v>
      </c>
      <c r="T1742" s="69">
        <v>9.2038060000000002</v>
      </c>
      <c r="U1742" s="69">
        <v>8.8550489999999993</v>
      </c>
      <c r="V1742" s="70">
        <v>0.62358089999999999</v>
      </c>
      <c r="W1742" s="70">
        <v>0.54438350000000002</v>
      </c>
      <c r="X1742" s="70">
        <v>0.51083140000000005</v>
      </c>
      <c r="Y1742" s="70">
        <v>0.49431969999999997</v>
      </c>
    </row>
    <row r="1743" spans="1:25">
      <c r="A1743" t="str">
        <f t="shared" si="84"/>
        <v>54-37</v>
      </c>
      <c r="B1743">
        <f t="shared" si="82"/>
        <v>54</v>
      </c>
      <c r="C1743">
        <f t="shared" si="83"/>
        <v>37</v>
      </c>
      <c r="D1743">
        <v>236000</v>
      </c>
      <c r="E1743">
        <v>166000</v>
      </c>
      <c r="F1743" s="69">
        <v>17.908650000000002</v>
      </c>
      <c r="G1743" s="69">
        <v>15.835290000000001</v>
      </c>
      <c r="H1743" s="69">
        <v>15.226089999999999</v>
      </c>
      <c r="I1743" s="69">
        <v>15.14325</v>
      </c>
      <c r="J1743" s="69">
        <v>44.179819999999999</v>
      </c>
      <c r="K1743" s="69">
        <v>46.425960000000003</v>
      </c>
      <c r="L1743" s="69">
        <v>46.720970000000001</v>
      </c>
      <c r="M1743" s="69">
        <v>46.504719999999999</v>
      </c>
      <c r="N1743" s="69">
        <v>18.493770000000001</v>
      </c>
      <c r="O1743" s="69">
        <v>16.847380000000001</v>
      </c>
      <c r="P1743" s="69">
        <v>16.198799999999999</v>
      </c>
      <c r="Q1743" s="69">
        <v>15.698219999999999</v>
      </c>
      <c r="R1743" s="69">
        <v>11.167439999999999</v>
      </c>
      <c r="S1743" s="69">
        <v>9.9419520000000006</v>
      </c>
      <c r="T1743" s="69">
        <v>9.4612180000000006</v>
      </c>
      <c r="U1743" s="69">
        <v>9.0907029999999995</v>
      </c>
      <c r="V1743" s="70">
        <v>0.60096510000000003</v>
      </c>
      <c r="W1743" s="70">
        <v>0.52108679999999996</v>
      </c>
      <c r="X1743" s="70">
        <v>0.48590319999999998</v>
      </c>
      <c r="Y1743" s="70">
        <v>0.46747889999999998</v>
      </c>
    </row>
    <row r="1744" spans="1:25">
      <c r="A1744" t="str">
        <f t="shared" si="84"/>
        <v>54-38</v>
      </c>
      <c r="B1744">
        <f t="shared" si="82"/>
        <v>54</v>
      </c>
      <c r="C1744">
        <f t="shared" si="83"/>
        <v>38</v>
      </c>
      <c r="D1744">
        <v>236000</v>
      </c>
      <c r="E1744">
        <v>170000</v>
      </c>
      <c r="F1744" s="69">
        <v>16.677209999999999</v>
      </c>
      <c r="G1744" s="69">
        <v>14.724830000000001</v>
      </c>
      <c r="H1744" s="69">
        <v>14.15662</v>
      </c>
      <c r="I1744" s="69">
        <v>14.07597</v>
      </c>
      <c r="J1744" s="69">
        <v>44.014650000000003</v>
      </c>
      <c r="K1744" s="69">
        <v>46.251980000000003</v>
      </c>
      <c r="L1744" s="69">
        <v>46.557980000000001</v>
      </c>
      <c r="M1744" s="69">
        <v>46.364089999999997</v>
      </c>
      <c r="N1744" s="69">
        <v>18.560110000000002</v>
      </c>
      <c r="O1744" s="69">
        <v>16.891439999999999</v>
      </c>
      <c r="P1744" s="69">
        <v>16.241689999999998</v>
      </c>
      <c r="Q1744" s="69">
        <v>15.743819999999999</v>
      </c>
      <c r="R1744" s="69">
        <v>11.13095</v>
      </c>
      <c r="S1744" s="69">
        <v>9.8952570000000009</v>
      </c>
      <c r="T1744" s="69">
        <v>9.4168210000000006</v>
      </c>
      <c r="U1744" s="69">
        <v>9.0505600000000008</v>
      </c>
      <c r="V1744" s="70">
        <v>0.52053079999999996</v>
      </c>
      <c r="W1744" s="70">
        <v>0.4496617</v>
      </c>
      <c r="X1744" s="70">
        <v>0.41843979999999997</v>
      </c>
      <c r="Y1744" s="70">
        <v>0.4024276</v>
      </c>
    </row>
    <row r="1745" spans="1:25">
      <c r="A1745" t="str">
        <f t="shared" si="84"/>
        <v>54-39</v>
      </c>
      <c r="B1745">
        <f t="shared" si="82"/>
        <v>54</v>
      </c>
      <c r="C1745">
        <f t="shared" si="83"/>
        <v>39</v>
      </c>
      <c r="D1745">
        <v>236000</v>
      </c>
      <c r="E1745">
        <v>174000</v>
      </c>
      <c r="F1745" s="69">
        <v>16.876470000000001</v>
      </c>
      <c r="G1745" s="69">
        <v>14.84647</v>
      </c>
      <c r="H1745" s="69">
        <v>14.28121</v>
      </c>
      <c r="I1745" s="69">
        <v>14.21128</v>
      </c>
      <c r="J1745" s="69">
        <v>44.744340000000001</v>
      </c>
      <c r="K1745" s="69">
        <v>47.059420000000003</v>
      </c>
      <c r="L1745" s="69">
        <v>47.355229999999999</v>
      </c>
      <c r="M1745" s="69">
        <v>47.146740000000001</v>
      </c>
      <c r="N1745" s="69">
        <v>17.868300000000001</v>
      </c>
      <c r="O1745" s="69">
        <v>16.259820000000001</v>
      </c>
      <c r="P1745" s="69">
        <v>15.63302</v>
      </c>
      <c r="Q1745" s="69">
        <v>15.15185</v>
      </c>
      <c r="R1745" s="69">
        <v>11.063420000000001</v>
      </c>
      <c r="S1745" s="69">
        <v>9.8285040000000006</v>
      </c>
      <c r="T1745" s="69">
        <v>9.3489170000000001</v>
      </c>
      <c r="U1745" s="69">
        <v>8.9811890000000005</v>
      </c>
      <c r="V1745" s="70">
        <v>0.57660979999999995</v>
      </c>
      <c r="W1745" s="70">
        <v>0.49698130000000001</v>
      </c>
      <c r="X1745" s="70">
        <v>0.4618719</v>
      </c>
      <c r="Y1745" s="70">
        <v>0.44302730000000001</v>
      </c>
    </row>
    <row r="1746" spans="1:25">
      <c r="A1746" t="str">
        <f t="shared" si="84"/>
        <v>54-40</v>
      </c>
      <c r="B1746">
        <f t="shared" si="82"/>
        <v>54</v>
      </c>
      <c r="C1746">
        <f t="shared" si="83"/>
        <v>40</v>
      </c>
      <c r="D1746">
        <v>236000</v>
      </c>
      <c r="E1746">
        <v>178000</v>
      </c>
      <c r="F1746" s="69">
        <v>9.8591420000000003</v>
      </c>
      <c r="G1746" s="69">
        <v>8.5662240000000001</v>
      </c>
      <c r="H1746" s="69">
        <v>8.2152829999999994</v>
      </c>
      <c r="I1746" s="69">
        <v>8.1858260000000005</v>
      </c>
      <c r="J1746" s="69">
        <v>50.206359999999997</v>
      </c>
      <c r="K1746" s="69">
        <v>52.5169</v>
      </c>
      <c r="L1746" s="69">
        <v>52.77055</v>
      </c>
      <c r="M1746" s="69">
        <v>52.522660000000002</v>
      </c>
      <c r="N1746" s="69">
        <v>11.999420000000001</v>
      </c>
      <c r="O1746" s="69">
        <v>10.99113</v>
      </c>
      <c r="P1746" s="69">
        <v>10.602980000000001</v>
      </c>
      <c r="Q1746" s="69">
        <v>10.310230000000001</v>
      </c>
      <c r="R1746" s="69">
        <v>9.2974580000000007</v>
      </c>
      <c r="S1746" s="69">
        <v>8.274877</v>
      </c>
      <c r="T1746" s="69">
        <v>7.881564</v>
      </c>
      <c r="U1746" s="69">
        <v>7.5825610000000001</v>
      </c>
      <c r="V1746" s="70">
        <v>0.50008739999999996</v>
      </c>
      <c r="W1746" s="70">
        <v>0.43016100000000002</v>
      </c>
      <c r="X1746" s="70">
        <v>0.40010059999999997</v>
      </c>
      <c r="Y1746" s="70">
        <v>0.3846407</v>
      </c>
    </row>
    <row r="1747" spans="1:25">
      <c r="A1747" t="str">
        <f t="shared" si="84"/>
        <v>54-41</v>
      </c>
      <c r="B1747">
        <f t="shared" si="82"/>
        <v>54</v>
      </c>
      <c r="C1747">
        <f t="shared" si="83"/>
        <v>41</v>
      </c>
      <c r="D1747">
        <v>236000</v>
      </c>
      <c r="E1747">
        <v>182000</v>
      </c>
      <c r="F1747" s="69">
        <v>17.237870000000001</v>
      </c>
      <c r="G1747" s="69">
        <v>15.02252</v>
      </c>
      <c r="H1747" s="69">
        <v>14.484249999999999</v>
      </c>
      <c r="I1747" s="69">
        <v>14.416359999999999</v>
      </c>
      <c r="J1747" s="69">
        <v>46.848640000000003</v>
      </c>
      <c r="K1747" s="69">
        <v>49.311309999999999</v>
      </c>
      <c r="L1747" s="69">
        <v>49.504959999999997</v>
      </c>
      <c r="M1747" s="69">
        <v>49.273820000000001</v>
      </c>
      <c r="N1747" s="69">
        <v>14.677949999999999</v>
      </c>
      <c r="O1747" s="69">
        <v>13.399229999999999</v>
      </c>
      <c r="P1747" s="69">
        <v>12.901899999999999</v>
      </c>
      <c r="Q1747" s="69">
        <v>12.52252</v>
      </c>
      <c r="R1747" s="69">
        <v>10.4651</v>
      </c>
      <c r="S1747" s="69">
        <v>9.3029159999999997</v>
      </c>
      <c r="T1747" s="69">
        <v>8.8524130000000003</v>
      </c>
      <c r="U1747" s="69">
        <v>8.5077649999999991</v>
      </c>
      <c r="V1747" s="70">
        <v>0.85980749999999995</v>
      </c>
      <c r="W1747" s="70">
        <v>0.74015280000000006</v>
      </c>
      <c r="X1747" s="70">
        <v>0.68709889999999996</v>
      </c>
      <c r="Y1747" s="70">
        <v>0.65495680000000001</v>
      </c>
    </row>
    <row r="1748" spans="1:25">
      <c r="A1748" t="str">
        <f t="shared" si="84"/>
        <v>54-42</v>
      </c>
      <c r="B1748">
        <f t="shared" si="82"/>
        <v>54</v>
      </c>
      <c r="C1748">
        <f t="shared" si="83"/>
        <v>42</v>
      </c>
      <c r="D1748">
        <v>236000</v>
      </c>
      <c r="E1748">
        <v>186000</v>
      </c>
      <c r="F1748" s="69">
        <v>8.0149399999999993</v>
      </c>
      <c r="G1748" s="69">
        <v>6.7454200000000002</v>
      </c>
      <c r="H1748" s="69">
        <v>6.5198</v>
      </c>
      <c r="I1748" s="69">
        <v>6.5217090000000004</v>
      </c>
      <c r="J1748" s="69">
        <v>41.5398</v>
      </c>
      <c r="K1748" s="69">
        <v>44.169629999999998</v>
      </c>
      <c r="L1748" s="69">
        <v>44.499920000000003</v>
      </c>
      <c r="M1748" s="69">
        <v>44.362879999999997</v>
      </c>
      <c r="N1748" s="69">
        <v>14.007860000000001</v>
      </c>
      <c r="O1748" s="69">
        <v>12.79476</v>
      </c>
      <c r="P1748" s="69">
        <v>12.33201</v>
      </c>
      <c r="Q1748" s="69">
        <v>11.98541</v>
      </c>
      <c r="R1748" s="69">
        <v>10.410909999999999</v>
      </c>
      <c r="S1748" s="69">
        <v>9.2467469999999992</v>
      </c>
      <c r="T1748" s="69">
        <v>8.8023030000000002</v>
      </c>
      <c r="U1748" s="69">
        <v>8.4672219999999996</v>
      </c>
      <c r="V1748" s="70">
        <v>0.5195282</v>
      </c>
      <c r="W1748" s="70">
        <v>0.44435609999999998</v>
      </c>
      <c r="X1748" s="70">
        <v>0.41297430000000002</v>
      </c>
      <c r="Y1748" s="70">
        <v>0.39737660000000002</v>
      </c>
    </row>
    <row r="1749" spans="1:25">
      <c r="A1749" t="str">
        <f t="shared" si="84"/>
        <v>54-43</v>
      </c>
      <c r="B1749">
        <f t="shared" si="82"/>
        <v>54</v>
      </c>
      <c r="C1749">
        <f t="shared" si="83"/>
        <v>43</v>
      </c>
      <c r="D1749">
        <v>236000</v>
      </c>
      <c r="E1749">
        <v>190000</v>
      </c>
      <c r="F1749" s="69">
        <v>15.764699999999999</v>
      </c>
      <c r="G1749" s="69">
        <v>13.45308</v>
      </c>
      <c r="H1749" s="69">
        <v>12.946260000000001</v>
      </c>
      <c r="I1749" s="69">
        <v>12.871409999999999</v>
      </c>
      <c r="J1749" s="69">
        <v>42.140210000000003</v>
      </c>
      <c r="K1749" s="69">
        <v>44.793500000000002</v>
      </c>
      <c r="L1749" s="69">
        <v>45.126309999999997</v>
      </c>
      <c r="M1749" s="69">
        <v>45.008620000000001</v>
      </c>
      <c r="N1749" s="69">
        <v>17.982489999999999</v>
      </c>
      <c r="O1749" s="69">
        <v>16.34318</v>
      </c>
      <c r="P1749" s="69">
        <v>15.68515</v>
      </c>
      <c r="Q1749" s="69">
        <v>15.17498</v>
      </c>
      <c r="R1749" s="69">
        <v>11.617990000000001</v>
      </c>
      <c r="S1749" s="69">
        <v>10.30856</v>
      </c>
      <c r="T1749" s="69">
        <v>9.7848050000000004</v>
      </c>
      <c r="U1749" s="69">
        <v>9.379607</v>
      </c>
      <c r="V1749" s="70">
        <v>0.74336550000000001</v>
      </c>
      <c r="W1749" s="70">
        <v>0.63725569999999998</v>
      </c>
      <c r="X1749" s="70">
        <v>0.58802779999999999</v>
      </c>
      <c r="Y1749" s="70">
        <v>0.55778229999999995</v>
      </c>
    </row>
    <row r="1750" spans="1:25">
      <c r="A1750" t="str">
        <f t="shared" si="84"/>
        <v>54-44</v>
      </c>
      <c r="B1750">
        <f t="shared" si="82"/>
        <v>54</v>
      </c>
      <c r="C1750">
        <f t="shared" si="83"/>
        <v>44</v>
      </c>
      <c r="D1750">
        <v>236000</v>
      </c>
      <c r="E1750">
        <v>194000</v>
      </c>
      <c r="F1750" s="69">
        <v>15.16043</v>
      </c>
      <c r="G1750" s="69">
        <v>12.966900000000001</v>
      </c>
      <c r="H1750" s="69">
        <v>12.45373</v>
      </c>
      <c r="I1750" s="69">
        <v>12.36605</v>
      </c>
      <c r="J1750" s="69">
        <v>47.637250000000002</v>
      </c>
      <c r="K1750" s="69">
        <v>50.282600000000002</v>
      </c>
      <c r="L1750" s="69">
        <v>50.608359999999998</v>
      </c>
      <c r="M1750" s="69">
        <v>50.462150000000001</v>
      </c>
      <c r="N1750" s="69">
        <v>15.75365</v>
      </c>
      <c r="O1750" s="69">
        <v>14.35788</v>
      </c>
      <c r="P1750" s="69">
        <v>13.798120000000001</v>
      </c>
      <c r="Q1750" s="69">
        <v>13.36444</v>
      </c>
      <c r="R1750" s="69">
        <v>10.61655</v>
      </c>
      <c r="S1750" s="69">
        <v>9.4306540000000005</v>
      </c>
      <c r="T1750" s="69">
        <v>8.9574630000000006</v>
      </c>
      <c r="U1750" s="69">
        <v>8.5908770000000008</v>
      </c>
      <c r="V1750" s="70">
        <v>0.63489720000000005</v>
      </c>
      <c r="W1750" s="70">
        <v>0.54469250000000002</v>
      </c>
      <c r="X1750" s="70">
        <v>0.50304190000000004</v>
      </c>
      <c r="Y1750" s="70">
        <v>0.47784159999999998</v>
      </c>
    </row>
    <row r="1751" spans="1:25">
      <c r="A1751" t="str">
        <f t="shared" si="84"/>
        <v>54-45</v>
      </c>
      <c r="B1751">
        <f t="shared" si="82"/>
        <v>54</v>
      </c>
      <c r="C1751">
        <f t="shared" si="83"/>
        <v>45</v>
      </c>
      <c r="D1751">
        <v>236000</v>
      </c>
      <c r="E1751">
        <v>198000</v>
      </c>
      <c r="F1751" s="69">
        <v>13.27467</v>
      </c>
      <c r="G1751" s="69">
        <v>11.353070000000001</v>
      </c>
      <c r="H1751" s="69">
        <v>10.88166</v>
      </c>
      <c r="I1751" s="69">
        <v>10.799759999999999</v>
      </c>
      <c r="J1751" s="69">
        <v>48.302619999999997</v>
      </c>
      <c r="K1751" s="69">
        <v>50.88306</v>
      </c>
      <c r="L1751" s="69">
        <v>51.237130000000001</v>
      </c>
      <c r="M1751" s="69">
        <v>51.099960000000003</v>
      </c>
      <c r="N1751" s="69">
        <v>16.029669999999999</v>
      </c>
      <c r="O1751" s="69">
        <v>14.62237</v>
      </c>
      <c r="P1751" s="69">
        <v>14.075609999999999</v>
      </c>
      <c r="Q1751" s="69">
        <v>13.6602</v>
      </c>
      <c r="R1751" s="69">
        <v>10.50338</v>
      </c>
      <c r="S1751" s="69">
        <v>9.3294929999999994</v>
      </c>
      <c r="T1751" s="69">
        <v>8.8778030000000001</v>
      </c>
      <c r="U1751" s="69">
        <v>8.5336599999999994</v>
      </c>
      <c r="V1751" s="70">
        <v>0.60179329999999998</v>
      </c>
      <c r="W1751" s="70">
        <v>0.51767280000000004</v>
      </c>
      <c r="X1751" s="70">
        <v>0.48033510000000001</v>
      </c>
      <c r="Y1751" s="70">
        <v>0.45889530000000001</v>
      </c>
    </row>
    <row r="1752" spans="1:25">
      <c r="A1752" t="str">
        <f t="shared" si="84"/>
        <v>54-46</v>
      </c>
      <c r="B1752">
        <f t="shared" si="82"/>
        <v>54</v>
      </c>
      <c r="C1752">
        <f t="shared" si="83"/>
        <v>46</v>
      </c>
      <c r="D1752">
        <v>236000</v>
      </c>
      <c r="E1752">
        <v>202000</v>
      </c>
      <c r="F1752" s="69">
        <v>14.37401</v>
      </c>
      <c r="G1752" s="69">
        <v>12.302989999999999</v>
      </c>
      <c r="H1752" s="69">
        <v>11.74255</v>
      </c>
      <c r="I1752" s="69">
        <v>11.630190000000001</v>
      </c>
      <c r="J1752" s="69">
        <v>47.081339999999997</v>
      </c>
      <c r="K1752" s="69">
        <v>49.705570000000002</v>
      </c>
      <c r="L1752" s="69">
        <v>50.121780000000001</v>
      </c>
      <c r="M1752" s="69">
        <v>50.026209999999999</v>
      </c>
      <c r="N1752" s="69">
        <v>17.833539999999999</v>
      </c>
      <c r="O1752" s="69">
        <v>16.239879999999999</v>
      </c>
      <c r="P1752" s="69">
        <v>15.63195</v>
      </c>
      <c r="Q1752" s="69">
        <v>15.17376</v>
      </c>
      <c r="R1752" s="69">
        <v>11.031420000000001</v>
      </c>
      <c r="S1752" s="69">
        <v>9.7931460000000001</v>
      </c>
      <c r="T1752" s="69">
        <v>9.3246140000000004</v>
      </c>
      <c r="U1752" s="69">
        <v>8.9711449999999999</v>
      </c>
      <c r="V1752" s="70">
        <v>0.63247730000000002</v>
      </c>
      <c r="W1752" s="70">
        <v>0.54363240000000002</v>
      </c>
      <c r="X1752" s="70">
        <v>0.50491889999999995</v>
      </c>
      <c r="Y1752" s="70">
        <v>0.48286630000000003</v>
      </c>
    </row>
    <row r="1753" spans="1:25">
      <c r="A1753" t="str">
        <f t="shared" si="84"/>
        <v>54-47</v>
      </c>
      <c r="B1753">
        <f t="shared" si="82"/>
        <v>54</v>
      </c>
      <c r="C1753">
        <f t="shared" si="83"/>
        <v>47</v>
      </c>
      <c r="D1753">
        <v>236000</v>
      </c>
      <c r="E1753">
        <v>206000</v>
      </c>
      <c r="F1753" s="69">
        <v>17.16724</v>
      </c>
      <c r="G1753" s="69">
        <v>14.744579999999999</v>
      </c>
      <c r="H1753" s="69">
        <v>14.0426</v>
      </c>
      <c r="I1753" s="69">
        <v>13.88683</v>
      </c>
      <c r="J1753" s="69">
        <v>46.079799999999999</v>
      </c>
      <c r="K1753" s="69">
        <v>48.722470000000001</v>
      </c>
      <c r="L1753" s="69">
        <v>49.174630000000001</v>
      </c>
      <c r="M1753" s="69">
        <v>49.103169999999999</v>
      </c>
      <c r="N1753" s="69">
        <v>19.08905</v>
      </c>
      <c r="O1753" s="69">
        <v>17.368659999999998</v>
      </c>
      <c r="P1753" s="69">
        <v>16.704239999999999</v>
      </c>
      <c r="Q1753" s="69">
        <v>16.203389999999999</v>
      </c>
      <c r="R1753" s="69">
        <v>11.602209999999999</v>
      </c>
      <c r="S1753" s="69">
        <v>10.294169999999999</v>
      </c>
      <c r="T1753" s="69">
        <v>9.7948039999999992</v>
      </c>
      <c r="U1753" s="69">
        <v>9.4180379999999992</v>
      </c>
      <c r="V1753" s="70">
        <v>0.76919190000000004</v>
      </c>
      <c r="W1753" s="70">
        <v>0.66347560000000005</v>
      </c>
      <c r="X1753" s="70">
        <v>0.61529009999999995</v>
      </c>
      <c r="Y1753" s="70">
        <v>0.58573140000000001</v>
      </c>
    </row>
    <row r="1754" spans="1:25">
      <c r="A1754" t="str">
        <f t="shared" si="84"/>
        <v>54-48</v>
      </c>
      <c r="B1754">
        <f t="shared" si="82"/>
        <v>54</v>
      </c>
      <c r="C1754">
        <f t="shared" si="83"/>
        <v>48</v>
      </c>
      <c r="D1754">
        <v>236000</v>
      </c>
      <c r="E1754">
        <v>210000</v>
      </c>
      <c r="F1754" s="69">
        <v>10.72791</v>
      </c>
      <c r="G1754" s="69">
        <v>9.1280940000000008</v>
      </c>
      <c r="H1754" s="69">
        <v>8.6910080000000001</v>
      </c>
      <c r="I1754" s="69">
        <v>8.6144909999999992</v>
      </c>
      <c r="J1754" s="69">
        <v>50.100430000000003</v>
      </c>
      <c r="K1754" s="69">
        <v>52.690460000000002</v>
      </c>
      <c r="L1754" s="69">
        <v>53.102710000000002</v>
      </c>
      <c r="M1754" s="69">
        <v>52.982170000000004</v>
      </c>
      <c r="N1754" s="69">
        <v>17.183949999999999</v>
      </c>
      <c r="O1754" s="69">
        <v>15.6724</v>
      </c>
      <c r="P1754" s="69">
        <v>15.100960000000001</v>
      </c>
      <c r="Q1754" s="69">
        <v>14.676159999999999</v>
      </c>
      <c r="R1754" s="69">
        <v>10.515180000000001</v>
      </c>
      <c r="S1754" s="69">
        <v>9.3383509999999994</v>
      </c>
      <c r="T1754" s="69">
        <v>8.8995130000000007</v>
      </c>
      <c r="U1754" s="69">
        <v>8.5719799999999999</v>
      </c>
      <c r="V1754" s="70">
        <v>0.65330750000000004</v>
      </c>
      <c r="W1754" s="70">
        <v>0.56277049999999995</v>
      </c>
      <c r="X1754" s="70">
        <v>0.52381230000000001</v>
      </c>
      <c r="Y1754" s="70">
        <v>0.50166500000000003</v>
      </c>
    </row>
    <row r="1755" spans="1:25">
      <c r="A1755" t="str">
        <f t="shared" si="84"/>
        <v>54-49</v>
      </c>
      <c r="B1755">
        <f t="shared" si="82"/>
        <v>54</v>
      </c>
      <c r="C1755">
        <f t="shared" si="83"/>
        <v>49</v>
      </c>
      <c r="D1755">
        <v>236000</v>
      </c>
      <c r="E1755">
        <v>214000</v>
      </c>
      <c r="F1755" s="69">
        <v>10.52032</v>
      </c>
      <c r="G1755" s="69">
        <v>8.9271550000000008</v>
      </c>
      <c r="H1755" s="69">
        <v>8.4885160000000006</v>
      </c>
      <c r="I1755" s="69">
        <v>8.4199470000000005</v>
      </c>
      <c r="J1755" s="69">
        <v>38.505740000000003</v>
      </c>
      <c r="K1755" s="69">
        <v>41.330829999999999</v>
      </c>
      <c r="L1755" s="69">
        <v>41.926679999999998</v>
      </c>
      <c r="M1755" s="69">
        <v>41.96772</v>
      </c>
      <c r="N1755" s="69">
        <v>18.434059999999999</v>
      </c>
      <c r="O1755" s="69">
        <v>16.766369999999998</v>
      </c>
      <c r="P1755" s="69">
        <v>16.15887</v>
      </c>
      <c r="Q1755" s="69">
        <v>15.70739</v>
      </c>
      <c r="R1755" s="69">
        <v>11.693149999999999</v>
      </c>
      <c r="S1755" s="69">
        <v>10.367610000000001</v>
      </c>
      <c r="T1755" s="69">
        <v>9.8861709999999992</v>
      </c>
      <c r="U1755" s="69">
        <v>9.5285530000000005</v>
      </c>
      <c r="V1755" s="70">
        <v>0.65281060000000002</v>
      </c>
      <c r="W1755" s="70">
        <v>0.55816239999999995</v>
      </c>
      <c r="X1755" s="70">
        <v>0.52004379999999994</v>
      </c>
      <c r="Y1755" s="70">
        <v>0.49894470000000002</v>
      </c>
    </row>
    <row r="1756" spans="1:25">
      <c r="A1756" t="str">
        <f t="shared" si="84"/>
        <v>55-1</v>
      </c>
      <c r="B1756">
        <f t="shared" si="82"/>
        <v>55</v>
      </c>
      <c r="C1756">
        <f t="shared" si="83"/>
        <v>1</v>
      </c>
      <c r="D1756">
        <v>240000</v>
      </c>
      <c r="E1756">
        <v>22000</v>
      </c>
      <c r="F1756" s="69">
        <v>9.1128009999999993</v>
      </c>
      <c r="G1756" s="69">
        <v>7.5785600000000004</v>
      </c>
      <c r="H1756" s="69">
        <v>7.1069990000000001</v>
      </c>
      <c r="I1756" s="69">
        <v>6.9148579999999997</v>
      </c>
      <c r="J1756" s="69">
        <v>50.418990000000001</v>
      </c>
      <c r="K1756" s="69">
        <v>52.623530000000002</v>
      </c>
      <c r="L1756" s="69">
        <v>52.990049999999997</v>
      </c>
      <c r="M1756" s="69">
        <v>52.963740000000001</v>
      </c>
      <c r="N1756" s="69">
        <v>13.48826</v>
      </c>
      <c r="O1756" s="69">
        <v>12.28641</v>
      </c>
      <c r="P1756" s="69">
        <v>11.82704</v>
      </c>
      <c r="Q1756" s="69">
        <v>11.48353</v>
      </c>
      <c r="R1756" s="69">
        <v>7.8264659999999999</v>
      </c>
      <c r="S1756" s="69">
        <v>6.9571069999999997</v>
      </c>
      <c r="T1756" s="69">
        <v>6.6215820000000001</v>
      </c>
      <c r="U1756" s="69">
        <v>6.3673339999999996</v>
      </c>
      <c r="V1756" s="70">
        <v>0.39933619999999997</v>
      </c>
      <c r="W1756" s="70">
        <v>0.33824700000000002</v>
      </c>
      <c r="X1756" s="70">
        <v>0.30722440000000001</v>
      </c>
      <c r="Y1756" s="70">
        <v>0.28943279999999999</v>
      </c>
    </row>
    <row r="1757" spans="1:25">
      <c r="A1757" t="str">
        <f t="shared" si="84"/>
        <v>55-2</v>
      </c>
      <c r="B1757">
        <f t="shared" si="82"/>
        <v>55</v>
      </c>
      <c r="C1757">
        <f t="shared" si="83"/>
        <v>2</v>
      </c>
      <c r="D1757">
        <v>240000</v>
      </c>
      <c r="E1757">
        <v>26000</v>
      </c>
      <c r="F1757" s="69">
        <v>7.6676440000000001</v>
      </c>
      <c r="G1757" s="69">
        <v>6.6241500000000002</v>
      </c>
      <c r="H1757" s="69">
        <v>6.2902360000000002</v>
      </c>
      <c r="I1757" s="69">
        <v>6.1598850000000001</v>
      </c>
      <c r="J1757" s="69">
        <v>54.405419999999999</v>
      </c>
      <c r="K1757" s="69">
        <v>55.919330000000002</v>
      </c>
      <c r="L1757" s="69">
        <v>56.076239999999999</v>
      </c>
      <c r="M1757" s="69">
        <v>55.944659999999999</v>
      </c>
      <c r="N1757" s="69">
        <v>14.06846</v>
      </c>
      <c r="O1757" s="69">
        <v>12.802070000000001</v>
      </c>
      <c r="P1757" s="69">
        <v>12.318009999999999</v>
      </c>
      <c r="Q1757" s="69">
        <v>11.95722</v>
      </c>
      <c r="R1757" s="69">
        <v>7.9165070000000002</v>
      </c>
      <c r="S1757" s="69">
        <v>7.039072</v>
      </c>
      <c r="T1757" s="69">
        <v>6.7034419999999999</v>
      </c>
      <c r="U1757" s="69">
        <v>6.4502100000000002</v>
      </c>
      <c r="V1757" s="70">
        <v>0.64390519999999996</v>
      </c>
      <c r="W1757" s="70">
        <v>0.55673760000000005</v>
      </c>
      <c r="X1757" s="70">
        <v>0.5169163</v>
      </c>
      <c r="Y1757" s="70">
        <v>0.49458980000000002</v>
      </c>
    </row>
    <row r="1758" spans="1:25">
      <c r="A1758" t="str">
        <f t="shared" si="84"/>
        <v>55-3</v>
      </c>
      <c r="B1758">
        <f t="shared" si="82"/>
        <v>55</v>
      </c>
      <c r="C1758">
        <f t="shared" si="83"/>
        <v>3</v>
      </c>
      <c r="D1758">
        <v>240000</v>
      </c>
      <c r="E1758">
        <v>30000</v>
      </c>
      <c r="F1758" s="69">
        <v>7.021299</v>
      </c>
      <c r="G1758" s="69">
        <v>6.1767690000000002</v>
      </c>
      <c r="H1758" s="69">
        <v>5.9102230000000002</v>
      </c>
      <c r="I1758" s="69">
        <v>5.8133730000000003</v>
      </c>
      <c r="J1758" s="69">
        <v>54.147930000000002</v>
      </c>
      <c r="K1758" s="69">
        <v>55.767519999999998</v>
      </c>
      <c r="L1758" s="69">
        <v>55.958030000000001</v>
      </c>
      <c r="M1758" s="69">
        <v>55.836680000000001</v>
      </c>
      <c r="N1758" s="69">
        <v>12.306010000000001</v>
      </c>
      <c r="O1758" s="69">
        <v>11.244490000000001</v>
      </c>
      <c r="P1758" s="69">
        <v>10.83609</v>
      </c>
      <c r="Q1758" s="69">
        <v>10.53312</v>
      </c>
      <c r="R1758" s="69">
        <v>7.4825049999999997</v>
      </c>
      <c r="S1758" s="69">
        <v>6.6681330000000001</v>
      </c>
      <c r="T1758" s="69">
        <v>6.354279</v>
      </c>
      <c r="U1758" s="69">
        <v>6.1183189999999996</v>
      </c>
      <c r="V1758" s="70">
        <v>0.54288740000000002</v>
      </c>
      <c r="W1758" s="70">
        <v>0.4704468</v>
      </c>
      <c r="X1758" s="70">
        <v>0.43650369999999999</v>
      </c>
      <c r="Y1758" s="70">
        <v>0.41785650000000002</v>
      </c>
    </row>
    <row r="1759" spans="1:25">
      <c r="A1759" t="str">
        <f t="shared" si="84"/>
        <v>55-4</v>
      </c>
      <c r="B1759">
        <f t="shared" si="82"/>
        <v>55</v>
      </c>
      <c r="C1759">
        <f t="shared" si="83"/>
        <v>4</v>
      </c>
      <c r="D1759">
        <v>240000</v>
      </c>
      <c r="E1759">
        <v>34000</v>
      </c>
      <c r="F1759" s="69">
        <v>5.6910410000000002</v>
      </c>
      <c r="G1759" s="69">
        <v>5.0338050000000001</v>
      </c>
      <c r="H1759" s="69">
        <v>4.8287319999999996</v>
      </c>
      <c r="I1759" s="69">
        <v>4.7517579999999997</v>
      </c>
      <c r="J1759" s="69">
        <v>53.465269999999997</v>
      </c>
      <c r="K1759" s="69">
        <v>55.203279999999999</v>
      </c>
      <c r="L1759" s="69">
        <v>55.42792</v>
      </c>
      <c r="M1759" s="69">
        <v>55.314970000000002</v>
      </c>
      <c r="N1759" s="69">
        <v>6.6914559999999996</v>
      </c>
      <c r="O1759" s="69">
        <v>6.1905400000000004</v>
      </c>
      <c r="P1759" s="69">
        <v>5.9997809999999996</v>
      </c>
      <c r="Q1759" s="69">
        <v>5.8583160000000003</v>
      </c>
      <c r="R1759" s="69">
        <v>6.2979320000000003</v>
      </c>
      <c r="S1759" s="69">
        <v>5.6354550000000003</v>
      </c>
      <c r="T1759" s="69">
        <v>5.3796059999999999</v>
      </c>
      <c r="U1759" s="69">
        <v>5.1863229999999998</v>
      </c>
      <c r="V1759" s="70">
        <v>0.32702930000000002</v>
      </c>
      <c r="W1759" s="70">
        <v>0.28201110000000001</v>
      </c>
      <c r="X1759" s="70">
        <v>0.25959070000000001</v>
      </c>
      <c r="Y1759" s="70">
        <v>0.24740519999999999</v>
      </c>
    </row>
    <row r="1760" spans="1:25">
      <c r="A1760" t="str">
        <f t="shared" si="84"/>
        <v>55-5</v>
      </c>
      <c r="B1760">
        <f t="shared" si="82"/>
        <v>55</v>
      </c>
      <c r="C1760">
        <f t="shared" si="83"/>
        <v>5</v>
      </c>
      <c r="D1760">
        <v>240000</v>
      </c>
      <c r="E1760">
        <v>38000</v>
      </c>
      <c r="F1760" s="69">
        <v>5.5729680000000004</v>
      </c>
      <c r="G1760" s="69">
        <v>4.8691589999999998</v>
      </c>
      <c r="H1760" s="69">
        <v>4.6511889999999996</v>
      </c>
      <c r="I1760" s="69">
        <v>4.569903</v>
      </c>
      <c r="J1760" s="69">
        <v>53.789299999999997</v>
      </c>
      <c r="K1760" s="69">
        <v>55.491230000000002</v>
      </c>
      <c r="L1760" s="69">
        <v>55.703940000000003</v>
      </c>
      <c r="M1760" s="69">
        <v>55.585279999999997</v>
      </c>
      <c r="N1760" s="69">
        <v>7.1299279999999996</v>
      </c>
      <c r="O1760" s="69">
        <v>6.5747479999999996</v>
      </c>
      <c r="P1760" s="69">
        <v>6.3641800000000002</v>
      </c>
      <c r="Q1760" s="69">
        <v>6.2075500000000003</v>
      </c>
      <c r="R1760" s="69">
        <v>6.4022050000000004</v>
      </c>
      <c r="S1760" s="69">
        <v>5.723573</v>
      </c>
      <c r="T1760" s="69">
        <v>5.4628629999999996</v>
      </c>
      <c r="U1760" s="69">
        <v>5.2658319999999996</v>
      </c>
      <c r="V1760" s="70">
        <v>0.35071960000000002</v>
      </c>
      <c r="W1760" s="70">
        <v>0.30138480000000001</v>
      </c>
      <c r="X1760" s="70">
        <v>0.27722370000000002</v>
      </c>
      <c r="Y1760" s="70">
        <v>0.2641887</v>
      </c>
    </row>
    <row r="1761" spans="1:25">
      <c r="A1761" t="str">
        <f t="shared" si="84"/>
        <v>55-6</v>
      </c>
      <c r="B1761">
        <f t="shared" si="82"/>
        <v>55</v>
      </c>
      <c r="C1761">
        <f t="shared" si="83"/>
        <v>6</v>
      </c>
      <c r="D1761">
        <v>240000</v>
      </c>
      <c r="E1761">
        <v>42000</v>
      </c>
      <c r="F1761" s="69">
        <v>7.5722690000000004</v>
      </c>
      <c r="G1761" s="69">
        <v>6.5092840000000001</v>
      </c>
      <c r="H1761" s="69">
        <v>6.1780889999999999</v>
      </c>
      <c r="I1761" s="69">
        <v>6.0652609999999996</v>
      </c>
      <c r="J1761" s="69">
        <v>55.364460000000001</v>
      </c>
      <c r="K1761" s="69">
        <v>56.882219999999997</v>
      </c>
      <c r="L1761" s="69">
        <v>57.033340000000003</v>
      </c>
      <c r="M1761" s="69">
        <v>56.896389999999997</v>
      </c>
      <c r="N1761" s="69">
        <v>13.81179</v>
      </c>
      <c r="O1761" s="69">
        <v>12.55672</v>
      </c>
      <c r="P1761" s="69">
        <v>12.077959999999999</v>
      </c>
      <c r="Q1761" s="69">
        <v>11.72439</v>
      </c>
      <c r="R1761" s="69">
        <v>7.9214630000000001</v>
      </c>
      <c r="S1761" s="69">
        <v>7.0412629999999998</v>
      </c>
      <c r="T1761" s="69">
        <v>6.7049960000000004</v>
      </c>
      <c r="U1761" s="69">
        <v>6.4532800000000003</v>
      </c>
      <c r="V1761" s="70">
        <v>0.68570889999999995</v>
      </c>
      <c r="W1761" s="70">
        <v>0.59425289999999997</v>
      </c>
      <c r="X1761" s="70">
        <v>0.55505970000000004</v>
      </c>
      <c r="Y1761" s="70">
        <v>0.53450739999999997</v>
      </c>
    </row>
    <row r="1762" spans="1:25">
      <c r="A1762" t="str">
        <f t="shared" si="84"/>
        <v>55-7</v>
      </c>
      <c r="B1762">
        <f t="shared" si="82"/>
        <v>55</v>
      </c>
      <c r="C1762">
        <f t="shared" si="83"/>
        <v>7</v>
      </c>
      <c r="D1762">
        <v>240000</v>
      </c>
      <c r="E1762">
        <v>46000</v>
      </c>
      <c r="F1762" s="69">
        <v>7.5267569999999999</v>
      </c>
      <c r="G1762" s="69">
        <v>6.4021970000000001</v>
      </c>
      <c r="H1762" s="69">
        <v>6.0462590000000001</v>
      </c>
      <c r="I1762" s="69">
        <v>5.9263240000000001</v>
      </c>
      <c r="J1762" s="69">
        <v>55.054180000000002</v>
      </c>
      <c r="K1762" s="69">
        <v>56.672220000000003</v>
      </c>
      <c r="L1762" s="69">
        <v>56.846319999999999</v>
      </c>
      <c r="M1762" s="69">
        <v>56.715629999999997</v>
      </c>
      <c r="N1762" s="69">
        <v>13.78654</v>
      </c>
      <c r="O1762" s="69">
        <v>12.5297</v>
      </c>
      <c r="P1762" s="69">
        <v>12.049469999999999</v>
      </c>
      <c r="Q1762" s="69">
        <v>11.696820000000001</v>
      </c>
      <c r="R1762" s="69">
        <v>7.9079969999999999</v>
      </c>
      <c r="S1762" s="69">
        <v>7.025099</v>
      </c>
      <c r="T1762" s="69">
        <v>6.6868420000000004</v>
      </c>
      <c r="U1762" s="69">
        <v>6.4353990000000003</v>
      </c>
      <c r="V1762" s="70">
        <v>0.65905789999999997</v>
      </c>
      <c r="W1762" s="70">
        <v>0.56993400000000005</v>
      </c>
      <c r="X1762" s="70">
        <v>0.53182859999999998</v>
      </c>
      <c r="Y1762" s="70">
        <v>0.5122736</v>
      </c>
    </row>
    <row r="1763" spans="1:25">
      <c r="A1763" t="str">
        <f t="shared" si="84"/>
        <v>55-8</v>
      </c>
      <c r="B1763">
        <f t="shared" si="82"/>
        <v>55</v>
      </c>
      <c r="C1763">
        <f t="shared" si="83"/>
        <v>8</v>
      </c>
      <c r="D1763">
        <v>240000</v>
      </c>
      <c r="E1763">
        <v>50000</v>
      </c>
      <c r="F1763" s="69">
        <v>5.489026</v>
      </c>
      <c r="G1763" s="69">
        <v>4.6494140000000002</v>
      </c>
      <c r="H1763" s="69">
        <v>4.3908870000000002</v>
      </c>
      <c r="I1763" s="69">
        <v>4.2986389999999997</v>
      </c>
      <c r="J1763" s="69">
        <v>54.442909999999998</v>
      </c>
      <c r="K1763" s="69">
        <v>56.2363</v>
      </c>
      <c r="L1763" s="69">
        <v>56.452559999999998</v>
      </c>
      <c r="M1763" s="69">
        <v>56.340490000000003</v>
      </c>
      <c r="N1763" s="69">
        <v>7.3922749999999997</v>
      </c>
      <c r="O1763" s="69">
        <v>6.7979690000000002</v>
      </c>
      <c r="P1763" s="69">
        <v>6.5707760000000004</v>
      </c>
      <c r="Q1763" s="69">
        <v>6.4051999999999998</v>
      </c>
      <c r="R1763" s="69">
        <v>6.3979990000000004</v>
      </c>
      <c r="S1763" s="69">
        <v>5.7119629999999999</v>
      </c>
      <c r="T1763" s="69">
        <v>5.4465170000000001</v>
      </c>
      <c r="U1763" s="69">
        <v>5.2493040000000004</v>
      </c>
      <c r="V1763" s="70">
        <v>0.3841772</v>
      </c>
      <c r="W1763" s="70">
        <v>0.32964579999999999</v>
      </c>
      <c r="X1763" s="70">
        <v>0.30409249999999999</v>
      </c>
      <c r="Y1763" s="70">
        <v>0.29089779999999998</v>
      </c>
    </row>
    <row r="1764" spans="1:25">
      <c r="A1764" t="str">
        <f t="shared" si="84"/>
        <v>55-9</v>
      </c>
      <c r="B1764">
        <f t="shared" si="82"/>
        <v>55</v>
      </c>
      <c r="C1764">
        <f t="shared" si="83"/>
        <v>9</v>
      </c>
      <c r="D1764">
        <v>240000</v>
      </c>
      <c r="E1764">
        <v>54000</v>
      </c>
      <c r="F1764" s="69">
        <v>6.923603</v>
      </c>
      <c r="G1764" s="69">
        <v>5.8102130000000001</v>
      </c>
      <c r="H1764" s="69">
        <v>5.4717339999999997</v>
      </c>
      <c r="I1764" s="69">
        <v>5.3602980000000002</v>
      </c>
      <c r="J1764" s="69">
        <v>54.02149</v>
      </c>
      <c r="K1764" s="69">
        <v>55.850679999999997</v>
      </c>
      <c r="L1764" s="69">
        <v>56.082410000000003</v>
      </c>
      <c r="M1764" s="69">
        <v>55.980200000000004</v>
      </c>
      <c r="N1764" s="69">
        <v>11.6974</v>
      </c>
      <c r="O1764" s="69">
        <v>10.655889999999999</v>
      </c>
      <c r="P1764" s="69">
        <v>10.258609999999999</v>
      </c>
      <c r="Q1764" s="69">
        <v>9.9680940000000007</v>
      </c>
      <c r="R1764" s="69">
        <v>7.2294980000000004</v>
      </c>
      <c r="S1764" s="69">
        <v>6.4324139999999996</v>
      </c>
      <c r="T1764" s="69">
        <v>6.1264969999999996</v>
      </c>
      <c r="U1764" s="69">
        <v>5.9000069999999996</v>
      </c>
      <c r="V1764" s="70">
        <v>0.51712880000000006</v>
      </c>
      <c r="W1764" s="70">
        <v>0.44474940000000002</v>
      </c>
      <c r="X1764" s="70">
        <v>0.41295779999999999</v>
      </c>
      <c r="Y1764" s="70">
        <v>0.39666010000000002</v>
      </c>
    </row>
    <row r="1765" spans="1:25">
      <c r="A1765" t="str">
        <f t="shared" si="84"/>
        <v>55-10</v>
      </c>
      <c r="B1765">
        <f t="shared" si="82"/>
        <v>55</v>
      </c>
      <c r="C1765">
        <f t="shared" si="83"/>
        <v>10</v>
      </c>
      <c r="D1765">
        <v>240000</v>
      </c>
      <c r="E1765">
        <v>58000</v>
      </c>
      <c r="F1765" s="69">
        <v>5.1019759999999996</v>
      </c>
      <c r="G1765" s="69">
        <v>4.3199990000000001</v>
      </c>
      <c r="H1765" s="69">
        <v>4.0830659999999996</v>
      </c>
      <c r="I1765" s="69">
        <v>3.9992169999999998</v>
      </c>
      <c r="J1765" s="69">
        <v>54.022640000000003</v>
      </c>
      <c r="K1765" s="69">
        <v>55.861690000000003</v>
      </c>
      <c r="L1765" s="69">
        <v>56.096539999999997</v>
      </c>
      <c r="M1765" s="69">
        <v>55.996450000000003</v>
      </c>
      <c r="N1765" s="69">
        <v>5.6364409999999996</v>
      </c>
      <c r="O1765" s="69">
        <v>5.2073609999999997</v>
      </c>
      <c r="P1765" s="69">
        <v>5.0449029999999997</v>
      </c>
      <c r="Q1765" s="69">
        <v>4.9275070000000003</v>
      </c>
      <c r="R1765" s="69">
        <v>5.8354850000000003</v>
      </c>
      <c r="S1765" s="69">
        <v>5.215179</v>
      </c>
      <c r="T1765" s="69">
        <v>4.9764980000000003</v>
      </c>
      <c r="U1765" s="69">
        <v>4.7993230000000002</v>
      </c>
      <c r="V1765" s="70">
        <v>0.31648850000000001</v>
      </c>
      <c r="W1765" s="70">
        <v>0.27010000000000001</v>
      </c>
      <c r="X1765" s="70">
        <v>0.24807770000000001</v>
      </c>
      <c r="Y1765" s="70">
        <v>0.2368132</v>
      </c>
    </row>
    <row r="1766" spans="1:25">
      <c r="A1766" t="str">
        <f t="shared" si="84"/>
        <v>55-11</v>
      </c>
      <c r="B1766">
        <f t="shared" si="82"/>
        <v>55</v>
      </c>
      <c r="C1766">
        <f t="shared" si="83"/>
        <v>11</v>
      </c>
      <c r="D1766">
        <v>240000</v>
      </c>
      <c r="E1766">
        <v>62000</v>
      </c>
      <c r="F1766" s="69">
        <v>5.170312</v>
      </c>
      <c r="G1766" s="69">
        <v>4.409592</v>
      </c>
      <c r="H1766" s="69">
        <v>4.1760190000000001</v>
      </c>
      <c r="I1766" s="69">
        <v>4.0909300000000002</v>
      </c>
      <c r="J1766" s="69">
        <v>56.753779999999999</v>
      </c>
      <c r="K1766" s="69">
        <v>58.28877</v>
      </c>
      <c r="L1766" s="69">
        <v>58.428489999999996</v>
      </c>
      <c r="M1766" s="69">
        <v>58.289250000000003</v>
      </c>
      <c r="N1766" s="69">
        <v>11.758330000000001</v>
      </c>
      <c r="O1766" s="69">
        <v>10.700519999999999</v>
      </c>
      <c r="P1766" s="69">
        <v>10.30045</v>
      </c>
      <c r="Q1766" s="69">
        <v>10.00488</v>
      </c>
      <c r="R1766" s="69">
        <v>6.9725140000000003</v>
      </c>
      <c r="S1766" s="69">
        <v>6.2057500000000001</v>
      </c>
      <c r="T1766" s="69">
        <v>5.9139290000000004</v>
      </c>
      <c r="U1766" s="69">
        <v>5.696199</v>
      </c>
      <c r="V1766" s="70">
        <v>0.59830519999999998</v>
      </c>
      <c r="W1766" s="70">
        <v>0.51519349999999997</v>
      </c>
      <c r="X1766" s="70">
        <v>0.48043950000000002</v>
      </c>
      <c r="Y1766" s="70">
        <v>0.46274130000000002</v>
      </c>
    </row>
    <row r="1767" spans="1:25">
      <c r="A1767" t="str">
        <f t="shared" si="84"/>
        <v>55-12</v>
      </c>
      <c r="B1767">
        <f t="shared" si="82"/>
        <v>55</v>
      </c>
      <c r="C1767">
        <f t="shared" si="83"/>
        <v>12</v>
      </c>
      <c r="D1767">
        <v>240000</v>
      </c>
      <c r="E1767">
        <v>66000</v>
      </c>
      <c r="F1767" s="69">
        <v>7.1582309999999998</v>
      </c>
      <c r="G1767" s="69">
        <v>6.08223</v>
      </c>
      <c r="H1767" s="69">
        <v>5.7542099999999996</v>
      </c>
      <c r="I1767" s="69">
        <v>5.6461949999999996</v>
      </c>
      <c r="J1767" s="69">
        <v>54.196939999999998</v>
      </c>
      <c r="K1767" s="69">
        <v>55.936950000000003</v>
      </c>
      <c r="L1767" s="69">
        <v>56.140830000000001</v>
      </c>
      <c r="M1767" s="69">
        <v>56.028860000000002</v>
      </c>
      <c r="N1767" s="69">
        <v>11.899509999999999</v>
      </c>
      <c r="O1767" s="69">
        <v>10.830780000000001</v>
      </c>
      <c r="P1767" s="69">
        <v>10.426439999999999</v>
      </c>
      <c r="Q1767" s="69">
        <v>10.12848</v>
      </c>
      <c r="R1767" s="69">
        <v>7.0756249999999996</v>
      </c>
      <c r="S1767" s="69">
        <v>6.295401</v>
      </c>
      <c r="T1767" s="69">
        <v>5.9984650000000004</v>
      </c>
      <c r="U1767" s="69">
        <v>5.7775639999999999</v>
      </c>
      <c r="V1767" s="70">
        <v>0.56648109999999996</v>
      </c>
      <c r="W1767" s="70">
        <v>0.48792000000000002</v>
      </c>
      <c r="X1767" s="70">
        <v>0.45472459999999998</v>
      </c>
      <c r="Y1767" s="70">
        <v>0.43798569999999998</v>
      </c>
    </row>
    <row r="1768" spans="1:25">
      <c r="A1768" t="str">
        <f t="shared" si="84"/>
        <v>55-13</v>
      </c>
      <c r="B1768">
        <f t="shared" si="82"/>
        <v>55</v>
      </c>
      <c r="C1768">
        <f t="shared" si="83"/>
        <v>13</v>
      </c>
      <c r="D1768">
        <v>240000</v>
      </c>
      <c r="E1768">
        <v>70000</v>
      </c>
      <c r="F1768" s="69">
        <v>6.049353</v>
      </c>
      <c r="G1768" s="69">
        <v>5.1737919999999997</v>
      </c>
      <c r="H1768" s="69">
        <v>4.903206</v>
      </c>
      <c r="I1768" s="69">
        <v>4.8095230000000004</v>
      </c>
      <c r="J1768" s="69">
        <v>55.644069999999999</v>
      </c>
      <c r="K1768" s="69">
        <v>57.232559999999999</v>
      </c>
      <c r="L1768" s="69">
        <v>57.385829999999999</v>
      </c>
      <c r="M1768" s="69">
        <v>57.251449999999998</v>
      </c>
      <c r="N1768" s="69">
        <v>12.00446</v>
      </c>
      <c r="O1768" s="69">
        <v>10.93268</v>
      </c>
      <c r="P1768" s="69">
        <v>10.52732</v>
      </c>
      <c r="Q1768" s="69">
        <v>10.229150000000001</v>
      </c>
      <c r="R1768" s="69">
        <v>6.9706250000000001</v>
      </c>
      <c r="S1768" s="69">
        <v>6.203049</v>
      </c>
      <c r="T1768" s="69">
        <v>5.9110940000000003</v>
      </c>
      <c r="U1768" s="69">
        <v>5.6942069999999996</v>
      </c>
      <c r="V1768" s="70">
        <v>0.60669729999999999</v>
      </c>
      <c r="W1768" s="70">
        <v>0.52367070000000004</v>
      </c>
      <c r="X1768" s="70">
        <v>0.48897879999999999</v>
      </c>
      <c r="Y1768" s="70">
        <v>0.4714988</v>
      </c>
    </row>
    <row r="1769" spans="1:25">
      <c r="A1769" t="str">
        <f t="shared" si="84"/>
        <v>55-14</v>
      </c>
      <c r="B1769">
        <f t="shared" si="82"/>
        <v>55</v>
      </c>
      <c r="C1769">
        <f t="shared" si="83"/>
        <v>14</v>
      </c>
      <c r="D1769">
        <v>240000</v>
      </c>
      <c r="E1769">
        <v>74000</v>
      </c>
      <c r="F1769" s="69">
        <v>7.4566590000000001</v>
      </c>
      <c r="G1769" s="69">
        <v>6.3604969999999996</v>
      </c>
      <c r="H1769" s="69">
        <v>6.0227180000000002</v>
      </c>
      <c r="I1769" s="69">
        <v>5.910285</v>
      </c>
      <c r="J1769" s="69">
        <v>54.433619999999998</v>
      </c>
      <c r="K1769" s="69">
        <v>56.135719999999999</v>
      </c>
      <c r="L1769" s="69">
        <v>56.324770000000001</v>
      </c>
      <c r="M1769" s="69">
        <v>56.209380000000003</v>
      </c>
      <c r="N1769" s="69">
        <v>13.27718</v>
      </c>
      <c r="O1769" s="69">
        <v>12.069599999999999</v>
      </c>
      <c r="P1769" s="69">
        <v>11.61336</v>
      </c>
      <c r="Q1769" s="69">
        <v>11.2761</v>
      </c>
      <c r="R1769" s="69">
        <v>7.2743080000000004</v>
      </c>
      <c r="S1769" s="69">
        <v>6.4691749999999999</v>
      </c>
      <c r="T1769" s="69">
        <v>6.1633069999999996</v>
      </c>
      <c r="U1769" s="69">
        <v>5.9356359999999997</v>
      </c>
      <c r="V1769" s="70">
        <v>0.64247750000000003</v>
      </c>
      <c r="W1769" s="70">
        <v>0.5548999</v>
      </c>
      <c r="X1769" s="70">
        <v>0.51890820000000004</v>
      </c>
      <c r="Y1769" s="70">
        <v>0.50077380000000005</v>
      </c>
    </row>
    <row r="1770" spans="1:25">
      <c r="A1770" t="str">
        <f t="shared" si="84"/>
        <v>55-15</v>
      </c>
      <c r="B1770">
        <f t="shared" si="82"/>
        <v>55</v>
      </c>
      <c r="C1770">
        <f t="shared" si="83"/>
        <v>15</v>
      </c>
      <c r="D1770">
        <v>240000</v>
      </c>
      <c r="E1770">
        <v>78000</v>
      </c>
      <c r="F1770" s="69">
        <v>5.9360169999999997</v>
      </c>
      <c r="G1770" s="69">
        <v>5.1315989999999996</v>
      </c>
      <c r="H1770" s="69">
        <v>4.8817029999999999</v>
      </c>
      <c r="I1770" s="69">
        <v>4.7897129999999999</v>
      </c>
      <c r="J1770" s="69">
        <v>55.474179999999997</v>
      </c>
      <c r="K1770" s="69">
        <v>57.056989999999999</v>
      </c>
      <c r="L1770" s="69">
        <v>57.211680000000001</v>
      </c>
      <c r="M1770" s="69">
        <v>57.088839999999998</v>
      </c>
      <c r="N1770" s="69">
        <v>11.951750000000001</v>
      </c>
      <c r="O1770" s="69">
        <v>10.89148</v>
      </c>
      <c r="P1770" s="69">
        <v>10.490270000000001</v>
      </c>
      <c r="Q1770" s="69">
        <v>10.19318</v>
      </c>
      <c r="R1770" s="69">
        <v>6.8977950000000003</v>
      </c>
      <c r="S1770" s="69">
        <v>6.1412259999999996</v>
      </c>
      <c r="T1770" s="69">
        <v>5.8529</v>
      </c>
      <c r="U1770" s="69">
        <v>5.6376840000000001</v>
      </c>
      <c r="V1770" s="70">
        <v>0.60618190000000005</v>
      </c>
      <c r="W1770" s="70">
        <v>0.52380079999999996</v>
      </c>
      <c r="X1770" s="70">
        <v>0.48941050000000003</v>
      </c>
      <c r="Y1770" s="70">
        <v>0.47181849999999997</v>
      </c>
    </row>
    <row r="1771" spans="1:25">
      <c r="A1771" t="str">
        <f t="shared" si="84"/>
        <v>55-16</v>
      </c>
      <c r="B1771">
        <f t="shared" si="82"/>
        <v>55</v>
      </c>
      <c r="C1771">
        <f t="shared" si="83"/>
        <v>16</v>
      </c>
      <c r="D1771">
        <v>240000</v>
      </c>
      <c r="E1771">
        <v>82000</v>
      </c>
      <c r="F1771" s="69">
        <v>7.2065169999999998</v>
      </c>
      <c r="G1771" s="69">
        <v>6.1995740000000001</v>
      </c>
      <c r="H1771" s="69">
        <v>5.8902450000000002</v>
      </c>
      <c r="I1771" s="69">
        <v>5.7802769999999999</v>
      </c>
      <c r="J1771" s="69">
        <v>54.739699999999999</v>
      </c>
      <c r="K1771" s="69">
        <v>56.342559999999999</v>
      </c>
      <c r="L1771" s="69">
        <v>56.516739999999999</v>
      </c>
      <c r="M1771" s="69">
        <v>56.411560000000001</v>
      </c>
      <c r="N1771" s="69">
        <v>13.298959999999999</v>
      </c>
      <c r="O1771" s="69">
        <v>12.09662</v>
      </c>
      <c r="P1771" s="69">
        <v>11.64119</v>
      </c>
      <c r="Q1771" s="69">
        <v>11.30128</v>
      </c>
      <c r="R1771" s="69">
        <v>7.2888760000000001</v>
      </c>
      <c r="S1771" s="69">
        <v>6.484972</v>
      </c>
      <c r="T1771" s="69">
        <v>6.1790349999999998</v>
      </c>
      <c r="U1771" s="69">
        <v>5.9491040000000002</v>
      </c>
      <c r="V1771" s="70">
        <v>0.66765390000000002</v>
      </c>
      <c r="W1771" s="70">
        <v>0.57847340000000003</v>
      </c>
      <c r="X1771" s="70">
        <v>0.54203310000000005</v>
      </c>
      <c r="Y1771" s="70">
        <v>0.52298789999999995</v>
      </c>
    </row>
    <row r="1772" spans="1:25">
      <c r="A1772" t="str">
        <f t="shared" si="84"/>
        <v>55-17</v>
      </c>
      <c r="B1772">
        <f t="shared" si="82"/>
        <v>55</v>
      </c>
      <c r="C1772">
        <f t="shared" si="83"/>
        <v>17</v>
      </c>
      <c r="D1772">
        <v>240000</v>
      </c>
      <c r="E1772">
        <v>86000</v>
      </c>
      <c r="F1772" s="69">
        <v>5.8276750000000002</v>
      </c>
      <c r="G1772" s="69">
        <v>5.0288089999999999</v>
      </c>
      <c r="H1772" s="69">
        <v>4.7840499999999997</v>
      </c>
      <c r="I1772" s="69">
        <v>4.6939760000000001</v>
      </c>
      <c r="J1772" s="69">
        <v>53.821669999999997</v>
      </c>
      <c r="K1772" s="69">
        <v>55.519120000000001</v>
      </c>
      <c r="L1772" s="69">
        <v>55.725830000000002</v>
      </c>
      <c r="M1772" s="69">
        <v>55.640639999999998</v>
      </c>
      <c r="N1772" s="69">
        <v>9.3996030000000008</v>
      </c>
      <c r="O1772" s="69">
        <v>8.5878010000000007</v>
      </c>
      <c r="P1772" s="69">
        <v>8.2796859999999999</v>
      </c>
      <c r="Q1772" s="69">
        <v>8.0499840000000003</v>
      </c>
      <c r="R1772" s="69">
        <v>6.5627709999999997</v>
      </c>
      <c r="S1772" s="69">
        <v>5.8533679999999997</v>
      </c>
      <c r="T1772" s="69">
        <v>5.5820569999999998</v>
      </c>
      <c r="U1772" s="69">
        <v>5.3778319999999997</v>
      </c>
      <c r="V1772" s="70">
        <v>0.47834680000000002</v>
      </c>
      <c r="W1772" s="70">
        <v>0.41212759999999998</v>
      </c>
      <c r="X1772" s="70">
        <v>0.38322250000000002</v>
      </c>
      <c r="Y1772" s="70">
        <v>0.3682628</v>
      </c>
    </row>
    <row r="1773" spans="1:25">
      <c r="A1773" t="str">
        <f t="shared" si="84"/>
        <v>55-18</v>
      </c>
      <c r="B1773">
        <f t="shared" si="82"/>
        <v>55</v>
      </c>
      <c r="C1773">
        <f t="shared" si="83"/>
        <v>18</v>
      </c>
      <c r="D1773">
        <v>240000</v>
      </c>
      <c r="E1773">
        <v>90000</v>
      </c>
      <c r="F1773" s="69">
        <v>8.2020870000000006</v>
      </c>
      <c r="G1773" s="69">
        <v>7.0126999999999997</v>
      </c>
      <c r="H1773" s="69">
        <v>6.6519310000000003</v>
      </c>
      <c r="I1773" s="69">
        <v>6.530869</v>
      </c>
      <c r="J1773" s="69">
        <v>52.859389999999998</v>
      </c>
      <c r="K1773" s="69">
        <v>54.630800000000001</v>
      </c>
      <c r="L1773" s="69">
        <v>54.860810000000001</v>
      </c>
      <c r="M1773" s="69">
        <v>54.788589999999999</v>
      </c>
      <c r="N1773" s="69">
        <v>12.553240000000001</v>
      </c>
      <c r="O1773" s="69">
        <v>11.42498</v>
      </c>
      <c r="P1773" s="69">
        <v>10.99762</v>
      </c>
      <c r="Q1773" s="69">
        <v>10.676679999999999</v>
      </c>
      <c r="R1773" s="69">
        <v>7.4500070000000003</v>
      </c>
      <c r="S1773" s="69">
        <v>6.6339050000000004</v>
      </c>
      <c r="T1773" s="69">
        <v>6.3229660000000001</v>
      </c>
      <c r="U1773" s="69">
        <v>6.0881869999999996</v>
      </c>
      <c r="V1773" s="70">
        <v>0.6044117</v>
      </c>
      <c r="W1773" s="70">
        <v>0.52215650000000002</v>
      </c>
      <c r="X1773" s="70">
        <v>0.48845660000000002</v>
      </c>
      <c r="Y1773" s="70">
        <v>0.47099980000000002</v>
      </c>
    </row>
    <row r="1774" spans="1:25">
      <c r="A1774" t="str">
        <f t="shared" si="84"/>
        <v>55-19</v>
      </c>
      <c r="B1774">
        <f t="shared" si="82"/>
        <v>55</v>
      </c>
      <c r="C1774">
        <f t="shared" si="83"/>
        <v>19</v>
      </c>
      <c r="D1774">
        <v>240000</v>
      </c>
      <c r="E1774">
        <v>94000</v>
      </c>
      <c r="F1774" s="69">
        <v>6.7534999999999998</v>
      </c>
      <c r="G1774" s="69">
        <v>5.797841</v>
      </c>
      <c r="H1774" s="69">
        <v>5.5067009999999996</v>
      </c>
      <c r="I1774" s="69">
        <v>5.4079860000000002</v>
      </c>
      <c r="J1774" s="69">
        <v>52.713999999999999</v>
      </c>
      <c r="K1774" s="69">
        <v>54.453699999999998</v>
      </c>
      <c r="L1774" s="69">
        <v>54.676749999999998</v>
      </c>
      <c r="M1774" s="69">
        <v>54.602159999999998</v>
      </c>
      <c r="N1774" s="69">
        <v>10.42168</v>
      </c>
      <c r="O1774" s="69">
        <v>9.5061719999999994</v>
      </c>
      <c r="P1774" s="69">
        <v>9.1590389999999999</v>
      </c>
      <c r="Q1774" s="69">
        <v>8.8984500000000004</v>
      </c>
      <c r="R1774" s="69">
        <v>7.0606260000000001</v>
      </c>
      <c r="S1774" s="69">
        <v>6.2956969999999997</v>
      </c>
      <c r="T1774" s="69">
        <v>6.0037560000000001</v>
      </c>
      <c r="U1774" s="69">
        <v>5.7830469999999998</v>
      </c>
      <c r="V1774" s="70">
        <v>0.4961429</v>
      </c>
      <c r="W1774" s="70">
        <v>0.42749989999999999</v>
      </c>
      <c r="X1774" s="70">
        <v>0.39810430000000002</v>
      </c>
      <c r="Y1774" s="70">
        <v>0.38301099999999999</v>
      </c>
    </row>
    <row r="1775" spans="1:25">
      <c r="A1775" t="str">
        <f t="shared" si="84"/>
        <v>55-20</v>
      </c>
      <c r="B1775">
        <f t="shared" si="82"/>
        <v>55</v>
      </c>
      <c r="C1775">
        <f t="shared" si="83"/>
        <v>20</v>
      </c>
      <c r="D1775">
        <v>240000</v>
      </c>
      <c r="E1775">
        <v>98000</v>
      </c>
      <c r="F1775" s="69">
        <v>6.0628520000000004</v>
      </c>
      <c r="G1775" s="69">
        <v>5.1927349999999999</v>
      </c>
      <c r="H1775" s="69">
        <v>4.9277170000000003</v>
      </c>
      <c r="I1775" s="69">
        <v>4.8375820000000003</v>
      </c>
      <c r="J1775" s="69">
        <v>51.946629999999999</v>
      </c>
      <c r="K1775" s="69">
        <v>53.737670000000001</v>
      </c>
      <c r="L1775" s="69">
        <v>53.981580000000001</v>
      </c>
      <c r="M1775" s="69">
        <v>53.920999999999999</v>
      </c>
      <c r="N1775" s="69">
        <v>7.1276070000000002</v>
      </c>
      <c r="O1775" s="69">
        <v>6.5362359999999997</v>
      </c>
      <c r="P1775" s="69">
        <v>6.3121099999999997</v>
      </c>
      <c r="Q1775" s="69">
        <v>6.1445049999999997</v>
      </c>
      <c r="R1775" s="69">
        <v>6.484972</v>
      </c>
      <c r="S1775" s="69">
        <v>5.7933430000000001</v>
      </c>
      <c r="T1775" s="69">
        <v>5.5286670000000004</v>
      </c>
      <c r="U1775" s="69">
        <v>5.3283880000000003</v>
      </c>
      <c r="V1775" s="70">
        <v>0.36260809999999999</v>
      </c>
      <c r="W1775" s="70">
        <v>0.31077440000000001</v>
      </c>
      <c r="X1775" s="70">
        <v>0.28714659999999997</v>
      </c>
      <c r="Y1775" s="70">
        <v>0.27513130000000002</v>
      </c>
    </row>
    <row r="1776" spans="1:25">
      <c r="A1776" t="str">
        <f t="shared" si="84"/>
        <v>55-21</v>
      </c>
      <c r="B1776">
        <f t="shared" si="82"/>
        <v>55</v>
      </c>
      <c r="C1776">
        <f t="shared" si="83"/>
        <v>21</v>
      </c>
      <c r="D1776">
        <v>240000</v>
      </c>
      <c r="E1776">
        <v>102000</v>
      </c>
      <c r="F1776" s="69">
        <v>6.9678430000000002</v>
      </c>
      <c r="G1776" s="69">
        <v>5.9604990000000004</v>
      </c>
      <c r="H1776" s="69">
        <v>5.6492570000000004</v>
      </c>
      <c r="I1776" s="69">
        <v>5.5458290000000003</v>
      </c>
      <c r="J1776" s="69">
        <v>52.16619</v>
      </c>
      <c r="K1776" s="69">
        <v>53.943680000000001</v>
      </c>
      <c r="L1776" s="69">
        <v>54.181399999999996</v>
      </c>
      <c r="M1776" s="69">
        <v>54.115470000000002</v>
      </c>
      <c r="N1776" s="69">
        <v>9.7822440000000004</v>
      </c>
      <c r="O1776" s="69">
        <v>8.9304030000000001</v>
      </c>
      <c r="P1776" s="69">
        <v>8.6084870000000002</v>
      </c>
      <c r="Q1776" s="69">
        <v>8.366244</v>
      </c>
      <c r="R1776" s="69">
        <v>7.2249499999999998</v>
      </c>
      <c r="S1776" s="69">
        <v>6.4436520000000002</v>
      </c>
      <c r="T1776" s="69">
        <v>6.1468439999999998</v>
      </c>
      <c r="U1776" s="69">
        <v>5.9217940000000002</v>
      </c>
      <c r="V1776" s="70">
        <v>0.47003060000000002</v>
      </c>
      <c r="W1776" s="70">
        <v>0.40464159999999999</v>
      </c>
      <c r="X1776" s="70">
        <v>0.37646750000000001</v>
      </c>
      <c r="Y1776" s="70">
        <v>0.3622708</v>
      </c>
    </row>
    <row r="1777" spans="1:25">
      <c r="A1777" t="str">
        <f t="shared" si="84"/>
        <v>55-22</v>
      </c>
      <c r="B1777">
        <f t="shared" si="82"/>
        <v>55</v>
      </c>
      <c r="C1777">
        <f t="shared" si="83"/>
        <v>22</v>
      </c>
      <c r="D1777">
        <v>240000</v>
      </c>
      <c r="E1777">
        <v>106000</v>
      </c>
      <c r="F1777" s="69">
        <v>7.2344679999999997</v>
      </c>
      <c r="G1777" s="69">
        <v>6.2146400000000002</v>
      </c>
      <c r="H1777" s="69">
        <v>5.900182</v>
      </c>
      <c r="I1777" s="69">
        <v>5.7957210000000003</v>
      </c>
      <c r="J1777" s="69">
        <v>52.175370000000001</v>
      </c>
      <c r="K1777" s="69">
        <v>53.960459999999998</v>
      </c>
      <c r="L1777" s="69">
        <v>54.203380000000003</v>
      </c>
      <c r="M1777" s="69">
        <v>54.139510000000001</v>
      </c>
      <c r="N1777" s="69">
        <v>10.413930000000001</v>
      </c>
      <c r="O1777" s="69">
        <v>9.5067179999999993</v>
      </c>
      <c r="P1777" s="69">
        <v>9.1647499999999997</v>
      </c>
      <c r="Q1777" s="69">
        <v>8.9075629999999997</v>
      </c>
      <c r="R1777" s="69">
        <v>7.5006459999999997</v>
      </c>
      <c r="S1777" s="69">
        <v>6.6851089999999997</v>
      </c>
      <c r="T1777" s="69">
        <v>6.3763990000000002</v>
      </c>
      <c r="U1777" s="69">
        <v>6.1423509999999997</v>
      </c>
      <c r="V1777" s="70">
        <v>0.4944752</v>
      </c>
      <c r="W1777" s="70">
        <v>0.42705799999999999</v>
      </c>
      <c r="X1777" s="70">
        <v>0.3981787</v>
      </c>
      <c r="Y1777" s="70">
        <v>0.38347009999999998</v>
      </c>
    </row>
    <row r="1778" spans="1:25">
      <c r="A1778" t="str">
        <f t="shared" si="84"/>
        <v>55-23</v>
      </c>
      <c r="B1778">
        <f t="shared" si="82"/>
        <v>55</v>
      </c>
      <c r="C1778">
        <f t="shared" si="83"/>
        <v>23</v>
      </c>
      <c r="D1778">
        <v>240000</v>
      </c>
      <c r="E1778">
        <v>110000</v>
      </c>
      <c r="F1778" s="69">
        <v>6.0847049999999996</v>
      </c>
      <c r="G1778" s="69">
        <v>5.2689500000000002</v>
      </c>
      <c r="H1778" s="69">
        <v>5.0159900000000004</v>
      </c>
      <c r="I1778" s="69">
        <v>4.9310520000000002</v>
      </c>
      <c r="J1778" s="69">
        <v>52.042999999999999</v>
      </c>
      <c r="K1778" s="69">
        <v>53.774799999999999</v>
      </c>
      <c r="L1778" s="69">
        <v>54.005200000000002</v>
      </c>
      <c r="M1778" s="69">
        <v>53.936839999999997</v>
      </c>
      <c r="N1778" s="69">
        <v>7.5319469999999997</v>
      </c>
      <c r="O1778" s="69">
        <v>6.9036479999999996</v>
      </c>
      <c r="P1778" s="69">
        <v>6.6661089999999996</v>
      </c>
      <c r="Q1778" s="69">
        <v>6.4882429999999998</v>
      </c>
      <c r="R1778" s="69">
        <v>6.927079</v>
      </c>
      <c r="S1778" s="69">
        <v>6.1810999999999998</v>
      </c>
      <c r="T1778" s="69">
        <v>5.8975609999999996</v>
      </c>
      <c r="U1778" s="69">
        <v>5.682385</v>
      </c>
      <c r="V1778" s="70">
        <v>0.37488070000000001</v>
      </c>
      <c r="W1778" s="70">
        <v>0.32270939999999998</v>
      </c>
      <c r="X1778" s="70">
        <v>0.29896919999999999</v>
      </c>
      <c r="Y1778" s="70">
        <v>0.28695470000000001</v>
      </c>
    </row>
    <row r="1779" spans="1:25">
      <c r="A1779" t="str">
        <f t="shared" si="84"/>
        <v>55-24</v>
      </c>
      <c r="B1779">
        <f t="shared" si="82"/>
        <v>55</v>
      </c>
      <c r="C1779">
        <f t="shared" si="83"/>
        <v>24</v>
      </c>
      <c r="D1779">
        <v>240000</v>
      </c>
      <c r="E1779">
        <v>114000</v>
      </c>
      <c r="F1779" s="69">
        <v>5.8897490000000001</v>
      </c>
      <c r="G1779" s="69">
        <v>5.1179500000000004</v>
      </c>
      <c r="H1779" s="69">
        <v>4.8780450000000002</v>
      </c>
      <c r="I1779" s="69">
        <v>4.7985530000000001</v>
      </c>
      <c r="J1779" s="69">
        <v>52.593150000000001</v>
      </c>
      <c r="K1779" s="69">
        <v>54.276380000000003</v>
      </c>
      <c r="L1779" s="69">
        <v>54.488669999999999</v>
      </c>
      <c r="M1779" s="69">
        <v>54.406239999999997</v>
      </c>
      <c r="N1779" s="69">
        <v>8.0665309999999995</v>
      </c>
      <c r="O1779" s="69">
        <v>7.387715</v>
      </c>
      <c r="P1779" s="69">
        <v>7.1309019999999999</v>
      </c>
      <c r="Q1779" s="69">
        <v>6.937659</v>
      </c>
      <c r="R1779" s="69">
        <v>7.146827</v>
      </c>
      <c r="S1779" s="69">
        <v>6.3763129999999997</v>
      </c>
      <c r="T1779" s="69">
        <v>6.0835140000000001</v>
      </c>
      <c r="U1779" s="69">
        <v>5.8604070000000004</v>
      </c>
      <c r="V1779" s="70">
        <v>0.39903250000000001</v>
      </c>
      <c r="W1779" s="70">
        <v>0.34393669999999998</v>
      </c>
      <c r="X1779" s="70">
        <v>0.31910860000000002</v>
      </c>
      <c r="Y1779" s="70">
        <v>0.30647269999999999</v>
      </c>
    </row>
    <row r="1780" spans="1:25">
      <c r="A1780" t="str">
        <f t="shared" si="84"/>
        <v>55-25</v>
      </c>
      <c r="B1780">
        <f t="shared" si="82"/>
        <v>55</v>
      </c>
      <c r="C1780">
        <f t="shared" si="83"/>
        <v>25</v>
      </c>
      <c r="D1780">
        <v>240000</v>
      </c>
      <c r="E1780">
        <v>118000</v>
      </c>
      <c r="F1780" s="69">
        <v>8.0243500000000001</v>
      </c>
      <c r="G1780" s="69">
        <v>6.9652190000000003</v>
      </c>
      <c r="H1780" s="69">
        <v>6.6344830000000004</v>
      </c>
      <c r="I1780" s="69">
        <v>6.5289270000000004</v>
      </c>
      <c r="J1780" s="69">
        <v>52.055860000000003</v>
      </c>
      <c r="K1780" s="69">
        <v>53.762250000000002</v>
      </c>
      <c r="L1780" s="69">
        <v>53.975589999999997</v>
      </c>
      <c r="M1780" s="69">
        <v>53.882809999999999</v>
      </c>
      <c r="N1780" s="69">
        <v>11.36326</v>
      </c>
      <c r="O1780" s="69">
        <v>10.363110000000001</v>
      </c>
      <c r="P1780" s="69">
        <v>9.9858080000000005</v>
      </c>
      <c r="Q1780" s="69">
        <v>9.6990549999999995</v>
      </c>
      <c r="R1780" s="69">
        <v>8.1602979999999992</v>
      </c>
      <c r="S1780" s="69">
        <v>7.2697060000000002</v>
      </c>
      <c r="T1780" s="69">
        <v>6.9326100000000004</v>
      </c>
      <c r="U1780" s="69">
        <v>6.6747680000000003</v>
      </c>
      <c r="V1780" s="70">
        <v>0.52207919999999997</v>
      </c>
      <c r="W1780" s="70">
        <v>0.45170779999999999</v>
      </c>
      <c r="X1780" s="70">
        <v>0.42167060000000001</v>
      </c>
      <c r="Y1780" s="70">
        <v>0.4063523</v>
      </c>
    </row>
    <row r="1781" spans="1:25">
      <c r="A1781" t="str">
        <f t="shared" si="84"/>
        <v>55-26</v>
      </c>
      <c r="B1781">
        <f t="shared" si="82"/>
        <v>55</v>
      </c>
      <c r="C1781">
        <f t="shared" si="83"/>
        <v>26</v>
      </c>
      <c r="D1781">
        <v>240000</v>
      </c>
      <c r="E1781">
        <v>122000</v>
      </c>
      <c r="F1781" s="69">
        <v>7.4794549999999997</v>
      </c>
      <c r="G1781" s="69">
        <v>6.5211800000000002</v>
      </c>
      <c r="H1781" s="69">
        <v>6.2220079999999998</v>
      </c>
      <c r="I1781" s="69">
        <v>6.1259779999999999</v>
      </c>
      <c r="J1781" s="69">
        <v>52.859000000000002</v>
      </c>
      <c r="K1781" s="69">
        <v>54.50262</v>
      </c>
      <c r="L1781" s="69">
        <v>54.687980000000003</v>
      </c>
      <c r="M1781" s="69">
        <v>54.562629999999999</v>
      </c>
      <c r="N1781" s="69">
        <v>11.085559999999999</v>
      </c>
      <c r="O1781" s="69">
        <v>10.11806</v>
      </c>
      <c r="P1781" s="69">
        <v>9.7505380000000006</v>
      </c>
      <c r="Q1781" s="69">
        <v>9.4706270000000004</v>
      </c>
      <c r="R1781" s="69">
        <v>8.1845909999999993</v>
      </c>
      <c r="S1781" s="69">
        <v>7.2945849999999997</v>
      </c>
      <c r="T1781" s="69">
        <v>6.9558450000000001</v>
      </c>
      <c r="U1781" s="69">
        <v>6.6964050000000004</v>
      </c>
      <c r="V1781" s="70">
        <v>0.52547310000000003</v>
      </c>
      <c r="W1781" s="70">
        <v>0.45539499999999999</v>
      </c>
      <c r="X1781" s="70">
        <v>0.42515530000000001</v>
      </c>
      <c r="Y1781" s="70">
        <v>0.40964089999999997</v>
      </c>
    </row>
    <row r="1782" spans="1:25">
      <c r="A1782" t="str">
        <f t="shared" si="84"/>
        <v>55-27</v>
      </c>
      <c r="B1782">
        <f t="shared" si="82"/>
        <v>55</v>
      </c>
      <c r="C1782">
        <f t="shared" si="83"/>
        <v>27</v>
      </c>
      <c r="D1782">
        <v>240000</v>
      </c>
      <c r="E1782">
        <v>126000</v>
      </c>
      <c r="F1782" s="69">
        <v>9.3568320000000007</v>
      </c>
      <c r="G1782" s="69">
        <v>8.1532730000000004</v>
      </c>
      <c r="H1782" s="69">
        <v>7.7731349999999999</v>
      </c>
      <c r="I1782" s="69">
        <v>7.6566020000000004</v>
      </c>
      <c r="J1782" s="69">
        <v>51.376939999999998</v>
      </c>
      <c r="K1782" s="69">
        <v>53.11542</v>
      </c>
      <c r="L1782" s="69">
        <v>53.329149999999998</v>
      </c>
      <c r="M1782" s="69">
        <v>53.208210000000001</v>
      </c>
      <c r="N1782" s="69">
        <v>12.928520000000001</v>
      </c>
      <c r="O1782" s="69">
        <v>11.799300000000001</v>
      </c>
      <c r="P1782" s="69">
        <v>11.37</v>
      </c>
      <c r="Q1782" s="69">
        <v>11.04252</v>
      </c>
      <c r="R1782" s="69">
        <v>8.8190170000000006</v>
      </c>
      <c r="S1782" s="69">
        <v>7.8558979999999998</v>
      </c>
      <c r="T1782" s="69">
        <v>7.489242</v>
      </c>
      <c r="U1782" s="69">
        <v>7.2080890000000002</v>
      </c>
      <c r="V1782" s="70">
        <v>0.54818769999999994</v>
      </c>
      <c r="W1782" s="70">
        <v>0.47556890000000002</v>
      </c>
      <c r="X1782" s="70">
        <v>0.44426660000000001</v>
      </c>
      <c r="Y1782" s="70">
        <v>0.42844290000000002</v>
      </c>
    </row>
    <row r="1783" spans="1:25">
      <c r="A1783" t="str">
        <f t="shared" si="84"/>
        <v>55-28</v>
      </c>
      <c r="B1783">
        <f t="shared" si="82"/>
        <v>55</v>
      </c>
      <c r="C1783">
        <f t="shared" si="83"/>
        <v>28</v>
      </c>
      <c r="D1783">
        <v>240000</v>
      </c>
      <c r="E1783">
        <v>130000</v>
      </c>
      <c r="F1783" s="69">
        <v>8.5190509999999993</v>
      </c>
      <c r="G1783" s="69">
        <v>7.4227080000000001</v>
      </c>
      <c r="H1783" s="69">
        <v>7.0652809999999997</v>
      </c>
      <c r="I1783" s="69">
        <v>6.9576880000000001</v>
      </c>
      <c r="J1783" s="69">
        <v>53.187519999999999</v>
      </c>
      <c r="K1783" s="69">
        <v>54.842910000000003</v>
      </c>
      <c r="L1783" s="69">
        <v>55.015079999999998</v>
      </c>
      <c r="M1783" s="69">
        <v>54.837519999999998</v>
      </c>
      <c r="N1783" s="69">
        <v>12.6029</v>
      </c>
      <c r="O1783" s="69">
        <v>11.5168</v>
      </c>
      <c r="P1783" s="69">
        <v>11.1028</v>
      </c>
      <c r="Q1783" s="69">
        <v>10.79002</v>
      </c>
      <c r="R1783" s="69">
        <v>8.8039310000000004</v>
      </c>
      <c r="S1783" s="69">
        <v>7.8438850000000002</v>
      </c>
      <c r="T1783" s="69">
        <v>7.4773930000000002</v>
      </c>
      <c r="U1783" s="69">
        <v>7.1983199999999998</v>
      </c>
      <c r="V1783" s="70">
        <v>0.59873399999999999</v>
      </c>
      <c r="W1783" s="70">
        <v>0.52011499999999999</v>
      </c>
      <c r="X1783" s="70">
        <v>0.48642940000000001</v>
      </c>
      <c r="Y1783" s="70">
        <v>0.46986790000000001</v>
      </c>
    </row>
    <row r="1784" spans="1:25">
      <c r="A1784" t="str">
        <f t="shared" si="84"/>
        <v>55-29</v>
      </c>
      <c r="B1784">
        <f t="shared" si="82"/>
        <v>55</v>
      </c>
      <c r="C1784">
        <f t="shared" si="83"/>
        <v>29</v>
      </c>
      <c r="D1784">
        <v>240000</v>
      </c>
      <c r="E1784">
        <v>134000</v>
      </c>
      <c r="F1784" s="69">
        <v>11.141299999999999</v>
      </c>
      <c r="G1784" s="69">
        <v>9.5852470000000007</v>
      </c>
      <c r="H1784" s="69">
        <v>9.0460650000000005</v>
      </c>
      <c r="I1784" s="69">
        <v>8.8881209999999999</v>
      </c>
      <c r="J1784" s="69">
        <v>51.620530000000002</v>
      </c>
      <c r="K1784" s="69">
        <v>53.456180000000003</v>
      </c>
      <c r="L1784" s="69">
        <v>53.675460000000001</v>
      </c>
      <c r="M1784" s="69">
        <v>53.485889999999998</v>
      </c>
      <c r="N1784" s="69">
        <v>15.48488</v>
      </c>
      <c r="O1784" s="69">
        <v>14.11524</v>
      </c>
      <c r="P1784" s="69">
        <v>13.59651</v>
      </c>
      <c r="Q1784" s="69">
        <v>13.2104</v>
      </c>
      <c r="R1784" s="69">
        <v>9.7372370000000004</v>
      </c>
      <c r="S1784" s="69">
        <v>8.6617460000000008</v>
      </c>
      <c r="T1784" s="69">
        <v>8.2523759999999999</v>
      </c>
      <c r="U1784" s="69">
        <v>7.9459559999999998</v>
      </c>
      <c r="V1784" s="70">
        <v>0.74984070000000003</v>
      </c>
      <c r="W1784" s="70">
        <v>0.64883710000000006</v>
      </c>
      <c r="X1784" s="70">
        <v>0.60793459999999999</v>
      </c>
      <c r="Y1784" s="70">
        <v>0.58978870000000005</v>
      </c>
    </row>
    <row r="1785" spans="1:25">
      <c r="A1785" t="str">
        <f t="shared" si="84"/>
        <v>55-30</v>
      </c>
      <c r="B1785">
        <f t="shared" si="82"/>
        <v>55</v>
      </c>
      <c r="C1785">
        <f t="shared" si="83"/>
        <v>30</v>
      </c>
      <c r="D1785">
        <v>240000</v>
      </c>
      <c r="E1785">
        <v>138000</v>
      </c>
      <c r="F1785" s="69">
        <v>14.46292</v>
      </c>
      <c r="G1785" s="69">
        <v>12.25686</v>
      </c>
      <c r="H1785" s="69">
        <v>11.46003</v>
      </c>
      <c r="I1785" s="69">
        <v>11.231769999999999</v>
      </c>
      <c r="J1785" s="69">
        <v>50.059100000000001</v>
      </c>
      <c r="K1785" s="69">
        <v>52.10181</v>
      </c>
      <c r="L1785" s="69">
        <v>52.37377</v>
      </c>
      <c r="M1785" s="69">
        <v>52.173160000000003</v>
      </c>
      <c r="N1785" s="69">
        <v>16.04485</v>
      </c>
      <c r="O1785" s="69">
        <v>14.61924</v>
      </c>
      <c r="P1785" s="69">
        <v>14.08074</v>
      </c>
      <c r="Q1785" s="69">
        <v>13.68558</v>
      </c>
      <c r="R1785" s="69">
        <v>10.208830000000001</v>
      </c>
      <c r="S1785" s="69">
        <v>9.078462</v>
      </c>
      <c r="T1785" s="69">
        <v>8.6484210000000008</v>
      </c>
      <c r="U1785" s="69">
        <v>8.3312720000000002</v>
      </c>
      <c r="V1785" s="70">
        <v>0.76553090000000001</v>
      </c>
      <c r="W1785" s="70">
        <v>0.65898579999999995</v>
      </c>
      <c r="X1785" s="70">
        <v>0.61704709999999996</v>
      </c>
      <c r="Y1785" s="70">
        <v>0.60029259999999995</v>
      </c>
    </row>
    <row r="1786" spans="1:25">
      <c r="A1786" t="str">
        <f t="shared" si="84"/>
        <v>55-31</v>
      </c>
      <c r="B1786">
        <f t="shared" si="82"/>
        <v>55</v>
      </c>
      <c r="C1786">
        <f t="shared" si="83"/>
        <v>31</v>
      </c>
      <c r="D1786">
        <v>240000</v>
      </c>
      <c r="E1786">
        <v>142000</v>
      </c>
      <c r="F1786" s="69">
        <v>16.491340000000001</v>
      </c>
      <c r="G1786" s="69">
        <v>14.19374</v>
      </c>
      <c r="H1786" s="69">
        <v>13.39986</v>
      </c>
      <c r="I1786" s="69">
        <v>13.18445</v>
      </c>
      <c r="J1786" s="69">
        <v>48.08878</v>
      </c>
      <c r="K1786" s="69">
        <v>50.136110000000002</v>
      </c>
      <c r="L1786" s="69">
        <v>50.408969999999997</v>
      </c>
      <c r="M1786" s="69">
        <v>50.218409999999999</v>
      </c>
      <c r="N1786" s="69">
        <v>15.41194</v>
      </c>
      <c r="O1786" s="69">
        <v>14.089180000000001</v>
      </c>
      <c r="P1786" s="69">
        <v>13.571210000000001</v>
      </c>
      <c r="Q1786" s="69">
        <v>13.178599999999999</v>
      </c>
      <c r="R1786" s="69">
        <v>10.25367</v>
      </c>
      <c r="S1786" s="69">
        <v>9.1531479999999998</v>
      </c>
      <c r="T1786" s="69">
        <v>8.7216430000000003</v>
      </c>
      <c r="U1786" s="69">
        <v>8.3937580000000001</v>
      </c>
      <c r="V1786" s="70">
        <v>0.71618680000000001</v>
      </c>
      <c r="W1786" s="70">
        <v>0.62328689999999998</v>
      </c>
      <c r="X1786" s="70">
        <v>0.58339079999999999</v>
      </c>
      <c r="Y1786" s="70">
        <v>0.56431909999999996</v>
      </c>
    </row>
    <row r="1787" spans="1:25">
      <c r="A1787" t="str">
        <f t="shared" si="84"/>
        <v>55-32</v>
      </c>
      <c r="B1787">
        <f t="shared" si="82"/>
        <v>55</v>
      </c>
      <c r="C1787">
        <f t="shared" si="83"/>
        <v>32</v>
      </c>
      <c r="D1787">
        <v>240000</v>
      </c>
      <c r="E1787">
        <v>146000</v>
      </c>
      <c r="F1787" s="69">
        <v>22.03668</v>
      </c>
      <c r="G1787" s="69">
        <v>19.508089999999999</v>
      </c>
      <c r="H1787" s="69">
        <v>18.629829999999998</v>
      </c>
      <c r="I1787" s="69">
        <v>18.40971</v>
      </c>
      <c r="J1787" s="69">
        <v>44.365969999999997</v>
      </c>
      <c r="K1787" s="69">
        <v>46.313630000000003</v>
      </c>
      <c r="L1787" s="69">
        <v>46.57488</v>
      </c>
      <c r="M1787" s="69">
        <v>46.382359999999998</v>
      </c>
      <c r="N1787" s="69">
        <v>18.976780000000002</v>
      </c>
      <c r="O1787" s="69">
        <v>17.375979999999998</v>
      </c>
      <c r="P1787" s="69">
        <v>16.726500000000001</v>
      </c>
      <c r="Q1787" s="69">
        <v>16.222799999999999</v>
      </c>
      <c r="R1787" s="69">
        <v>11.44708</v>
      </c>
      <c r="S1787" s="69">
        <v>10.25245</v>
      </c>
      <c r="T1787" s="69">
        <v>9.7727050000000002</v>
      </c>
      <c r="U1787" s="69">
        <v>9.4031680000000009</v>
      </c>
      <c r="V1787" s="70">
        <v>0.96201610000000004</v>
      </c>
      <c r="W1787" s="70">
        <v>0.85282930000000001</v>
      </c>
      <c r="X1787" s="70">
        <v>0.80304949999999997</v>
      </c>
      <c r="Y1787" s="70">
        <v>0.77539670000000005</v>
      </c>
    </row>
    <row r="1788" spans="1:25">
      <c r="A1788" t="str">
        <f t="shared" si="84"/>
        <v>55-33</v>
      </c>
      <c r="B1788">
        <f t="shared" si="82"/>
        <v>55</v>
      </c>
      <c r="C1788">
        <f t="shared" si="83"/>
        <v>33</v>
      </c>
      <c r="D1788">
        <v>240000</v>
      </c>
      <c r="E1788">
        <v>150000</v>
      </c>
      <c r="F1788" s="69">
        <v>23.214700000000001</v>
      </c>
      <c r="G1788" s="69">
        <v>20.666440000000001</v>
      </c>
      <c r="H1788" s="69">
        <v>19.7882</v>
      </c>
      <c r="I1788" s="69">
        <v>19.598600000000001</v>
      </c>
      <c r="J1788" s="69">
        <v>39.611240000000002</v>
      </c>
      <c r="K1788" s="69">
        <v>41.580129999999997</v>
      </c>
      <c r="L1788" s="69">
        <v>41.853499999999997</v>
      </c>
      <c r="M1788" s="69">
        <v>41.66798</v>
      </c>
      <c r="N1788" s="69">
        <v>19.597919999999998</v>
      </c>
      <c r="O1788" s="69">
        <v>17.969729999999998</v>
      </c>
      <c r="P1788" s="69">
        <v>17.274290000000001</v>
      </c>
      <c r="Q1788" s="69">
        <v>16.728829999999999</v>
      </c>
      <c r="R1788" s="69">
        <v>11.46969</v>
      </c>
      <c r="S1788" s="69">
        <v>10.310739999999999</v>
      </c>
      <c r="T1788" s="69">
        <v>9.8207959999999996</v>
      </c>
      <c r="U1788" s="69">
        <v>9.4390540000000005</v>
      </c>
      <c r="V1788" s="70">
        <v>1.0020249999999999</v>
      </c>
      <c r="W1788" s="70">
        <v>0.89521059999999997</v>
      </c>
      <c r="X1788" s="70">
        <v>0.84401579999999998</v>
      </c>
      <c r="Y1788" s="70">
        <v>0.81418820000000003</v>
      </c>
    </row>
    <row r="1789" spans="1:25">
      <c r="A1789" t="str">
        <f t="shared" si="84"/>
        <v>55-34</v>
      </c>
      <c r="B1789">
        <f t="shared" si="82"/>
        <v>55</v>
      </c>
      <c r="C1789">
        <f t="shared" si="83"/>
        <v>34</v>
      </c>
      <c r="D1789">
        <v>240000</v>
      </c>
      <c r="E1789">
        <v>154000</v>
      </c>
      <c r="F1789" s="69">
        <v>24.021280000000001</v>
      </c>
      <c r="G1789" s="69">
        <v>21.301010000000002</v>
      </c>
      <c r="H1789" s="69">
        <v>20.33445</v>
      </c>
      <c r="I1789" s="69">
        <v>20.1356</v>
      </c>
      <c r="J1789" s="69">
        <v>42.122990000000001</v>
      </c>
      <c r="K1789" s="69">
        <v>44.11938</v>
      </c>
      <c r="L1789" s="69">
        <v>44.36092</v>
      </c>
      <c r="M1789" s="69">
        <v>44.079509999999999</v>
      </c>
      <c r="N1789" s="69">
        <v>20.180109999999999</v>
      </c>
      <c r="O1789" s="69">
        <v>18.483529999999998</v>
      </c>
      <c r="P1789" s="69">
        <v>17.780270000000002</v>
      </c>
      <c r="Q1789" s="69">
        <v>17.241879999999998</v>
      </c>
      <c r="R1789" s="69">
        <v>11.76529</v>
      </c>
      <c r="S1789" s="69">
        <v>10.5556</v>
      </c>
      <c r="T1789" s="69">
        <v>10.05766</v>
      </c>
      <c r="U1789" s="69">
        <v>9.6793379999999996</v>
      </c>
      <c r="V1789" s="70">
        <v>1.1356949999999999</v>
      </c>
      <c r="W1789" s="70">
        <v>1.0050699999999999</v>
      </c>
      <c r="X1789" s="70">
        <v>0.9489128</v>
      </c>
      <c r="Y1789" s="70">
        <v>0.92024790000000001</v>
      </c>
    </row>
    <row r="1790" spans="1:25">
      <c r="A1790" t="str">
        <f t="shared" si="84"/>
        <v>55-35</v>
      </c>
      <c r="B1790">
        <f t="shared" si="82"/>
        <v>55</v>
      </c>
      <c r="C1790">
        <f t="shared" si="83"/>
        <v>35</v>
      </c>
      <c r="D1790">
        <v>240000</v>
      </c>
      <c r="E1790">
        <v>158000</v>
      </c>
      <c r="F1790" s="69">
        <v>17.702470000000002</v>
      </c>
      <c r="G1790" s="69">
        <v>15.75717</v>
      </c>
      <c r="H1790" s="69">
        <v>15.167529999999999</v>
      </c>
      <c r="I1790" s="69">
        <v>15.10745</v>
      </c>
      <c r="J1790" s="69">
        <v>45.585979999999999</v>
      </c>
      <c r="K1790" s="69">
        <v>47.54204</v>
      </c>
      <c r="L1790" s="69">
        <v>47.724080000000001</v>
      </c>
      <c r="M1790" s="69">
        <v>47.379959999999997</v>
      </c>
      <c r="N1790" s="69">
        <v>18.165959999999998</v>
      </c>
      <c r="O1790" s="69">
        <v>16.648119999999999</v>
      </c>
      <c r="P1790" s="69">
        <v>16.027159999999999</v>
      </c>
      <c r="Q1790" s="69">
        <v>15.548489999999999</v>
      </c>
      <c r="R1790" s="69">
        <v>10.85627</v>
      </c>
      <c r="S1790" s="69">
        <v>9.7371949999999998</v>
      </c>
      <c r="T1790" s="69">
        <v>9.2813459999999992</v>
      </c>
      <c r="U1790" s="69">
        <v>8.9313210000000005</v>
      </c>
      <c r="V1790" s="70">
        <v>0.79161979999999998</v>
      </c>
      <c r="W1790" s="70">
        <v>0.69859179999999999</v>
      </c>
      <c r="X1790" s="70">
        <v>0.65926090000000004</v>
      </c>
      <c r="Y1790" s="70">
        <v>0.63946000000000003</v>
      </c>
    </row>
    <row r="1791" spans="1:25">
      <c r="A1791" t="str">
        <f t="shared" si="84"/>
        <v>55-36</v>
      </c>
      <c r="B1791">
        <f t="shared" si="82"/>
        <v>55</v>
      </c>
      <c r="C1791">
        <f t="shared" si="83"/>
        <v>36</v>
      </c>
      <c r="D1791">
        <v>240000</v>
      </c>
      <c r="E1791">
        <v>162000</v>
      </c>
      <c r="F1791" s="69">
        <v>13.628410000000001</v>
      </c>
      <c r="G1791" s="69">
        <v>12.90925</v>
      </c>
      <c r="H1791" s="69">
        <v>12.71233</v>
      </c>
      <c r="I1791" s="69">
        <v>12.8233</v>
      </c>
      <c r="J1791" s="69">
        <v>40.050330000000002</v>
      </c>
      <c r="K1791" s="69">
        <v>41.461150000000004</v>
      </c>
      <c r="L1791" s="69">
        <v>41.547469999999997</v>
      </c>
      <c r="M1791" s="69">
        <v>41.13908</v>
      </c>
      <c r="N1791" s="69">
        <v>19.622430000000001</v>
      </c>
      <c r="O1791" s="69">
        <v>17.920179999999998</v>
      </c>
      <c r="P1791" s="69">
        <v>17.247699999999998</v>
      </c>
      <c r="Q1791" s="69">
        <v>16.727689999999999</v>
      </c>
      <c r="R1791" s="69">
        <v>11.522019999999999</v>
      </c>
      <c r="S1791" s="69">
        <v>10.304309999999999</v>
      </c>
      <c r="T1791" s="69">
        <v>9.8252900000000007</v>
      </c>
      <c r="U1791" s="69">
        <v>9.4569729999999996</v>
      </c>
      <c r="V1791" s="70">
        <v>0.82747340000000003</v>
      </c>
      <c r="W1791" s="70">
        <v>0.73147090000000003</v>
      </c>
      <c r="X1791" s="70">
        <v>0.69034850000000003</v>
      </c>
      <c r="Y1791" s="70">
        <v>0.6682148</v>
      </c>
    </row>
    <row r="1792" spans="1:25">
      <c r="A1792" t="str">
        <f t="shared" si="84"/>
        <v>55-37</v>
      </c>
      <c r="B1792">
        <f t="shared" si="82"/>
        <v>55</v>
      </c>
      <c r="C1792">
        <f t="shared" si="83"/>
        <v>37</v>
      </c>
      <c r="D1792">
        <v>240000</v>
      </c>
      <c r="E1792">
        <v>166000</v>
      </c>
      <c r="F1792" s="69">
        <v>16.97315</v>
      </c>
      <c r="G1792" s="69">
        <v>15.52216</v>
      </c>
      <c r="H1792" s="69">
        <v>15.14545</v>
      </c>
      <c r="I1792" s="69">
        <v>15.225910000000001</v>
      </c>
      <c r="J1792" s="69">
        <v>39.073770000000003</v>
      </c>
      <c r="K1792" s="69">
        <v>40.882399999999997</v>
      </c>
      <c r="L1792" s="69">
        <v>41.07114</v>
      </c>
      <c r="M1792" s="69">
        <v>40.730849999999997</v>
      </c>
      <c r="N1792" s="69">
        <v>19.855540000000001</v>
      </c>
      <c r="O1792" s="69">
        <v>18.076879999999999</v>
      </c>
      <c r="P1792" s="69">
        <v>17.387779999999999</v>
      </c>
      <c r="Q1792" s="69">
        <v>16.855119999999999</v>
      </c>
      <c r="R1792" s="69">
        <v>11.74136</v>
      </c>
      <c r="S1792" s="69">
        <v>10.464130000000001</v>
      </c>
      <c r="T1792" s="69">
        <v>9.970421</v>
      </c>
      <c r="U1792" s="69">
        <v>9.5908960000000008</v>
      </c>
      <c r="V1792" s="70">
        <v>0.71685120000000002</v>
      </c>
      <c r="W1792" s="70">
        <v>0.62805710000000003</v>
      </c>
      <c r="X1792" s="70">
        <v>0.5908523</v>
      </c>
      <c r="Y1792" s="70">
        <v>0.57171400000000006</v>
      </c>
    </row>
    <row r="1793" spans="1:25">
      <c r="A1793" t="str">
        <f t="shared" si="84"/>
        <v>55-38</v>
      </c>
      <c r="B1793">
        <f t="shared" si="82"/>
        <v>55</v>
      </c>
      <c r="C1793">
        <f t="shared" si="83"/>
        <v>38</v>
      </c>
      <c r="D1793">
        <v>240000</v>
      </c>
      <c r="E1793">
        <v>170000</v>
      </c>
      <c r="F1793" s="69">
        <v>18.9133</v>
      </c>
      <c r="G1793" s="69">
        <v>16.991510000000002</v>
      </c>
      <c r="H1793" s="69">
        <v>16.421810000000001</v>
      </c>
      <c r="I1793" s="69">
        <v>16.379960000000001</v>
      </c>
      <c r="J1793" s="69">
        <v>41.709339999999997</v>
      </c>
      <c r="K1793" s="69">
        <v>43.74306</v>
      </c>
      <c r="L1793" s="69">
        <v>44.004530000000003</v>
      </c>
      <c r="M1793" s="69">
        <v>43.74427</v>
      </c>
      <c r="N1793" s="69">
        <v>18.99925</v>
      </c>
      <c r="O1793" s="69">
        <v>17.27037</v>
      </c>
      <c r="P1793" s="69">
        <v>16.617280000000001</v>
      </c>
      <c r="Q1793" s="69">
        <v>16.119119999999999</v>
      </c>
      <c r="R1793" s="69">
        <v>11.531980000000001</v>
      </c>
      <c r="S1793" s="69">
        <v>10.244249999999999</v>
      </c>
      <c r="T1793" s="69">
        <v>9.7590190000000003</v>
      </c>
      <c r="U1793" s="69">
        <v>9.3903409999999994</v>
      </c>
      <c r="V1793" s="70">
        <v>0.6566959</v>
      </c>
      <c r="W1793" s="70">
        <v>0.56864349999999997</v>
      </c>
      <c r="X1793" s="70">
        <v>0.53187969999999996</v>
      </c>
      <c r="Y1793" s="70">
        <v>0.51295780000000002</v>
      </c>
    </row>
    <row r="1794" spans="1:25">
      <c r="A1794" t="str">
        <f t="shared" si="84"/>
        <v>55-39</v>
      </c>
      <c r="B1794">
        <f t="shared" si="82"/>
        <v>55</v>
      </c>
      <c r="C1794">
        <f t="shared" si="83"/>
        <v>39</v>
      </c>
      <c r="D1794">
        <v>240000</v>
      </c>
      <c r="E1794">
        <v>174000</v>
      </c>
      <c r="F1794" s="69">
        <v>20.403420000000001</v>
      </c>
      <c r="G1794" s="69">
        <v>18.150690000000001</v>
      </c>
      <c r="H1794" s="69">
        <v>17.484649999999998</v>
      </c>
      <c r="I1794" s="69">
        <v>17.41018</v>
      </c>
      <c r="J1794" s="69">
        <v>41.449150000000003</v>
      </c>
      <c r="K1794" s="69">
        <v>43.659500000000001</v>
      </c>
      <c r="L1794" s="69">
        <v>43.964919999999999</v>
      </c>
      <c r="M1794" s="69">
        <v>43.746679999999998</v>
      </c>
      <c r="N1794" s="69">
        <v>19.587330000000001</v>
      </c>
      <c r="O1794" s="69">
        <v>17.77514</v>
      </c>
      <c r="P1794" s="69">
        <v>17.093979999999998</v>
      </c>
      <c r="Q1794" s="69">
        <v>16.57443</v>
      </c>
      <c r="R1794" s="69">
        <v>11.950570000000001</v>
      </c>
      <c r="S1794" s="69">
        <v>10.59736</v>
      </c>
      <c r="T1794" s="69">
        <v>10.08954</v>
      </c>
      <c r="U1794" s="69">
        <v>9.7044569999999997</v>
      </c>
      <c r="V1794" s="70">
        <v>0.76129959999999997</v>
      </c>
      <c r="W1794" s="70">
        <v>0.6551903</v>
      </c>
      <c r="X1794" s="70">
        <v>0.61173580000000005</v>
      </c>
      <c r="Y1794" s="70">
        <v>0.58825729999999998</v>
      </c>
    </row>
    <row r="1795" spans="1:25">
      <c r="A1795" t="str">
        <f t="shared" si="84"/>
        <v>55-40</v>
      </c>
      <c r="B1795">
        <f t="shared" ref="B1795:B1858" si="85">(D1795-24000)/4000+1</f>
        <v>55</v>
      </c>
      <c r="C1795">
        <f t="shared" ref="C1795:C1858" si="86">(E1795-22000)/4000+1</f>
        <v>40</v>
      </c>
      <c r="D1795">
        <v>240000</v>
      </c>
      <c r="E1795">
        <v>178000</v>
      </c>
      <c r="F1795" s="69">
        <v>17.84178</v>
      </c>
      <c r="G1795" s="69">
        <v>15.663029999999999</v>
      </c>
      <c r="H1795" s="69">
        <v>15.01886</v>
      </c>
      <c r="I1795" s="69">
        <v>14.919449999999999</v>
      </c>
      <c r="J1795" s="69">
        <v>45.295940000000002</v>
      </c>
      <c r="K1795" s="69">
        <v>47.627160000000003</v>
      </c>
      <c r="L1795" s="69">
        <v>47.961649999999999</v>
      </c>
      <c r="M1795" s="69">
        <v>47.78584</v>
      </c>
      <c r="N1795" s="69">
        <v>15.444470000000001</v>
      </c>
      <c r="O1795" s="69">
        <v>14.08545</v>
      </c>
      <c r="P1795" s="69">
        <v>13.55879</v>
      </c>
      <c r="Q1795" s="69">
        <v>13.15728</v>
      </c>
      <c r="R1795" s="69">
        <v>10.683149999999999</v>
      </c>
      <c r="S1795" s="69">
        <v>9.4895289999999992</v>
      </c>
      <c r="T1795" s="69">
        <v>9.027571</v>
      </c>
      <c r="U1795" s="69">
        <v>8.6749869999999998</v>
      </c>
      <c r="V1795" s="70">
        <v>0.63915869999999997</v>
      </c>
      <c r="W1795" s="70">
        <v>0.54945219999999995</v>
      </c>
      <c r="X1795" s="70">
        <v>0.51037560000000004</v>
      </c>
      <c r="Y1795" s="70">
        <v>0.48856620000000001</v>
      </c>
    </row>
    <row r="1796" spans="1:25">
      <c r="A1796" t="str">
        <f t="shared" ref="A1796:A1859" si="87">B1796&amp;"-"&amp;C1796</f>
        <v>55-41</v>
      </c>
      <c r="B1796">
        <f t="shared" si="85"/>
        <v>55</v>
      </c>
      <c r="C1796">
        <f t="shared" si="86"/>
        <v>41</v>
      </c>
      <c r="D1796">
        <v>240000</v>
      </c>
      <c r="E1796">
        <v>182000</v>
      </c>
      <c r="F1796" s="69">
        <v>11.181179999999999</v>
      </c>
      <c r="G1796" s="69">
        <v>9.6786989999999999</v>
      </c>
      <c r="H1796" s="69">
        <v>9.2996639999999999</v>
      </c>
      <c r="I1796" s="69">
        <v>9.2711880000000004</v>
      </c>
      <c r="J1796" s="69">
        <v>48.96819</v>
      </c>
      <c r="K1796" s="69">
        <v>51.321770000000001</v>
      </c>
      <c r="L1796" s="69">
        <v>51.530200000000001</v>
      </c>
      <c r="M1796" s="69">
        <v>51.279110000000003</v>
      </c>
      <c r="N1796" s="69">
        <v>10.98301</v>
      </c>
      <c r="O1796" s="69">
        <v>10.05884</v>
      </c>
      <c r="P1796" s="69">
        <v>9.7057199999999995</v>
      </c>
      <c r="Q1796" s="69">
        <v>9.4398619999999998</v>
      </c>
      <c r="R1796" s="69">
        <v>9.1544530000000002</v>
      </c>
      <c r="S1796" s="69">
        <v>8.1435460000000006</v>
      </c>
      <c r="T1796" s="69">
        <v>7.7571339999999998</v>
      </c>
      <c r="U1796" s="69">
        <v>7.4642080000000002</v>
      </c>
      <c r="V1796" s="70">
        <v>0.44165539999999998</v>
      </c>
      <c r="W1796" s="70">
        <v>0.37843130000000003</v>
      </c>
      <c r="X1796" s="70">
        <v>0.35163159999999999</v>
      </c>
      <c r="Y1796" s="70">
        <v>0.338422</v>
      </c>
    </row>
    <row r="1797" spans="1:25">
      <c r="A1797" t="str">
        <f t="shared" si="87"/>
        <v>55-42</v>
      </c>
      <c r="B1797">
        <f t="shared" si="85"/>
        <v>55</v>
      </c>
      <c r="C1797">
        <f t="shared" si="86"/>
        <v>42</v>
      </c>
      <c r="D1797">
        <v>240000</v>
      </c>
      <c r="E1797">
        <v>186000</v>
      </c>
      <c r="F1797" s="69">
        <v>9.8843870000000003</v>
      </c>
      <c r="G1797" s="69">
        <v>8.4432969999999994</v>
      </c>
      <c r="H1797" s="69">
        <v>8.1086709999999993</v>
      </c>
      <c r="I1797" s="69">
        <v>8.0826150000000005</v>
      </c>
      <c r="J1797" s="69">
        <v>49.485700000000001</v>
      </c>
      <c r="K1797" s="69">
        <v>51.886690000000002</v>
      </c>
      <c r="L1797" s="69">
        <v>52.139650000000003</v>
      </c>
      <c r="M1797" s="69">
        <v>51.923990000000003</v>
      </c>
      <c r="N1797" s="69">
        <v>9.5888399999999994</v>
      </c>
      <c r="O1797" s="69">
        <v>8.7962959999999999</v>
      </c>
      <c r="P1797" s="69">
        <v>8.4948720000000009</v>
      </c>
      <c r="Q1797" s="69">
        <v>8.2699689999999997</v>
      </c>
      <c r="R1797" s="69">
        <v>8.7742419999999992</v>
      </c>
      <c r="S1797" s="69">
        <v>7.8086589999999996</v>
      </c>
      <c r="T1797" s="69">
        <v>7.4404000000000003</v>
      </c>
      <c r="U1797" s="69">
        <v>7.1625930000000002</v>
      </c>
      <c r="V1797" s="70">
        <v>0.40057419999999999</v>
      </c>
      <c r="W1797" s="70">
        <v>0.34262700000000001</v>
      </c>
      <c r="X1797" s="70">
        <v>0.31828450000000003</v>
      </c>
      <c r="Y1797" s="70">
        <v>0.30661169999999999</v>
      </c>
    </row>
    <row r="1798" spans="1:25">
      <c r="A1798" t="str">
        <f t="shared" si="87"/>
        <v>55-43</v>
      </c>
      <c r="B1798">
        <f t="shared" si="85"/>
        <v>55</v>
      </c>
      <c r="C1798">
        <f t="shared" si="86"/>
        <v>43</v>
      </c>
      <c r="D1798">
        <v>240000</v>
      </c>
      <c r="E1798">
        <v>190000</v>
      </c>
      <c r="F1798" s="69">
        <v>8.8191629999999996</v>
      </c>
      <c r="G1798" s="69">
        <v>7.4790299999999998</v>
      </c>
      <c r="H1798" s="69">
        <v>7.218871</v>
      </c>
      <c r="I1798" s="69">
        <v>7.205457</v>
      </c>
      <c r="J1798" s="69">
        <v>47.659970000000001</v>
      </c>
      <c r="K1798" s="69">
        <v>50.185670000000002</v>
      </c>
      <c r="L1798" s="69">
        <v>50.448390000000003</v>
      </c>
      <c r="M1798" s="69">
        <v>50.270609999999998</v>
      </c>
      <c r="N1798" s="69">
        <v>11.9435</v>
      </c>
      <c r="O1798" s="69">
        <v>10.92459</v>
      </c>
      <c r="P1798" s="69">
        <v>10.535920000000001</v>
      </c>
      <c r="Q1798" s="69">
        <v>10.242369999999999</v>
      </c>
      <c r="R1798" s="69">
        <v>9.3072529999999993</v>
      </c>
      <c r="S1798" s="69">
        <v>8.2771000000000008</v>
      </c>
      <c r="T1798" s="69">
        <v>7.8839370000000004</v>
      </c>
      <c r="U1798" s="69">
        <v>7.5857169999999998</v>
      </c>
      <c r="V1798" s="70">
        <v>0.41924260000000002</v>
      </c>
      <c r="W1798" s="70">
        <v>0.358269</v>
      </c>
      <c r="X1798" s="70">
        <v>0.3327716</v>
      </c>
      <c r="Y1798" s="70">
        <v>0.32004110000000002</v>
      </c>
    </row>
    <row r="1799" spans="1:25">
      <c r="A1799" t="str">
        <f t="shared" si="87"/>
        <v>55-44</v>
      </c>
      <c r="B1799">
        <f t="shared" si="85"/>
        <v>55</v>
      </c>
      <c r="C1799">
        <f t="shared" si="86"/>
        <v>44</v>
      </c>
      <c r="D1799">
        <v>240000</v>
      </c>
      <c r="E1799">
        <v>194000</v>
      </c>
      <c r="F1799" s="69">
        <v>9.7647069999999996</v>
      </c>
      <c r="G1799" s="69">
        <v>8.3123670000000001</v>
      </c>
      <c r="H1799" s="69">
        <v>8.0331460000000003</v>
      </c>
      <c r="I1799" s="69">
        <v>8.0132770000000004</v>
      </c>
      <c r="J1799" s="69">
        <v>50.034280000000003</v>
      </c>
      <c r="K1799" s="69">
        <v>52.544580000000003</v>
      </c>
      <c r="L1799" s="69">
        <v>52.796779999999998</v>
      </c>
      <c r="M1799" s="69">
        <v>52.601329999999997</v>
      </c>
      <c r="N1799" s="69">
        <v>14.10308</v>
      </c>
      <c r="O1799" s="69">
        <v>12.882899999999999</v>
      </c>
      <c r="P1799" s="69">
        <v>12.415929999999999</v>
      </c>
      <c r="Q1799" s="69">
        <v>12.063280000000001</v>
      </c>
      <c r="R1799" s="69">
        <v>9.6893709999999995</v>
      </c>
      <c r="S1799" s="69">
        <v>8.6149199999999997</v>
      </c>
      <c r="T1799" s="69">
        <v>8.2047369999999997</v>
      </c>
      <c r="U1799" s="69">
        <v>7.8944489999999998</v>
      </c>
      <c r="V1799" s="70">
        <v>0.50803109999999996</v>
      </c>
      <c r="W1799" s="70">
        <v>0.43503579999999997</v>
      </c>
      <c r="X1799" s="70">
        <v>0.40400700000000001</v>
      </c>
      <c r="Y1799" s="70">
        <v>0.38729750000000002</v>
      </c>
    </row>
    <row r="1800" spans="1:25">
      <c r="A1800" t="str">
        <f t="shared" si="87"/>
        <v>55-45</v>
      </c>
      <c r="B1800">
        <f t="shared" si="85"/>
        <v>55</v>
      </c>
      <c r="C1800">
        <f t="shared" si="86"/>
        <v>45</v>
      </c>
      <c r="D1800">
        <v>240000</v>
      </c>
      <c r="E1800">
        <v>198000</v>
      </c>
      <c r="F1800" s="69">
        <v>11.04035</v>
      </c>
      <c r="G1800" s="69">
        <v>9.4308870000000002</v>
      </c>
      <c r="H1800" s="69">
        <v>9.0745489999999993</v>
      </c>
      <c r="I1800" s="69">
        <v>9.0268060000000006</v>
      </c>
      <c r="J1800" s="69">
        <v>48.638120000000001</v>
      </c>
      <c r="K1800" s="69">
        <v>51.154269999999997</v>
      </c>
      <c r="L1800" s="69">
        <v>51.475009999999997</v>
      </c>
      <c r="M1800" s="69">
        <v>51.332439999999998</v>
      </c>
      <c r="N1800" s="69">
        <v>14.42869</v>
      </c>
      <c r="O1800" s="69">
        <v>13.176970000000001</v>
      </c>
      <c r="P1800" s="69">
        <v>12.69969</v>
      </c>
      <c r="Q1800" s="69">
        <v>12.34071</v>
      </c>
      <c r="R1800" s="69">
        <v>9.8653270000000006</v>
      </c>
      <c r="S1800" s="69">
        <v>8.7688129999999997</v>
      </c>
      <c r="T1800" s="69">
        <v>8.3531309999999994</v>
      </c>
      <c r="U1800" s="69">
        <v>8.0397700000000007</v>
      </c>
      <c r="V1800" s="70">
        <v>0.48803920000000001</v>
      </c>
      <c r="W1800" s="70">
        <v>0.41834650000000001</v>
      </c>
      <c r="X1800" s="70">
        <v>0.38872610000000002</v>
      </c>
      <c r="Y1800" s="70">
        <v>0.37288009999999999</v>
      </c>
    </row>
    <row r="1801" spans="1:25">
      <c r="A1801" t="str">
        <f t="shared" si="87"/>
        <v>55-46</v>
      </c>
      <c r="B1801">
        <f t="shared" si="85"/>
        <v>55</v>
      </c>
      <c r="C1801">
        <f t="shared" si="86"/>
        <v>46</v>
      </c>
      <c r="D1801">
        <v>240000</v>
      </c>
      <c r="E1801">
        <v>202000</v>
      </c>
      <c r="F1801" s="69">
        <v>13.8872</v>
      </c>
      <c r="G1801" s="69">
        <v>11.91474</v>
      </c>
      <c r="H1801" s="69">
        <v>11.40835</v>
      </c>
      <c r="I1801" s="69">
        <v>11.31169</v>
      </c>
      <c r="J1801" s="69">
        <v>47.47636</v>
      </c>
      <c r="K1801" s="69">
        <v>50.041980000000002</v>
      </c>
      <c r="L1801" s="69">
        <v>50.429099999999998</v>
      </c>
      <c r="M1801" s="69">
        <v>50.328110000000002</v>
      </c>
      <c r="N1801" s="69">
        <v>17.659320000000001</v>
      </c>
      <c r="O1801" s="69">
        <v>16.088809999999999</v>
      </c>
      <c r="P1801" s="69">
        <v>15.491899999999999</v>
      </c>
      <c r="Q1801" s="69">
        <v>15.045920000000001</v>
      </c>
      <c r="R1801" s="69">
        <v>10.911289999999999</v>
      </c>
      <c r="S1801" s="69">
        <v>9.6881050000000002</v>
      </c>
      <c r="T1801" s="69">
        <v>9.2291559999999997</v>
      </c>
      <c r="U1801" s="69">
        <v>8.8855179999999994</v>
      </c>
      <c r="V1801" s="70">
        <v>0.6380323</v>
      </c>
      <c r="W1801" s="70">
        <v>0.55001350000000004</v>
      </c>
      <c r="X1801" s="70">
        <v>0.51181069999999995</v>
      </c>
      <c r="Y1801" s="70">
        <v>0.49002610000000002</v>
      </c>
    </row>
    <row r="1802" spans="1:25">
      <c r="A1802" t="str">
        <f t="shared" si="87"/>
        <v>55-47</v>
      </c>
      <c r="B1802">
        <f t="shared" si="85"/>
        <v>55</v>
      </c>
      <c r="C1802">
        <f t="shared" si="86"/>
        <v>47</v>
      </c>
      <c r="D1802">
        <v>240000</v>
      </c>
      <c r="E1802">
        <v>206000</v>
      </c>
      <c r="F1802" s="69">
        <v>9.5913149999999998</v>
      </c>
      <c r="G1802" s="69">
        <v>8.1497299999999999</v>
      </c>
      <c r="H1802" s="69">
        <v>7.7898899999999998</v>
      </c>
      <c r="I1802" s="69">
        <v>7.7336099999999997</v>
      </c>
      <c r="J1802" s="69">
        <v>51.101089999999999</v>
      </c>
      <c r="K1802" s="69">
        <v>53.613379999999999</v>
      </c>
      <c r="L1802" s="69">
        <v>53.966900000000003</v>
      </c>
      <c r="M1802" s="69">
        <v>53.818309999999997</v>
      </c>
      <c r="N1802" s="69">
        <v>17.214559999999999</v>
      </c>
      <c r="O1802" s="69">
        <v>15.6867</v>
      </c>
      <c r="P1802" s="69">
        <v>15.117929999999999</v>
      </c>
      <c r="Q1802" s="69">
        <v>14.69547</v>
      </c>
      <c r="R1802" s="69">
        <v>10.43167</v>
      </c>
      <c r="S1802" s="69">
        <v>9.2633229999999998</v>
      </c>
      <c r="T1802" s="69">
        <v>8.8321299999999994</v>
      </c>
      <c r="U1802" s="69">
        <v>8.5115180000000006</v>
      </c>
      <c r="V1802" s="70">
        <v>0.66184319999999996</v>
      </c>
      <c r="W1802" s="70">
        <v>0.56917549999999995</v>
      </c>
      <c r="X1802" s="70">
        <v>0.53024890000000002</v>
      </c>
      <c r="Y1802" s="70">
        <v>0.50834000000000001</v>
      </c>
    </row>
    <row r="1803" spans="1:25">
      <c r="A1803" t="str">
        <f t="shared" si="87"/>
        <v>55-48</v>
      </c>
      <c r="B1803">
        <f t="shared" si="85"/>
        <v>55</v>
      </c>
      <c r="C1803">
        <f t="shared" si="86"/>
        <v>48</v>
      </c>
      <c r="D1803">
        <v>240000</v>
      </c>
      <c r="E1803">
        <v>210000</v>
      </c>
      <c r="F1803" s="69">
        <v>7.9453019999999999</v>
      </c>
      <c r="G1803" s="69">
        <v>6.733568</v>
      </c>
      <c r="H1803" s="69">
        <v>6.4310409999999996</v>
      </c>
      <c r="I1803" s="69">
        <v>6.3892740000000003</v>
      </c>
      <c r="J1803" s="69">
        <v>52.129510000000003</v>
      </c>
      <c r="K1803" s="69">
        <v>54.614620000000002</v>
      </c>
      <c r="L1803" s="69">
        <v>54.972349999999999</v>
      </c>
      <c r="M1803" s="69">
        <v>54.824260000000002</v>
      </c>
      <c r="N1803" s="69">
        <v>15.04082</v>
      </c>
      <c r="O1803" s="69">
        <v>13.72537</v>
      </c>
      <c r="P1803" s="69">
        <v>13.24455</v>
      </c>
      <c r="Q1803" s="69">
        <v>12.88908</v>
      </c>
      <c r="R1803" s="69">
        <v>9.742184</v>
      </c>
      <c r="S1803" s="69">
        <v>8.6554300000000008</v>
      </c>
      <c r="T1803" s="69">
        <v>8.2606800000000007</v>
      </c>
      <c r="U1803" s="69">
        <v>7.9683070000000003</v>
      </c>
      <c r="V1803" s="70">
        <v>0.58751960000000003</v>
      </c>
      <c r="W1803" s="70">
        <v>0.50317619999999996</v>
      </c>
      <c r="X1803" s="70">
        <v>0.46933609999999998</v>
      </c>
      <c r="Y1803" s="70">
        <v>0.45112239999999998</v>
      </c>
    </row>
    <row r="1804" spans="1:25">
      <c r="A1804" t="str">
        <f t="shared" si="87"/>
        <v>56-2</v>
      </c>
      <c r="B1804">
        <f t="shared" si="85"/>
        <v>56</v>
      </c>
      <c r="C1804">
        <f t="shared" si="86"/>
        <v>2</v>
      </c>
      <c r="D1804">
        <v>244000</v>
      </c>
      <c r="E1804">
        <v>26000</v>
      </c>
      <c r="F1804" s="69">
        <v>9.7291819999999998</v>
      </c>
      <c r="G1804" s="69">
        <v>8.184056</v>
      </c>
      <c r="H1804" s="69">
        <v>7.704669</v>
      </c>
      <c r="I1804" s="69">
        <v>7.5230620000000004</v>
      </c>
      <c r="J1804" s="69">
        <v>52.37077</v>
      </c>
      <c r="K1804" s="69">
        <v>54.268180000000001</v>
      </c>
      <c r="L1804" s="69">
        <v>54.52731</v>
      </c>
      <c r="M1804" s="69">
        <v>54.436340000000001</v>
      </c>
      <c r="N1804" s="69">
        <v>13.010809999999999</v>
      </c>
      <c r="O1804" s="69">
        <v>11.86871</v>
      </c>
      <c r="P1804" s="69">
        <v>11.42455</v>
      </c>
      <c r="Q1804" s="69">
        <v>11.09116</v>
      </c>
      <c r="R1804" s="69">
        <v>7.8817240000000002</v>
      </c>
      <c r="S1804" s="69">
        <v>7.0070990000000002</v>
      </c>
      <c r="T1804" s="69">
        <v>6.6653549999999999</v>
      </c>
      <c r="U1804" s="69">
        <v>6.4053820000000004</v>
      </c>
      <c r="V1804" s="70">
        <v>0.57688989999999996</v>
      </c>
      <c r="W1804" s="70">
        <v>0.495029</v>
      </c>
      <c r="X1804" s="70">
        <v>0.45483770000000001</v>
      </c>
      <c r="Y1804" s="70">
        <v>0.43108730000000001</v>
      </c>
    </row>
    <row r="1805" spans="1:25">
      <c r="A1805" t="str">
        <f t="shared" si="87"/>
        <v>56-3</v>
      </c>
      <c r="B1805">
        <f t="shared" si="85"/>
        <v>56</v>
      </c>
      <c r="C1805">
        <f t="shared" si="86"/>
        <v>3</v>
      </c>
      <c r="D1805">
        <v>244000</v>
      </c>
      <c r="E1805">
        <v>30000</v>
      </c>
      <c r="F1805" s="69">
        <v>7.7150449999999999</v>
      </c>
      <c r="G1805" s="69">
        <v>6.6298529999999998</v>
      </c>
      <c r="H1805" s="69">
        <v>6.2891700000000004</v>
      </c>
      <c r="I1805" s="69">
        <v>6.1599149999999998</v>
      </c>
      <c r="J1805" s="69">
        <v>53.798729999999999</v>
      </c>
      <c r="K1805" s="69">
        <v>55.54157</v>
      </c>
      <c r="L1805" s="69">
        <v>55.756720000000001</v>
      </c>
      <c r="M1805" s="69">
        <v>55.63458</v>
      </c>
      <c r="N1805" s="69">
        <v>14.158469999999999</v>
      </c>
      <c r="O1805" s="69">
        <v>12.892860000000001</v>
      </c>
      <c r="P1805" s="69">
        <v>12.400700000000001</v>
      </c>
      <c r="Q1805" s="69">
        <v>12.035119999999999</v>
      </c>
      <c r="R1805" s="69">
        <v>7.931025</v>
      </c>
      <c r="S1805" s="69">
        <v>7.0587330000000001</v>
      </c>
      <c r="T1805" s="69">
        <v>6.7190500000000002</v>
      </c>
      <c r="U1805" s="69">
        <v>6.4631239999999996</v>
      </c>
      <c r="V1805" s="70">
        <v>0.60431639999999998</v>
      </c>
      <c r="W1805" s="70">
        <v>0.52387220000000001</v>
      </c>
      <c r="X1805" s="70">
        <v>0.48575430000000003</v>
      </c>
      <c r="Y1805" s="70">
        <v>0.4643796</v>
      </c>
    </row>
    <row r="1806" spans="1:25">
      <c r="A1806" t="str">
        <f t="shared" si="87"/>
        <v>56-4</v>
      </c>
      <c r="B1806">
        <f t="shared" si="85"/>
        <v>56</v>
      </c>
      <c r="C1806">
        <f t="shared" si="86"/>
        <v>4</v>
      </c>
      <c r="D1806">
        <v>244000</v>
      </c>
      <c r="E1806">
        <v>34000</v>
      </c>
      <c r="F1806" s="69">
        <v>7.1175610000000002</v>
      </c>
      <c r="G1806" s="69">
        <v>6.1471309999999999</v>
      </c>
      <c r="H1806" s="69">
        <v>5.8460679999999998</v>
      </c>
      <c r="I1806" s="69">
        <v>5.7416609999999997</v>
      </c>
      <c r="J1806" s="69">
        <v>53.926540000000003</v>
      </c>
      <c r="K1806" s="69">
        <v>55.671570000000003</v>
      </c>
      <c r="L1806" s="69">
        <v>55.884639999999997</v>
      </c>
      <c r="M1806" s="69">
        <v>55.752070000000003</v>
      </c>
      <c r="N1806" s="69">
        <v>10.474410000000001</v>
      </c>
      <c r="O1806" s="69">
        <v>9.5902930000000008</v>
      </c>
      <c r="P1806" s="69">
        <v>9.2480899999999995</v>
      </c>
      <c r="Q1806" s="69">
        <v>8.9939330000000002</v>
      </c>
      <c r="R1806" s="69">
        <v>7.1987579999999998</v>
      </c>
      <c r="S1806" s="69">
        <v>6.4219889999999999</v>
      </c>
      <c r="T1806" s="69">
        <v>6.119955</v>
      </c>
      <c r="U1806" s="69">
        <v>5.8925530000000004</v>
      </c>
      <c r="V1806" s="70">
        <v>0.49694929999999998</v>
      </c>
      <c r="W1806" s="70">
        <v>0.42971290000000001</v>
      </c>
      <c r="X1806" s="70">
        <v>0.39766889999999999</v>
      </c>
      <c r="Y1806" s="70">
        <v>0.3800096</v>
      </c>
    </row>
    <row r="1807" spans="1:25">
      <c r="A1807" t="str">
        <f t="shared" si="87"/>
        <v>56-5</v>
      </c>
      <c r="B1807">
        <f t="shared" si="85"/>
        <v>56</v>
      </c>
      <c r="C1807">
        <f t="shared" si="86"/>
        <v>5</v>
      </c>
      <c r="D1807">
        <v>244000</v>
      </c>
      <c r="E1807">
        <v>38000</v>
      </c>
      <c r="F1807" s="69">
        <v>5.8686179999999997</v>
      </c>
      <c r="G1807" s="69">
        <v>5.1004040000000002</v>
      </c>
      <c r="H1807" s="69">
        <v>4.8632280000000003</v>
      </c>
      <c r="I1807" s="69">
        <v>4.7787569999999997</v>
      </c>
      <c r="J1807" s="69">
        <v>53.857120000000002</v>
      </c>
      <c r="K1807" s="69">
        <v>55.60624</v>
      </c>
      <c r="L1807" s="69">
        <v>55.820729999999998</v>
      </c>
      <c r="M1807" s="69">
        <v>55.688980000000001</v>
      </c>
      <c r="N1807" s="69">
        <v>7.3696320000000002</v>
      </c>
      <c r="O1807" s="69">
        <v>6.7901410000000002</v>
      </c>
      <c r="P1807" s="69">
        <v>6.5682669999999996</v>
      </c>
      <c r="Q1807" s="69">
        <v>6.404585</v>
      </c>
      <c r="R1807" s="69">
        <v>6.5027730000000004</v>
      </c>
      <c r="S1807" s="69">
        <v>5.8123889999999996</v>
      </c>
      <c r="T1807" s="69">
        <v>5.5454140000000001</v>
      </c>
      <c r="U1807" s="69">
        <v>5.3452510000000002</v>
      </c>
      <c r="V1807" s="70">
        <v>0.3729287</v>
      </c>
      <c r="W1807" s="70">
        <v>0.3210267</v>
      </c>
      <c r="X1807" s="70">
        <v>0.29562450000000001</v>
      </c>
      <c r="Y1807" s="70">
        <v>0.28186119999999998</v>
      </c>
    </row>
    <row r="1808" spans="1:25">
      <c r="A1808" t="str">
        <f t="shared" si="87"/>
        <v>56-6</v>
      </c>
      <c r="B1808">
        <f t="shared" si="85"/>
        <v>56</v>
      </c>
      <c r="C1808">
        <f t="shared" si="86"/>
        <v>6</v>
      </c>
      <c r="D1808">
        <v>244000</v>
      </c>
      <c r="E1808">
        <v>42000</v>
      </c>
      <c r="F1808" s="69">
        <v>8.1682729999999992</v>
      </c>
      <c r="G1808" s="69">
        <v>6.9641060000000001</v>
      </c>
      <c r="H1808" s="69">
        <v>6.5888609999999996</v>
      </c>
      <c r="I1808" s="69">
        <v>6.4727519999999998</v>
      </c>
      <c r="J1808" s="69">
        <v>51.876010000000001</v>
      </c>
      <c r="K1808" s="69">
        <v>53.816719999999997</v>
      </c>
      <c r="L1808" s="69">
        <v>54.089320000000001</v>
      </c>
      <c r="M1808" s="69">
        <v>53.98095</v>
      </c>
      <c r="N1808" s="69">
        <v>14.176959999999999</v>
      </c>
      <c r="O1808" s="69">
        <v>12.875870000000001</v>
      </c>
      <c r="P1808" s="69">
        <v>12.37862</v>
      </c>
      <c r="Q1808" s="69">
        <v>12.0143</v>
      </c>
      <c r="R1808" s="69">
        <v>8.1109799999999996</v>
      </c>
      <c r="S1808" s="69">
        <v>7.2066970000000001</v>
      </c>
      <c r="T1808" s="69">
        <v>6.860436</v>
      </c>
      <c r="U1808" s="69">
        <v>6.603192</v>
      </c>
      <c r="V1808" s="70">
        <v>0.64271129999999999</v>
      </c>
      <c r="W1808" s="70">
        <v>0.55597949999999996</v>
      </c>
      <c r="X1808" s="70">
        <v>0.51824959999999998</v>
      </c>
      <c r="Y1808" s="70">
        <v>0.49862190000000001</v>
      </c>
    </row>
    <row r="1809" spans="1:25">
      <c r="A1809" t="str">
        <f t="shared" si="87"/>
        <v>56-7</v>
      </c>
      <c r="B1809">
        <f t="shared" si="85"/>
        <v>56</v>
      </c>
      <c r="C1809">
        <f t="shared" si="86"/>
        <v>7</v>
      </c>
      <c r="D1809">
        <v>244000</v>
      </c>
      <c r="E1809">
        <v>46000</v>
      </c>
      <c r="F1809" s="69">
        <v>8.8668010000000006</v>
      </c>
      <c r="G1809" s="69">
        <v>7.478599</v>
      </c>
      <c r="H1809" s="69">
        <v>7.0567060000000001</v>
      </c>
      <c r="I1809" s="69">
        <v>6.9319959999999998</v>
      </c>
      <c r="J1809" s="69">
        <v>53.144730000000003</v>
      </c>
      <c r="K1809" s="69">
        <v>55.0107</v>
      </c>
      <c r="L1809" s="69">
        <v>55.25468</v>
      </c>
      <c r="M1809" s="69">
        <v>55.141469999999998</v>
      </c>
      <c r="N1809" s="69">
        <v>12.644959999999999</v>
      </c>
      <c r="O1809" s="69">
        <v>11.5091</v>
      </c>
      <c r="P1809" s="69">
        <v>11.07198</v>
      </c>
      <c r="Q1809" s="69">
        <v>10.750819999999999</v>
      </c>
      <c r="R1809" s="69">
        <v>7.7651680000000001</v>
      </c>
      <c r="S1809" s="69">
        <v>6.9055169999999997</v>
      </c>
      <c r="T1809" s="69">
        <v>6.5740730000000003</v>
      </c>
      <c r="U1809" s="69">
        <v>6.3275439999999996</v>
      </c>
      <c r="V1809" s="70">
        <v>0.57853449999999995</v>
      </c>
      <c r="W1809" s="70">
        <v>0.50064980000000003</v>
      </c>
      <c r="X1809" s="70">
        <v>0.46581679999999998</v>
      </c>
      <c r="Y1809" s="70">
        <v>0.44735039999999998</v>
      </c>
    </row>
    <row r="1810" spans="1:25">
      <c r="A1810" t="str">
        <f t="shared" si="87"/>
        <v>56-8</v>
      </c>
      <c r="B1810">
        <f t="shared" si="85"/>
        <v>56</v>
      </c>
      <c r="C1810">
        <f t="shared" si="86"/>
        <v>8</v>
      </c>
      <c r="D1810">
        <v>244000</v>
      </c>
      <c r="E1810">
        <v>50000</v>
      </c>
      <c r="F1810" s="69">
        <v>5.0974870000000001</v>
      </c>
      <c r="G1810" s="69">
        <v>4.3569449999999996</v>
      </c>
      <c r="H1810" s="69">
        <v>4.1327360000000004</v>
      </c>
      <c r="I1810" s="69">
        <v>4.0537729999999996</v>
      </c>
      <c r="J1810" s="69">
        <v>54.069279999999999</v>
      </c>
      <c r="K1810" s="69">
        <v>55.942390000000003</v>
      </c>
      <c r="L1810" s="69">
        <v>56.175179999999997</v>
      </c>
      <c r="M1810" s="69">
        <v>56.058210000000003</v>
      </c>
      <c r="N1810" s="69">
        <v>5.4698079999999996</v>
      </c>
      <c r="O1810" s="69">
        <v>5.0661069999999997</v>
      </c>
      <c r="P1810" s="69">
        <v>4.911092</v>
      </c>
      <c r="Q1810" s="69">
        <v>4.7988989999999996</v>
      </c>
      <c r="R1810" s="69">
        <v>5.9638340000000003</v>
      </c>
      <c r="S1810" s="69">
        <v>5.3352399999999998</v>
      </c>
      <c r="T1810" s="69">
        <v>5.0908610000000003</v>
      </c>
      <c r="U1810" s="69">
        <v>4.9093939999999998</v>
      </c>
      <c r="V1810" s="70">
        <v>0.30896810000000002</v>
      </c>
      <c r="W1810" s="70">
        <v>0.26497759999999998</v>
      </c>
      <c r="X1810" s="70">
        <v>0.2436276</v>
      </c>
      <c r="Y1810" s="70">
        <v>0.23251830000000001</v>
      </c>
    </row>
    <row r="1811" spans="1:25">
      <c r="A1811" t="str">
        <f t="shared" si="87"/>
        <v>56-9</v>
      </c>
      <c r="B1811">
        <f t="shared" si="85"/>
        <v>56</v>
      </c>
      <c r="C1811">
        <f t="shared" si="86"/>
        <v>9</v>
      </c>
      <c r="D1811">
        <v>244000</v>
      </c>
      <c r="E1811">
        <v>54000</v>
      </c>
      <c r="F1811" s="69">
        <v>5.5163820000000001</v>
      </c>
      <c r="G1811" s="69">
        <v>4.6693119999999997</v>
      </c>
      <c r="H1811" s="69">
        <v>4.4140090000000001</v>
      </c>
      <c r="I1811" s="69">
        <v>4.3276820000000003</v>
      </c>
      <c r="J1811" s="69">
        <v>54.101289999999999</v>
      </c>
      <c r="K1811" s="69">
        <v>55.983719999999998</v>
      </c>
      <c r="L1811" s="69">
        <v>56.223300000000002</v>
      </c>
      <c r="M1811" s="69">
        <v>56.112990000000003</v>
      </c>
      <c r="N1811" s="69">
        <v>6.5591920000000004</v>
      </c>
      <c r="O1811" s="69">
        <v>6.0435990000000004</v>
      </c>
      <c r="P1811" s="69">
        <v>5.846984</v>
      </c>
      <c r="Q1811" s="69">
        <v>5.7040430000000004</v>
      </c>
      <c r="R1811" s="69">
        <v>6.1669830000000001</v>
      </c>
      <c r="S1811" s="69">
        <v>5.5085300000000004</v>
      </c>
      <c r="T1811" s="69">
        <v>5.2545159999999997</v>
      </c>
      <c r="U1811" s="69">
        <v>5.0659720000000004</v>
      </c>
      <c r="V1811" s="70">
        <v>0.35169060000000002</v>
      </c>
      <c r="W1811" s="70">
        <v>0.30099029999999999</v>
      </c>
      <c r="X1811" s="70">
        <v>0.27700000000000002</v>
      </c>
      <c r="Y1811" s="70">
        <v>0.26460460000000002</v>
      </c>
    </row>
    <row r="1812" spans="1:25">
      <c r="A1812" t="str">
        <f t="shared" si="87"/>
        <v>56-10</v>
      </c>
      <c r="B1812">
        <f t="shared" si="85"/>
        <v>56</v>
      </c>
      <c r="C1812">
        <f t="shared" si="86"/>
        <v>10</v>
      </c>
      <c r="D1812">
        <v>244000</v>
      </c>
      <c r="E1812">
        <v>58000</v>
      </c>
      <c r="F1812" s="69">
        <v>5.1298529999999998</v>
      </c>
      <c r="G1812" s="69">
        <v>4.3373169999999996</v>
      </c>
      <c r="H1812" s="69">
        <v>4.0992499999999996</v>
      </c>
      <c r="I1812" s="69">
        <v>4.0162089999999999</v>
      </c>
      <c r="J1812" s="69">
        <v>54.123950000000001</v>
      </c>
      <c r="K1812" s="69">
        <v>56.080100000000002</v>
      </c>
      <c r="L1812" s="69">
        <v>56.339930000000003</v>
      </c>
      <c r="M1812" s="69">
        <v>56.233220000000003</v>
      </c>
      <c r="N1812" s="69">
        <v>5.8167660000000003</v>
      </c>
      <c r="O1812" s="69">
        <v>5.3697710000000001</v>
      </c>
      <c r="P1812" s="69">
        <v>5.1996650000000004</v>
      </c>
      <c r="Q1812" s="69">
        <v>5.0767579999999999</v>
      </c>
      <c r="R1812" s="69">
        <v>5.9000300000000001</v>
      </c>
      <c r="S1812" s="69">
        <v>5.2744689999999999</v>
      </c>
      <c r="T1812" s="69">
        <v>5.0333649999999999</v>
      </c>
      <c r="U1812" s="69">
        <v>4.8552059999999999</v>
      </c>
      <c r="V1812" s="70">
        <v>0.32383970000000001</v>
      </c>
      <c r="W1812" s="70">
        <v>0.27629670000000001</v>
      </c>
      <c r="X1812" s="70">
        <v>0.2536368</v>
      </c>
      <c r="Y1812" s="70">
        <v>0.2419743</v>
      </c>
    </row>
    <row r="1813" spans="1:25">
      <c r="A1813" t="str">
        <f t="shared" si="87"/>
        <v>56-11</v>
      </c>
      <c r="B1813">
        <f t="shared" si="85"/>
        <v>56</v>
      </c>
      <c r="C1813">
        <f t="shared" si="86"/>
        <v>11</v>
      </c>
      <c r="D1813">
        <v>244000</v>
      </c>
      <c r="E1813">
        <v>62000</v>
      </c>
      <c r="F1813" s="69">
        <v>6.707071</v>
      </c>
      <c r="G1813" s="69">
        <v>5.6341340000000004</v>
      </c>
      <c r="H1813" s="69">
        <v>5.3082839999999996</v>
      </c>
      <c r="I1813" s="69">
        <v>5.2002569999999997</v>
      </c>
      <c r="J1813" s="69">
        <v>54.602400000000003</v>
      </c>
      <c r="K1813" s="69">
        <v>56.458120000000001</v>
      </c>
      <c r="L1813" s="69">
        <v>56.69547</v>
      </c>
      <c r="M1813" s="69">
        <v>56.587780000000002</v>
      </c>
      <c r="N1813" s="69">
        <v>10.515180000000001</v>
      </c>
      <c r="O1813" s="69">
        <v>9.5929769999999994</v>
      </c>
      <c r="P1813" s="69">
        <v>9.2428310000000007</v>
      </c>
      <c r="Q1813" s="69">
        <v>8.9864499999999996</v>
      </c>
      <c r="R1813" s="69">
        <v>6.8933260000000001</v>
      </c>
      <c r="S1813" s="69">
        <v>6.139526</v>
      </c>
      <c r="T1813" s="69">
        <v>5.8514530000000002</v>
      </c>
      <c r="U1813" s="69">
        <v>5.637994</v>
      </c>
      <c r="V1813" s="70">
        <v>0.52479730000000002</v>
      </c>
      <c r="W1813" s="70">
        <v>0.45046229999999998</v>
      </c>
      <c r="X1813" s="70">
        <v>0.41812310000000003</v>
      </c>
      <c r="Y1813" s="70">
        <v>0.4017288</v>
      </c>
    </row>
    <row r="1814" spans="1:25">
      <c r="A1814" t="str">
        <f t="shared" si="87"/>
        <v>56-12</v>
      </c>
      <c r="B1814">
        <f t="shared" si="85"/>
        <v>56</v>
      </c>
      <c r="C1814">
        <f t="shared" si="86"/>
        <v>12</v>
      </c>
      <c r="D1814">
        <v>244000</v>
      </c>
      <c r="E1814">
        <v>66000</v>
      </c>
      <c r="F1814" s="69">
        <v>5.9789789999999998</v>
      </c>
      <c r="G1814" s="69">
        <v>5.0815359999999998</v>
      </c>
      <c r="H1814" s="69">
        <v>4.805606</v>
      </c>
      <c r="I1814" s="69">
        <v>4.7125430000000001</v>
      </c>
      <c r="J1814" s="69">
        <v>55.968960000000003</v>
      </c>
      <c r="K1814" s="69">
        <v>57.63991</v>
      </c>
      <c r="L1814" s="69">
        <v>57.808239999999998</v>
      </c>
      <c r="M1814" s="69">
        <v>57.663139999999999</v>
      </c>
      <c r="N1814" s="69">
        <v>12.33649</v>
      </c>
      <c r="O1814" s="69">
        <v>11.224640000000001</v>
      </c>
      <c r="P1814" s="69">
        <v>10.803649999999999</v>
      </c>
      <c r="Q1814" s="69">
        <v>10.49657</v>
      </c>
      <c r="R1814" s="69">
        <v>7.1066190000000002</v>
      </c>
      <c r="S1814" s="69">
        <v>6.321631</v>
      </c>
      <c r="T1814" s="69">
        <v>6.0230420000000002</v>
      </c>
      <c r="U1814" s="69">
        <v>5.8028300000000002</v>
      </c>
      <c r="V1814" s="70">
        <v>0.6228378</v>
      </c>
      <c r="W1814" s="70">
        <v>0.53655439999999999</v>
      </c>
      <c r="X1814" s="70">
        <v>0.50076169999999998</v>
      </c>
      <c r="Y1814" s="70">
        <v>0.48295700000000003</v>
      </c>
    </row>
    <row r="1815" spans="1:25">
      <c r="A1815" t="str">
        <f t="shared" si="87"/>
        <v>56-13</v>
      </c>
      <c r="B1815">
        <f t="shared" si="85"/>
        <v>56</v>
      </c>
      <c r="C1815">
        <f t="shared" si="86"/>
        <v>13</v>
      </c>
      <c r="D1815">
        <v>244000</v>
      </c>
      <c r="E1815">
        <v>70000</v>
      </c>
      <c r="F1815" s="69">
        <v>5.920363</v>
      </c>
      <c r="G1815" s="69">
        <v>5.0547779999999998</v>
      </c>
      <c r="H1815" s="69">
        <v>4.7884460000000004</v>
      </c>
      <c r="I1815" s="69">
        <v>4.697622</v>
      </c>
      <c r="J1815" s="69">
        <v>55.620609999999999</v>
      </c>
      <c r="K1815" s="69">
        <v>57.30688</v>
      </c>
      <c r="L1815" s="69">
        <v>57.47936</v>
      </c>
      <c r="M1815" s="69">
        <v>57.338769999999997</v>
      </c>
      <c r="N1815" s="69">
        <v>12.13021</v>
      </c>
      <c r="O1815" s="69">
        <v>11.04152</v>
      </c>
      <c r="P1815" s="69">
        <v>10.62982</v>
      </c>
      <c r="Q1815" s="69">
        <v>10.3285</v>
      </c>
      <c r="R1815" s="69">
        <v>7.0069179999999998</v>
      </c>
      <c r="S1815" s="69">
        <v>6.2334839999999998</v>
      </c>
      <c r="T1815" s="69">
        <v>5.939419</v>
      </c>
      <c r="U1815" s="69">
        <v>5.7219930000000003</v>
      </c>
      <c r="V1815" s="70">
        <v>0.60419710000000004</v>
      </c>
      <c r="W1815" s="70">
        <v>0.52063470000000001</v>
      </c>
      <c r="X1815" s="70">
        <v>0.48565639999999999</v>
      </c>
      <c r="Y1815" s="70">
        <v>0.46823880000000001</v>
      </c>
    </row>
    <row r="1816" spans="1:25">
      <c r="A1816" t="str">
        <f t="shared" si="87"/>
        <v>56-14</v>
      </c>
      <c r="B1816">
        <f t="shared" si="85"/>
        <v>56</v>
      </c>
      <c r="C1816">
        <f t="shared" si="86"/>
        <v>14</v>
      </c>
      <c r="D1816">
        <v>244000</v>
      </c>
      <c r="E1816">
        <v>74000</v>
      </c>
      <c r="F1816" s="69">
        <v>7.8599139999999998</v>
      </c>
      <c r="G1816" s="69">
        <v>6.6651239999999996</v>
      </c>
      <c r="H1816" s="69">
        <v>6.2994589999999997</v>
      </c>
      <c r="I1816" s="69">
        <v>6.1858550000000001</v>
      </c>
      <c r="J1816" s="69">
        <v>53.799259999999997</v>
      </c>
      <c r="K1816" s="69">
        <v>55.662320000000001</v>
      </c>
      <c r="L1816" s="69">
        <v>55.891100000000002</v>
      </c>
      <c r="M1816" s="69">
        <v>55.776220000000002</v>
      </c>
      <c r="N1816" s="69">
        <v>13.61035</v>
      </c>
      <c r="O1816" s="69">
        <v>12.35331</v>
      </c>
      <c r="P1816" s="69">
        <v>11.8786</v>
      </c>
      <c r="Q1816" s="69">
        <v>11.52941</v>
      </c>
      <c r="R1816" s="69">
        <v>7.3970219999999998</v>
      </c>
      <c r="S1816" s="69">
        <v>6.5757690000000002</v>
      </c>
      <c r="T1816" s="69">
        <v>6.2639469999999999</v>
      </c>
      <c r="U1816" s="69">
        <v>6.03322</v>
      </c>
      <c r="V1816" s="70">
        <v>0.63949500000000004</v>
      </c>
      <c r="W1816" s="70">
        <v>0.55136010000000002</v>
      </c>
      <c r="X1816" s="70">
        <v>0.51514380000000004</v>
      </c>
      <c r="Y1816" s="70">
        <v>0.4972625</v>
      </c>
    </row>
    <row r="1817" spans="1:25">
      <c r="A1817" t="str">
        <f t="shared" si="87"/>
        <v>56-15</v>
      </c>
      <c r="B1817">
        <f t="shared" si="85"/>
        <v>56</v>
      </c>
      <c r="C1817">
        <f t="shared" si="86"/>
        <v>15</v>
      </c>
      <c r="D1817">
        <v>244000</v>
      </c>
      <c r="E1817">
        <v>78000</v>
      </c>
      <c r="F1817" s="69">
        <v>11.79626</v>
      </c>
      <c r="G1817" s="69">
        <v>9.9300940000000004</v>
      </c>
      <c r="H1817" s="69">
        <v>9.3597900000000003</v>
      </c>
      <c r="I1817" s="69">
        <v>9.196199</v>
      </c>
      <c r="J1817" s="69">
        <v>50.806420000000003</v>
      </c>
      <c r="K1817" s="69">
        <v>52.919829999999997</v>
      </c>
      <c r="L1817" s="69">
        <v>53.23874</v>
      </c>
      <c r="M1817" s="69">
        <v>53.169460000000001</v>
      </c>
      <c r="N1817" s="69">
        <v>14.58244</v>
      </c>
      <c r="O1817" s="69">
        <v>13.233829999999999</v>
      </c>
      <c r="P1817" s="69">
        <v>12.72335</v>
      </c>
      <c r="Q1817" s="69">
        <v>12.34713</v>
      </c>
      <c r="R1817" s="69">
        <v>7.8249610000000001</v>
      </c>
      <c r="S1817" s="69">
        <v>6.9527479999999997</v>
      </c>
      <c r="T1817" s="69">
        <v>6.6208619999999998</v>
      </c>
      <c r="U1817" s="69">
        <v>6.3750499999999999</v>
      </c>
      <c r="V1817" s="70">
        <v>0.78369610000000001</v>
      </c>
      <c r="W1817" s="70">
        <v>0.67902399999999996</v>
      </c>
      <c r="X1817" s="70">
        <v>0.63700190000000001</v>
      </c>
      <c r="Y1817" s="70">
        <v>0.61576379999999997</v>
      </c>
    </row>
    <row r="1818" spans="1:25">
      <c r="A1818" t="str">
        <f t="shared" si="87"/>
        <v>56-16</v>
      </c>
      <c r="B1818">
        <f t="shared" si="85"/>
        <v>56</v>
      </c>
      <c r="C1818">
        <f t="shared" si="86"/>
        <v>16</v>
      </c>
      <c r="D1818">
        <v>244000</v>
      </c>
      <c r="E1818">
        <v>82000</v>
      </c>
      <c r="F1818" s="69">
        <v>8.2793349999999997</v>
      </c>
      <c r="G1818" s="69">
        <v>7.0634800000000002</v>
      </c>
      <c r="H1818" s="69">
        <v>6.6926969999999999</v>
      </c>
      <c r="I1818" s="69">
        <v>6.5732239999999997</v>
      </c>
      <c r="J1818" s="69">
        <v>53.41619</v>
      </c>
      <c r="K1818" s="69">
        <v>55.220599999999997</v>
      </c>
      <c r="L1818" s="69">
        <v>55.44773</v>
      </c>
      <c r="M1818" s="69">
        <v>55.353679999999997</v>
      </c>
      <c r="N1818" s="69">
        <v>13.216329999999999</v>
      </c>
      <c r="O1818" s="69">
        <v>12.023860000000001</v>
      </c>
      <c r="P1818" s="69">
        <v>11.57076</v>
      </c>
      <c r="Q1818" s="69">
        <v>11.2349</v>
      </c>
      <c r="R1818" s="69">
        <v>7.3772630000000001</v>
      </c>
      <c r="S1818" s="69">
        <v>6.5643450000000003</v>
      </c>
      <c r="T1818" s="69">
        <v>6.2537849999999997</v>
      </c>
      <c r="U1818" s="69">
        <v>6.022043</v>
      </c>
      <c r="V1818" s="70">
        <v>0.64268329999999996</v>
      </c>
      <c r="W1818" s="70">
        <v>0.55662509999999998</v>
      </c>
      <c r="X1818" s="70">
        <v>0.52055260000000003</v>
      </c>
      <c r="Y1818" s="70">
        <v>0.50160499999999997</v>
      </c>
    </row>
    <row r="1819" spans="1:25">
      <c r="A1819" t="str">
        <f t="shared" si="87"/>
        <v>56-17</v>
      </c>
      <c r="B1819">
        <f t="shared" si="85"/>
        <v>56</v>
      </c>
      <c r="C1819">
        <f t="shared" si="86"/>
        <v>17</v>
      </c>
      <c r="D1819">
        <v>244000</v>
      </c>
      <c r="E1819">
        <v>86000</v>
      </c>
      <c r="F1819" s="69">
        <v>7.5423200000000001</v>
      </c>
      <c r="G1819" s="69">
        <v>6.4638280000000004</v>
      </c>
      <c r="H1819" s="69">
        <v>6.1349039999999997</v>
      </c>
      <c r="I1819" s="69">
        <v>6.0234220000000001</v>
      </c>
      <c r="J1819" s="69">
        <v>54.14716</v>
      </c>
      <c r="K1819" s="69">
        <v>55.878749999999997</v>
      </c>
      <c r="L1819" s="69">
        <v>56.08567</v>
      </c>
      <c r="M1819" s="69">
        <v>55.989570000000001</v>
      </c>
      <c r="N1819" s="69">
        <v>13.48333</v>
      </c>
      <c r="O1819" s="69">
        <v>12.25835</v>
      </c>
      <c r="P1819" s="69">
        <v>11.794090000000001</v>
      </c>
      <c r="Q1819" s="69">
        <v>11.447329999999999</v>
      </c>
      <c r="R1819" s="69">
        <v>7.4644190000000004</v>
      </c>
      <c r="S1819" s="69">
        <v>6.6429879999999999</v>
      </c>
      <c r="T1819" s="69">
        <v>6.3299770000000004</v>
      </c>
      <c r="U1819" s="69">
        <v>6.0951599999999999</v>
      </c>
      <c r="V1819" s="70">
        <v>0.66465430000000003</v>
      </c>
      <c r="W1819" s="70">
        <v>0.57560060000000002</v>
      </c>
      <c r="X1819" s="70">
        <v>0.53933200000000003</v>
      </c>
      <c r="Y1819" s="70">
        <v>0.52034150000000001</v>
      </c>
    </row>
    <row r="1820" spans="1:25">
      <c r="A1820" t="str">
        <f t="shared" si="87"/>
        <v>56-18</v>
      </c>
      <c r="B1820">
        <f t="shared" si="85"/>
        <v>56</v>
      </c>
      <c r="C1820">
        <f t="shared" si="86"/>
        <v>18</v>
      </c>
      <c r="D1820">
        <v>244000</v>
      </c>
      <c r="E1820">
        <v>90000</v>
      </c>
      <c r="F1820" s="69">
        <v>6.04481</v>
      </c>
      <c r="G1820" s="69">
        <v>5.190391</v>
      </c>
      <c r="H1820" s="69">
        <v>4.931584</v>
      </c>
      <c r="I1820" s="69">
        <v>4.8410330000000004</v>
      </c>
      <c r="J1820" s="69">
        <v>52.877009999999999</v>
      </c>
      <c r="K1820" s="69">
        <v>54.717059999999996</v>
      </c>
      <c r="L1820" s="69">
        <v>54.961069999999999</v>
      </c>
      <c r="M1820" s="69">
        <v>54.890009999999997</v>
      </c>
      <c r="N1820" s="69">
        <v>8.4832490000000007</v>
      </c>
      <c r="O1820" s="69">
        <v>7.7687879999999998</v>
      </c>
      <c r="P1820" s="69">
        <v>7.497935</v>
      </c>
      <c r="Q1820" s="69">
        <v>7.2971399999999997</v>
      </c>
      <c r="R1820" s="69">
        <v>6.5000359999999997</v>
      </c>
      <c r="S1820" s="69">
        <v>5.7994719999999997</v>
      </c>
      <c r="T1820" s="69">
        <v>5.5314740000000002</v>
      </c>
      <c r="U1820" s="69">
        <v>5.3303520000000004</v>
      </c>
      <c r="V1820" s="70">
        <v>0.4284868</v>
      </c>
      <c r="W1820" s="70">
        <v>0.36858550000000001</v>
      </c>
      <c r="X1820" s="70">
        <v>0.34192280000000003</v>
      </c>
      <c r="Y1820" s="70">
        <v>0.328235</v>
      </c>
    </row>
    <row r="1821" spans="1:25">
      <c r="A1821" t="str">
        <f t="shared" si="87"/>
        <v>56-19</v>
      </c>
      <c r="B1821">
        <f t="shared" si="85"/>
        <v>56</v>
      </c>
      <c r="C1821">
        <f t="shared" si="86"/>
        <v>19</v>
      </c>
      <c r="D1821">
        <v>244000</v>
      </c>
      <c r="E1821">
        <v>94000</v>
      </c>
      <c r="F1821" s="69">
        <v>7.5364190000000004</v>
      </c>
      <c r="G1821" s="69">
        <v>6.4552519999999998</v>
      </c>
      <c r="H1821" s="69">
        <v>6.1268700000000003</v>
      </c>
      <c r="I1821" s="69">
        <v>6.0196779999999999</v>
      </c>
      <c r="J1821" s="69">
        <v>52.334890000000001</v>
      </c>
      <c r="K1821" s="69">
        <v>54.145150000000001</v>
      </c>
      <c r="L1821" s="69">
        <v>54.386299999999999</v>
      </c>
      <c r="M1821" s="69">
        <v>54.315689999999996</v>
      </c>
      <c r="N1821" s="69">
        <v>10.996779999999999</v>
      </c>
      <c r="O1821" s="69">
        <v>10.02303</v>
      </c>
      <c r="P1821" s="69">
        <v>9.6543489999999998</v>
      </c>
      <c r="Q1821" s="69">
        <v>9.3785570000000007</v>
      </c>
      <c r="R1821" s="69">
        <v>7.2002920000000001</v>
      </c>
      <c r="S1821" s="69">
        <v>6.4172219999999998</v>
      </c>
      <c r="T1821" s="69">
        <v>6.118919</v>
      </c>
      <c r="U1821" s="69">
        <v>5.8943139999999996</v>
      </c>
      <c r="V1821" s="70">
        <v>0.51934809999999998</v>
      </c>
      <c r="W1821" s="70">
        <v>0.44772250000000002</v>
      </c>
      <c r="X1821" s="70">
        <v>0.41749350000000002</v>
      </c>
      <c r="Y1821" s="70">
        <v>0.40201910000000002</v>
      </c>
    </row>
    <row r="1822" spans="1:25">
      <c r="A1822" t="str">
        <f t="shared" si="87"/>
        <v>56-20</v>
      </c>
      <c r="B1822">
        <f t="shared" si="85"/>
        <v>56</v>
      </c>
      <c r="C1822">
        <f t="shared" si="86"/>
        <v>20</v>
      </c>
      <c r="D1822">
        <v>244000</v>
      </c>
      <c r="E1822">
        <v>98000</v>
      </c>
      <c r="F1822" s="69">
        <v>6.4500400000000004</v>
      </c>
      <c r="G1822" s="69">
        <v>5.5232970000000003</v>
      </c>
      <c r="H1822" s="69">
        <v>5.2425870000000003</v>
      </c>
      <c r="I1822" s="69">
        <v>5.1493229999999999</v>
      </c>
      <c r="J1822" s="69">
        <v>52.35613</v>
      </c>
      <c r="K1822" s="69">
        <v>54.148870000000002</v>
      </c>
      <c r="L1822" s="69">
        <v>54.38729</v>
      </c>
      <c r="M1822" s="69">
        <v>54.319139999999997</v>
      </c>
      <c r="N1822" s="69">
        <v>9.1016639999999995</v>
      </c>
      <c r="O1822" s="69">
        <v>8.3151799999999998</v>
      </c>
      <c r="P1822" s="69">
        <v>8.0171189999999992</v>
      </c>
      <c r="Q1822" s="69">
        <v>7.793863</v>
      </c>
      <c r="R1822" s="69">
        <v>6.8700789999999996</v>
      </c>
      <c r="S1822" s="69">
        <v>6.1305509999999996</v>
      </c>
      <c r="T1822" s="69">
        <v>5.8483289999999997</v>
      </c>
      <c r="U1822" s="69">
        <v>5.6353260000000001</v>
      </c>
      <c r="V1822" s="70">
        <v>0.44509559999999998</v>
      </c>
      <c r="W1822" s="70">
        <v>0.38294309999999998</v>
      </c>
      <c r="X1822" s="70">
        <v>0.35570059999999998</v>
      </c>
      <c r="Y1822" s="70">
        <v>0.34174009999999999</v>
      </c>
    </row>
    <row r="1823" spans="1:25">
      <c r="A1823" t="str">
        <f t="shared" si="87"/>
        <v>56-21</v>
      </c>
      <c r="B1823">
        <f t="shared" si="85"/>
        <v>56</v>
      </c>
      <c r="C1823">
        <f t="shared" si="86"/>
        <v>21</v>
      </c>
      <c r="D1823">
        <v>244000</v>
      </c>
      <c r="E1823">
        <v>102000</v>
      </c>
      <c r="F1823" s="69">
        <v>5.5224830000000003</v>
      </c>
      <c r="G1823" s="69">
        <v>4.7367520000000001</v>
      </c>
      <c r="H1823" s="69">
        <v>4.4947010000000001</v>
      </c>
      <c r="I1823" s="69">
        <v>4.4126010000000004</v>
      </c>
      <c r="J1823" s="69">
        <v>52.651359999999997</v>
      </c>
      <c r="K1823" s="69">
        <v>54.410220000000002</v>
      </c>
      <c r="L1823" s="69">
        <v>54.639499999999998</v>
      </c>
      <c r="M1823" s="69">
        <v>54.565489999999997</v>
      </c>
      <c r="N1823" s="69">
        <v>7.8293689999999998</v>
      </c>
      <c r="O1823" s="69">
        <v>7.166944</v>
      </c>
      <c r="P1823" s="69">
        <v>6.9160389999999996</v>
      </c>
      <c r="Q1823" s="69">
        <v>6.7289919999999999</v>
      </c>
      <c r="R1823" s="69">
        <v>6.637416</v>
      </c>
      <c r="S1823" s="69">
        <v>5.9262600000000001</v>
      </c>
      <c r="T1823" s="69">
        <v>5.6553100000000001</v>
      </c>
      <c r="U1823" s="69">
        <v>5.4511849999999997</v>
      </c>
      <c r="V1823" s="70">
        <v>0.39323140000000001</v>
      </c>
      <c r="W1823" s="70">
        <v>0.33747820000000001</v>
      </c>
      <c r="X1823" s="70">
        <v>0.31255870000000002</v>
      </c>
      <c r="Y1823" s="70">
        <v>0.30008040000000002</v>
      </c>
    </row>
    <row r="1824" spans="1:25">
      <c r="A1824" t="str">
        <f t="shared" si="87"/>
        <v>56-22</v>
      </c>
      <c r="B1824">
        <f t="shared" si="85"/>
        <v>56</v>
      </c>
      <c r="C1824">
        <f t="shared" si="86"/>
        <v>22</v>
      </c>
      <c r="D1824">
        <v>244000</v>
      </c>
      <c r="E1824">
        <v>106000</v>
      </c>
      <c r="F1824" s="69">
        <v>6.28993</v>
      </c>
      <c r="G1824" s="69">
        <v>5.3913849999999996</v>
      </c>
      <c r="H1824" s="69">
        <v>5.1137779999999999</v>
      </c>
      <c r="I1824" s="69">
        <v>5.021439</v>
      </c>
      <c r="J1824" s="69">
        <v>52.707810000000002</v>
      </c>
      <c r="K1824" s="69">
        <v>54.469389999999997</v>
      </c>
      <c r="L1824" s="69">
        <v>54.701000000000001</v>
      </c>
      <c r="M1824" s="69">
        <v>54.629460000000002</v>
      </c>
      <c r="N1824" s="69">
        <v>9.7552369999999993</v>
      </c>
      <c r="O1824" s="69">
        <v>8.9069819999999993</v>
      </c>
      <c r="P1824" s="69">
        <v>8.5865969999999994</v>
      </c>
      <c r="Q1824" s="69">
        <v>8.3464569999999991</v>
      </c>
      <c r="R1824" s="69">
        <v>7.2166509999999997</v>
      </c>
      <c r="S1824" s="69">
        <v>6.4356549999999997</v>
      </c>
      <c r="T1824" s="69">
        <v>6.1391730000000004</v>
      </c>
      <c r="U1824" s="69">
        <v>5.915184</v>
      </c>
      <c r="V1824" s="70">
        <v>0.46954679999999999</v>
      </c>
      <c r="W1824" s="70">
        <v>0.40441339999999998</v>
      </c>
      <c r="X1824" s="70">
        <v>0.37636439999999999</v>
      </c>
      <c r="Y1824" s="70">
        <v>0.3622919</v>
      </c>
    </row>
    <row r="1825" spans="1:25">
      <c r="A1825" t="str">
        <f t="shared" si="87"/>
        <v>56-23</v>
      </c>
      <c r="B1825">
        <f t="shared" si="85"/>
        <v>56</v>
      </c>
      <c r="C1825">
        <f t="shared" si="86"/>
        <v>23</v>
      </c>
      <c r="D1825">
        <v>244000</v>
      </c>
      <c r="E1825">
        <v>110000</v>
      </c>
      <c r="F1825" s="69">
        <v>7.9637599999999997</v>
      </c>
      <c r="G1825" s="69">
        <v>6.8454119999999996</v>
      </c>
      <c r="H1825" s="69">
        <v>6.4971800000000002</v>
      </c>
      <c r="I1825" s="69">
        <v>6.3832950000000004</v>
      </c>
      <c r="J1825" s="69">
        <v>51.72672</v>
      </c>
      <c r="K1825" s="69">
        <v>53.53134</v>
      </c>
      <c r="L1825" s="69">
        <v>53.784309999999998</v>
      </c>
      <c r="M1825" s="69">
        <v>53.725259999999999</v>
      </c>
      <c r="N1825" s="69">
        <v>12.38292</v>
      </c>
      <c r="O1825" s="69">
        <v>11.271319999999999</v>
      </c>
      <c r="P1825" s="69">
        <v>10.852259999999999</v>
      </c>
      <c r="Q1825" s="69">
        <v>10.53679</v>
      </c>
      <c r="R1825" s="69">
        <v>7.9929259999999998</v>
      </c>
      <c r="S1825" s="69">
        <v>7.1185640000000001</v>
      </c>
      <c r="T1825" s="69">
        <v>6.7878249999999998</v>
      </c>
      <c r="U1825" s="69">
        <v>6.5376190000000003</v>
      </c>
      <c r="V1825" s="70">
        <v>0.54388429999999999</v>
      </c>
      <c r="W1825" s="70">
        <v>0.4700897</v>
      </c>
      <c r="X1825" s="70">
        <v>0.43924649999999998</v>
      </c>
      <c r="Y1825" s="70">
        <v>0.42373499999999997</v>
      </c>
    </row>
    <row r="1826" spans="1:25">
      <c r="A1826" t="str">
        <f t="shared" si="87"/>
        <v>56-24</v>
      </c>
      <c r="B1826">
        <f t="shared" si="85"/>
        <v>56</v>
      </c>
      <c r="C1826">
        <f t="shared" si="86"/>
        <v>24</v>
      </c>
      <c r="D1826">
        <v>244000</v>
      </c>
      <c r="E1826">
        <v>114000</v>
      </c>
      <c r="F1826" s="69">
        <v>6.0834789999999996</v>
      </c>
      <c r="G1826" s="69">
        <v>5.2453630000000002</v>
      </c>
      <c r="H1826" s="69">
        <v>4.9816200000000004</v>
      </c>
      <c r="I1826" s="69">
        <v>4.8940679999999999</v>
      </c>
      <c r="J1826" s="69">
        <v>52.623600000000003</v>
      </c>
      <c r="K1826" s="69">
        <v>54.368870000000001</v>
      </c>
      <c r="L1826" s="69">
        <v>54.599620000000002</v>
      </c>
      <c r="M1826" s="69">
        <v>54.526049999999998</v>
      </c>
      <c r="N1826" s="69">
        <v>8.9074939999999998</v>
      </c>
      <c r="O1826" s="69">
        <v>8.13964</v>
      </c>
      <c r="P1826" s="69">
        <v>7.8500139999999998</v>
      </c>
      <c r="Q1826" s="69">
        <v>7.63293</v>
      </c>
      <c r="R1826" s="69">
        <v>7.2634280000000002</v>
      </c>
      <c r="S1826" s="69">
        <v>6.4771179999999999</v>
      </c>
      <c r="T1826" s="69">
        <v>6.1791</v>
      </c>
      <c r="U1826" s="69">
        <v>5.9537469999999999</v>
      </c>
      <c r="V1826" s="70">
        <v>0.430537</v>
      </c>
      <c r="W1826" s="70">
        <v>0.37033290000000002</v>
      </c>
      <c r="X1826" s="70">
        <v>0.34397489999999997</v>
      </c>
      <c r="Y1826" s="70">
        <v>0.3309396</v>
      </c>
    </row>
    <row r="1827" spans="1:25">
      <c r="A1827" t="str">
        <f t="shared" si="87"/>
        <v>56-25</v>
      </c>
      <c r="B1827">
        <f t="shared" si="85"/>
        <v>56</v>
      </c>
      <c r="C1827">
        <f t="shared" si="86"/>
        <v>25</v>
      </c>
      <c r="D1827">
        <v>244000</v>
      </c>
      <c r="E1827">
        <v>118000</v>
      </c>
      <c r="F1827" s="69">
        <v>7.662147</v>
      </c>
      <c r="G1827" s="69">
        <v>6.5885670000000003</v>
      </c>
      <c r="H1827" s="69">
        <v>6.2471519999999998</v>
      </c>
      <c r="I1827" s="69">
        <v>6.1366230000000002</v>
      </c>
      <c r="J1827" s="69">
        <v>51.69829</v>
      </c>
      <c r="K1827" s="69">
        <v>53.532859999999999</v>
      </c>
      <c r="L1827" s="69">
        <v>53.791400000000003</v>
      </c>
      <c r="M1827" s="69">
        <v>53.722340000000003</v>
      </c>
      <c r="N1827" s="69">
        <v>9.613524</v>
      </c>
      <c r="O1827" s="69">
        <v>8.7788789999999999</v>
      </c>
      <c r="P1827" s="69">
        <v>8.4639930000000003</v>
      </c>
      <c r="Q1827" s="69">
        <v>8.2279710000000001</v>
      </c>
      <c r="R1827" s="69">
        <v>7.6900149999999998</v>
      </c>
      <c r="S1827" s="69">
        <v>6.8537759999999999</v>
      </c>
      <c r="T1827" s="69">
        <v>6.5368079999999997</v>
      </c>
      <c r="U1827" s="69">
        <v>6.2973160000000004</v>
      </c>
      <c r="V1827" s="70">
        <v>0.45205659999999998</v>
      </c>
      <c r="W1827" s="70">
        <v>0.38883269999999998</v>
      </c>
      <c r="X1827" s="70">
        <v>0.36154639999999999</v>
      </c>
      <c r="Y1827" s="70">
        <v>0.34825919999999999</v>
      </c>
    </row>
    <row r="1828" spans="1:25">
      <c r="A1828" t="str">
        <f t="shared" si="87"/>
        <v>56-26</v>
      </c>
      <c r="B1828">
        <f t="shared" si="85"/>
        <v>56</v>
      </c>
      <c r="C1828">
        <f t="shared" si="86"/>
        <v>26</v>
      </c>
      <c r="D1828">
        <v>244000</v>
      </c>
      <c r="E1828">
        <v>122000</v>
      </c>
      <c r="F1828" s="69">
        <v>6.4944769999999998</v>
      </c>
      <c r="G1828" s="69">
        <v>5.5905779999999998</v>
      </c>
      <c r="H1828" s="69">
        <v>5.2978630000000004</v>
      </c>
      <c r="I1828" s="69">
        <v>5.20418</v>
      </c>
      <c r="J1828" s="69">
        <v>53.559559999999998</v>
      </c>
      <c r="K1828" s="69">
        <v>55.2425</v>
      </c>
      <c r="L1828" s="69">
        <v>55.436619999999998</v>
      </c>
      <c r="M1828" s="69">
        <v>55.313859999999998</v>
      </c>
      <c r="N1828" s="69">
        <v>10.856960000000001</v>
      </c>
      <c r="O1828" s="69">
        <v>9.9066240000000008</v>
      </c>
      <c r="P1828" s="69">
        <v>9.5478260000000006</v>
      </c>
      <c r="Q1828" s="69">
        <v>9.2779469999999993</v>
      </c>
      <c r="R1828" s="69">
        <v>7.9460949999999997</v>
      </c>
      <c r="S1828" s="69">
        <v>7.0802329999999998</v>
      </c>
      <c r="T1828" s="69">
        <v>6.7521120000000003</v>
      </c>
      <c r="U1828" s="69">
        <v>6.5038710000000002</v>
      </c>
      <c r="V1828" s="70">
        <v>0.51911090000000004</v>
      </c>
      <c r="W1828" s="70">
        <v>0.44778390000000001</v>
      </c>
      <c r="X1828" s="70">
        <v>0.41769869999999998</v>
      </c>
      <c r="Y1828" s="70">
        <v>0.40317439999999999</v>
      </c>
    </row>
    <row r="1829" spans="1:25">
      <c r="A1829" t="str">
        <f t="shared" si="87"/>
        <v>56-27</v>
      </c>
      <c r="B1829">
        <f t="shared" si="85"/>
        <v>56</v>
      </c>
      <c r="C1829">
        <f t="shared" si="86"/>
        <v>27</v>
      </c>
      <c r="D1829">
        <v>244000</v>
      </c>
      <c r="E1829">
        <v>126000</v>
      </c>
      <c r="F1829" s="69">
        <v>7.8234870000000001</v>
      </c>
      <c r="G1829" s="69">
        <v>6.7259190000000002</v>
      </c>
      <c r="H1829" s="69">
        <v>6.370806</v>
      </c>
      <c r="I1829" s="69">
        <v>6.2599220000000004</v>
      </c>
      <c r="J1829" s="69">
        <v>52.643340000000002</v>
      </c>
      <c r="K1829" s="69">
        <v>54.400750000000002</v>
      </c>
      <c r="L1829" s="69">
        <v>54.615119999999997</v>
      </c>
      <c r="M1829" s="69">
        <v>54.488939999999999</v>
      </c>
      <c r="N1829" s="69">
        <v>11.131309999999999</v>
      </c>
      <c r="O1829" s="69">
        <v>10.16954</v>
      </c>
      <c r="P1829" s="69">
        <v>9.8054559999999995</v>
      </c>
      <c r="Q1829" s="69">
        <v>9.5313940000000006</v>
      </c>
      <c r="R1829" s="69">
        <v>8.2442309999999992</v>
      </c>
      <c r="S1829" s="69">
        <v>7.3461280000000002</v>
      </c>
      <c r="T1829" s="69">
        <v>7.0051810000000003</v>
      </c>
      <c r="U1829" s="69">
        <v>6.7466699999999999</v>
      </c>
      <c r="V1829" s="70">
        <v>0.52271959999999995</v>
      </c>
      <c r="W1829" s="70">
        <v>0.45149820000000002</v>
      </c>
      <c r="X1829" s="70">
        <v>0.42125240000000003</v>
      </c>
      <c r="Y1829" s="70">
        <v>0.40666910000000001</v>
      </c>
    </row>
    <row r="1830" spans="1:25">
      <c r="A1830" t="str">
        <f t="shared" si="87"/>
        <v>56-28</v>
      </c>
      <c r="B1830">
        <f t="shared" si="85"/>
        <v>56</v>
      </c>
      <c r="C1830">
        <f t="shared" si="86"/>
        <v>28</v>
      </c>
      <c r="D1830">
        <v>244000</v>
      </c>
      <c r="E1830">
        <v>130000</v>
      </c>
      <c r="F1830" s="69">
        <v>13.852410000000001</v>
      </c>
      <c r="G1830" s="69">
        <v>11.947699999999999</v>
      </c>
      <c r="H1830" s="69">
        <v>11.32653</v>
      </c>
      <c r="I1830" s="69">
        <v>11.14569</v>
      </c>
      <c r="J1830" s="69">
        <v>49.307690000000001</v>
      </c>
      <c r="K1830" s="69">
        <v>51.275489999999998</v>
      </c>
      <c r="L1830" s="69">
        <v>51.565010000000001</v>
      </c>
      <c r="M1830" s="69">
        <v>51.471330000000002</v>
      </c>
      <c r="N1830" s="69">
        <v>14.922040000000001</v>
      </c>
      <c r="O1830" s="69">
        <v>13.59975</v>
      </c>
      <c r="P1830" s="69">
        <v>13.096970000000001</v>
      </c>
      <c r="Q1830" s="69">
        <v>12.715769999999999</v>
      </c>
      <c r="R1830" s="69">
        <v>9.6537950000000006</v>
      </c>
      <c r="S1830" s="69">
        <v>8.5924219999999991</v>
      </c>
      <c r="T1830" s="69">
        <v>8.1885619999999992</v>
      </c>
      <c r="U1830" s="69">
        <v>7.8814219999999997</v>
      </c>
      <c r="V1830" s="70">
        <v>0.68105930000000003</v>
      </c>
      <c r="W1830" s="70">
        <v>0.59170069999999997</v>
      </c>
      <c r="X1830" s="70">
        <v>0.55472010000000005</v>
      </c>
      <c r="Y1830" s="70">
        <v>0.53640889999999997</v>
      </c>
    </row>
    <row r="1831" spans="1:25">
      <c r="A1831" t="str">
        <f t="shared" si="87"/>
        <v>56-29</v>
      </c>
      <c r="B1831">
        <f t="shared" si="85"/>
        <v>56</v>
      </c>
      <c r="C1831">
        <f t="shared" si="86"/>
        <v>29</v>
      </c>
      <c r="D1831">
        <v>244000</v>
      </c>
      <c r="E1831">
        <v>134000</v>
      </c>
      <c r="F1831" s="69">
        <v>11.69097</v>
      </c>
      <c r="G1831" s="69">
        <v>10.121980000000001</v>
      </c>
      <c r="H1831" s="69">
        <v>9.6059979999999996</v>
      </c>
      <c r="I1831" s="69">
        <v>9.4541229999999992</v>
      </c>
      <c r="J1831" s="69">
        <v>49.970730000000003</v>
      </c>
      <c r="K1831" s="69">
        <v>51.87088</v>
      </c>
      <c r="L1831" s="69">
        <v>52.131680000000003</v>
      </c>
      <c r="M1831" s="69">
        <v>52.00591</v>
      </c>
      <c r="N1831" s="69">
        <v>16.25667</v>
      </c>
      <c r="O1831" s="69">
        <v>14.81467</v>
      </c>
      <c r="P1831" s="69">
        <v>14.262499999999999</v>
      </c>
      <c r="Q1831" s="69">
        <v>13.843209999999999</v>
      </c>
      <c r="R1831" s="69">
        <v>9.8988350000000001</v>
      </c>
      <c r="S1831" s="69">
        <v>8.8128189999999993</v>
      </c>
      <c r="T1831" s="69">
        <v>8.3972060000000006</v>
      </c>
      <c r="U1831" s="69">
        <v>8.0812840000000001</v>
      </c>
      <c r="V1831" s="70">
        <v>0.8405513</v>
      </c>
      <c r="W1831" s="70">
        <v>0.73431659999999999</v>
      </c>
      <c r="X1831" s="70">
        <v>0.6903667</v>
      </c>
      <c r="Y1831" s="70">
        <v>0.66766829999999999</v>
      </c>
    </row>
    <row r="1832" spans="1:25">
      <c r="A1832" t="str">
        <f t="shared" si="87"/>
        <v>56-30</v>
      </c>
      <c r="B1832">
        <f t="shared" si="85"/>
        <v>56</v>
      </c>
      <c r="C1832">
        <f t="shared" si="86"/>
        <v>30</v>
      </c>
      <c r="D1832">
        <v>244000</v>
      </c>
      <c r="E1832">
        <v>138000</v>
      </c>
      <c r="F1832" s="69">
        <v>13.05167</v>
      </c>
      <c r="G1832" s="69">
        <v>11.19741</v>
      </c>
      <c r="H1832" s="69">
        <v>10.57521</v>
      </c>
      <c r="I1832" s="69">
        <v>10.399050000000001</v>
      </c>
      <c r="J1832" s="69">
        <v>50.295479999999998</v>
      </c>
      <c r="K1832" s="69">
        <v>52.29233</v>
      </c>
      <c r="L1832" s="69">
        <v>52.565510000000003</v>
      </c>
      <c r="M1832" s="69">
        <v>52.415790000000001</v>
      </c>
      <c r="N1832" s="69">
        <v>14.402010000000001</v>
      </c>
      <c r="O1832" s="69">
        <v>13.15</v>
      </c>
      <c r="P1832" s="69">
        <v>12.67126</v>
      </c>
      <c r="Q1832" s="69">
        <v>12.311109999999999</v>
      </c>
      <c r="R1832" s="69">
        <v>9.6197429999999997</v>
      </c>
      <c r="S1832" s="69">
        <v>8.5683589999999992</v>
      </c>
      <c r="T1832" s="69">
        <v>8.1657630000000001</v>
      </c>
      <c r="U1832" s="69">
        <v>7.8616020000000004</v>
      </c>
      <c r="V1832" s="70">
        <v>0.67027009999999998</v>
      </c>
      <c r="W1832" s="70">
        <v>0.58238990000000002</v>
      </c>
      <c r="X1832" s="70">
        <v>0.54534629999999995</v>
      </c>
      <c r="Y1832" s="70">
        <v>0.52753150000000004</v>
      </c>
    </row>
    <row r="1833" spans="1:25">
      <c r="A1833" t="str">
        <f t="shared" si="87"/>
        <v>56-31</v>
      </c>
      <c r="B1833">
        <f t="shared" si="85"/>
        <v>56</v>
      </c>
      <c r="C1833">
        <f t="shared" si="86"/>
        <v>31</v>
      </c>
      <c r="D1833">
        <v>244000</v>
      </c>
      <c r="E1833">
        <v>142000</v>
      </c>
      <c r="F1833" s="69">
        <v>12.37764</v>
      </c>
      <c r="G1833" s="69">
        <v>10.63725</v>
      </c>
      <c r="H1833" s="69">
        <v>10.06549</v>
      </c>
      <c r="I1833" s="69">
        <v>9.9115350000000007</v>
      </c>
      <c r="J1833" s="69">
        <v>46.256790000000002</v>
      </c>
      <c r="K1833" s="69">
        <v>48.404829999999997</v>
      </c>
      <c r="L1833" s="69">
        <v>48.731610000000003</v>
      </c>
      <c r="M1833" s="69">
        <v>48.616840000000003</v>
      </c>
      <c r="N1833" s="69">
        <v>16.823039999999999</v>
      </c>
      <c r="O1833" s="69">
        <v>15.354789999999999</v>
      </c>
      <c r="P1833" s="69">
        <v>14.784050000000001</v>
      </c>
      <c r="Q1833" s="69">
        <v>14.348100000000001</v>
      </c>
      <c r="R1833" s="69">
        <v>10.40372</v>
      </c>
      <c r="S1833" s="69">
        <v>9.2778080000000003</v>
      </c>
      <c r="T1833" s="69">
        <v>8.8403899999999993</v>
      </c>
      <c r="U1833" s="69">
        <v>8.5066299999999995</v>
      </c>
      <c r="V1833" s="70">
        <v>0.77480479999999996</v>
      </c>
      <c r="W1833" s="70">
        <v>0.67691959999999995</v>
      </c>
      <c r="X1833" s="70">
        <v>0.63479640000000004</v>
      </c>
      <c r="Y1833" s="70">
        <v>0.61326409999999998</v>
      </c>
    </row>
    <row r="1834" spans="1:25">
      <c r="A1834" t="str">
        <f t="shared" si="87"/>
        <v>56-32</v>
      </c>
      <c r="B1834">
        <f t="shared" si="85"/>
        <v>56</v>
      </c>
      <c r="C1834">
        <f t="shared" si="86"/>
        <v>32</v>
      </c>
      <c r="D1834">
        <v>244000</v>
      </c>
      <c r="E1834">
        <v>146000</v>
      </c>
      <c r="F1834" s="69">
        <v>18.669060000000002</v>
      </c>
      <c r="G1834" s="69">
        <v>16.252960000000002</v>
      </c>
      <c r="H1834" s="69">
        <v>15.415609999999999</v>
      </c>
      <c r="I1834" s="69">
        <v>15.185980000000001</v>
      </c>
      <c r="J1834" s="69">
        <v>47.00121</v>
      </c>
      <c r="K1834" s="69">
        <v>49.076529999999998</v>
      </c>
      <c r="L1834" s="69">
        <v>49.366280000000003</v>
      </c>
      <c r="M1834" s="69">
        <v>49.194020000000002</v>
      </c>
      <c r="N1834" s="69">
        <v>17.770109999999999</v>
      </c>
      <c r="O1834" s="69">
        <v>16.24776</v>
      </c>
      <c r="P1834" s="69">
        <v>15.647740000000001</v>
      </c>
      <c r="Q1834" s="69">
        <v>15.19116</v>
      </c>
      <c r="R1834" s="69">
        <v>10.82015</v>
      </c>
      <c r="S1834" s="69">
        <v>9.6669739999999997</v>
      </c>
      <c r="T1834" s="69">
        <v>9.2133570000000002</v>
      </c>
      <c r="U1834" s="69">
        <v>8.8687729999999991</v>
      </c>
      <c r="V1834" s="70">
        <v>0.88578659999999998</v>
      </c>
      <c r="W1834" s="70">
        <v>0.7765782</v>
      </c>
      <c r="X1834" s="70">
        <v>0.72936429999999997</v>
      </c>
      <c r="Y1834" s="70">
        <v>0.70506020000000003</v>
      </c>
    </row>
    <row r="1835" spans="1:25">
      <c r="A1835" t="str">
        <f t="shared" si="87"/>
        <v>56-33</v>
      </c>
      <c r="B1835">
        <f t="shared" si="85"/>
        <v>56</v>
      </c>
      <c r="C1835">
        <f t="shared" si="86"/>
        <v>33</v>
      </c>
      <c r="D1835">
        <v>244000</v>
      </c>
      <c r="E1835">
        <v>150000</v>
      </c>
      <c r="F1835" s="69">
        <v>17.880680000000002</v>
      </c>
      <c r="G1835" s="69">
        <v>14.954040000000001</v>
      </c>
      <c r="H1835" s="69">
        <v>13.85051</v>
      </c>
      <c r="I1835" s="69">
        <v>13.537940000000001</v>
      </c>
      <c r="J1835" s="69">
        <v>46.407170000000001</v>
      </c>
      <c r="K1835" s="69">
        <v>48.739640000000001</v>
      </c>
      <c r="L1835" s="69">
        <v>49.082900000000002</v>
      </c>
      <c r="M1835" s="69">
        <v>48.831560000000003</v>
      </c>
      <c r="N1835" s="69">
        <v>17.559840000000001</v>
      </c>
      <c r="O1835" s="69">
        <v>16.029209999999999</v>
      </c>
      <c r="P1835" s="69">
        <v>15.436400000000001</v>
      </c>
      <c r="Q1835" s="69">
        <v>15.018509999999999</v>
      </c>
      <c r="R1835" s="69">
        <v>10.552440000000001</v>
      </c>
      <c r="S1835" s="69">
        <v>9.4024190000000001</v>
      </c>
      <c r="T1835" s="69">
        <v>8.9507060000000003</v>
      </c>
      <c r="U1835" s="69">
        <v>8.6302610000000008</v>
      </c>
      <c r="V1835" s="70">
        <v>0.93209249999999999</v>
      </c>
      <c r="W1835" s="70">
        <v>0.80187450000000005</v>
      </c>
      <c r="X1835" s="70">
        <v>0.75215100000000001</v>
      </c>
      <c r="Y1835" s="70">
        <v>0.73433459999999995</v>
      </c>
    </row>
    <row r="1836" spans="1:25">
      <c r="A1836" t="str">
        <f t="shared" si="87"/>
        <v>56-34</v>
      </c>
      <c r="B1836">
        <f t="shared" si="85"/>
        <v>56</v>
      </c>
      <c r="C1836">
        <f t="shared" si="86"/>
        <v>34</v>
      </c>
      <c r="D1836">
        <v>244000</v>
      </c>
      <c r="E1836">
        <v>154000</v>
      </c>
      <c r="F1836" s="69">
        <v>15.845890000000001</v>
      </c>
      <c r="G1836" s="69">
        <v>13.61641</v>
      </c>
      <c r="H1836" s="69">
        <v>12.851749999999999</v>
      </c>
      <c r="I1836" s="69">
        <v>12.66353</v>
      </c>
      <c r="J1836" s="69">
        <v>48.364409999999999</v>
      </c>
      <c r="K1836" s="69">
        <v>50.530740000000002</v>
      </c>
      <c r="L1836" s="69">
        <v>50.80254</v>
      </c>
      <c r="M1836" s="69">
        <v>50.508110000000002</v>
      </c>
      <c r="N1836" s="69">
        <v>16.847149999999999</v>
      </c>
      <c r="O1836" s="69">
        <v>15.42714</v>
      </c>
      <c r="P1836" s="69">
        <v>14.86548</v>
      </c>
      <c r="Q1836" s="69">
        <v>14.44868</v>
      </c>
      <c r="R1836" s="69">
        <v>10.326359999999999</v>
      </c>
      <c r="S1836" s="69">
        <v>9.2336290000000005</v>
      </c>
      <c r="T1836" s="69">
        <v>8.8012700000000006</v>
      </c>
      <c r="U1836" s="69">
        <v>8.4807729999999992</v>
      </c>
      <c r="V1836" s="70">
        <v>0.79302119999999998</v>
      </c>
      <c r="W1836" s="70">
        <v>0.6913435</v>
      </c>
      <c r="X1836" s="70">
        <v>0.65131479999999997</v>
      </c>
      <c r="Y1836" s="70">
        <v>0.63397179999999997</v>
      </c>
    </row>
    <row r="1837" spans="1:25">
      <c r="A1837" t="str">
        <f t="shared" si="87"/>
        <v>56-35</v>
      </c>
      <c r="B1837">
        <f t="shared" si="85"/>
        <v>56</v>
      </c>
      <c r="C1837">
        <f t="shared" si="86"/>
        <v>35</v>
      </c>
      <c r="D1837">
        <v>244000</v>
      </c>
      <c r="E1837">
        <v>158000</v>
      </c>
      <c r="F1837" s="69">
        <v>17.535630000000001</v>
      </c>
      <c r="G1837" s="69">
        <v>15.196149999999999</v>
      </c>
      <c r="H1837" s="69">
        <v>14.42018</v>
      </c>
      <c r="I1837" s="69">
        <v>14.25512</v>
      </c>
      <c r="J1837" s="69">
        <v>46.168779999999998</v>
      </c>
      <c r="K1837" s="69">
        <v>48.422330000000002</v>
      </c>
      <c r="L1837" s="69">
        <v>48.715479999999999</v>
      </c>
      <c r="M1837" s="69">
        <v>48.43647</v>
      </c>
      <c r="N1837" s="69">
        <v>17.3963</v>
      </c>
      <c r="O1837" s="69">
        <v>15.91643</v>
      </c>
      <c r="P1837" s="69">
        <v>15.33419</v>
      </c>
      <c r="Q1837" s="69">
        <v>14.89777</v>
      </c>
      <c r="R1837" s="69">
        <v>10.632989999999999</v>
      </c>
      <c r="S1837" s="69">
        <v>9.5035430000000005</v>
      </c>
      <c r="T1837" s="69">
        <v>9.0587169999999997</v>
      </c>
      <c r="U1837" s="69">
        <v>8.7257809999999996</v>
      </c>
      <c r="V1837" s="70">
        <v>0.77657989999999999</v>
      </c>
      <c r="W1837" s="70">
        <v>0.67714459999999999</v>
      </c>
      <c r="X1837" s="70">
        <v>0.63792870000000002</v>
      </c>
      <c r="Y1837" s="70">
        <v>0.62046520000000005</v>
      </c>
    </row>
    <row r="1838" spans="1:25">
      <c r="A1838" t="str">
        <f t="shared" si="87"/>
        <v>56-36</v>
      </c>
      <c r="B1838">
        <f t="shared" si="85"/>
        <v>56</v>
      </c>
      <c r="C1838">
        <f t="shared" si="86"/>
        <v>36</v>
      </c>
      <c r="D1838">
        <v>244000</v>
      </c>
      <c r="E1838">
        <v>162000</v>
      </c>
      <c r="F1838" s="69">
        <v>17.813110000000002</v>
      </c>
      <c r="G1838" s="69">
        <v>15.982049999999999</v>
      </c>
      <c r="H1838" s="69">
        <v>15.36205</v>
      </c>
      <c r="I1838" s="69">
        <v>15.277520000000001</v>
      </c>
      <c r="J1838" s="69">
        <v>45.709330000000001</v>
      </c>
      <c r="K1838" s="69">
        <v>47.492260000000002</v>
      </c>
      <c r="L1838" s="69">
        <v>47.649799999999999</v>
      </c>
      <c r="M1838" s="69">
        <v>47.272539999999999</v>
      </c>
      <c r="N1838" s="69">
        <v>18.02505</v>
      </c>
      <c r="O1838" s="69">
        <v>16.44932</v>
      </c>
      <c r="P1838" s="69">
        <v>15.849449999999999</v>
      </c>
      <c r="Q1838" s="69">
        <v>15.397959999999999</v>
      </c>
      <c r="R1838" s="69">
        <v>10.88022</v>
      </c>
      <c r="S1838" s="69">
        <v>9.6993200000000002</v>
      </c>
      <c r="T1838" s="69">
        <v>9.2493300000000005</v>
      </c>
      <c r="U1838" s="69">
        <v>8.9123429999999999</v>
      </c>
      <c r="V1838" s="70">
        <v>0.90686960000000005</v>
      </c>
      <c r="W1838" s="70">
        <v>0.7898037</v>
      </c>
      <c r="X1838" s="70">
        <v>0.74330399999999996</v>
      </c>
      <c r="Y1838" s="70">
        <v>0.72002940000000004</v>
      </c>
    </row>
    <row r="1839" spans="1:25">
      <c r="A1839" t="str">
        <f t="shared" si="87"/>
        <v>56-37</v>
      </c>
      <c r="B1839">
        <f t="shared" si="85"/>
        <v>56</v>
      </c>
      <c r="C1839">
        <f t="shared" si="86"/>
        <v>37</v>
      </c>
      <c r="D1839">
        <v>244000</v>
      </c>
      <c r="E1839">
        <v>166000</v>
      </c>
      <c r="F1839" s="69">
        <v>11.07742</v>
      </c>
      <c r="G1839" s="69">
        <v>9.9857329999999997</v>
      </c>
      <c r="H1839" s="69">
        <v>9.6969740000000009</v>
      </c>
      <c r="I1839" s="69">
        <v>9.7086330000000007</v>
      </c>
      <c r="J1839" s="69">
        <v>49.527990000000003</v>
      </c>
      <c r="K1839" s="69">
        <v>51.202449999999999</v>
      </c>
      <c r="L1839" s="69">
        <v>51.271129999999999</v>
      </c>
      <c r="M1839" s="69">
        <v>50.79533</v>
      </c>
      <c r="N1839" s="69">
        <v>15.223890000000001</v>
      </c>
      <c r="O1839" s="69">
        <v>13.921620000000001</v>
      </c>
      <c r="P1839" s="69">
        <v>13.43548</v>
      </c>
      <c r="Q1839" s="69">
        <v>13.070259999999999</v>
      </c>
      <c r="R1839" s="69">
        <v>9.8219449999999995</v>
      </c>
      <c r="S1839" s="69">
        <v>8.7538940000000007</v>
      </c>
      <c r="T1839" s="69">
        <v>8.3540790000000005</v>
      </c>
      <c r="U1839" s="69">
        <v>8.0538489999999996</v>
      </c>
      <c r="V1839" s="70">
        <v>0.66644309999999995</v>
      </c>
      <c r="W1839" s="70">
        <v>0.57780290000000001</v>
      </c>
      <c r="X1839" s="70">
        <v>0.54394439999999999</v>
      </c>
      <c r="Y1839" s="70">
        <v>0.52790999999999999</v>
      </c>
    </row>
    <row r="1840" spans="1:25">
      <c r="A1840" t="str">
        <f t="shared" si="87"/>
        <v>56-38</v>
      </c>
      <c r="B1840">
        <f t="shared" si="85"/>
        <v>56</v>
      </c>
      <c r="C1840">
        <f t="shared" si="86"/>
        <v>38</v>
      </c>
      <c r="D1840">
        <v>244000</v>
      </c>
      <c r="E1840">
        <v>170000</v>
      </c>
      <c r="F1840" s="69">
        <v>22.789639999999999</v>
      </c>
      <c r="G1840" s="69">
        <v>20.436920000000001</v>
      </c>
      <c r="H1840" s="69">
        <v>19.681809999999999</v>
      </c>
      <c r="I1840" s="69">
        <v>19.564520000000002</v>
      </c>
      <c r="J1840" s="69">
        <v>39.138950000000001</v>
      </c>
      <c r="K1840" s="69">
        <v>41.2761</v>
      </c>
      <c r="L1840" s="69">
        <v>41.621580000000002</v>
      </c>
      <c r="M1840" s="69">
        <v>41.431719999999999</v>
      </c>
      <c r="N1840" s="69">
        <v>20.484220000000001</v>
      </c>
      <c r="O1840" s="69">
        <v>18.57142</v>
      </c>
      <c r="P1840" s="69">
        <v>17.872019999999999</v>
      </c>
      <c r="Q1840" s="69">
        <v>17.340009999999999</v>
      </c>
      <c r="R1840" s="69">
        <v>12.373060000000001</v>
      </c>
      <c r="S1840" s="69">
        <v>10.970459999999999</v>
      </c>
      <c r="T1840" s="69">
        <v>10.456709999999999</v>
      </c>
      <c r="U1840" s="69">
        <v>10.069750000000001</v>
      </c>
      <c r="V1840" s="70">
        <v>0.90297450000000001</v>
      </c>
      <c r="W1840" s="70">
        <v>0.77619039999999995</v>
      </c>
      <c r="X1840" s="70">
        <v>0.72784550000000003</v>
      </c>
      <c r="Y1840" s="70">
        <v>0.7018993</v>
      </c>
    </row>
    <row r="1841" spans="1:25">
      <c r="A1841" t="str">
        <f t="shared" si="87"/>
        <v>56-39</v>
      </c>
      <c r="B1841">
        <f t="shared" si="85"/>
        <v>56</v>
      </c>
      <c r="C1841">
        <f t="shared" si="86"/>
        <v>39</v>
      </c>
      <c r="D1841">
        <v>244000</v>
      </c>
      <c r="E1841">
        <v>174000</v>
      </c>
      <c r="F1841" s="69">
        <v>22.380510000000001</v>
      </c>
      <c r="G1841" s="69">
        <v>20.053349999999998</v>
      </c>
      <c r="H1841" s="69">
        <v>19.31739</v>
      </c>
      <c r="I1841" s="69">
        <v>19.120740000000001</v>
      </c>
      <c r="J1841" s="69">
        <v>41.805720000000001</v>
      </c>
      <c r="K1841" s="69">
        <v>44.100050000000003</v>
      </c>
      <c r="L1841" s="69">
        <v>44.449339999999999</v>
      </c>
      <c r="M1841" s="69">
        <v>44.277790000000003</v>
      </c>
      <c r="N1841" s="69">
        <v>20.914449999999999</v>
      </c>
      <c r="O1841" s="69">
        <v>18.930230000000002</v>
      </c>
      <c r="P1841" s="69">
        <v>18.221979999999999</v>
      </c>
      <c r="Q1841" s="69">
        <v>17.686299999999999</v>
      </c>
      <c r="R1841" s="69">
        <v>12.4391</v>
      </c>
      <c r="S1841" s="69">
        <v>11.01052</v>
      </c>
      <c r="T1841" s="69">
        <v>10.499650000000001</v>
      </c>
      <c r="U1841" s="69">
        <v>10.11713</v>
      </c>
      <c r="V1841" s="70">
        <v>0.99156359999999999</v>
      </c>
      <c r="W1841" s="70">
        <v>0.84835590000000005</v>
      </c>
      <c r="X1841" s="70">
        <v>0.79657270000000002</v>
      </c>
      <c r="Y1841" s="70">
        <v>0.76819740000000003</v>
      </c>
    </row>
    <row r="1842" spans="1:25">
      <c r="A1842" t="str">
        <f t="shared" si="87"/>
        <v>56-40</v>
      </c>
      <c r="B1842">
        <f t="shared" si="85"/>
        <v>56</v>
      </c>
      <c r="C1842">
        <f t="shared" si="86"/>
        <v>40</v>
      </c>
      <c r="D1842">
        <v>244000</v>
      </c>
      <c r="E1842">
        <v>178000</v>
      </c>
      <c r="F1842" s="69">
        <v>13.635540000000001</v>
      </c>
      <c r="G1842" s="69">
        <v>11.80813</v>
      </c>
      <c r="H1842" s="69">
        <v>11.28627</v>
      </c>
      <c r="I1842" s="69">
        <v>11.188459999999999</v>
      </c>
      <c r="J1842" s="69">
        <v>47.103529999999999</v>
      </c>
      <c r="K1842" s="69">
        <v>49.4803</v>
      </c>
      <c r="L1842" s="69">
        <v>49.828040000000001</v>
      </c>
      <c r="M1842" s="69">
        <v>49.653010000000002</v>
      </c>
      <c r="N1842" s="69">
        <v>17.366299999999999</v>
      </c>
      <c r="O1842" s="69">
        <v>15.78795</v>
      </c>
      <c r="P1842" s="69">
        <v>15.206619999999999</v>
      </c>
      <c r="Q1842" s="69">
        <v>14.76745</v>
      </c>
      <c r="R1842" s="69">
        <v>10.81536</v>
      </c>
      <c r="S1842" s="69">
        <v>9.5900800000000004</v>
      </c>
      <c r="T1842" s="69">
        <v>9.1379180000000009</v>
      </c>
      <c r="U1842" s="69">
        <v>8.7976799999999997</v>
      </c>
      <c r="V1842" s="70">
        <v>0.71387239999999996</v>
      </c>
      <c r="W1842" s="70">
        <v>0.61094820000000005</v>
      </c>
      <c r="X1842" s="70">
        <v>0.57026120000000002</v>
      </c>
      <c r="Y1842" s="70">
        <v>0.54809390000000002</v>
      </c>
    </row>
    <row r="1843" spans="1:25">
      <c r="A1843" t="str">
        <f t="shared" si="87"/>
        <v>56-41</v>
      </c>
      <c r="B1843">
        <f t="shared" si="85"/>
        <v>56</v>
      </c>
      <c r="C1843">
        <f t="shared" si="86"/>
        <v>41</v>
      </c>
      <c r="D1843">
        <v>244000</v>
      </c>
      <c r="E1843">
        <v>182000</v>
      </c>
      <c r="F1843" s="69">
        <v>19.467110000000002</v>
      </c>
      <c r="G1843" s="69">
        <v>16.906749999999999</v>
      </c>
      <c r="H1843" s="69">
        <v>16.161149999999999</v>
      </c>
      <c r="I1843" s="69">
        <v>16.015450000000001</v>
      </c>
      <c r="J1843" s="69">
        <v>40.594270000000002</v>
      </c>
      <c r="K1843" s="69">
        <v>43.157389999999999</v>
      </c>
      <c r="L1843" s="69">
        <v>43.558909999999997</v>
      </c>
      <c r="M1843" s="69">
        <v>43.451300000000003</v>
      </c>
      <c r="N1843" s="69">
        <v>19.782150000000001</v>
      </c>
      <c r="O1843" s="69">
        <v>17.93927</v>
      </c>
      <c r="P1843" s="69">
        <v>17.239000000000001</v>
      </c>
      <c r="Q1843" s="69">
        <v>16.70739</v>
      </c>
      <c r="R1843" s="69">
        <v>12.02966</v>
      </c>
      <c r="S1843" s="69">
        <v>10.66146</v>
      </c>
      <c r="T1843" s="69">
        <v>10.141</v>
      </c>
      <c r="U1843" s="69">
        <v>9.7480360000000008</v>
      </c>
      <c r="V1843" s="70">
        <v>0.85447510000000004</v>
      </c>
      <c r="W1843" s="70">
        <v>0.73020209999999997</v>
      </c>
      <c r="X1843" s="70">
        <v>0.67859259999999999</v>
      </c>
      <c r="Y1843" s="70">
        <v>0.64934959999999997</v>
      </c>
    </row>
    <row r="1844" spans="1:25">
      <c r="A1844" t="str">
        <f t="shared" si="87"/>
        <v>56-42</v>
      </c>
      <c r="B1844">
        <f t="shared" si="85"/>
        <v>56</v>
      </c>
      <c r="C1844">
        <f t="shared" si="86"/>
        <v>42</v>
      </c>
      <c r="D1844">
        <v>244000</v>
      </c>
      <c r="E1844">
        <v>186000</v>
      </c>
      <c r="F1844" s="69">
        <v>20.652909999999999</v>
      </c>
      <c r="G1844" s="69">
        <v>17.950289999999999</v>
      </c>
      <c r="H1844" s="69">
        <v>17.136970000000002</v>
      </c>
      <c r="I1844" s="69">
        <v>16.955459999999999</v>
      </c>
      <c r="J1844" s="69">
        <v>43.653489999999998</v>
      </c>
      <c r="K1844" s="69">
        <v>46.207099999999997</v>
      </c>
      <c r="L1844" s="69">
        <v>46.631189999999997</v>
      </c>
      <c r="M1844" s="69">
        <v>46.543570000000003</v>
      </c>
      <c r="N1844" s="69">
        <v>18.29016</v>
      </c>
      <c r="O1844" s="69">
        <v>16.61439</v>
      </c>
      <c r="P1844" s="69">
        <v>15.95715</v>
      </c>
      <c r="Q1844" s="69">
        <v>15.4499</v>
      </c>
      <c r="R1844" s="69">
        <v>11.61966</v>
      </c>
      <c r="S1844" s="69">
        <v>10.307169999999999</v>
      </c>
      <c r="T1844" s="69">
        <v>9.7928040000000003</v>
      </c>
      <c r="U1844" s="69">
        <v>9.3975039999999996</v>
      </c>
      <c r="V1844" s="70">
        <v>0.74792610000000004</v>
      </c>
      <c r="W1844" s="70">
        <v>0.6408952</v>
      </c>
      <c r="X1844" s="70">
        <v>0.59257329999999997</v>
      </c>
      <c r="Y1844" s="70">
        <v>0.56304350000000003</v>
      </c>
    </row>
    <row r="1845" spans="1:25">
      <c r="A1845" t="str">
        <f t="shared" si="87"/>
        <v>56-43</v>
      </c>
      <c r="B1845">
        <f t="shared" si="85"/>
        <v>56</v>
      </c>
      <c r="C1845">
        <f t="shared" si="86"/>
        <v>43</v>
      </c>
      <c r="D1845">
        <v>244000</v>
      </c>
      <c r="E1845">
        <v>190000</v>
      </c>
      <c r="F1845" s="69">
        <v>17.143280000000001</v>
      </c>
      <c r="G1845" s="69">
        <v>14.74893</v>
      </c>
      <c r="H1845" s="69">
        <v>14.1022</v>
      </c>
      <c r="I1845" s="69">
        <v>13.967320000000001</v>
      </c>
      <c r="J1845" s="69">
        <v>43.948399999999999</v>
      </c>
      <c r="K1845" s="69">
        <v>46.563780000000001</v>
      </c>
      <c r="L1845" s="69">
        <v>46.960540000000002</v>
      </c>
      <c r="M1845" s="69">
        <v>46.871969999999997</v>
      </c>
      <c r="N1845" s="69">
        <v>18.062270000000002</v>
      </c>
      <c r="O1845" s="69">
        <v>16.406759999999998</v>
      </c>
      <c r="P1845" s="69">
        <v>15.76056</v>
      </c>
      <c r="Q1845" s="69">
        <v>15.266159999999999</v>
      </c>
      <c r="R1845" s="69">
        <v>11.36323</v>
      </c>
      <c r="S1845" s="69">
        <v>10.0799</v>
      </c>
      <c r="T1845" s="69">
        <v>9.5799570000000003</v>
      </c>
      <c r="U1845" s="69">
        <v>9.1987500000000004</v>
      </c>
      <c r="V1845" s="70">
        <v>0.72365210000000002</v>
      </c>
      <c r="W1845" s="70">
        <v>0.61983980000000005</v>
      </c>
      <c r="X1845" s="70">
        <v>0.5735867</v>
      </c>
      <c r="Y1845" s="70">
        <v>0.54556819999999995</v>
      </c>
    </row>
    <row r="1846" spans="1:25">
      <c r="A1846" t="str">
        <f t="shared" si="87"/>
        <v>56-44</v>
      </c>
      <c r="B1846">
        <f t="shared" si="85"/>
        <v>56</v>
      </c>
      <c r="C1846">
        <f t="shared" si="86"/>
        <v>44</v>
      </c>
      <c r="D1846">
        <v>244000</v>
      </c>
      <c r="E1846">
        <v>194000</v>
      </c>
      <c r="F1846" s="69">
        <v>16.51643</v>
      </c>
      <c r="G1846" s="69">
        <v>14.200279999999999</v>
      </c>
      <c r="H1846" s="69">
        <v>13.60849</v>
      </c>
      <c r="I1846" s="69">
        <v>13.48964</v>
      </c>
      <c r="J1846" s="69">
        <v>43.480379999999997</v>
      </c>
      <c r="K1846" s="69">
        <v>46.105840000000001</v>
      </c>
      <c r="L1846" s="69">
        <v>46.504100000000001</v>
      </c>
      <c r="M1846" s="69">
        <v>46.428280000000001</v>
      </c>
      <c r="N1846" s="69">
        <v>18.414770000000001</v>
      </c>
      <c r="O1846" s="69">
        <v>16.734459999999999</v>
      </c>
      <c r="P1846" s="69">
        <v>16.077300000000001</v>
      </c>
      <c r="Q1846" s="69">
        <v>15.575430000000001</v>
      </c>
      <c r="R1846" s="69">
        <v>11.496420000000001</v>
      </c>
      <c r="S1846" s="69">
        <v>10.19929</v>
      </c>
      <c r="T1846" s="69">
        <v>9.6940419999999996</v>
      </c>
      <c r="U1846" s="69">
        <v>9.3094470000000005</v>
      </c>
      <c r="V1846" s="70">
        <v>0.75320310000000001</v>
      </c>
      <c r="W1846" s="70">
        <v>0.64596679999999995</v>
      </c>
      <c r="X1846" s="70">
        <v>0.59739359999999997</v>
      </c>
      <c r="Y1846" s="70">
        <v>0.56716420000000001</v>
      </c>
    </row>
    <row r="1847" spans="1:25">
      <c r="A1847" t="str">
        <f t="shared" si="87"/>
        <v>56-45</v>
      </c>
      <c r="B1847">
        <f t="shared" si="85"/>
        <v>56</v>
      </c>
      <c r="C1847">
        <f t="shared" si="86"/>
        <v>45</v>
      </c>
      <c r="D1847">
        <v>244000</v>
      </c>
      <c r="E1847">
        <v>198000</v>
      </c>
      <c r="F1847" s="69">
        <v>14.60665</v>
      </c>
      <c r="G1847" s="69">
        <v>12.51529</v>
      </c>
      <c r="H1847" s="69">
        <v>11.99902</v>
      </c>
      <c r="I1847" s="69">
        <v>11.90057</v>
      </c>
      <c r="J1847" s="69">
        <v>46.423900000000003</v>
      </c>
      <c r="K1847" s="69">
        <v>49.02073</v>
      </c>
      <c r="L1847" s="69">
        <v>49.398910000000001</v>
      </c>
      <c r="M1847" s="69">
        <v>49.29956</v>
      </c>
      <c r="N1847" s="69">
        <v>17.392009999999999</v>
      </c>
      <c r="O1847" s="69">
        <v>15.819369999999999</v>
      </c>
      <c r="P1847" s="69">
        <v>15.20899</v>
      </c>
      <c r="Q1847" s="69">
        <v>14.74461</v>
      </c>
      <c r="R1847" s="69">
        <v>10.98423</v>
      </c>
      <c r="S1847" s="69">
        <v>9.7478049999999996</v>
      </c>
      <c r="T1847" s="69">
        <v>9.2698610000000006</v>
      </c>
      <c r="U1847" s="69">
        <v>8.9069249999999993</v>
      </c>
      <c r="V1847" s="70">
        <v>0.71521190000000001</v>
      </c>
      <c r="W1847" s="70">
        <v>0.61307480000000003</v>
      </c>
      <c r="X1847" s="70">
        <v>0.56713069999999999</v>
      </c>
      <c r="Y1847" s="70">
        <v>0.53872830000000005</v>
      </c>
    </row>
    <row r="1848" spans="1:25">
      <c r="A1848" t="str">
        <f t="shared" si="87"/>
        <v>56-46</v>
      </c>
      <c r="B1848">
        <f t="shared" si="85"/>
        <v>56</v>
      </c>
      <c r="C1848">
        <f t="shared" si="86"/>
        <v>46</v>
      </c>
      <c r="D1848">
        <v>244000</v>
      </c>
      <c r="E1848">
        <v>202000</v>
      </c>
      <c r="F1848" s="69">
        <v>10.35432</v>
      </c>
      <c r="G1848" s="69">
        <v>8.8246649999999995</v>
      </c>
      <c r="H1848" s="69">
        <v>8.4674189999999996</v>
      </c>
      <c r="I1848" s="69">
        <v>8.4142010000000003</v>
      </c>
      <c r="J1848" s="69">
        <v>50.170369999999998</v>
      </c>
      <c r="K1848" s="69">
        <v>52.724209999999999</v>
      </c>
      <c r="L1848" s="69">
        <v>53.071330000000003</v>
      </c>
      <c r="M1848" s="69">
        <v>52.931739999999998</v>
      </c>
      <c r="N1848" s="69">
        <v>16.404789999999998</v>
      </c>
      <c r="O1848" s="69">
        <v>14.951599999999999</v>
      </c>
      <c r="P1848" s="69">
        <v>14.404949999999999</v>
      </c>
      <c r="Q1848" s="69">
        <v>13.996969999999999</v>
      </c>
      <c r="R1848" s="69">
        <v>10.237869999999999</v>
      </c>
      <c r="S1848" s="69">
        <v>9.0915890000000008</v>
      </c>
      <c r="T1848" s="69">
        <v>8.6636749999999996</v>
      </c>
      <c r="U1848" s="69">
        <v>8.344004</v>
      </c>
      <c r="V1848" s="70">
        <v>0.61014009999999996</v>
      </c>
      <c r="W1848" s="70">
        <v>0.52389249999999998</v>
      </c>
      <c r="X1848" s="70">
        <v>0.48720560000000002</v>
      </c>
      <c r="Y1848" s="70">
        <v>0.46636329999999998</v>
      </c>
    </row>
    <row r="1849" spans="1:25">
      <c r="A1849" t="str">
        <f t="shared" si="87"/>
        <v>56-47</v>
      </c>
      <c r="B1849">
        <f t="shared" si="85"/>
        <v>56</v>
      </c>
      <c r="C1849">
        <f t="shared" si="86"/>
        <v>47</v>
      </c>
      <c r="D1849">
        <v>244000</v>
      </c>
      <c r="E1849">
        <v>206000</v>
      </c>
      <c r="F1849" s="69">
        <v>12.012589999999999</v>
      </c>
      <c r="G1849" s="69">
        <v>10.24065</v>
      </c>
      <c r="H1849" s="69">
        <v>9.7867379999999997</v>
      </c>
      <c r="I1849" s="69">
        <v>9.7060700000000004</v>
      </c>
      <c r="J1849" s="69">
        <v>49.031779999999998</v>
      </c>
      <c r="K1849" s="69">
        <v>51.64817</v>
      </c>
      <c r="L1849" s="69">
        <v>52.049930000000003</v>
      </c>
      <c r="M1849" s="69">
        <v>51.937669999999997</v>
      </c>
      <c r="N1849" s="69">
        <v>16.222560000000001</v>
      </c>
      <c r="O1849" s="69">
        <v>14.777369999999999</v>
      </c>
      <c r="P1849" s="69">
        <v>14.23368</v>
      </c>
      <c r="Q1849" s="69">
        <v>13.8279</v>
      </c>
      <c r="R1849" s="69">
        <v>10.33243</v>
      </c>
      <c r="S1849" s="69">
        <v>9.1725809999999992</v>
      </c>
      <c r="T1849" s="69">
        <v>8.7394770000000008</v>
      </c>
      <c r="U1849" s="69">
        <v>8.4160649999999997</v>
      </c>
      <c r="V1849" s="70">
        <v>0.61231599999999997</v>
      </c>
      <c r="W1849" s="70">
        <v>0.52511339999999995</v>
      </c>
      <c r="X1849" s="70">
        <v>0.48800840000000001</v>
      </c>
      <c r="Y1849" s="70">
        <v>0.46684360000000003</v>
      </c>
    </row>
    <row r="1850" spans="1:25">
      <c r="A1850" t="str">
        <f t="shared" si="87"/>
        <v>56-48</v>
      </c>
      <c r="B1850">
        <f t="shared" si="85"/>
        <v>56</v>
      </c>
      <c r="C1850">
        <f t="shared" si="86"/>
        <v>48</v>
      </c>
      <c r="D1850">
        <v>244000</v>
      </c>
      <c r="E1850">
        <v>210000</v>
      </c>
      <c r="F1850" s="69">
        <v>11.739190000000001</v>
      </c>
      <c r="G1850" s="69">
        <v>9.9555159999999994</v>
      </c>
      <c r="H1850" s="69">
        <v>9.4932230000000004</v>
      </c>
      <c r="I1850" s="69">
        <v>9.4213269999999998</v>
      </c>
      <c r="J1850" s="69">
        <v>50.106079999999999</v>
      </c>
      <c r="K1850" s="69">
        <v>52.741010000000003</v>
      </c>
      <c r="L1850" s="69">
        <v>53.141550000000002</v>
      </c>
      <c r="M1850" s="69">
        <v>53.002659999999999</v>
      </c>
      <c r="N1850" s="69">
        <v>16.93995</v>
      </c>
      <c r="O1850" s="69">
        <v>15.413600000000001</v>
      </c>
      <c r="P1850" s="69">
        <v>14.85707</v>
      </c>
      <c r="Q1850" s="69">
        <v>14.445589999999999</v>
      </c>
      <c r="R1850" s="69">
        <v>10.544639999999999</v>
      </c>
      <c r="S1850" s="69">
        <v>9.3524360000000009</v>
      </c>
      <c r="T1850" s="69">
        <v>8.9193010000000008</v>
      </c>
      <c r="U1850" s="69">
        <v>8.5994469999999996</v>
      </c>
      <c r="V1850" s="70">
        <v>0.70847199999999999</v>
      </c>
      <c r="W1850" s="70">
        <v>0.60524310000000003</v>
      </c>
      <c r="X1850" s="70">
        <v>0.563693</v>
      </c>
      <c r="Y1850" s="70">
        <v>0.54010000000000002</v>
      </c>
    </row>
    <row r="1851" spans="1:25">
      <c r="A1851" t="str">
        <f t="shared" si="87"/>
        <v>57-2</v>
      </c>
      <c r="B1851">
        <f t="shared" si="85"/>
        <v>57</v>
      </c>
      <c r="C1851">
        <f t="shared" si="86"/>
        <v>2</v>
      </c>
      <c r="D1851">
        <v>248000</v>
      </c>
      <c r="E1851">
        <v>26000</v>
      </c>
      <c r="F1851" s="69">
        <v>9.5163030000000006</v>
      </c>
      <c r="G1851" s="69">
        <v>7.9192549999999997</v>
      </c>
      <c r="H1851" s="69">
        <v>7.4240709999999996</v>
      </c>
      <c r="I1851" s="69">
        <v>7.2143389999999998</v>
      </c>
      <c r="J1851" s="69">
        <v>51.078969999999998</v>
      </c>
      <c r="K1851" s="69">
        <v>53.241630000000001</v>
      </c>
      <c r="L1851" s="69">
        <v>53.567250000000001</v>
      </c>
      <c r="M1851" s="69">
        <v>53.4953</v>
      </c>
      <c r="N1851" s="69">
        <v>12.182589999999999</v>
      </c>
      <c r="O1851" s="69">
        <v>11.119009999999999</v>
      </c>
      <c r="P1851" s="69">
        <v>10.685140000000001</v>
      </c>
      <c r="Q1851" s="69">
        <v>10.35031</v>
      </c>
      <c r="R1851" s="69">
        <v>7.6946690000000002</v>
      </c>
      <c r="S1851" s="69">
        <v>6.8438309999999998</v>
      </c>
      <c r="T1851" s="69">
        <v>6.4943470000000003</v>
      </c>
      <c r="U1851" s="69">
        <v>6.2211780000000001</v>
      </c>
      <c r="V1851" s="70">
        <v>0.46150429999999998</v>
      </c>
      <c r="W1851" s="70">
        <v>0.39260450000000002</v>
      </c>
      <c r="X1851" s="70">
        <v>0.35476980000000002</v>
      </c>
      <c r="Y1851" s="70">
        <v>0.33047070000000001</v>
      </c>
    </row>
    <row r="1852" spans="1:25">
      <c r="A1852" t="str">
        <f t="shared" si="87"/>
        <v>57-3</v>
      </c>
      <c r="B1852">
        <f t="shared" si="85"/>
        <v>57</v>
      </c>
      <c r="C1852">
        <f t="shared" si="86"/>
        <v>3</v>
      </c>
      <c r="D1852">
        <v>248000</v>
      </c>
      <c r="E1852">
        <v>30000</v>
      </c>
      <c r="F1852" s="69">
        <v>10.31715</v>
      </c>
      <c r="G1852" s="69">
        <v>8.6122739999999993</v>
      </c>
      <c r="H1852" s="69">
        <v>8.0879549999999991</v>
      </c>
      <c r="I1852" s="69">
        <v>7.9075879999999996</v>
      </c>
      <c r="J1852" s="69">
        <v>51.83175</v>
      </c>
      <c r="K1852" s="69">
        <v>53.937820000000002</v>
      </c>
      <c r="L1852" s="69">
        <v>54.243409999999997</v>
      </c>
      <c r="M1852" s="69">
        <v>54.133699999999997</v>
      </c>
      <c r="N1852" s="69">
        <v>14.807740000000001</v>
      </c>
      <c r="O1852" s="69">
        <v>13.478059999999999</v>
      </c>
      <c r="P1852" s="69">
        <v>12.94829</v>
      </c>
      <c r="Q1852" s="69">
        <v>12.55204</v>
      </c>
      <c r="R1852" s="69">
        <v>8.2724930000000008</v>
      </c>
      <c r="S1852" s="69">
        <v>7.3662510000000001</v>
      </c>
      <c r="T1852" s="69">
        <v>7.0039850000000001</v>
      </c>
      <c r="U1852" s="69">
        <v>6.7290929999999998</v>
      </c>
      <c r="V1852" s="70">
        <v>0.61800580000000005</v>
      </c>
      <c r="W1852" s="70">
        <v>0.53692439999999997</v>
      </c>
      <c r="X1852" s="70">
        <v>0.49631979999999998</v>
      </c>
      <c r="Y1852" s="70">
        <v>0.47240520000000003</v>
      </c>
    </row>
    <row r="1853" spans="1:25">
      <c r="A1853" t="str">
        <f t="shared" si="87"/>
        <v>57-4</v>
      </c>
      <c r="B1853">
        <f t="shared" si="85"/>
        <v>57</v>
      </c>
      <c r="C1853">
        <f t="shared" si="86"/>
        <v>4</v>
      </c>
      <c r="D1853">
        <v>248000</v>
      </c>
      <c r="E1853">
        <v>34000</v>
      </c>
      <c r="F1853" s="69">
        <v>7.4110930000000002</v>
      </c>
      <c r="G1853" s="69">
        <v>6.3254089999999996</v>
      </c>
      <c r="H1853" s="69">
        <v>5.9902309999999996</v>
      </c>
      <c r="I1853" s="69">
        <v>5.8712739999999997</v>
      </c>
      <c r="J1853" s="69">
        <v>53.613349999999997</v>
      </c>
      <c r="K1853" s="69">
        <v>55.484659999999998</v>
      </c>
      <c r="L1853" s="69">
        <v>55.719090000000001</v>
      </c>
      <c r="M1853" s="69">
        <v>55.571649999999998</v>
      </c>
      <c r="N1853" s="69">
        <v>12.45552</v>
      </c>
      <c r="O1853" s="69">
        <v>11.36753</v>
      </c>
      <c r="P1853" s="69">
        <v>10.93979</v>
      </c>
      <c r="Q1853" s="69">
        <v>10.62307</v>
      </c>
      <c r="R1853" s="69">
        <v>7.5752410000000001</v>
      </c>
      <c r="S1853" s="69">
        <v>6.7520559999999996</v>
      </c>
      <c r="T1853" s="69">
        <v>6.4276160000000004</v>
      </c>
      <c r="U1853" s="69">
        <v>6.1838290000000002</v>
      </c>
      <c r="V1853" s="70">
        <v>0.53610089999999999</v>
      </c>
      <c r="W1853" s="70">
        <v>0.46496599999999999</v>
      </c>
      <c r="X1853" s="70">
        <v>0.43021549999999997</v>
      </c>
      <c r="Y1853" s="70">
        <v>0.41065449999999998</v>
      </c>
    </row>
    <row r="1854" spans="1:25">
      <c r="A1854" t="str">
        <f t="shared" si="87"/>
        <v>57-5</v>
      </c>
      <c r="B1854">
        <f t="shared" si="85"/>
        <v>57</v>
      </c>
      <c r="C1854">
        <f t="shared" si="86"/>
        <v>5</v>
      </c>
      <c r="D1854">
        <v>248000</v>
      </c>
      <c r="E1854">
        <v>38000</v>
      </c>
      <c r="F1854" s="69">
        <v>5.3741409999999998</v>
      </c>
      <c r="G1854" s="69">
        <v>4.6585809999999999</v>
      </c>
      <c r="H1854" s="69">
        <v>4.4374180000000001</v>
      </c>
      <c r="I1854" s="69">
        <v>4.3542040000000002</v>
      </c>
      <c r="J1854" s="69">
        <v>53.911610000000003</v>
      </c>
      <c r="K1854" s="69">
        <v>55.743519999999997</v>
      </c>
      <c r="L1854" s="69">
        <v>55.967750000000002</v>
      </c>
      <c r="M1854" s="69">
        <v>55.818640000000002</v>
      </c>
      <c r="N1854" s="69">
        <v>5.8746390000000002</v>
      </c>
      <c r="O1854" s="69">
        <v>5.4443729999999997</v>
      </c>
      <c r="P1854" s="69">
        <v>5.2781359999999999</v>
      </c>
      <c r="Q1854" s="69">
        <v>5.1562669999999997</v>
      </c>
      <c r="R1854" s="69">
        <v>6.1377730000000001</v>
      </c>
      <c r="S1854" s="69">
        <v>5.4940800000000003</v>
      </c>
      <c r="T1854" s="69">
        <v>5.2426979999999999</v>
      </c>
      <c r="U1854" s="69">
        <v>5.0550309999999996</v>
      </c>
      <c r="V1854" s="70">
        <v>0.32356469999999998</v>
      </c>
      <c r="W1854" s="70">
        <v>0.27843849999999998</v>
      </c>
      <c r="X1854" s="70">
        <v>0.25565369999999998</v>
      </c>
      <c r="Y1854" s="70">
        <v>0.24325069999999999</v>
      </c>
    </row>
    <row r="1855" spans="1:25">
      <c r="A1855" t="str">
        <f t="shared" si="87"/>
        <v>57-6</v>
      </c>
      <c r="B1855">
        <f t="shared" si="85"/>
        <v>57</v>
      </c>
      <c r="C1855">
        <f t="shared" si="86"/>
        <v>6</v>
      </c>
      <c r="D1855">
        <v>248000</v>
      </c>
      <c r="E1855">
        <v>42000</v>
      </c>
      <c r="F1855" s="69">
        <v>13.1897</v>
      </c>
      <c r="G1855" s="69">
        <v>10.811540000000001</v>
      </c>
      <c r="H1855" s="69">
        <v>10.09747</v>
      </c>
      <c r="I1855" s="69">
        <v>9.9302759999999992</v>
      </c>
      <c r="J1855" s="69">
        <v>47.63165</v>
      </c>
      <c r="K1855" s="69">
        <v>50.066580000000002</v>
      </c>
      <c r="L1855" s="69">
        <v>50.486460000000001</v>
      </c>
      <c r="M1855" s="69">
        <v>50.408259999999999</v>
      </c>
      <c r="N1855" s="69">
        <v>11.423719999999999</v>
      </c>
      <c r="O1855" s="69">
        <v>10.42047</v>
      </c>
      <c r="P1855" s="69">
        <v>10.036210000000001</v>
      </c>
      <c r="Q1855" s="69">
        <v>9.7563890000000004</v>
      </c>
      <c r="R1855" s="69">
        <v>7.8411410000000004</v>
      </c>
      <c r="S1855" s="69">
        <v>6.9740599999999997</v>
      </c>
      <c r="T1855" s="69">
        <v>6.640549</v>
      </c>
      <c r="U1855" s="69">
        <v>6.3941160000000004</v>
      </c>
      <c r="V1855" s="70">
        <v>0.62937050000000005</v>
      </c>
      <c r="W1855" s="70">
        <v>0.54327999999999999</v>
      </c>
      <c r="X1855" s="70">
        <v>0.50551860000000004</v>
      </c>
      <c r="Y1855" s="70">
        <v>0.48600270000000001</v>
      </c>
    </row>
    <row r="1856" spans="1:25">
      <c r="A1856" t="str">
        <f t="shared" si="87"/>
        <v>57-7</v>
      </c>
      <c r="B1856">
        <f t="shared" si="85"/>
        <v>57</v>
      </c>
      <c r="C1856">
        <f t="shared" si="86"/>
        <v>7</v>
      </c>
      <c r="D1856">
        <v>248000</v>
      </c>
      <c r="E1856">
        <v>46000</v>
      </c>
      <c r="F1856" s="69">
        <v>6.6900839999999997</v>
      </c>
      <c r="G1856" s="69">
        <v>5.7211559999999997</v>
      </c>
      <c r="H1856" s="69">
        <v>5.4239329999999999</v>
      </c>
      <c r="I1856" s="69">
        <v>5.3308710000000001</v>
      </c>
      <c r="J1856" s="69">
        <v>55.21942</v>
      </c>
      <c r="K1856" s="69">
        <v>56.975160000000002</v>
      </c>
      <c r="L1856" s="69">
        <v>57.1633</v>
      </c>
      <c r="M1856" s="69">
        <v>57.001710000000003</v>
      </c>
      <c r="N1856" s="69">
        <v>12.94464</v>
      </c>
      <c r="O1856" s="69">
        <v>11.78439</v>
      </c>
      <c r="P1856" s="69">
        <v>11.336309999999999</v>
      </c>
      <c r="Q1856" s="69">
        <v>11.00942</v>
      </c>
      <c r="R1856" s="69">
        <v>7.6151119999999999</v>
      </c>
      <c r="S1856" s="69">
        <v>6.777596</v>
      </c>
      <c r="T1856" s="69">
        <v>6.4536619999999996</v>
      </c>
      <c r="U1856" s="69">
        <v>6.2141080000000004</v>
      </c>
      <c r="V1856" s="70">
        <v>0.6075914</v>
      </c>
      <c r="W1856" s="70">
        <v>0.52643609999999996</v>
      </c>
      <c r="X1856" s="70">
        <v>0.48986940000000001</v>
      </c>
      <c r="Y1856" s="70">
        <v>0.47040599999999999</v>
      </c>
    </row>
    <row r="1857" spans="1:25">
      <c r="A1857" t="str">
        <f t="shared" si="87"/>
        <v>57-8</v>
      </c>
      <c r="B1857">
        <f t="shared" si="85"/>
        <v>57</v>
      </c>
      <c r="C1857">
        <f t="shared" si="86"/>
        <v>8</v>
      </c>
      <c r="D1857">
        <v>248000</v>
      </c>
      <c r="E1857">
        <v>50000</v>
      </c>
      <c r="F1857" s="69">
        <v>7.5641439999999998</v>
      </c>
      <c r="G1857" s="69">
        <v>6.3853169999999997</v>
      </c>
      <c r="H1857" s="69">
        <v>6.0318680000000002</v>
      </c>
      <c r="I1857" s="69">
        <v>5.9266079999999999</v>
      </c>
      <c r="J1857" s="69">
        <v>53.292830000000002</v>
      </c>
      <c r="K1857" s="69">
        <v>55.319670000000002</v>
      </c>
      <c r="L1857" s="69">
        <v>55.588169999999998</v>
      </c>
      <c r="M1857" s="69">
        <v>55.459479999999999</v>
      </c>
      <c r="N1857" s="69">
        <v>11.48255</v>
      </c>
      <c r="O1857" s="69">
        <v>10.47349</v>
      </c>
      <c r="P1857" s="69">
        <v>10.0846</v>
      </c>
      <c r="Q1857" s="69">
        <v>9.8015310000000007</v>
      </c>
      <c r="R1857" s="69">
        <v>7.3308929999999997</v>
      </c>
      <c r="S1857" s="69">
        <v>6.5272959999999998</v>
      </c>
      <c r="T1857" s="69">
        <v>6.2166980000000001</v>
      </c>
      <c r="U1857" s="69">
        <v>5.9875790000000002</v>
      </c>
      <c r="V1857" s="70">
        <v>0.497724</v>
      </c>
      <c r="W1857" s="70">
        <v>0.42948330000000001</v>
      </c>
      <c r="X1857" s="70">
        <v>0.39831879999999997</v>
      </c>
      <c r="Y1857" s="70">
        <v>0.38200859999999998</v>
      </c>
    </row>
    <row r="1858" spans="1:25">
      <c r="A1858" t="str">
        <f t="shared" si="87"/>
        <v>57-9</v>
      </c>
      <c r="B1858">
        <f t="shared" si="85"/>
        <v>57</v>
      </c>
      <c r="C1858">
        <f t="shared" si="86"/>
        <v>9</v>
      </c>
      <c r="D1858">
        <v>248000</v>
      </c>
      <c r="E1858">
        <v>54000</v>
      </c>
      <c r="F1858" s="69">
        <v>5.4618840000000004</v>
      </c>
      <c r="G1858" s="69">
        <v>4.6315590000000002</v>
      </c>
      <c r="H1858" s="69">
        <v>4.3808740000000004</v>
      </c>
      <c r="I1858" s="69">
        <v>4.2979310000000002</v>
      </c>
      <c r="J1858" s="69">
        <v>53.791159999999998</v>
      </c>
      <c r="K1858" s="69">
        <v>55.81232</v>
      </c>
      <c r="L1858" s="69">
        <v>56.077399999999997</v>
      </c>
      <c r="M1858" s="69">
        <v>55.949260000000002</v>
      </c>
      <c r="N1858" s="69">
        <v>6.7509870000000003</v>
      </c>
      <c r="O1858" s="69">
        <v>6.2163209999999998</v>
      </c>
      <c r="P1858" s="69">
        <v>6.0110409999999996</v>
      </c>
      <c r="Q1858" s="69">
        <v>5.8636109999999997</v>
      </c>
      <c r="R1858" s="69">
        <v>6.1844809999999999</v>
      </c>
      <c r="S1858" s="69">
        <v>5.5247869999999999</v>
      </c>
      <c r="T1858" s="69">
        <v>5.2692800000000002</v>
      </c>
      <c r="U1858" s="69">
        <v>5.082084</v>
      </c>
      <c r="V1858" s="70">
        <v>0.33461299999999999</v>
      </c>
      <c r="W1858" s="70">
        <v>0.28629300000000002</v>
      </c>
      <c r="X1858" s="70">
        <v>0.2632467</v>
      </c>
      <c r="Y1858" s="70">
        <v>0.25149100000000002</v>
      </c>
    </row>
    <row r="1859" spans="1:25">
      <c r="A1859" t="str">
        <f t="shared" si="87"/>
        <v>57-10</v>
      </c>
      <c r="B1859">
        <f t="shared" ref="B1859:B1922" si="88">(D1859-24000)/4000+1</f>
        <v>57</v>
      </c>
      <c r="C1859">
        <f t="shared" ref="C1859:C1922" si="89">(E1859-22000)/4000+1</f>
        <v>10</v>
      </c>
      <c r="D1859">
        <v>248000</v>
      </c>
      <c r="E1859">
        <v>58000</v>
      </c>
      <c r="F1859" s="69">
        <v>7.695392</v>
      </c>
      <c r="G1859" s="69">
        <v>6.2276179999999997</v>
      </c>
      <c r="H1859" s="69">
        <v>5.7997579999999997</v>
      </c>
      <c r="I1859" s="69">
        <v>5.7008239999999999</v>
      </c>
      <c r="J1859" s="69">
        <v>53.094070000000002</v>
      </c>
      <c r="K1859" s="69">
        <v>55.408290000000001</v>
      </c>
      <c r="L1859" s="69">
        <v>55.736550000000001</v>
      </c>
      <c r="M1859" s="69">
        <v>55.591900000000003</v>
      </c>
      <c r="N1859" s="69">
        <v>8.7965909999999994</v>
      </c>
      <c r="O1859" s="69">
        <v>8.0508780000000009</v>
      </c>
      <c r="P1859" s="69">
        <v>7.7639469999999999</v>
      </c>
      <c r="Q1859" s="69">
        <v>7.5616989999999999</v>
      </c>
      <c r="R1859" s="69">
        <v>6.7563810000000002</v>
      </c>
      <c r="S1859" s="69">
        <v>6.0177990000000001</v>
      </c>
      <c r="T1859" s="69">
        <v>5.7329790000000003</v>
      </c>
      <c r="U1859" s="69">
        <v>5.5281390000000004</v>
      </c>
      <c r="V1859" s="70">
        <v>0.43103770000000002</v>
      </c>
      <c r="W1859" s="70">
        <v>0.36775590000000002</v>
      </c>
      <c r="X1859" s="70">
        <v>0.33877869999999999</v>
      </c>
      <c r="Y1859" s="70">
        <v>0.3247873</v>
      </c>
    </row>
    <row r="1860" spans="1:25">
      <c r="A1860" t="str">
        <f t="shared" ref="A1860:A1923" si="90">B1860&amp;"-"&amp;C1860</f>
        <v>57-11</v>
      </c>
      <c r="B1860">
        <f t="shared" si="88"/>
        <v>57</v>
      </c>
      <c r="C1860">
        <f t="shared" si="89"/>
        <v>11</v>
      </c>
      <c r="D1860">
        <v>248000</v>
      </c>
      <c r="E1860">
        <v>62000</v>
      </c>
      <c r="F1860" s="69">
        <v>5.2887940000000002</v>
      </c>
      <c r="G1860" s="69">
        <v>4.4239629999999996</v>
      </c>
      <c r="H1860" s="69">
        <v>4.1636569999999997</v>
      </c>
      <c r="I1860" s="69">
        <v>4.0824689999999997</v>
      </c>
      <c r="J1860" s="69">
        <v>55.96125</v>
      </c>
      <c r="K1860" s="69">
        <v>57.84328</v>
      </c>
      <c r="L1860" s="69">
        <v>58.066079999999999</v>
      </c>
      <c r="M1860" s="69">
        <v>57.918340000000001</v>
      </c>
      <c r="N1860" s="69">
        <v>10.27337</v>
      </c>
      <c r="O1860" s="69">
        <v>9.3710939999999994</v>
      </c>
      <c r="P1860" s="69">
        <v>9.0266900000000003</v>
      </c>
      <c r="Q1860" s="69">
        <v>8.7783929999999994</v>
      </c>
      <c r="R1860" s="69">
        <v>6.7567519999999996</v>
      </c>
      <c r="S1860" s="69">
        <v>6.0187470000000003</v>
      </c>
      <c r="T1860" s="69">
        <v>5.7356870000000004</v>
      </c>
      <c r="U1860" s="69">
        <v>5.5288709999999996</v>
      </c>
      <c r="V1860" s="70">
        <v>0.52197970000000005</v>
      </c>
      <c r="W1860" s="70">
        <v>0.44723980000000002</v>
      </c>
      <c r="X1860" s="70">
        <v>0.4143268</v>
      </c>
      <c r="Y1860" s="70">
        <v>0.39784710000000001</v>
      </c>
    </row>
    <row r="1861" spans="1:25">
      <c r="A1861" t="str">
        <f t="shared" si="90"/>
        <v>57-12</v>
      </c>
      <c r="B1861">
        <f t="shared" si="88"/>
        <v>57</v>
      </c>
      <c r="C1861">
        <f t="shared" si="89"/>
        <v>12</v>
      </c>
      <c r="D1861">
        <v>248000</v>
      </c>
      <c r="E1861">
        <v>66000</v>
      </c>
      <c r="F1861" s="69">
        <v>5.2375970000000001</v>
      </c>
      <c r="G1861" s="69">
        <v>4.4224050000000004</v>
      </c>
      <c r="H1861" s="69">
        <v>4.1807290000000004</v>
      </c>
      <c r="I1861" s="69">
        <v>4.1049689999999996</v>
      </c>
      <c r="J1861" s="69">
        <v>54.953029999999998</v>
      </c>
      <c r="K1861" s="69">
        <v>56.86448</v>
      </c>
      <c r="L1861" s="69">
        <v>57.088700000000003</v>
      </c>
      <c r="M1861" s="69">
        <v>56.94417</v>
      </c>
      <c r="N1861" s="69">
        <v>9.1033550000000005</v>
      </c>
      <c r="O1861" s="69">
        <v>8.3186160000000005</v>
      </c>
      <c r="P1861" s="69">
        <v>8.0192890000000006</v>
      </c>
      <c r="Q1861" s="69">
        <v>7.8043940000000003</v>
      </c>
      <c r="R1861" s="69">
        <v>6.468928</v>
      </c>
      <c r="S1861" s="69">
        <v>5.7661239999999996</v>
      </c>
      <c r="T1861" s="69">
        <v>5.4967670000000002</v>
      </c>
      <c r="U1861" s="69">
        <v>5.30044</v>
      </c>
      <c r="V1861" s="70">
        <v>0.46418989999999999</v>
      </c>
      <c r="W1861" s="70">
        <v>0.39774320000000002</v>
      </c>
      <c r="X1861" s="70">
        <v>0.36819940000000001</v>
      </c>
      <c r="Y1861" s="70">
        <v>0.3533944</v>
      </c>
    </row>
    <row r="1862" spans="1:25">
      <c r="A1862" t="str">
        <f t="shared" si="90"/>
        <v>57-13</v>
      </c>
      <c r="B1862">
        <f t="shared" si="88"/>
        <v>57</v>
      </c>
      <c r="C1862">
        <f t="shared" si="89"/>
        <v>13</v>
      </c>
      <c r="D1862">
        <v>248000</v>
      </c>
      <c r="E1862">
        <v>70000</v>
      </c>
      <c r="F1862" s="69">
        <v>6.0389080000000002</v>
      </c>
      <c r="G1862" s="69">
        <v>5.1194410000000001</v>
      </c>
      <c r="H1862" s="69">
        <v>4.84443</v>
      </c>
      <c r="I1862" s="69">
        <v>4.7569949999999999</v>
      </c>
      <c r="J1862" s="69">
        <v>54.580190000000002</v>
      </c>
      <c r="K1862" s="69">
        <v>56.486249999999998</v>
      </c>
      <c r="L1862" s="69">
        <v>56.716949999999997</v>
      </c>
      <c r="M1862" s="69">
        <v>56.58267</v>
      </c>
      <c r="N1862" s="69">
        <v>10.86886</v>
      </c>
      <c r="O1862" s="69">
        <v>9.9106699999999996</v>
      </c>
      <c r="P1862" s="69">
        <v>9.5466180000000005</v>
      </c>
      <c r="Q1862" s="69">
        <v>9.2828470000000003</v>
      </c>
      <c r="R1862" s="69">
        <v>6.8140580000000002</v>
      </c>
      <c r="S1862" s="69">
        <v>6.0670149999999996</v>
      </c>
      <c r="T1862" s="69">
        <v>5.7816650000000003</v>
      </c>
      <c r="U1862" s="69">
        <v>5.5724530000000003</v>
      </c>
      <c r="V1862" s="70">
        <v>0.52605800000000003</v>
      </c>
      <c r="W1862" s="70">
        <v>0.451845</v>
      </c>
      <c r="X1862" s="70">
        <v>0.41970839999999998</v>
      </c>
      <c r="Y1862" s="70">
        <v>0.40364879999999997</v>
      </c>
    </row>
    <row r="1863" spans="1:25">
      <c r="A1863" t="str">
        <f t="shared" si="90"/>
        <v>57-14</v>
      </c>
      <c r="B1863">
        <f t="shared" si="88"/>
        <v>57</v>
      </c>
      <c r="C1863">
        <f t="shared" si="89"/>
        <v>14</v>
      </c>
      <c r="D1863">
        <v>248000</v>
      </c>
      <c r="E1863">
        <v>74000</v>
      </c>
      <c r="F1863" s="69">
        <v>7.4959850000000001</v>
      </c>
      <c r="G1863" s="69">
        <v>6.3304619999999998</v>
      </c>
      <c r="H1863" s="69">
        <v>5.978046</v>
      </c>
      <c r="I1863" s="69">
        <v>5.8722599999999998</v>
      </c>
      <c r="J1863" s="69">
        <v>53.412930000000003</v>
      </c>
      <c r="K1863" s="69">
        <v>55.382300000000001</v>
      </c>
      <c r="L1863" s="69">
        <v>55.640839999999997</v>
      </c>
      <c r="M1863" s="69">
        <v>55.525709999999997</v>
      </c>
      <c r="N1863" s="69">
        <v>12.639099999999999</v>
      </c>
      <c r="O1863" s="69">
        <v>11.48287</v>
      </c>
      <c r="P1863" s="69">
        <v>11.0449</v>
      </c>
      <c r="Q1863" s="69">
        <v>10.724740000000001</v>
      </c>
      <c r="R1863" s="69">
        <v>7.220898</v>
      </c>
      <c r="S1863" s="69">
        <v>6.4221430000000002</v>
      </c>
      <c r="T1863" s="69">
        <v>6.1182800000000004</v>
      </c>
      <c r="U1863" s="69">
        <v>5.8943430000000001</v>
      </c>
      <c r="V1863" s="70">
        <v>0.57706829999999998</v>
      </c>
      <c r="W1863" s="70">
        <v>0.49671179999999998</v>
      </c>
      <c r="X1863" s="70">
        <v>0.4627522</v>
      </c>
      <c r="Y1863" s="70">
        <v>0.4459226</v>
      </c>
    </row>
    <row r="1864" spans="1:25">
      <c r="A1864" t="str">
        <f t="shared" si="90"/>
        <v>57-15</v>
      </c>
      <c r="B1864">
        <f t="shared" si="88"/>
        <v>57</v>
      </c>
      <c r="C1864">
        <f t="shared" si="89"/>
        <v>15</v>
      </c>
      <c r="D1864">
        <v>248000</v>
      </c>
      <c r="E1864">
        <v>78000</v>
      </c>
      <c r="F1864" s="69">
        <v>13.008699999999999</v>
      </c>
      <c r="G1864" s="69">
        <v>10.86172</v>
      </c>
      <c r="H1864" s="69">
        <v>10.21278</v>
      </c>
      <c r="I1864" s="69">
        <v>10.047779999999999</v>
      </c>
      <c r="J1864" s="69">
        <v>50.58466</v>
      </c>
      <c r="K1864" s="69">
        <v>52.736130000000003</v>
      </c>
      <c r="L1864" s="69">
        <v>53.064680000000003</v>
      </c>
      <c r="M1864" s="69">
        <v>52.984909999999999</v>
      </c>
      <c r="N1864" s="69">
        <v>15.831340000000001</v>
      </c>
      <c r="O1864" s="69">
        <v>14.330360000000001</v>
      </c>
      <c r="P1864" s="69">
        <v>13.762309999999999</v>
      </c>
      <c r="Q1864" s="69">
        <v>13.34477</v>
      </c>
      <c r="R1864" s="69">
        <v>8.3061299999999996</v>
      </c>
      <c r="S1864" s="69">
        <v>7.3725170000000002</v>
      </c>
      <c r="T1864" s="69">
        <v>7.018173</v>
      </c>
      <c r="U1864" s="69">
        <v>6.7567259999999996</v>
      </c>
      <c r="V1864" s="70">
        <v>0.78268629999999995</v>
      </c>
      <c r="W1864" s="70">
        <v>0.67816120000000002</v>
      </c>
      <c r="X1864" s="70">
        <v>0.63605020000000001</v>
      </c>
      <c r="Y1864" s="70">
        <v>0.61468140000000004</v>
      </c>
    </row>
    <row r="1865" spans="1:25">
      <c r="A1865" t="str">
        <f t="shared" si="90"/>
        <v>57-16</v>
      </c>
      <c r="B1865">
        <f t="shared" si="88"/>
        <v>57</v>
      </c>
      <c r="C1865">
        <f t="shared" si="89"/>
        <v>16</v>
      </c>
      <c r="D1865">
        <v>248000</v>
      </c>
      <c r="E1865">
        <v>82000</v>
      </c>
      <c r="F1865" s="69">
        <v>6.6176399999999997</v>
      </c>
      <c r="G1865" s="69">
        <v>5.6631770000000001</v>
      </c>
      <c r="H1865" s="69">
        <v>5.3707659999999997</v>
      </c>
      <c r="I1865" s="69">
        <v>5.2776199999999998</v>
      </c>
      <c r="J1865" s="69">
        <v>53.764530000000001</v>
      </c>
      <c r="K1865" s="69">
        <v>55.575479999999999</v>
      </c>
      <c r="L1865" s="69">
        <v>55.794699999999999</v>
      </c>
      <c r="M1865" s="69">
        <v>55.682160000000003</v>
      </c>
      <c r="N1865" s="69">
        <v>11.317909999999999</v>
      </c>
      <c r="O1865" s="69">
        <v>10.319990000000001</v>
      </c>
      <c r="P1865" s="69">
        <v>9.9408049999999992</v>
      </c>
      <c r="Q1865" s="69">
        <v>9.6631599999999995</v>
      </c>
      <c r="R1865" s="69">
        <v>6.9297659999999999</v>
      </c>
      <c r="S1865" s="69">
        <v>6.1708809999999996</v>
      </c>
      <c r="T1865" s="69">
        <v>5.880852</v>
      </c>
      <c r="U1865" s="69">
        <v>5.6665460000000003</v>
      </c>
      <c r="V1865" s="70">
        <v>0.54867909999999998</v>
      </c>
      <c r="W1865" s="70">
        <v>0.47417429999999999</v>
      </c>
      <c r="X1865" s="70">
        <v>0.44192360000000003</v>
      </c>
      <c r="Y1865" s="70">
        <v>0.42548069999999999</v>
      </c>
    </row>
    <row r="1866" spans="1:25">
      <c r="A1866" t="str">
        <f t="shared" si="90"/>
        <v>57-17</v>
      </c>
      <c r="B1866">
        <f t="shared" si="88"/>
        <v>57</v>
      </c>
      <c r="C1866">
        <f t="shared" si="89"/>
        <v>17</v>
      </c>
      <c r="D1866">
        <v>248000</v>
      </c>
      <c r="E1866">
        <v>86000</v>
      </c>
      <c r="F1866" s="69">
        <v>8.1492749999999994</v>
      </c>
      <c r="G1866" s="69">
        <v>6.9531479999999997</v>
      </c>
      <c r="H1866" s="69">
        <v>6.5879200000000004</v>
      </c>
      <c r="I1866" s="69">
        <v>6.4730109999999996</v>
      </c>
      <c r="J1866" s="69">
        <v>52.984380000000002</v>
      </c>
      <c r="K1866" s="69">
        <v>54.84928</v>
      </c>
      <c r="L1866" s="69">
        <v>55.09055</v>
      </c>
      <c r="M1866" s="69">
        <v>54.995800000000003</v>
      </c>
      <c r="N1866" s="69">
        <v>12.64237</v>
      </c>
      <c r="O1866" s="69">
        <v>11.506550000000001</v>
      </c>
      <c r="P1866" s="69">
        <v>11.075810000000001</v>
      </c>
      <c r="Q1866" s="69">
        <v>10.758559999999999</v>
      </c>
      <c r="R1866" s="69">
        <v>7.3580810000000003</v>
      </c>
      <c r="S1866" s="69">
        <v>6.5474399999999999</v>
      </c>
      <c r="T1866" s="69">
        <v>6.2385099999999998</v>
      </c>
      <c r="U1866" s="69">
        <v>6.0093800000000002</v>
      </c>
      <c r="V1866" s="70">
        <v>0.61004020000000003</v>
      </c>
      <c r="W1866" s="70">
        <v>0.52788360000000001</v>
      </c>
      <c r="X1866" s="70">
        <v>0.4934615</v>
      </c>
      <c r="Y1866" s="70">
        <v>0.47577530000000001</v>
      </c>
    </row>
    <row r="1867" spans="1:25">
      <c r="A1867" t="str">
        <f t="shared" si="90"/>
        <v>57-18</v>
      </c>
      <c r="B1867">
        <f t="shared" si="88"/>
        <v>57</v>
      </c>
      <c r="C1867">
        <f t="shared" si="89"/>
        <v>18</v>
      </c>
      <c r="D1867">
        <v>248000</v>
      </c>
      <c r="E1867">
        <v>90000</v>
      </c>
      <c r="F1867" s="69">
        <v>6.2757540000000001</v>
      </c>
      <c r="G1867" s="69">
        <v>5.3819850000000002</v>
      </c>
      <c r="H1867" s="69">
        <v>5.1118059999999996</v>
      </c>
      <c r="I1867" s="69">
        <v>5.0217980000000004</v>
      </c>
      <c r="J1867" s="69">
        <v>53.436039999999998</v>
      </c>
      <c r="K1867" s="69">
        <v>55.250450000000001</v>
      </c>
      <c r="L1867" s="69">
        <v>55.47813</v>
      </c>
      <c r="M1867" s="69">
        <v>55.388390000000001</v>
      </c>
      <c r="N1867" s="69">
        <v>10.48996</v>
      </c>
      <c r="O1867" s="69">
        <v>9.5678450000000002</v>
      </c>
      <c r="P1867" s="69">
        <v>9.2179289999999998</v>
      </c>
      <c r="Q1867" s="69">
        <v>8.9587800000000009</v>
      </c>
      <c r="R1867" s="69">
        <v>6.8936489999999999</v>
      </c>
      <c r="S1867" s="69">
        <v>6.1440900000000003</v>
      </c>
      <c r="T1867" s="69">
        <v>5.8578400000000004</v>
      </c>
      <c r="U1867" s="69">
        <v>5.644158</v>
      </c>
      <c r="V1867" s="70">
        <v>0.51383420000000002</v>
      </c>
      <c r="W1867" s="70">
        <v>0.44321949999999999</v>
      </c>
      <c r="X1867" s="70">
        <v>0.41292990000000002</v>
      </c>
      <c r="Y1867" s="70">
        <v>0.3973563</v>
      </c>
    </row>
    <row r="1868" spans="1:25">
      <c r="A1868" t="str">
        <f t="shared" si="90"/>
        <v>57-19</v>
      </c>
      <c r="B1868">
        <f t="shared" si="88"/>
        <v>57</v>
      </c>
      <c r="C1868">
        <f t="shared" si="89"/>
        <v>19</v>
      </c>
      <c r="D1868">
        <v>248000</v>
      </c>
      <c r="E1868">
        <v>94000</v>
      </c>
      <c r="F1868" s="69">
        <v>6.2198900000000004</v>
      </c>
      <c r="G1868" s="69">
        <v>5.3483090000000004</v>
      </c>
      <c r="H1868" s="69">
        <v>5.084498</v>
      </c>
      <c r="I1868" s="69">
        <v>4.9969789999999996</v>
      </c>
      <c r="J1868" s="69">
        <v>53.00685</v>
      </c>
      <c r="K1868" s="69">
        <v>54.788060000000002</v>
      </c>
      <c r="L1868" s="69">
        <v>55.01437</v>
      </c>
      <c r="M1868" s="69">
        <v>54.931069999999998</v>
      </c>
      <c r="N1868" s="69">
        <v>9.9693930000000002</v>
      </c>
      <c r="O1868" s="69">
        <v>9.1034210000000009</v>
      </c>
      <c r="P1868" s="69">
        <v>8.7760499999999997</v>
      </c>
      <c r="Q1868" s="69">
        <v>8.5327870000000008</v>
      </c>
      <c r="R1868" s="69">
        <v>6.8821260000000004</v>
      </c>
      <c r="S1868" s="69">
        <v>6.136323</v>
      </c>
      <c r="T1868" s="69">
        <v>5.8524729999999998</v>
      </c>
      <c r="U1868" s="69">
        <v>5.6397940000000002</v>
      </c>
      <c r="V1868" s="70">
        <v>0.48644110000000002</v>
      </c>
      <c r="W1868" s="70">
        <v>0.41915619999999998</v>
      </c>
      <c r="X1868" s="70">
        <v>0.39029589999999997</v>
      </c>
      <c r="Y1868" s="70">
        <v>0.37559330000000002</v>
      </c>
    </row>
    <row r="1869" spans="1:25">
      <c r="A1869" t="str">
        <f t="shared" si="90"/>
        <v>57-20</v>
      </c>
      <c r="B1869">
        <f t="shared" si="88"/>
        <v>57</v>
      </c>
      <c r="C1869">
        <f t="shared" si="89"/>
        <v>20</v>
      </c>
      <c r="D1869">
        <v>248000</v>
      </c>
      <c r="E1869">
        <v>98000</v>
      </c>
      <c r="F1869" s="69">
        <v>5.788907</v>
      </c>
      <c r="G1869" s="69">
        <v>4.9670639999999997</v>
      </c>
      <c r="H1869" s="69">
        <v>4.7192769999999999</v>
      </c>
      <c r="I1869" s="69">
        <v>4.6373129999999998</v>
      </c>
      <c r="J1869" s="69">
        <v>51.969439999999999</v>
      </c>
      <c r="K1869" s="69">
        <v>53.822989999999997</v>
      </c>
      <c r="L1869" s="69">
        <v>54.077359999999999</v>
      </c>
      <c r="M1869" s="69">
        <v>54.011389999999999</v>
      </c>
      <c r="N1869" s="69">
        <v>7.0460669999999999</v>
      </c>
      <c r="O1869" s="69">
        <v>6.4631800000000004</v>
      </c>
      <c r="P1869" s="69">
        <v>6.2426000000000004</v>
      </c>
      <c r="Q1869" s="69">
        <v>6.0788799999999998</v>
      </c>
      <c r="R1869" s="69">
        <v>6.3666830000000001</v>
      </c>
      <c r="S1869" s="69">
        <v>5.6871340000000004</v>
      </c>
      <c r="T1869" s="69">
        <v>5.4278690000000003</v>
      </c>
      <c r="U1869" s="69">
        <v>5.2328279999999996</v>
      </c>
      <c r="V1869" s="70">
        <v>0.35805989999999999</v>
      </c>
      <c r="W1869" s="70">
        <v>0.30689349999999999</v>
      </c>
      <c r="X1869" s="70">
        <v>0.28357110000000002</v>
      </c>
      <c r="Y1869" s="70">
        <v>0.27176679999999998</v>
      </c>
    </row>
    <row r="1870" spans="1:25">
      <c r="A1870" t="str">
        <f t="shared" si="90"/>
        <v>57-21</v>
      </c>
      <c r="B1870">
        <f t="shared" si="88"/>
        <v>57</v>
      </c>
      <c r="C1870">
        <f t="shared" si="89"/>
        <v>21</v>
      </c>
      <c r="D1870">
        <v>248000</v>
      </c>
      <c r="E1870">
        <v>102000</v>
      </c>
      <c r="F1870" s="69">
        <v>6.8178000000000001</v>
      </c>
      <c r="G1870" s="69">
        <v>5.8235200000000003</v>
      </c>
      <c r="H1870" s="69">
        <v>5.5183119999999999</v>
      </c>
      <c r="I1870" s="69">
        <v>5.4199020000000004</v>
      </c>
      <c r="J1870" s="69">
        <v>52.210740000000001</v>
      </c>
      <c r="K1870" s="69">
        <v>54.038939999999997</v>
      </c>
      <c r="L1870" s="69">
        <v>54.2864</v>
      </c>
      <c r="M1870" s="69">
        <v>54.215789999999998</v>
      </c>
      <c r="N1870" s="69">
        <v>9.3343319999999999</v>
      </c>
      <c r="O1870" s="69">
        <v>8.5291739999999994</v>
      </c>
      <c r="P1870" s="69">
        <v>8.2251709999999996</v>
      </c>
      <c r="Q1870" s="69">
        <v>7.9992720000000004</v>
      </c>
      <c r="R1870" s="69">
        <v>7.0217520000000002</v>
      </c>
      <c r="S1870" s="69">
        <v>6.263134</v>
      </c>
      <c r="T1870" s="69">
        <v>5.975041</v>
      </c>
      <c r="U1870" s="69">
        <v>5.7591520000000003</v>
      </c>
      <c r="V1870" s="70">
        <v>0.44637830000000001</v>
      </c>
      <c r="W1870" s="70">
        <v>0.38354139999999998</v>
      </c>
      <c r="X1870" s="70">
        <v>0.35637550000000001</v>
      </c>
      <c r="Y1870" s="70">
        <v>0.34291120000000003</v>
      </c>
    </row>
    <row r="1871" spans="1:25">
      <c r="A1871" t="str">
        <f t="shared" si="90"/>
        <v>57-22</v>
      </c>
      <c r="B1871">
        <f t="shared" si="88"/>
        <v>57</v>
      </c>
      <c r="C1871">
        <f t="shared" si="89"/>
        <v>22</v>
      </c>
      <c r="D1871">
        <v>248000</v>
      </c>
      <c r="E1871">
        <v>106000</v>
      </c>
      <c r="F1871" s="69">
        <v>6.3632059999999999</v>
      </c>
      <c r="G1871" s="69">
        <v>5.4253270000000002</v>
      </c>
      <c r="H1871" s="69">
        <v>5.131958</v>
      </c>
      <c r="I1871" s="69">
        <v>5.0361690000000001</v>
      </c>
      <c r="J1871" s="69">
        <v>52.379069999999999</v>
      </c>
      <c r="K1871" s="69">
        <v>54.22052</v>
      </c>
      <c r="L1871" s="69">
        <v>54.471710000000002</v>
      </c>
      <c r="M1871" s="69">
        <v>54.40052</v>
      </c>
      <c r="N1871" s="69">
        <v>9.0104959999999998</v>
      </c>
      <c r="O1871" s="69">
        <v>8.2400450000000003</v>
      </c>
      <c r="P1871" s="69">
        <v>7.9496989999999998</v>
      </c>
      <c r="Q1871" s="69">
        <v>7.7354250000000002</v>
      </c>
      <c r="R1871" s="69">
        <v>7.0186809999999999</v>
      </c>
      <c r="S1871" s="69">
        <v>6.2590750000000002</v>
      </c>
      <c r="T1871" s="69">
        <v>5.9711930000000004</v>
      </c>
      <c r="U1871" s="69">
        <v>5.756335</v>
      </c>
      <c r="V1871" s="70">
        <v>0.43286180000000002</v>
      </c>
      <c r="W1871" s="70">
        <v>0.37165310000000001</v>
      </c>
      <c r="X1871" s="70">
        <v>0.34512389999999998</v>
      </c>
      <c r="Y1871" s="70">
        <v>0.33234819999999998</v>
      </c>
    </row>
    <row r="1872" spans="1:25">
      <c r="A1872" t="str">
        <f t="shared" si="90"/>
        <v>57-23</v>
      </c>
      <c r="B1872">
        <f t="shared" si="88"/>
        <v>57</v>
      </c>
      <c r="C1872">
        <f t="shared" si="89"/>
        <v>23</v>
      </c>
      <c r="D1872">
        <v>248000</v>
      </c>
      <c r="E1872">
        <v>110000</v>
      </c>
      <c r="F1872" s="69">
        <v>6.1475730000000004</v>
      </c>
      <c r="G1872" s="69">
        <v>5.2804359999999999</v>
      </c>
      <c r="H1872" s="69">
        <v>5.0079729999999998</v>
      </c>
      <c r="I1872" s="69">
        <v>4.9174629999999997</v>
      </c>
      <c r="J1872" s="69">
        <v>52.474269999999997</v>
      </c>
      <c r="K1872" s="69">
        <v>54.271529999999998</v>
      </c>
      <c r="L1872" s="69">
        <v>54.513869999999997</v>
      </c>
      <c r="M1872" s="69">
        <v>54.443429999999999</v>
      </c>
      <c r="N1872" s="69">
        <v>9.9055470000000003</v>
      </c>
      <c r="O1872" s="69">
        <v>9.0472380000000001</v>
      </c>
      <c r="P1872" s="69">
        <v>8.7238019999999992</v>
      </c>
      <c r="Q1872" s="69">
        <v>8.4833390000000009</v>
      </c>
      <c r="R1872" s="69">
        <v>7.273841</v>
      </c>
      <c r="S1872" s="69">
        <v>6.483949</v>
      </c>
      <c r="T1872" s="69">
        <v>6.1850059999999996</v>
      </c>
      <c r="U1872" s="69">
        <v>5.96075</v>
      </c>
      <c r="V1872" s="70">
        <v>0.45672770000000001</v>
      </c>
      <c r="W1872" s="70">
        <v>0.39356000000000002</v>
      </c>
      <c r="X1872" s="70">
        <v>0.36620130000000001</v>
      </c>
      <c r="Y1872" s="70">
        <v>0.35270839999999998</v>
      </c>
    </row>
    <row r="1873" spans="1:25">
      <c r="A1873" t="str">
        <f t="shared" si="90"/>
        <v>57-24</v>
      </c>
      <c r="B1873">
        <f t="shared" si="88"/>
        <v>57</v>
      </c>
      <c r="C1873">
        <f t="shared" si="89"/>
        <v>24</v>
      </c>
      <c r="D1873">
        <v>248000</v>
      </c>
      <c r="E1873">
        <v>114000</v>
      </c>
      <c r="F1873" s="69">
        <v>7.6465870000000002</v>
      </c>
      <c r="G1873" s="69">
        <v>6.5647270000000004</v>
      </c>
      <c r="H1873" s="69">
        <v>6.2283189999999999</v>
      </c>
      <c r="I1873" s="69">
        <v>6.1184479999999999</v>
      </c>
      <c r="J1873" s="69">
        <v>50.948219999999999</v>
      </c>
      <c r="K1873" s="69">
        <v>52.874459999999999</v>
      </c>
      <c r="L1873" s="69">
        <v>53.164790000000004</v>
      </c>
      <c r="M1873" s="69">
        <v>53.120249999999999</v>
      </c>
      <c r="N1873" s="69">
        <v>11.75395</v>
      </c>
      <c r="O1873" s="69">
        <v>10.71372</v>
      </c>
      <c r="P1873" s="69">
        <v>10.32208</v>
      </c>
      <c r="Q1873" s="69">
        <v>10.028890000000001</v>
      </c>
      <c r="R1873" s="69">
        <v>7.8692849999999996</v>
      </c>
      <c r="S1873" s="69">
        <v>7.009315</v>
      </c>
      <c r="T1873" s="69">
        <v>6.6843310000000002</v>
      </c>
      <c r="U1873" s="69">
        <v>6.4397229999999999</v>
      </c>
      <c r="V1873" s="70">
        <v>0.46738849999999998</v>
      </c>
      <c r="W1873" s="70">
        <v>0.40322330000000001</v>
      </c>
      <c r="X1873" s="70">
        <v>0.37551810000000002</v>
      </c>
      <c r="Y1873" s="70">
        <v>0.36159469999999999</v>
      </c>
    </row>
    <row r="1874" spans="1:25">
      <c r="A1874" t="str">
        <f t="shared" si="90"/>
        <v>57-25</v>
      </c>
      <c r="B1874">
        <f t="shared" si="88"/>
        <v>57</v>
      </c>
      <c r="C1874">
        <f t="shared" si="89"/>
        <v>25</v>
      </c>
      <c r="D1874">
        <v>248000</v>
      </c>
      <c r="E1874">
        <v>118000</v>
      </c>
      <c r="F1874" s="69">
        <v>6.2763540000000004</v>
      </c>
      <c r="G1874" s="69">
        <v>5.4033910000000001</v>
      </c>
      <c r="H1874" s="69">
        <v>5.131119</v>
      </c>
      <c r="I1874" s="69">
        <v>5.042332</v>
      </c>
      <c r="J1874" s="69">
        <v>52.486660000000001</v>
      </c>
      <c r="K1874" s="69">
        <v>54.289650000000002</v>
      </c>
      <c r="L1874" s="69">
        <v>54.53584</v>
      </c>
      <c r="M1874" s="69">
        <v>54.466099999999997</v>
      </c>
      <c r="N1874" s="69">
        <v>8.8720490000000005</v>
      </c>
      <c r="O1874" s="69">
        <v>8.1085890000000003</v>
      </c>
      <c r="P1874" s="69">
        <v>7.8204010000000004</v>
      </c>
      <c r="Q1874" s="69">
        <v>7.6044119999999999</v>
      </c>
      <c r="R1874" s="69">
        <v>7.3244999999999996</v>
      </c>
      <c r="S1874" s="69">
        <v>6.5318800000000001</v>
      </c>
      <c r="T1874" s="69">
        <v>6.231376</v>
      </c>
      <c r="U1874" s="69">
        <v>6.0042200000000001</v>
      </c>
      <c r="V1874" s="70">
        <v>0.42692200000000002</v>
      </c>
      <c r="W1874" s="70">
        <v>0.36745430000000001</v>
      </c>
      <c r="X1874" s="70">
        <v>0.34133950000000002</v>
      </c>
      <c r="Y1874" s="70">
        <v>0.32826640000000001</v>
      </c>
    </row>
    <row r="1875" spans="1:25">
      <c r="A1875" t="str">
        <f t="shared" si="90"/>
        <v>57-26</v>
      </c>
      <c r="B1875">
        <f t="shared" si="88"/>
        <v>57</v>
      </c>
      <c r="C1875">
        <f t="shared" si="89"/>
        <v>26</v>
      </c>
      <c r="D1875">
        <v>248000</v>
      </c>
      <c r="E1875">
        <v>122000</v>
      </c>
      <c r="F1875" s="69">
        <v>6.0462610000000003</v>
      </c>
      <c r="G1875" s="69">
        <v>5.2198669999999998</v>
      </c>
      <c r="H1875" s="69">
        <v>4.9594639999999997</v>
      </c>
      <c r="I1875" s="69">
        <v>4.8754299999999997</v>
      </c>
      <c r="J1875" s="69">
        <v>53.529049999999998</v>
      </c>
      <c r="K1875" s="69">
        <v>55.221110000000003</v>
      </c>
      <c r="L1875" s="69">
        <v>55.426029999999997</v>
      </c>
      <c r="M1875" s="69">
        <v>55.326099999999997</v>
      </c>
      <c r="N1875" s="69">
        <v>10.23541</v>
      </c>
      <c r="O1875" s="69">
        <v>9.3412360000000003</v>
      </c>
      <c r="P1875" s="69">
        <v>9.0033069999999995</v>
      </c>
      <c r="Q1875" s="69">
        <v>8.7488209999999995</v>
      </c>
      <c r="R1875" s="69">
        <v>7.6957930000000001</v>
      </c>
      <c r="S1875" s="69">
        <v>6.8595170000000003</v>
      </c>
      <c r="T1875" s="69">
        <v>6.5428800000000003</v>
      </c>
      <c r="U1875" s="69">
        <v>6.3030200000000001</v>
      </c>
      <c r="V1875" s="70">
        <v>0.4922668</v>
      </c>
      <c r="W1875" s="70">
        <v>0.42528880000000002</v>
      </c>
      <c r="X1875" s="70">
        <v>0.39645970000000003</v>
      </c>
      <c r="Y1875" s="70">
        <v>0.38196629999999998</v>
      </c>
    </row>
    <row r="1876" spans="1:25">
      <c r="A1876" t="str">
        <f t="shared" si="90"/>
        <v>57-27</v>
      </c>
      <c r="B1876">
        <f t="shared" si="88"/>
        <v>57</v>
      </c>
      <c r="C1876">
        <f t="shared" si="89"/>
        <v>27</v>
      </c>
      <c r="D1876">
        <v>248000</v>
      </c>
      <c r="E1876">
        <v>126000</v>
      </c>
      <c r="F1876" s="69">
        <v>5.4891550000000002</v>
      </c>
      <c r="G1876" s="69">
        <v>4.7248590000000004</v>
      </c>
      <c r="H1876" s="69">
        <v>4.482793</v>
      </c>
      <c r="I1876" s="69">
        <v>4.4067480000000003</v>
      </c>
      <c r="J1876" s="69">
        <v>52.731319999999997</v>
      </c>
      <c r="K1876" s="69">
        <v>54.46707</v>
      </c>
      <c r="L1876" s="69">
        <v>54.679049999999997</v>
      </c>
      <c r="M1876" s="69">
        <v>54.567250000000001</v>
      </c>
      <c r="N1876" s="69">
        <v>6.5366759999999999</v>
      </c>
      <c r="O1876" s="69">
        <v>6.0025069999999996</v>
      </c>
      <c r="P1876" s="69">
        <v>5.8003200000000001</v>
      </c>
      <c r="Q1876" s="69">
        <v>5.6495259999999998</v>
      </c>
      <c r="R1876" s="69">
        <v>6.9452829999999999</v>
      </c>
      <c r="S1876" s="69">
        <v>6.2011690000000002</v>
      </c>
      <c r="T1876" s="69">
        <v>5.9184859999999997</v>
      </c>
      <c r="U1876" s="69">
        <v>5.7039900000000001</v>
      </c>
      <c r="V1876" s="70">
        <v>0.33107779999999998</v>
      </c>
      <c r="W1876" s="70">
        <v>0.2840628</v>
      </c>
      <c r="X1876" s="70">
        <v>0.26265369999999999</v>
      </c>
      <c r="Y1876" s="70">
        <v>0.25233159999999999</v>
      </c>
    </row>
    <row r="1877" spans="1:25">
      <c r="A1877" t="str">
        <f t="shared" si="90"/>
        <v>57-28</v>
      </c>
      <c r="B1877">
        <f t="shared" si="88"/>
        <v>57</v>
      </c>
      <c r="C1877">
        <f t="shared" si="89"/>
        <v>28</v>
      </c>
      <c r="D1877">
        <v>248000</v>
      </c>
      <c r="E1877">
        <v>130000</v>
      </c>
      <c r="F1877" s="69">
        <v>9.399324</v>
      </c>
      <c r="G1877" s="69">
        <v>8.0883090000000006</v>
      </c>
      <c r="H1877" s="69">
        <v>7.670534</v>
      </c>
      <c r="I1877" s="69">
        <v>7.5471450000000004</v>
      </c>
      <c r="J1877" s="69">
        <v>51.268279999999997</v>
      </c>
      <c r="K1877" s="69">
        <v>53.139200000000002</v>
      </c>
      <c r="L1877" s="69">
        <v>53.391669999999998</v>
      </c>
      <c r="M1877" s="69">
        <v>53.283650000000002</v>
      </c>
      <c r="N1877" s="69">
        <v>10.941240000000001</v>
      </c>
      <c r="O1877" s="69">
        <v>9.9940020000000001</v>
      </c>
      <c r="P1877" s="69">
        <v>9.6338840000000001</v>
      </c>
      <c r="Q1877" s="69">
        <v>9.3620000000000001</v>
      </c>
      <c r="R1877" s="69">
        <v>8.3873200000000008</v>
      </c>
      <c r="S1877" s="69">
        <v>7.4774630000000002</v>
      </c>
      <c r="T1877" s="69">
        <v>7.1310589999999996</v>
      </c>
      <c r="U1877" s="69">
        <v>6.8677380000000001</v>
      </c>
      <c r="V1877" s="70">
        <v>0.50577930000000004</v>
      </c>
      <c r="W1877" s="70">
        <v>0.43745790000000001</v>
      </c>
      <c r="X1877" s="70">
        <v>0.40786090000000003</v>
      </c>
      <c r="Y1877" s="70">
        <v>0.39319700000000002</v>
      </c>
    </row>
    <row r="1878" spans="1:25">
      <c r="A1878" t="str">
        <f t="shared" si="90"/>
        <v>57-29</v>
      </c>
      <c r="B1878">
        <f t="shared" si="88"/>
        <v>57</v>
      </c>
      <c r="C1878">
        <f t="shared" si="89"/>
        <v>29</v>
      </c>
      <c r="D1878">
        <v>248000</v>
      </c>
      <c r="E1878">
        <v>134000</v>
      </c>
      <c r="F1878" s="69">
        <v>9.3126420000000003</v>
      </c>
      <c r="G1878" s="69">
        <v>8.0644270000000002</v>
      </c>
      <c r="H1878" s="69">
        <v>7.6662030000000003</v>
      </c>
      <c r="I1878" s="69">
        <v>7.5490360000000001</v>
      </c>
      <c r="J1878" s="69">
        <v>52.267479999999999</v>
      </c>
      <c r="K1878" s="69">
        <v>54.038719999999998</v>
      </c>
      <c r="L1878" s="69">
        <v>54.253439999999998</v>
      </c>
      <c r="M1878" s="69">
        <v>54.11401</v>
      </c>
      <c r="N1878" s="69">
        <v>12.54139</v>
      </c>
      <c r="O1878" s="69">
        <v>11.45308</v>
      </c>
      <c r="P1878" s="69">
        <v>11.03619</v>
      </c>
      <c r="Q1878" s="69">
        <v>10.71959</v>
      </c>
      <c r="R1878" s="69">
        <v>8.7774029999999996</v>
      </c>
      <c r="S1878" s="69">
        <v>7.8251949999999999</v>
      </c>
      <c r="T1878" s="69">
        <v>7.4608299999999996</v>
      </c>
      <c r="U1878" s="69">
        <v>7.1827139999999998</v>
      </c>
      <c r="V1878" s="70">
        <v>0.59030939999999998</v>
      </c>
      <c r="W1878" s="70">
        <v>0.51402789999999998</v>
      </c>
      <c r="X1878" s="70">
        <v>0.48071029999999998</v>
      </c>
      <c r="Y1878" s="70">
        <v>0.46347349999999998</v>
      </c>
    </row>
    <row r="1879" spans="1:25">
      <c r="A1879" t="str">
        <f t="shared" si="90"/>
        <v>57-30</v>
      </c>
      <c r="B1879">
        <f t="shared" si="88"/>
        <v>57</v>
      </c>
      <c r="C1879">
        <f t="shared" si="89"/>
        <v>30</v>
      </c>
      <c r="D1879">
        <v>248000</v>
      </c>
      <c r="E1879">
        <v>138000</v>
      </c>
      <c r="F1879" s="69">
        <v>9.6367390000000004</v>
      </c>
      <c r="G1879" s="69">
        <v>8.3139869999999991</v>
      </c>
      <c r="H1879" s="69">
        <v>7.8869639999999999</v>
      </c>
      <c r="I1879" s="69">
        <v>7.7662740000000001</v>
      </c>
      <c r="J1879" s="69">
        <v>52.012709999999998</v>
      </c>
      <c r="K1879" s="69">
        <v>53.864600000000003</v>
      </c>
      <c r="L1879" s="69">
        <v>54.094470000000001</v>
      </c>
      <c r="M1879" s="69">
        <v>53.93477</v>
      </c>
      <c r="N1879" s="69">
        <v>11.97594</v>
      </c>
      <c r="O1879" s="69">
        <v>10.947319999999999</v>
      </c>
      <c r="P1879" s="69">
        <v>10.552099999999999</v>
      </c>
      <c r="Q1879" s="69">
        <v>10.25351</v>
      </c>
      <c r="R1879" s="69">
        <v>8.7730610000000002</v>
      </c>
      <c r="S1879" s="69">
        <v>7.8236299999999996</v>
      </c>
      <c r="T1879" s="69">
        <v>7.4589549999999996</v>
      </c>
      <c r="U1879" s="69">
        <v>7.1817019999999996</v>
      </c>
      <c r="V1879" s="70">
        <v>0.56481930000000002</v>
      </c>
      <c r="W1879" s="70">
        <v>0.49112749999999999</v>
      </c>
      <c r="X1879" s="70">
        <v>0.45874039999999999</v>
      </c>
      <c r="Y1879" s="70">
        <v>0.44236730000000002</v>
      </c>
    </row>
    <row r="1880" spans="1:25">
      <c r="A1880" t="str">
        <f t="shared" si="90"/>
        <v>57-31</v>
      </c>
      <c r="B1880">
        <f t="shared" si="88"/>
        <v>57</v>
      </c>
      <c r="C1880">
        <f t="shared" si="89"/>
        <v>31</v>
      </c>
      <c r="D1880">
        <v>248000</v>
      </c>
      <c r="E1880">
        <v>142000</v>
      </c>
      <c r="F1880" s="69">
        <v>13.27008</v>
      </c>
      <c r="G1880" s="69">
        <v>11.46527</v>
      </c>
      <c r="H1880" s="69">
        <v>10.870010000000001</v>
      </c>
      <c r="I1880" s="69">
        <v>10.70509</v>
      </c>
      <c r="J1880" s="69">
        <v>50.800829999999998</v>
      </c>
      <c r="K1880" s="69">
        <v>52.734090000000002</v>
      </c>
      <c r="L1880" s="69">
        <v>52.98086</v>
      </c>
      <c r="M1880" s="69">
        <v>52.815689999999996</v>
      </c>
      <c r="N1880" s="69">
        <v>16.023869999999999</v>
      </c>
      <c r="O1880" s="69">
        <v>14.627560000000001</v>
      </c>
      <c r="P1880" s="69">
        <v>14.08494</v>
      </c>
      <c r="Q1880" s="69">
        <v>13.6717</v>
      </c>
      <c r="R1880" s="69">
        <v>9.9616589999999992</v>
      </c>
      <c r="S1880" s="69">
        <v>8.884252</v>
      </c>
      <c r="T1880" s="69">
        <v>8.4656339999999997</v>
      </c>
      <c r="U1880" s="69">
        <v>8.146585</v>
      </c>
      <c r="V1880" s="70">
        <v>0.77882940000000001</v>
      </c>
      <c r="W1880" s="70">
        <v>0.68043980000000004</v>
      </c>
      <c r="X1880" s="70">
        <v>0.63790780000000002</v>
      </c>
      <c r="Y1880" s="70">
        <v>0.61565139999999996</v>
      </c>
    </row>
    <row r="1881" spans="1:25">
      <c r="A1881" t="str">
        <f t="shared" si="90"/>
        <v>57-32</v>
      </c>
      <c r="B1881">
        <f t="shared" si="88"/>
        <v>57</v>
      </c>
      <c r="C1881">
        <f t="shared" si="89"/>
        <v>32</v>
      </c>
      <c r="D1881">
        <v>248000</v>
      </c>
      <c r="E1881">
        <v>146000</v>
      </c>
      <c r="F1881" s="69">
        <v>17.215489999999999</v>
      </c>
      <c r="G1881" s="69">
        <v>14.80674</v>
      </c>
      <c r="H1881" s="69">
        <v>13.956289999999999</v>
      </c>
      <c r="I1881" s="69">
        <v>13.714370000000001</v>
      </c>
      <c r="J1881" s="69">
        <v>48.03481</v>
      </c>
      <c r="K1881" s="69">
        <v>50.159680000000002</v>
      </c>
      <c r="L1881" s="69">
        <v>50.46293</v>
      </c>
      <c r="M1881" s="69">
        <v>50.29898</v>
      </c>
      <c r="N1881" s="69">
        <v>17.692060000000001</v>
      </c>
      <c r="O1881" s="69">
        <v>16.14526</v>
      </c>
      <c r="P1881" s="69">
        <v>15.54471</v>
      </c>
      <c r="Q1881" s="69">
        <v>15.09685</v>
      </c>
      <c r="R1881" s="69">
        <v>10.68805</v>
      </c>
      <c r="S1881" s="69">
        <v>9.5287889999999997</v>
      </c>
      <c r="T1881" s="69">
        <v>9.0781220000000005</v>
      </c>
      <c r="U1881" s="69">
        <v>8.7421889999999998</v>
      </c>
      <c r="V1881" s="70">
        <v>0.87691090000000005</v>
      </c>
      <c r="W1881" s="70">
        <v>0.76327560000000005</v>
      </c>
      <c r="X1881" s="70">
        <v>0.71583110000000005</v>
      </c>
      <c r="Y1881" s="70">
        <v>0.69325809999999999</v>
      </c>
    </row>
    <row r="1882" spans="1:25">
      <c r="A1882" t="str">
        <f t="shared" si="90"/>
        <v>57-33</v>
      </c>
      <c r="B1882">
        <f t="shared" si="88"/>
        <v>57</v>
      </c>
      <c r="C1882">
        <f t="shared" si="89"/>
        <v>33</v>
      </c>
      <c r="D1882">
        <v>248000</v>
      </c>
      <c r="E1882">
        <v>150000</v>
      </c>
      <c r="F1882" s="69">
        <v>12.53276</v>
      </c>
      <c r="G1882" s="69">
        <v>10.5243</v>
      </c>
      <c r="H1882" s="69">
        <v>9.8349519999999995</v>
      </c>
      <c r="I1882" s="69">
        <v>9.6365200000000009</v>
      </c>
      <c r="J1882" s="69">
        <v>51.72296</v>
      </c>
      <c r="K1882" s="69">
        <v>53.868549999999999</v>
      </c>
      <c r="L1882" s="69">
        <v>54.131399999999999</v>
      </c>
      <c r="M1882" s="69">
        <v>53.880299999999998</v>
      </c>
      <c r="N1882" s="69">
        <v>16.66667</v>
      </c>
      <c r="O1882" s="69">
        <v>15.22043</v>
      </c>
      <c r="P1882" s="69">
        <v>14.656129999999999</v>
      </c>
      <c r="Q1882" s="69">
        <v>14.238670000000001</v>
      </c>
      <c r="R1882" s="69">
        <v>10.0625</v>
      </c>
      <c r="S1882" s="69">
        <v>8.9751250000000002</v>
      </c>
      <c r="T1882" s="69">
        <v>8.5493989999999993</v>
      </c>
      <c r="U1882" s="69">
        <v>8.2344639999999991</v>
      </c>
      <c r="V1882" s="70">
        <v>0.82813150000000002</v>
      </c>
      <c r="W1882" s="70">
        <v>0.71852859999999996</v>
      </c>
      <c r="X1882" s="70">
        <v>0.6737554</v>
      </c>
      <c r="Y1882" s="70">
        <v>0.65305389999999996</v>
      </c>
    </row>
    <row r="1883" spans="1:25">
      <c r="A1883" t="str">
        <f t="shared" si="90"/>
        <v>57-34</v>
      </c>
      <c r="B1883">
        <f t="shared" si="88"/>
        <v>57</v>
      </c>
      <c r="C1883">
        <f t="shared" si="89"/>
        <v>34</v>
      </c>
      <c r="D1883">
        <v>248000</v>
      </c>
      <c r="E1883">
        <v>154000</v>
      </c>
      <c r="F1883" s="69">
        <v>11.84531</v>
      </c>
      <c r="G1883" s="69">
        <v>10.07428</v>
      </c>
      <c r="H1883" s="69">
        <v>9.4972320000000003</v>
      </c>
      <c r="I1883" s="69">
        <v>9.3494449999999993</v>
      </c>
      <c r="J1883" s="69">
        <v>51.118470000000002</v>
      </c>
      <c r="K1883" s="69">
        <v>53.163310000000003</v>
      </c>
      <c r="L1883" s="69">
        <v>53.394309999999997</v>
      </c>
      <c r="M1883" s="69">
        <v>53.116219999999998</v>
      </c>
      <c r="N1883" s="69">
        <v>16.514690000000002</v>
      </c>
      <c r="O1883" s="69">
        <v>15.102349999999999</v>
      </c>
      <c r="P1883" s="69">
        <v>14.55017</v>
      </c>
      <c r="Q1883" s="69">
        <v>14.132199999999999</v>
      </c>
      <c r="R1883" s="69">
        <v>9.9987390000000005</v>
      </c>
      <c r="S1883" s="69">
        <v>8.9312380000000005</v>
      </c>
      <c r="T1883" s="69">
        <v>8.5147429999999993</v>
      </c>
      <c r="U1883" s="69">
        <v>8.2006060000000005</v>
      </c>
      <c r="V1883" s="70">
        <v>0.75726819999999995</v>
      </c>
      <c r="W1883" s="70">
        <v>0.66086849999999997</v>
      </c>
      <c r="X1883" s="70">
        <v>0.62103730000000001</v>
      </c>
      <c r="Y1883" s="70">
        <v>0.60117480000000001</v>
      </c>
    </row>
    <row r="1884" spans="1:25">
      <c r="A1884" t="str">
        <f t="shared" si="90"/>
        <v>57-35</v>
      </c>
      <c r="B1884">
        <f t="shared" si="88"/>
        <v>57</v>
      </c>
      <c r="C1884">
        <f t="shared" si="89"/>
        <v>35</v>
      </c>
      <c r="D1884">
        <v>248000</v>
      </c>
      <c r="E1884">
        <v>158000</v>
      </c>
      <c r="F1884" s="69">
        <v>13.569940000000001</v>
      </c>
      <c r="G1884" s="69">
        <v>11.67745</v>
      </c>
      <c r="H1884" s="69">
        <v>11.071210000000001</v>
      </c>
      <c r="I1884" s="69">
        <v>10.928979999999999</v>
      </c>
      <c r="J1884" s="69">
        <v>48.667499999999997</v>
      </c>
      <c r="K1884" s="69">
        <v>50.79128</v>
      </c>
      <c r="L1884" s="69">
        <v>51.053220000000003</v>
      </c>
      <c r="M1884" s="69">
        <v>50.802379999999999</v>
      </c>
      <c r="N1884" s="69">
        <v>17.426590000000001</v>
      </c>
      <c r="O1884" s="69">
        <v>15.911630000000001</v>
      </c>
      <c r="P1884" s="69">
        <v>15.32559</v>
      </c>
      <c r="Q1884" s="69">
        <v>14.8804</v>
      </c>
      <c r="R1884" s="69">
        <v>10.37828</v>
      </c>
      <c r="S1884" s="69">
        <v>9.2629999999999999</v>
      </c>
      <c r="T1884" s="69">
        <v>8.8319799999999997</v>
      </c>
      <c r="U1884" s="69">
        <v>8.5064069999999994</v>
      </c>
      <c r="V1884" s="70">
        <v>0.7187057</v>
      </c>
      <c r="W1884" s="70">
        <v>0.62626150000000003</v>
      </c>
      <c r="X1884" s="70">
        <v>0.5889759</v>
      </c>
      <c r="Y1884" s="70">
        <v>0.57066519999999998</v>
      </c>
    </row>
    <row r="1885" spans="1:25">
      <c r="A1885" t="str">
        <f t="shared" si="90"/>
        <v>57-36</v>
      </c>
      <c r="B1885">
        <f t="shared" si="88"/>
        <v>57</v>
      </c>
      <c r="C1885">
        <f t="shared" si="89"/>
        <v>36</v>
      </c>
      <c r="D1885">
        <v>248000</v>
      </c>
      <c r="E1885">
        <v>162000</v>
      </c>
      <c r="F1885" s="69">
        <v>10.24142</v>
      </c>
      <c r="G1885" s="69">
        <v>8.8719000000000001</v>
      </c>
      <c r="H1885" s="69">
        <v>8.4430309999999995</v>
      </c>
      <c r="I1885" s="69">
        <v>8.3569040000000001</v>
      </c>
      <c r="J1885" s="69">
        <v>50.524149999999999</v>
      </c>
      <c r="K1885" s="69">
        <v>52.376280000000001</v>
      </c>
      <c r="L1885" s="69">
        <v>52.54101</v>
      </c>
      <c r="M1885" s="69">
        <v>52.219299999999997</v>
      </c>
      <c r="N1885" s="69">
        <v>16.712289999999999</v>
      </c>
      <c r="O1885" s="69">
        <v>15.25483</v>
      </c>
      <c r="P1885" s="69">
        <v>14.70393</v>
      </c>
      <c r="Q1885" s="69">
        <v>14.28816</v>
      </c>
      <c r="R1885" s="69">
        <v>10.005559999999999</v>
      </c>
      <c r="S1885" s="69">
        <v>8.9184230000000007</v>
      </c>
      <c r="T1885" s="69">
        <v>8.507619</v>
      </c>
      <c r="U1885" s="69">
        <v>8.1990940000000005</v>
      </c>
      <c r="V1885" s="70">
        <v>0.66520690000000005</v>
      </c>
      <c r="W1885" s="70">
        <v>0.57786459999999995</v>
      </c>
      <c r="X1885" s="70">
        <v>0.54325159999999995</v>
      </c>
      <c r="Y1885" s="70">
        <v>0.52613929999999998</v>
      </c>
    </row>
    <row r="1886" spans="1:25">
      <c r="A1886" t="str">
        <f t="shared" si="90"/>
        <v>57-37</v>
      </c>
      <c r="B1886">
        <f t="shared" si="88"/>
        <v>57</v>
      </c>
      <c r="C1886">
        <f t="shared" si="89"/>
        <v>37</v>
      </c>
      <c r="D1886">
        <v>248000</v>
      </c>
      <c r="E1886">
        <v>166000</v>
      </c>
      <c r="F1886" s="69">
        <v>7.618601</v>
      </c>
      <c r="G1886" s="69">
        <v>6.6385269999999998</v>
      </c>
      <c r="H1886" s="69">
        <v>6.3508500000000003</v>
      </c>
      <c r="I1886" s="69">
        <v>6.3045580000000001</v>
      </c>
      <c r="J1886" s="69">
        <v>54.127609999999997</v>
      </c>
      <c r="K1886" s="69">
        <v>55.828339999999997</v>
      </c>
      <c r="L1886" s="69">
        <v>55.908470000000001</v>
      </c>
      <c r="M1886" s="69">
        <v>55.489730000000002</v>
      </c>
      <c r="N1886" s="69">
        <v>15.04979</v>
      </c>
      <c r="O1886" s="69">
        <v>13.753119999999999</v>
      </c>
      <c r="P1886" s="69">
        <v>13.27441</v>
      </c>
      <c r="Q1886" s="69">
        <v>12.915050000000001</v>
      </c>
      <c r="R1886" s="69">
        <v>9.5125469999999996</v>
      </c>
      <c r="S1886" s="69">
        <v>8.4760069999999992</v>
      </c>
      <c r="T1886" s="69">
        <v>8.0925410000000007</v>
      </c>
      <c r="U1886" s="69">
        <v>7.8051969999999997</v>
      </c>
      <c r="V1886" s="70">
        <v>0.73368509999999998</v>
      </c>
      <c r="W1886" s="70">
        <v>0.6353782</v>
      </c>
      <c r="X1886" s="70">
        <v>0.59758029999999995</v>
      </c>
      <c r="Y1886" s="70">
        <v>0.57815890000000003</v>
      </c>
    </row>
    <row r="1887" spans="1:25">
      <c r="A1887" t="str">
        <f t="shared" si="90"/>
        <v>57-41</v>
      </c>
      <c r="B1887">
        <f t="shared" si="88"/>
        <v>57</v>
      </c>
      <c r="C1887">
        <f t="shared" si="89"/>
        <v>41</v>
      </c>
      <c r="D1887">
        <v>248000</v>
      </c>
      <c r="E1887">
        <v>182000</v>
      </c>
      <c r="F1887" s="69">
        <v>16.61195</v>
      </c>
      <c r="G1887" s="69">
        <v>14.037879999999999</v>
      </c>
      <c r="H1887" s="69">
        <v>13.320679999999999</v>
      </c>
      <c r="I1887" s="69">
        <v>13.246320000000001</v>
      </c>
      <c r="J1887" s="69">
        <v>46.600769999999997</v>
      </c>
      <c r="K1887" s="69">
        <v>49.525620000000004</v>
      </c>
      <c r="L1887" s="69">
        <v>49.92</v>
      </c>
      <c r="M1887" s="69">
        <v>49.549979999999998</v>
      </c>
      <c r="N1887" s="69">
        <v>18.4145</v>
      </c>
      <c r="O1887" s="69">
        <v>16.714120000000001</v>
      </c>
      <c r="P1887" s="69">
        <v>16.12041</v>
      </c>
      <c r="Q1887" s="69">
        <v>15.69242</v>
      </c>
      <c r="R1887" s="69">
        <v>11.257009999999999</v>
      </c>
      <c r="S1887" s="69">
        <v>9.9493270000000003</v>
      </c>
      <c r="T1887" s="69">
        <v>9.4862409999999997</v>
      </c>
      <c r="U1887" s="69">
        <v>9.1539590000000004</v>
      </c>
      <c r="V1887" s="70">
        <v>0.78819439999999996</v>
      </c>
      <c r="W1887" s="70">
        <v>0.660439</v>
      </c>
      <c r="X1887" s="70">
        <v>0.6178785</v>
      </c>
      <c r="Y1887" s="70">
        <v>0.59997619999999996</v>
      </c>
    </row>
    <row r="1888" spans="1:25">
      <c r="A1888" t="str">
        <f t="shared" si="90"/>
        <v>57-42</v>
      </c>
      <c r="B1888">
        <f t="shared" si="88"/>
        <v>57</v>
      </c>
      <c r="C1888">
        <f t="shared" si="89"/>
        <v>42</v>
      </c>
      <c r="D1888">
        <v>248000</v>
      </c>
      <c r="E1888">
        <v>186000</v>
      </c>
      <c r="F1888" s="69">
        <v>22.9588</v>
      </c>
      <c r="G1888" s="69">
        <v>20.047190000000001</v>
      </c>
      <c r="H1888" s="69">
        <v>19.14733</v>
      </c>
      <c r="I1888" s="69">
        <v>18.920960000000001</v>
      </c>
      <c r="J1888" s="69">
        <v>39.629379999999998</v>
      </c>
      <c r="K1888" s="69">
        <v>42.400860000000002</v>
      </c>
      <c r="L1888" s="69">
        <v>42.901679999999999</v>
      </c>
      <c r="M1888" s="69">
        <v>42.810119999999998</v>
      </c>
      <c r="N1888" s="69">
        <v>21.086349999999999</v>
      </c>
      <c r="O1888" s="69">
        <v>19.130659999999999</v>
      </c>
      <c r="P1888" s="69">
        <v>18.43085</v>
      </c>
      <c r="Q1888" s="69">
        <v>17.913799999999998</v>
      </c>
      <c r="R1888" s="69">
        <v>12.91536</v>
      </c>
      <c r="S1888" s="69">
        <v>11.468360000000001</v>
      </c>
      <c r="T1888" s="69">
        <v>10.94955</v>
      </c>
      <c r="U1888" s="69">
        <v>10.569990000000001</v>
      </c>
      <c r="V1888" s="70">
        <v>0.98471410000000004</v>
      </c>
      <c r="W1888" s="70">
        <v>0.83437649999999997</v>
      </c>
      <c r="X1888" s="70">
        <v>0.7787018</v>
      </c>
      <c r="Y1888" s="70">
        <v>0.74790460000000003</v>
      </c>
    </row>
    <row r="1889" spans="1:25">
      <c r="A1889" t="str">
        <f t="shared" si="90"/>
        <v>57-43</v>
      </c>
      <c r="B1889">
        <f t="shared" si="88"/>
        <v>57</v>
      </c>
      <c r="C1889">
        <f t="shared" si="89"/>
        <v>43</v>
      </c>
      <c r="D1889">
        <v>248000</v>
      </c>
      <c r="E1889">
        <v>190000</v>
      </c>
      <c r="F1889" s="69">
        <v>12.889939999999999</v>
      </c>
      <c r="G1889" s="69">
        <v>11.00765</v>
      </c>
      <c r="H1889" s="69">
        <v>10.52187</v>
      </c>
      <c r="I1889" s="69">
        <v>10.425190000000001</v>
      </c>
      <c r="J1889" s="69">
        <v>48.017960000000002</v>
      </c>
      <c r="K1889" s="69">
        <v>50.676250000000003</v>
      </c>
      <c r="L1889" s="69">
        <v>51.04871</v>
      </c>
      <c r="M1889" s="69">
        <v>50.893340000000002</v>
      </c>
      <c r="N1889" s="69">
        <v>17.28004</v>
      </c>
      <c r="O1889" s="69">
        <v>15.728960000000001</v>
      </c>
      <c r="P1889" s="69">
        <v>15.160159999999999</v>
      </c>
      <c r="Q1889" s="69">
        <v>14.737640000000001</v>
      </c>
      <c r="R1889" s="69">
        <v>10.74281</v>
      </c>
      <c r="S1889" s="69">
        <v>9.5457809999999998</v>
      </c>
      <c r="T1889" s="69">
        <v>9.1068739999999995</v>
      </c>
      <c r="U1889" s="69">
        <v>8.7823930000000008</v>
      </c>
      <c r="V1889" s="70">
        <v>0.59175429999999996</v>
      </c>
      <c r="W1889" s="70">
        <v>0.50425140000000002</v>
      </c>
      <c r="X1889" s="70">
        <v>0.46976050000000003</v>
      </c>
      <c r="Y1889" s="70">
        <v>0.45132800000000001</v>
      </c>
    </row>
    <row r="1890" spans="1:25">
      <c r="A1890" t="str">
        <f t="shared" si="90"/>
        <v>57-44</v>
      </c>
      <c r="B1890">
        <f t="shared" si="88"/>
        <v>57</v>
      </c>
      <c r="C1890">
        <f t="shared" si="89"/>
        <v>44</v>
      </c>
      <c r="D1890">
        <v>248000</v>
      </c>
      <c r="E1890">
        <v>194000</v>
      </c>
      <c r="F1890" s="69">
        <v>10.44229</v>
      </c>
      <c r="G1890" s="69">
        <v>8.8910070000000001</v>
      </c>
      <c r="H1890" s="69">
        <v>8.5341070000000006</v>
      </c>
      <c r="I1890" s="69">
        <v>8.4752550000000006</v>
      </c>
      <c r="J1890" s="69">
        <v>48.998710000000003</v>
      </c>
      <c r="K1890" s="69">
        <v>51.615729999999999</v>
      </c>
      <c r="L1890" s="69">
        <v>51.96058</v>
      </c>
      <c r="M1890" s="69">
        <v>51.808610000000002</v>
      </c>
      <c r="N1890" s="69">
        <v>16.925920000000001</v>
      </c>
      <c r="O1890" s="69">
        <v>15.413819999999999</v>
      </c>
      <c r="P1890" s="69">
        <v>14.851430000000001</v>
      </c>
      <c r="Q1890" s="69">
        <v>14.43153</v>
      </c>
      <c r="R1890" s="69">
        <v>10.5739</v>
      </c>
      <c r="S1890" s="69">
        <v>9.3910520000000002</v>
      </c>
      <c r="T1890" s="69">
        <v>8.952216</v>
      </c>
      <c r="U1890" s="69">
        <v>8.6253659999999996</v>
      </c>
      <c r="V1890" s="70">
        <v>0.67932239999999999</v>
      </c>
      <c r="W1890" s="70">
        <v>0.58065389999999995</v>
      </c>
      <c r="X1890" s="70">
        <v>0.54001940000000004</v>
      </c>
      <c r="Y1890" s="70">
        <v>0.51660110000000004</v>
      </c>
    </row>
    <row r="1891" spans="1:25">
      <c r="A1891" t="str">
        <f t="shared" si="90"/>
        <v>57-45</v>
      </c>
      <c r="B1891">
        <f t="shared" si="88"/>
        <v>57</v>
      </c>
      <c r="C1891">
        <f t="shared" si="89"/>
        <v>45</v>
      </c>
      <c r="D1891">
        <v>248000</v>
      </c>
      <c r="E1891">
        <v>198000</v>
      </c>
      <c r="F1891" s="69">
        <v>15.535729999999999</v>
      </c>
      <c r="G1891" s="69">
        <v>13.338520000000001</v>
      </c>
      <c r="H1891" s="69">
        <v>12.76253</v>
      </c>
      <c r="I1891" s="69">
        <v>12.636329999999999</v>
      </c>
      <c r="J1891" s="69">
        <v>45.951619999999998</v>
      </c>
      <c r="K1891" s="69">
        <v>48.589329999999997</v>
      </c>
      <c r="L1891" s="69">
        <v>48.998730000000002</v>
      </c>
      <c r="M1891" s="69">
        <v>48.912970000000001</v>
      </c>
      <c r="N1891" s="69">
        <v>18.198060000000002</v>
      </c>
      <c r="O1891" s="69">
        <v>16.547519999999999</v>
      </c>
      <c r="P1891" s="69">
        <v>15.917149999999999</v>
      </c>
      <c r="Q1891" s="69">
        <v>15.44211</v>
      </c>
      <c r="R1891" s="69">
        <v>11.0929</v>
      </c>
      <c r="S1891" s="69">
        <v>9.8449310000000008</v>
      </c>
      <c r="T1891" s="69">
        <v>9.370946</v>
      </c>
      <c r="U1891" s="69">
        <v>9.0146949999999997</v>
      </c>
      <c r="V1891" s="70">
        <v>0.63382170000000004</v>
      </c>
      <c r="W1891" s="70">
        <v>0.5428963</v>
      </c>
      <c r="X1891" s="70">
        <v>0.50368199999999996</v>
      </c>
      <c r="Y1891" s="70">
        <v>0.48072530000000002</v>
      </c>
    </row>
    <row r="1892" spans="1:25">
      <c r="A1892" t="str">
        <f t="shared" si="90"/>
        <v>57-46</v>
      </c>
      <c r="B1892">
        <f t="shared" si="88"/>
        <v>57</v>
      </c>
      <c r="C1892">
        <f t="shared" si="89"/>
        <v>46</v>
      </c>
      <c r="D1892">
        <v>248000</v>
      </c>
      <c r="E1892">
        <v>202000</v>
      </c>
      <c r="F1892" s="69">
        <v>13.160729999999999</v>
      </c>
      <c r="G1892" s="69">
        <v>11.243830000000001</v>
      </c>
      <c r="H1892" s="69">
        <v>10.760439999999999</v>
      </c>
      <c r="I1892" s="69">
        <v>10.669</v>
      </c>
      <c r="J1892" s="69">
        <v>47.23366</v>
      </c>
      <c r="K1892" s="69">
        <v>49.87912</v>
      </c>
      <c r="L1892" s="69">
        <v>50.29316</v>
      </c>
      <c r="M1892" s="69">
        <v>50.201120000000003</v>
      </c>
      <c r="N1892" s="69">
        <v>18.060030000000001</v>
      </c>
      <c r="O1892" s="69">
        <v>16.439250000000001</v>
      </c>
      <c r="P1892" s="69">
        <v>15.828390000000001</v>
      </c>
      <c r="Q1892" s="69">
        <v>15.37499</v>
      </c>
      <c r="R1892" s="69">
        <v>10.83868</v>
      </c>
      <c r="S1892" s="69">
        <v>9.6204199999999993</v>
      </c>
      <c r="T1892" s="69">
        <v>9.1661619999999999</v>
      </c>
      <c r="U1892" s="69">
        <v>8.8286840000000009</v>
      </c>
      <c r="V1892" s="70">
        <v>0.61149750000000003</v>
      </c>
      <c r="W1892" s="70">
        <v>0.52570439999999996</v>
      </c>
      <c r="X1892" s="70">
        <v>0.48926069999999999</v>
      </c>
      <c r="Y1892" s="70">
        <v>0.46870519999999999</v>
      </c>
    </row>
    <row r="1893" spans="1:25">
      <c r="A1893" t="str">
        <f t="shared" si="90"/>
        <v>57-47</v>
      </c>
      <c r="B1893">
        <f t="shared" si="88"/>
        <v>57</v>
      </c>
      <c r="C1893">
        <f t="shared" si="89"/>
        <v>47</v>
      </c>
      <c r="D1893">
        <v>248000</v>
      </c>
      <c r="E1893">
        <v>206000</v>
      </c>
      <c r="F1893" s="69">
        <v>11.792249999999999</v>
      </c>
      <c r="G1893" s="69">
        <v>10.06048</v>
      </c>
      <c r="H1893" s="69">
        <v>9.623329</v>
      </c>
      <c r="I1893" s="69">
        <v>9.5463640000000005</v>
      </c>
      <c r="J1893" s="69">
        <v>48.679670000000002</v>
      </c>
      <c r="K1893" s="69">
        <v>51.296669999999999</v>
      </c>
      <c r="L1893" s="69">
        <v>51.703400000000002</v>
      </c>
      <c r="M1893" s="69">
        <v>51.596200000000003</v>
      </c>
      <c r="N1893" s="69">
        <v>17.882490000000001</v>
      </c>
      <c r="O1893" s="69">
        <v>16.267759999999999</v>
      </c>
      <c r="P1893" s="69">
        <v>15.67353</v>
      </c>
      <c r="Q1893" s="69">
        <v>15.23687</v>
      </c>
      <c r="R1893" s="69">
        <v>10.70978</v>
      </c>
      <c r="S1893" s="69">
        <v>9.5030780000000004</v>
      </c>
      <c r="T1893" s="69">
        <v>9.0624339999999997</v>
      </c>
      <c r="U1893" s="69">
        <v>8.7386309999999998</v>
      </c>
      <c r="V1893" s="70">
        <v>0.63453009999999999</v>
      </c>
      <c r="W1893" s="70">
        <v>0.54490680000000002</v>
      </c>
      <c r="X1893" s="70">
        <v>0.50793639999999995</v>
      </c>
      <c r="Y1893" s="70">
        <v>0.48711700000000002</v>
      </c>
    </row>
    <row r="1894" spans="1:25">
      <c r="A1894" t="str">
        <f t="shared" si="90"/>
        <v>57-48</v>
      </c>
      <c r="B1894">
        <f t="shared" si="88"/>
        <v>57</v>
      </c>
      <c r="C1894">
        <f t="shared" si="89"/>
        <v>48</v>
      </c>
      <c r="D1894">
        <v>248000</v>
      </c>
      <c r="E1894">
        <v>210000</v>
      </c>
      <c r="F1894" s="69">
        <v>7.6183370000000004</v>
      </c>
      <c r="G1894" s="69">
        <v>6.4403430000000004</v>
      </c>
      <c r="H1894" s="69">
        <v>6.1626770000000004</v>
      </c>
      <c r="I1894" s="69">
        <v>6.1285809999999996</v>
      </c>
      <c r="J1894" s="69">
        <v>53.63111</v>
      </c>
      <c r="K1894" s="69">
        <v>56.118720000000003</v>
      </c>
      <c r="L1894" s="69">
        <v>56.444400000000002</v>
      </c>
      <c r="M1894" s="69">
        <v>56.25853</v>
      </c>
      <c r="N1894" s="69">
        <v>16.742940000000001</v>
      </c>
      <c r="O1894" s="69">
        <v>15.23889</v>
      </c>
      <c r="P1894" s="69">
        <v>14.699579999999999</v>
      </c>
      <c r="Q1894" s="69">
        <v>14.30274</v>
      </c>
      <c r="R1894" s="69">
        <v>10.12228</v>
      </c>
      <c r="S1894" s="69">
        <v>8.9818300000000004</v>
      </c>
      <c r="T1894" s="69">
        <v>8.5740829999999999</v>
      </c>
      <c r="U1894" s="69">
        <v>8.2747410000000006</v>
      </c>
      <c r="V1894" s="70">
        <v>0.70867650000000004</v>
      </c>
      <c r="W1894" s="70">
        <v>0.60587480000000005</v>
      </c>
      <c r="X1894" s="70">
        <v>0.56511040000000001</v>
      </c>
      <c r="Y1894" s="70">
        <v>0.54170410000000002</v>
      </c>
    </row>
    <row r="1895" spans="1:25">
      <c r="A1895" t="str">
        <f t="shared" si="90"/>
        <v>58-2</v>
      </c>
      <c r="B1895">
        <f t="shared" si="88"/>
        <v>58</v>
      </c>
      <c r="C1895">
        <f t="shared" si="89"/>
        <v>2</v>
      </c>
      <c r="D1895">
        <v>252000</v>
      </c>
      <c r="E1895">
        <v>26000</v>
      </c>
      <c r="F1895" s="69">
        <v>16.177779999999998</v>
      </c>
      <c r="G1895" s="69">
        <v>13.10256</v>
      </c>
      <c r="H1895" s="69">
        <v>12.15245</v>
      </c>
      <c r="I1895" s="69">
        <v>11.84186</v>
      </c>
      <c r="J1895" s="69">
        <v>48.098480000000002</v>
      </c>
      <c r="K1895" s="69">
        <v>50.659149999999997</v>
      </c>
      <c r="L1895" s="69">
        <v>51.09355</v>
      </c>
      <c r="M1895" s="69">
        <v>51.031210000000002</v>
      </c>
      <c r="N1895" s="69">
        <v>16.06212</v>
      </c>
      <c r="O1895" s="69">
        <v>14.56024</v>
      </c>
      <c r="P1895" s="69">
        <v>13.926159999999999</v>
      </c>
      <c r="Q1895" s="69">
        <v>13.43228</v>
      </c>
      <c r="R1895" s="69">
        <v>9.198995</v>
      </c>
      <c r="S1895" s="69">
        <v>8.1361139999999992</v>
      </c>
      <c r="T1895" s="69">
        <v>7.6842949999999997</v>
      </c>
      <c r="U1895" s="69">
        <v>7.326981</v>
      </c>
      <c r="V1895" s="70">
        <v>0.7510753</v>
      </c>
      <c r="W1895" s="70">
        <v>0.64005820000000002</v>
      </c>
      <c r="X1895" s="70">
        <v>0.5792273</v>
      </c>
      <c r="Y1895" s="70">
        <v>0.53782030000000003</v>
      </c>
    </row>
    <row r="1896" spans="1:25">
      <c r="A1896" t="str">
        <f t="shared" si="90"/>
        <v>58-3</v>
      </c>
      <c r="B1896">
        <f t="shared" si="88"/>
        <v>58</v>
      </c>
      <c r="C1896">
        <f t="shared" si="89"/>
        <v>3</v>
      </c>
      <c r="D1896">
        <v>252000</v>
      </c>
      <c r="E1896">
        <v>30000</v>
      </c>
      <c r="F1896" s="69">
        <v>11.851990000000001</v>
      </c>
      <c r="G1896" s="69">
        <v>9.7896439999999991</v>
      </c>
      <c r="H1896" s="69">
        <v>9.1669979999999995</v>
      </c>
      <c r="I1896" s="69">
        <v>8.9558219999999995</v>
      </c>
      <c r="J1896" s="69">
        <v>51.036189999999998</v>
      </c>
      <c r="K1896" s="69">
        <v>53.379280000000001</v>
      </c>
      <c r="L1896" s="69">
        <v>53.726109999999998</v>
      </c>
      <c r="M1896" s="69">
        <v>53.599310000000003</v>
      </c>
      <c r="N1896" s="69">
        <v>16.225709999999999</v>
      </c>
      <c r="O1896" s="69">
        <v>14.74977</v>
      </c>
      <c r="P1896" s="69">
        <v>14.1561</v>
      </c>
      <c r="Q1896" s="69">
        <v>13.708500000000001</v>
      </c>
      <c r="R1896" s="69">
        <v>8.730715</v>
      </c>
      <c r="S1896" s="69">
        <v>7.7735599999999998</v>
      </c>
      <c r="T1896" s="69">
        <v>7.3857980000000003</v>
      </c>
      <c r="U1896" s="69">
        <v>7.0879830000000004</v>
      </c>
      <c r="V1896" s="70">
        <v>0.70513040000000005</v>
      </c>
      <c r="W1896" s="70">
        <v>0.61539600000000005</v>
      </c>
      <c r="X1896" s="70">
        <v>0.56955319999999998</v>
      </c>
      <c r="Y1896" s="70">
        <v>0.54116909999999996</v>
      </c>
    </row>
    <row r="1897" spans="1:25">
      <c r="A1897" t="str">
        <f t="shared" si="90"/>
        <v>58-4</v>
      </c>
      <c r="B1897">
        <f t="shared" si="88"/>
        <v>58</v>
      </c>
      <c r="C1897">
        <f t="shared" si="89"/>
        <v>4</v>
      </c>
      <c r="D1897">
        <v>252000</v>
      </c>
      <c r="E1897">
        <v>34000</v>
      </c>
      <c r="F1897" s="69">
        <v>7.7694660000000004</v>
      </c>
      <c r="G1897" s="69">
        <v>6.6108079999999996</v>
      </c>
      <c r="H1897" s="69">
        <v>6.2583909999999996</v>
      </c>
      <c r="I1897" s="69">
        <v>6.1310010000000004</v>
      </c>
      <c r="J1897" s="69">
        <v>53.183700000000002</v>
      </c>
      <c r="K1897" s="69">
        <v>55.245800000000003</v>
      </c>
      <c r="L1897" s="69">
        <v>55.507040000000003</v>
      </c>
      <c r="M1897" s="69">
        <v>55.330390000000001</v>
      </c>
      <c r="N1897" s="69">
        <v>13.42019</v>
      </c>
      <c r="O1897" s="69">
        <v>12.24865</v>
      </c>
      <c r="P1897" s="69">
        <v>11.7875</v>
      </c>
      <c r="Q1897" s="69">
        <v>11.445449999999999</v>
      </c>
      <c r="R1897" s="69">
        <v>7.7702260000000001</v>
      </c>
      <c r="S1897" s="69">
        <v>6.924442</v>
      </c>
      <c r="T1897" s="69">
        <v>6.5902419999999999</v>
      </c>
      <c r="U1897" s="69">
        <v>6.3378050000000004</v>
      </c>
      <c r="V1897" s="70">
        <v>0.55304399999999998</v>
      </c>
      <c r="W1897" s="70">
        <v>0.48075079999999998</v>
      </c>
      <c r="X1897" s="70">
        <v>0.4451389</v>
      </c>
      <c r="Y1897" s="70">
        <v>0.4248557</v>
      </c>
    </row>
    <row r="1898" spans="1:25">
      <c r="A1898" t="str">
        <f t="shared" si="90"/>
        <v>58-5</v>
      </c>
      <c r="B1898">
        <f t="shared" si="88"/>
        <v>58</v>
      </c>
      <c r="C1898">
        <f t="shared" si="89"/>
        <v>5</v>
      </c>
      <c r="D1898">
        <v>252000</v>
      </c>
      <c r="E1898">
        <v>38000</v>
      </c>
      <c r="F1898" s="69">
        <v>8.2810959999999998</v>
      </c>
      <c r="G1898" s="69">
        <v>7.0176939999999997</v>
      </c>
      <c r="H1898" s="69">
        <v>6.623246</v>
      </c>
      <c r="I1898" s="69">
        <v>6.496677</v>
      </c>
      <c r="J1898" s="69">
        <v>52.782670000000003</v>
      </c>
      <c r="K1898" s="69">
        <v>54.835419999999999</v>
      </c>
      <c r="L1898" s="69">
        <v>55.107759999999999</v>
      </c>
      <c r="M1898" s="69">
        <v>54.937570000000001</v>
      </c>
      <c r="N1898" s="69">
        <v>13.80842</v>
      </c>
      <c r="O1898" s="69">
        <v>12.56814</v>
      </c>
      <c r="P1898" s="69">
        <v>12.088649999999999</v>
      </c>
      <c r="Q1898" s="69">
        <v>11.741149999999999</v>
      </c>
      <c r="R1898" s="69">
        <v>7.8908740000000002</v>
      </c>
      <c r="S1898" s="69">
        <v>7.0207620000000004</v>
      </c>
      <c r="T1898" s="69">
        <v>6.6833150000000003</v>
      </c>
      <c r="U1898" s="69">
        <v>6.4343310000000002</v>
      </c>
      <c r="V1898" s="70">
        <v>0.55526609999999998</v>
      </c>
      <c r="W1898" s="70">
        <v>0.47902899999999998</v>
      </c>
      <c r="X1898" s="70">
        <v>0.44395499999999999</v>
      </c>
      <c r="Y1898" s="70">
        <v>0.42605019999999999</v>
      </c>
    </row>
    <row r="1899" spans="1:25">
      <c r="A1899" t="str">
        <f t="shared" si="90"/>
        <v>58-6</v>
      </c>
      <c r="B1899">
        <f t="shared" si="88"/>
        <v>58</v>
      </c>
      <c r="C1899">
        <f t="shared" si="89"/>
        <v>6</v>
      </c>
      <c r="D1899">
        <v>252000</v>
      </c>
      <c r="E1899">
        <v>42000</v>
      </c>
      <c r="F1899" s="69">
        <v>15.35998</v>
      </c>
      <c r="G1899" s="69">
        <v>12.44448</v>
      </c>
      <c r="H1899" s="69">
        <v>11.57837</v>
      </c>
      <c r="I1899" s="69">
        <v>11.404730000000001</v>
      </c>
      <c r="J1899" s="69">
        <v>47.38926</v>
      </c>
      <c r="K1899" s="69">
        <v>49.973019999999998</v>
      </c>
      <c r="L1899" s="69">
        <v>50.412379999999999</v>
      </c>
      <c r="M1899" s="69">
        <v>50.301169999999999</v>
      </c>
      <c r="N1899" s="69">
        <v>14.94027</v>
      </c>
      <c r="O1899" s="69">
        <v>13.558210000000001</v>
      </c>
      <c r="P1899" s="69">
        <v>13.02197</v>
      </c>
      <c r="Q1899" s="69">
        <v>12.63283</v>
      </c>
      <c r="R1899" s="69">
        <v>8.7214740000000006</v>
      </c>
      <c r="S1899" s="69">
        <v>7.7483870000000001</v>
      </c>
      <c r="T1899" s="69">
        <v>7.3705629999999998</v>
      </c>
      <c r="U1899" s="69">
        <v>7.0925669999999998</v>
      </c>
      <c r="V1899" s="70">
        <v>0.74527060000000001</v>
      </c>
      <c r="W1899" s="70">
        <v>0.64620929999999999</v>
      </c>
      <c r="X1899" s="70">
        <v>0.60247589999999995</v>
      </c>
      <c r="Y1899" s="70">
        <v>0.57949879999999998</v>
      </c>
    </row>
    <row r="1900" spans="1:25">
      <c r="A1900" t="str">
        <f t="shared" si="90"/>
        <v>58-7</v>
      </c>
      <c r="B1900">
        <f t="shared" si="88"/>
        <v>58</v>
      </c>
      <c r="C1900">
        <f t="shared" si="89"/>
        <v>7</v>
      </c>
      <c r="D1900">
        <v>252000</v>
      </c>
      <c r="E1900">
        <v>46000</v>
      </c>
      <c r="F1900" s="69">
        <v>8.6916279999999997</v>
      </c>
      <c r="G1900" s="69">
        <v>7.2937979999999998</v>
      </c>
      <c r="H1900" s="69">
        <v>6.8748800000000001</v>
      </c>
      <c r="I1900" s="69">
        <v>6.7645799999999996</v>
      </c>
      <c r="J1900" s="69">
        <v>52.313639999999999</v>
      </c>
      <c r="K1900" s="69">
        <v>54.474409999999999</v>
      </c>
      <c r="L1900" s="69">
        <v>54.770699999999998</v>
      </c>
      <c r="M1900" s="69">
        <v>54.619549999999997</v>
      </c>
      <c r="N1900" s="69">
        <v>12.90151</v>
      </c>
      <c r="O1900" s="69">
        <v>11.75248</v>
      </c>
      <c r="P1900" s="69">
        <v>11.303599999999999</v>
      </c>
      <c r="Q1900" s="69">
        <v>10.97766</v>
      </c>
      <c r="R1900" s="69">
        <v>7.6979340000000001</v>
      </c>
      <c r="S1900" s="69">
        <v>6.8583069999999999</v>
      </c>
      <c r="T1900" s="69">
        <v>6.5298759999999998</v>
      </c>
      <c r="U1900" s="69">
        <v>6.2878579999999999</v>
      </c>
      <c r="V1900" s="70">
        <v>0.52113339999999997</v>
      </c>
      <c r="W1900" s="70">
        <v>0.45161760000000001</v>
      </c>
      <c r="X1900" s="70">
        <v>0.41895729999999998</v>
      </c>
      <c r="Y1900" s="70">
        <v>0.40160309999999999</v>
      </c>
    </row>
    <row r="1901" spans="1:25">
      <c r="A1901" t="str">
        <f t="shared" si="90"/>
        <v>58-8</v>
      </c>
      <c r="B1901">
        <f t="shared" si="88"/>
        <v>58</v>
      </c>
      <c r="C1901">
        <f t="shared" si="89"/>
        <v>8</v>
      </c>
      <c r="D1901">
        <v>252000</v>
      </c>
      <c r="E1901">
        <v>50000</v>
      </c>
      <c r="F1901" s="69">
        <v>10.034789999999999</v>
      </c>
      <c r="G1901" s="69">
        <v>8.3401990000000001</v>
      </c>
      <c r="H1901" s="69">
        <v>7.8378740000000002</v>
      </c>
      <c r="I1901" s="69">
        <v>7.7149710000000002</v>
      </c>
      <c r="J1901" s="69">
        <v>51.17277</v>
      </c>
      <c r="K1901" s="69">
        <v>53.478630000000003</v>
      </c>
      <c r="L1901" s="69">
        <v>53.822099999999999</v>
      </c>
      <c r="M1901" s="69">
        <v>53.691380000000002</v>
      </c>
      <c r="N1901" s="69">
        <v>15.03872</v>
      </c>
      <c r="O1901" s="69">
        <v>13.629390000000001</v>
      </c>
      <c r="P1901" s="69">
        <v>13.086499999999999</v>
      </c>
      <c r="Q1901" s="69">
        <v>12.6959</v>
      </c>
      <c r="R1901" s="69">
        <v>8.2022049999999993</v>
      </c>
      <c r="S1901" s="69">
        <v>7.286956</v>
      </c>
      <c r="T1901" s="69">
        <v>6.9339529999999998</v>
      </c>
      <c r="U1901" s="69">
        <v>6.6766920000000001</v>
      </c>
      <c r="V1901" s="70">
        <v>0.57067639999999997</v>
      </c>
      <c r="W1901" s="70">
        <v>0.4925292</v>
      </c>
      <c r="X1901" s="70">
        <v>0.45767910000000001</v>
      </c>
      <c r="Y1901" s="70">
        <v>0.4396274</v>
      </c>
    </row>
    <row r="1902" spans="1:25">
      <c r="A1902" t="str">
        <f t="shared" si="90"/>
        <v>58-9</v>
      </c>
      <c r="B1902">
        <f t="shared" si="88"/>
        <v>58</v>
      </c>
      <c r="C1902">
        <f t="shared" si="89"/>
        <v>9</v>
      </c>
      <c r="D1902">
        <v>252000</v>
      </c>
      <c r="E1902">
        <v>54000</v>
      </c>
      <c r="F1902" s="69">
        <v>6.3194980000000003</v>
      </c>
      <c r="G1902" s="69">
        <v>5.3383060000000002</v>
      </c>
      <c r="H1902" s="69">
        <v>5.0431910000000002</v>
      </c>
      <c r="I1902" s="69">
        <v>4.9523000000000001</v>
      </c>
      <c r="J1902" s="69">
        <v>53.84384</v>
      </c>
      <c r="K1902" s="69">
        <v>55.907119999999999</v>
      </c>
      <c r="L1902" s="69">
        <v>56.181939999999997</v>
      </c>
      <c r="M1902" s="69">
        <v>56.03284</v>
      </c>
      <c r="N1902" s="69">
        <v>10.170310000000001</v>
      </c>
      <c r="O1902" s="69">
        <v>9.2854810000000008</v>
      </c>
      <c r="P1902" s="69">
        <v>8.9458760000000002</v>
      </c>
      <c r="Q1902" s="69">
        <v>8.7037230000000001</v>
      </c>
      <c r="R1902" s="69">
        <v>6.9232300000000002</v>
      </c>
      <c r="S1902" s="69">
        <v>6.1688260000000001</v>
      </c>
      <c r="T1902" s="69">
        <v>5.8784140000000003</v>
      </c>
      <c r="U1902" s="69">
        <v>5.6679310000000003</v>
      </c>
      <c r="V1902" s="70">
        <v>0.44689010000000001</v>
      </c>
      <c r="W1902" s="70">
        <v>0.38324560000000002</v>
      </c>
      <c r="X1902" s="70">
        <v>0.35432330000000001</v>
      </c>
      <c r="Y1902" s="70">
        <v>0.33954309999999999</v>
      </c>
    </row>
    <row r="1903" spans="1:25">
      <c r="A1903" t="str">
        <f t="shared" si="90"/>
        <v>58-11</v>
      </c>
      <c r="B1903">
        <f t="shared" si="88"/>
        <v>58</v>
      </c>
      <c r="C1903">
        <f t="shared" si="89"/>
        <v>11</v>
      </c>
      <c r="D1903">
        <v>252000</v>
      </c>
      <c r="E1903">
        <v>62000</v>
      </c>
      <c r="F1903" s="69">
        <v>5.895861</v>
      </c>
      <c r="G1903" s="69">
        <v>4.8724730000000003</v>
      </c>
      <c r="H1903" s="69">
        <v>4.5418589999999996</v>
      </c>
      <c r="I1903" s="69">
        <v>4.4360580000000001</v>
      </c>
      <c r="J1903" s="69">
        <v>54.378970000000002</v>
      </c>
      <c r="K1903" s="69">
        <v>56.595019999999998</v>
      </c>
      <c r="L1903" s="69">
        <v>56.937489999999997</v>
      </c>
      <c r="M1903" s="69">
        <v>56.809600000000003</v>
      </c>
      <c r="N1903" s="69">
        <v>10.76313</v>
      </c>
      <c r="O1903" s="69">
        <v>9.8028969999999997</v>
      </c>
      <c r="P1903" s="69">
        <v>9.4338259999999998</v>
      </c>
      <c r="Q1903" s="69">
        <v>9.1708630000000007</v>
      </c>
      <c r="R1903" s="69">
        <v>6.9368540000000003</v>
      </c>
      <c r="S1903" s="69">
        <v>6.1749609999999997</v>
      </c>
      <c r="T1903" s="69">
        <v>5.8813339999999998</v>
      </c>
      <c r="U1903" s="69">
        <v>5.6695799999999998</v>
      </c>
      <c r="V1903" s="70">
        <v>0.44140220000000002</v>
      </c>
      <c r="W1903" s="70">
        <v>0.37463350000000001</v>
      </c>
      <c r="X1903" s="70">
        <v>0.34356429999999999</v>
      </c>
      <c r="Y1903" s="70">
        <v>0.32815480000000002</v>
      </c>
    </row>
    <row r="1904" spans="1:25">
      <c r="A1904" t="str">
        <f t="shared" si="90"/>
        <v>58-12</v>
      </c>
      <c r="B1904">
        <f t="shared" si="88"/>
        <v>58</v>
      </c>
      <c r="C1904">
        <f t="shared" si="89"/>
        <v>12</v>
      </c>
      <c r="D1904">
        <v>252000</v>
      </c>
      <c r="E1904">
        <v>66000</v>
      </c>
      <c r="F1904" s="69">
        <v>5.6169070000000003</v>
      </c>
      <c r="G1904" s="69">
        <v>4.5800590000000003</v>
      </c>
      <c r="H1904" s="69">
        <v>4.2684670000000002</v>
      </c>
      <c r="I1904" s="69">
        <v>4.1869399999999999</v>
      </c>
      <c r="J1904" s="69">
        <v>55.958530000000003</v>
      </c>
      <c r="K1904" s="69">
        <v>58.085749999999997</v>
      </c>
      <c r="L1904" s="69">
        <v>58.339260000000003</v>
      </c>
      <c r="M1904" s="69">
        <v>58.14499</v>
      </c>
      <c r="N1904" s="69">
        <v>11.58656</v>
      </c>
      <c r="O1904" s="69">
        <v>10.544409999999999</v>
      </c>
      <c r="P1904" s="69">
        <v>10.14439</v>
      </c>
      <c r="Q1904" s="69">
        <v>9.8644359999999995</v>
      </c>
      <c r="R1904" s="69">
        <v>7.0394480000000001</v>
      </c>
      <c r="S1904" s="69">
        <v>6.2595859999999997</v>
      </c>
      <c r="T1904" s="69">
        <v>5.9603679999999999</v>
      </c>
      <c r="U1904" s="69">
        <v>5.7479069999999997</v>
      </c>
      <c r="V1904" s="70">
        <v>0.58074300000000001</v>
      </c>
      <c r="W1904" s="70">
        <v>0.49661850000000002</v>
      </c>
      <c r="X1904" s="70">
        <v>0.46039750000000002</v>
      </c>
      <c r="Y1904" s="70">
        <v>0.44314759999999997</v>
      </c>
    </row>
    <row r="1905" spans="1:25">
      <c r="A1905" t="str">
        <f t="shared" si="90"/>
        <v>58-13</v>
      </c>
      <c r="B1905">
        <f t="shared" si="88"/>
        <v>58</v>
      </c>
      <c r="C1905">
        <f t="shared" si="89"/>
        <v>13</v>
      </c>
      <c r="D1905">
        <v>252000</v>
      </c>
      <c r="E1905">
        <v>70000</v>
      </c>
      <c r="F1905" s="69">
        <v>7.0638940000000003</v>
      </c>
      <c r="G1905" s="69">
        <v>5.7046429999999999</v>
      </c>
      <c r="H1905" s="69">
        <v>5.3156980000000003</v>
      </c>
      <c r="I1905" s="69">
        <v>5.2367699999999999</v>
      </c>
      <c r="J1905" s="69">
        <v>53.71696</v>
      </c>
      <c r="K1905" s="69">
        <v>56.059440000000002</v>
      </c>
      <c r="L1905" s="69">
        <v>56.373130000000003</v>
      </c>
      <c r="M1905" s="69">
        <v>56.188209999999998</v>
      </c>
      <c r="N1905" s="69">
        <v>12.09707</v>
      </c>
      <c r="O1905" s="69">
        <v>11.0047</v>
      </c>
      <c r="P1905" s="69">
        <v>10.58656</v>
      </c>
      <c r="Q1905" s="69">
        <v>10.29242</v>
      </c>
      <c r="R1905" s="69">
        <v>7.1726720000000004</v>
      </c>
      <c r="S1905" s="69">
        <v>6.3745060000000002</v>
      </c>
      <c r="T1905" s="69">
        <v>6.0691699999999997</v>
      </c>
      <c r="U1905" s="69">
        <v>5.8516380000000003</v>
      </c>
      <c r="V1905" s="70">
        <v>0.5410758</v>
      </c>
      <c r="W1905" s="70">
        <v>0.46258169999999998</v>
      </c>
      <c r="X1905" s="70">
        <v>0.42824299999999998</v>
      </c>
      <c r="Y1905" s="70">
        <v>0.41213339999999998</v>
      </c>
    </row>
    <row r="1906" spans="1:25">
      <c r="A1906" t="str">
        <f t="shared" si="90"/>
        <v>58-14</v>
      </c>
      <c r="B1906">
        <f t="shared" si="88"/>
        <v>58</v>
      </c>
      <c r="C1906">
        <f t="shared" si="89"/>
        <v>14</v>
      </c>
      <c r="D1906">
        <v>252000</v>
      </c>
      <c r="E1906">
        <v>74000</v>
      </c>
      <c r="F1906" s="69">
        <v>5.7817699999999999</v>
      </c>
      <c r="G1906" s="69">
        <v>4.7972780000000004</v>
      </c>
      <c r="H1906" s="69">
        <v>4.5107059999999999</v>
      </c>
      <c r="I1906" s="69">
        <v>4.4369490000000003</v>
      </c>
      <c r="J1906" s="69">
        <v>53.823929999999997</v>
      </c>
      <c r="K1906" s="69">
        <v>55.969549999999998</v>
      </c>
      <c r="L1906" s="69">
        <v>56.247889999999998</v>
      </c>
      <c r="M1906" s="69">
        <v>56.090339999999998</v>
      </c>
      <c r="N1906" s="69">
        <v>9.4277080000000009</v>
      </c>
      <c r="O1906" s="69">
        <v>8.6054019999999998</v>
      </c>
      <c r="P1906" s="69">
        <v>8.2917260000000006</v>
      </c>
      <c r="Q1906" s="69">
        <v>8.068937</v>
      </c>
      <c r="R1906" s="69">
        <v>6.5484150000000003</v>
      </c>
      <c r="S1906" s="69">
        <v>5.8318950000000003</v>
      </c>
      <c r="T1906" s="69">
        <v>5.5578070000000004</v>
      </c>
      <c r="U1906" s="69">
        <v>5.3603120000000004</v>
      </c>
      <c r="V1906" s="70">
        <v>0.44775019999999999</v>
      </c>
      <c r="W1906" s="70">
        <v>0.38281490000000001</v>
      </c>
      <c r="X1906" s="70">
        <v>0.3537014</v>
      </c>
      <c r="Y1906" s="70">
        <v>0.33971459999999998</v>
      </c>
    </row>
    <row r="1907" spans="1:25">
      <c r="A1907" t="str">
        <f t="shared" si="90"/>
        <v>58-15</v>
      </c>
      <c r="B1907">
        <f t="shared" si="88"/>
        <v>58</v>
      </c>
      <c r="C1907">
        <f t="shared" si="89"/>
        <v>15</v>
      </c>
      <c r="D1907">
        <v>252000</v>
      </c>
      <c r="E1907">
        <v>78000</v>
      </c>
      <c r="F1907" s="69">
        <v>7.4707600000000003</v>
      </c>
      <c r="G1907" s="69">
        <v>6.2704820000000003</v>
      </c>
      <c r="H1907" s="69">
        <v>5.9169549999999997</v>
      </c>
      <c r="I1907" s="69">
        <v>5.8232350000000004</v>
      </c>
      <c r="J1907" s="69">
        <v>54.520139999999998</v>
      </c>
      <c r="K1907" s="69">
        <v>56.45722</v>
      </c>
      <c r="L1907" s="69">
        <v>56.687060000000002</v>
      </c>
      <c r="M1907" s="69">
        <v>56.535780000000003</v>
      </c>
      <c r="N1907" s="69">
        <v>14.007020000000001</v>
      </c>
      <c r="O1907" s="69">
        <v>12.713340000000001</v>
      </c>
      <c r="P1907" s="69">
        <v>12.22109</v>
      </c>
      <c r="Q1907" s="69">
        <v>11.865220000000001</v>
      </c>
      <c r="R1907" s="69">
        <v>7.55267</v>
      </c>
      <c r="S1907" s="69">
        <v>6.7117269999999998</v>
      </c>
      <c r="T1907" s="69">
        <v>6.3917229999999998</v>
      </c>
      <c r="U1907" s="69">
        <v>6.1585660000000004</v>
      </c>
      <c r="V1907" s="70">
        <v>0.68486880000000006</v>
      </c>
      <c r="W1907" s="70">
        <v>0.59164640000000002</v>
      </c>
      <c r="X1907" s="70">
        <v>0.55292359999999996</v>
      </c>
      <c r="Y1907" s="70">
        <v>0.53377989999999997</v>
      </c>
    </row>
    <row r="1908" spans="1:25">
      <c r="A1908" t="str">
        <f t="shared" si="90"/>
        <v>58-16</v>
      </c>
      <c r="B1908">
        <f t="shared" si="88"/>
        <v>58</v>
      </c>
      <c r="C1908">
        <f t="shared" si="89"/>
        <v>16</v>
      </c>
      <c r="D1908">
        <v>252000</v>
      </c>
      <c r="E1908">
        <v>82000</v>
      </c>
      <c r="F1908" s="69">
        <v>6.2651219999999999</v>
      </c>
      <c r="G1908" s="69">
        <v>5.3474740000000001</v>
      </c>
      <c r="H1908" s="69">
        <v>5.0732410000000003</v>
      </c>
      <c r="I1908" s="69">
        <v>4.9901520000000001</v>
      </c>
      <c r="J1908" s="69">
        <v>54.899990000000003</v>
      </c>
      <c r="K1908" s="69">
        <v>56.683399999999999</v>
      </c>
      <c r="L1908" s="69">
        <v>56.877400000000002</v>
      </c>
      <c r="M1908" s="69">
        <v>56.736669999999997</v>
      </c>
      <c r="N1908" s="69">
        <v>12.7262</v>
      </c>
      <c r="O1908" s="69">
        <v>11.57607</v>
      </c>
      <c r="P1908" s="69">
        <v>11.139189999999999</v>
      </c>
      <c r="Q1908" s="69">
        <v>10.82099</v>
      </c>
      <c r="R1908" s="69">
        <v>7.2185540000000001</v>
      </c>
      <c r="S1908" s="69">
        <v>6.421392</v>
      </c>
      <c r="T1908" s="69">
        <v>6.1175160000000002</v>
      </c>
      <c r="U1908" s="69">
        <v>5.8945930000000004</v>
      </c>
      <c r="V1908" s="70">
        <v>0.62900350000000005</v>
      </c>
      <c r="W1908" s="70">
        <v>0.54375779999999996</v>
      </c>
      <c r="X1908" s="70">
        <v>0.5078722</v>
      </c>
      <c r="Y1908" s="70">
        <v>0.48948930000000002</v>
      </c>
    </row>
    <row r="1909" spans="1:25">
      <c r="A1909" t="str">
        <f t="shared" si="90"/>
        <v>58-17</v>
      </c>
      <c r="B1909">
        <f t="shared" si="88"/>
        <v>58</v>
      </c>
      <c r="C1909">
        <f t="shared" si="89"/>
        <v>17</v>
      </c>
      <c r="D1909">
        <v>252000</v>
      </c>
      <c r="E1909">
        <v>86000</v>
      </c>
      <c r="F1909" s="69">
        <v>7.4316139999999997</v>
      </c>
      <c r="G1909" s="69">
        <v>6.3365809999999998</v>
      </c>
      <c r="H1909" s="69">
        <v>6.0041029999999997</v>
      </c>
      <c r="I1909" s="69">
        <v>5.9030370000000003</v>
      </c>
      <c r="J1909" s="69">
        <v>54.176430000000003</v>
      </c>
      <c r="K1909" s="69">
        <v>55.976309999999998</v>
      </c>
      <c r="L1909" s="69">
        <v>56.18571</v>
      </c>
      <c r="M1909" s="69">
        <v>56.063650000000003</v>
      </c>
      <c r="N1909" s="69">
        <v>13.855560000000001</v>
      </c>
      <c r="O1909" s="69">
        <v>12.583959999999999</v>
      </c>
      <c r="P1909" s="69">
        <v>12.101979999999999</v>
      </c>
      <c r="Q1909" s="69">
        <v>11.75006</v>
      </c>
      <c r="R1909" s="69">
        <v>7.5793799999999996</v>
      </c>
      <c r="S1909" s="69">
        <v>6.7381789999999997</v>
      </c>
      <c r="T1909" s="69">
        <v>6.4180489999999999</v>
      </c>
      <c r="U1909" s="69">
        <v>6.1829510000000001</v>
      </c>
      <c r="V1909" s="70">
        <v>0.67815630000000005</v>
      </c>
      <c r="W1909" s="70">
        <v>0.58697909999999998</v>
      </c>
      <c r="X1909" s="70">
        <v>0.54948430000000004</v>
      </c>
      <c r="Y1909" s="70">
        <v>0.53026019999999996</v>
      </c>
    </row>
    <row r="1910" spans="1:25">
      <c r="A1910" t="str">
        <f t="shared" si="90"/>
        <v>58-18</v>
      </c>
      <c r="B1910">
        <f t="shared" si="88"/>
        <v>58</v>
      </c>
      <c r="C1910">
        <f t="shared" si="89"/>
        <v>18</v>
      </c>
      <c r="D1910">
        <v>252000</v>
      </c>
      <c r="E1910">
        <v>90000</v>
      </c>
      <c r="F1910" s="69">
        <v>6.9433559999999996</v>
      </c>
      <c r="G1910" s="69">
        <v>5.9078609999999996</v>
      </c>
      <c r="H1910" s="69">
        <v>5.5915379999999999</v>
      </c>
      <c r="I1910" s="69">
        <v>5.4935489999999998</v>
      </c>
      <c r="J1910" s="69">
        <v>53.254620000000003</v>
      </c>
      <c r="K1910" s="69">
        <v>55.137889999999999</v>
      </c>
      <c r="L1910" s="69">
        <v>55.37876</v>
      </c>
      <c r="M1910" s="69">
        <v>55.277760000000001</v>
      </c>
      <c r="N1910" s="69">
        <v>11.72409</v>
      </c>
      <c r="O1910" s="69">
        <v>10.67484</v>
      </c>
      <c r="P1910" s="69">
        <v>10.27745</v>
      </c>
      <c r="Q1910" s="69">
        <v>9.9872709999999998</v>
      </c>
      <c r="R1910" s="69">
        <v>7.1850779999999999</v>
      </c>
      <c r="S1910" s="69">
        <v>6.3943479999999999</v>
      </c>
      <c r="T1910" s="69">
        <v>6.0932829999999996</v>
      </c>
      <c r="U1910" s="69">
        <v>5.8718409999999999</v>
      </c>
      <c r="V1910" s="70">
        <v>0.56163779999999996</v>
      </c>
      <c r="W1910" s="70">
        <v>0.48425960000000001</v>
      </c>
      <c r="X1910" s="70">
        <v>0.45184730000000001</v>
      </c>
      <c r="Y1910" s="70">
        <v>0.43570740000000002</v>
      </c>
    </row>
    <row r="1911" spans="1:25">
      <c r="A1911" t="str">
        <f t="shared" si="90"/>
        <v>58-19</v>
      </c>
      <c r="B1911">
        <f t="shared" si="88"/>
        <v>58</v>
      </c>
      <c r="C1911">
        <f t="shared" si="89"/>
        <v>19</v>
      </c>
      <c r="D1911">
        <v>252000</v>
      </c>
      <c r="E1911">
        <v>94000</v>
      </c>
      <c r="F1911" s="69">
        <v>7.9304649999999999</v>
      </c>
      <c r="G1911" s="69">
        <v>6.742775</v>
      </c>
      <c r="H1911" s="69">
        <v>6.3809909999999999</v>
      </c>
      <c r="I1911" s="69">
        <v>6.2701229999999999</v>
      </c>
      <c r="J1911" s="69">
        <v>52.707000000000001</v>
      </c>
      <c r="K1911" s="69">
        <v>54.553139999999999</v>
      </c>
      <c r="L1911" s="69">
        <v>54.792850000000001</v>
      </c>
      <c r="M1911" s="69">
        <v>54.703800000000001</v>
      </c>
      <c r="N1911" s="69">
        <v>13.04345</v>
      </c>
      <c r="O1911" s="69">
        <v>11.848990000000001</v>
      </c>
      <c r="P1911" s="69">
        <v>11.39817</v>
      </c>
      <c r="Q1911" s="69">
        <v>11.0655</v>
      </c>
      <c r="R1911" s="69">
        <v>7.6056850000000003</v>
      </c>
      <c r="S1911" s="69">
        <v>6.7664600000000004</v>
      </c>
      <c r="T1911" s="69">
        <v>6.4479660000000001</v>
      </c>
      <c r="U1911" s="69">
        <v>6.2120160000000002</v>
      </c>
      <c r="V1911" s="70">
        <v>0.61534330000000004</v>
      </c>
      <c r="W1911" s="70">
        <v>0.53107249999999995</v>
      </c>
      <c r="X1911" s="70">
        <v>0.49692340000000002</v>
      </c>
      <c r="Y1911" s="70">
        <v>0.4798596</v>
      </c>
    </row>
    <row r="1912" spans="1:25">
      <c r="A1912" t="str">
        <f t="shared" si="90"/>
        <v>58-20</v>
      </c>
      <c r="B1912">
        <f t="shared" si="88"/>
        <v>58</v>
      </c>
      <c r="C1912">
        <f t="shared" si="89"/>
        <v>20</v>
      </c>
      <c r="D1912">
        <v>252000</v>
      </c>
      <c r="E1912">
        <v>98000</v>
      </c>
      <c r="F1912" s="69">
        <v>10.746449999999999</v>
      </c>
      <c r="G1912" s="69">
        <v>9.0717060000000007</v>
      </c>
      <c r="H1912" s="69">
        <v>8.5702569999999998</v>
      </c>
      <c r="I1912" s="69">
        <v>8.4261710000000001</v>
      </c>
      <c r="J1912" s="69">
        <v>47.898350000000001</v>
      </c>
      <c r="K1912" s="69">
        <v>50.094180000000001</v>
      </c>
      <c r="L1912" s="69">
        <v>50.465420000000002</v>
      </c>
      <c r="M1912" s="69">
        <v>50.445970000000003</v>
      </c>
      <c r="N1912" s="69">
        <v>9.6864810000000006</v>
      </c>
      <c r="O1912" s="69">
        <v>8.8382889999999996</v>
      </c>
      <c r="P1912" s="69">
        <v>8.5171810000000008</v>
      </c>
      <c r="Q1912" s="69">
        <v>8.2795909999999999</v>
      </c>
      <c r="R1912" s="69">
        <v>7.2031869999999998</v>
      </c>
      <c r="S1912" s="69">
        <v>6.4197660000000001</v>
      </c>
      <c r="T1912" s="69">
        <v>6.1216359999999996</v>
      </c>
      <c r="U1912" s="69">
        <v>5.8992959999999997</v>
      </c>
      <c r="V1912" s="70">
        <v>0.54828169999999998</v>
      </c>
      <c r="W1912" s="70">
        <v>0.47249239999999998</v>
      </c>
      <c r="X1912" s="70">
        <v>0.44116349999999999</v>
      </c>
      <c r="Y1912" s="70">
        <v>0.42540109999999998</v>
      </c>
    </row>
    <row r="1913" spans="1:25">
      <c r="A1913" t="str">
        <f t="shared" si="90"/>
        <v>58-21</v>
      </c>
      <c r="B1913">
        <f t="shared" si="88"/>
        <v>58</v>
      </c>
      <c r="C1913">
        <f t="shared" si="89"/>
        <v>21</v>
      </c>
      <c r="D1913">
        <v>252000</v>
      </c>
      <c r="E1913">
        <v>102000</v>
      </c>
      <c r="F1913" s="69">
        <v>5.4168000000000003</v>
      </c>
      <c r="G1913" s="69">
        <v>4.6510420000000003</v>
      </c>
      <c r="H1913" s="69">
        <v>4.4185350000000003</v>
      </c>
      <c r="I1913" s="69">
        <v>4.3438119999999998</v>
      </c>
      <c r="J1913" s="69">
        <v>52.445180000000001</v>
      </c>
      <c r="K1913" s="69">
        <v>54.250480000000003</v>
      </c>
      <c r="L1913" s="69">
        <v>54.490589999999997</v>
      </c>
      <c r="M1913" s="69">
        <v>54.414149999999999</v>
      </c>
      <c r="N1913" s="69">
        <v>7.0378049999999996</v>
      </c>
      <c r="O1913" s="69">
        <v>6.4569890000000001</v>
      </c>
      <c r="P1913" s="69">
        <v>6.237616</v>
      </c>
      <c r="Q1913" s="69">
        <v>6.0762309999999999</v>
      </c>
      <c r="R1913" s="69">
        <v>6.3884889999999999</v>
      </c>
      <c r="S1913" s="69">
        <v>5.7049810000000001</v>
      </c>
      <c r="T1913" s="69">
        <v>5.4451020000000003</v>
      </c>
      <c r="U1913" s="69">
        <v>5.2512429999999997</v>
      </c>
      <c r="V1913" s="70">
        <v>0.35533229999999999</v>
      </c>
      <c r="W1913" s="70">
        <v>0.30459819999999999</v>
      </c>
      <c r="X1913" s="70">
        <v>0.2815955</v>
      </c>
      <c r="Y1913" s="70">
        <v>0.27018530000000002</v>
      </c>
    </row>
    <row r="1914" spans="1:25">
      <c r="A1914" t="str">
        <f t="shared" si="90"/>
        <v>58-22</v>
      </c>
      <c r="B1914">
        <f t="shared" si="88"/>
        <v>58</v>
      </c>
      <c r="C1914">
        <f t="shared" si="89"/>
        <v>22</v>
      </c>
      <c r="D1914">
        <v>252000</v>
      </c>
      <c r="E1914">
        <v>106000</v>
      </c>
      <c r="F1914" s="69">
        <v>6.628514</v>
      </c>
      <c r="G1914" s="69">
        <v>5.6763500000000002</v>
      </c>
      <c r="H1914" s="69">
        <v>5.3819600000000003</v>
      </c>
      <c r="I1914" s="69">
        <v>5.2879620000000003</v>
      </c>
      <c r="J1914" s="69">
        <v>53.510559999999998</v>
      </c>
      <c r="K1914" s="69">
        <v>55.186279999999996</v>
      </c>
      <c r="L1914" s="69">
        <v>55.386380000000003</v>
      </c>
      <c r="M1914" s="69">
        <v>55.293939999999999</v>
      </c>
      <c r="N1914" s="69">
        <v>12.329639999999999</v>
      </c>
      <c r="O1914" s="69">
        <v>11.228210000000001</v>
      </c>
      <c r="P1914" s="69">
        <v>10.81372</v>
      </c>
      <c r="Q1914" s="69">
        <v>10.50672</v>
      </c>
      <c r="R1914" s="69">
        <v>7.6446569999999996</v>
      </c>
      <c r="S1914" s="69">
        <v>6.8082149999999997</v>
      </c>
      <c r="T1914" s="69">
        <v>6.4923200000000003</v>
      </c>
      <c r="U1914" s="69">
        <v>6.256958</v>
      </c>
      <c r="V1914" s="70">
        <v>0.57544459999999997</v>
      </c>
      <c r="W1914" s="70">
        <v>0.49752489999999999</v>
      </c>
      <c r="X1914" s="70">
        <v>0.46553800000000001</v>
      </c>
      <c r="Y1914" s="70">
        <v>0.44963140000000001</v>
      </c>
    </row>
    <row r="1915" spans="1:25">
      <c r="A1915" t="str">
        <f t="shared" si="90"/>
        <v>58-23</v>
      </c>
      <c r="B1915">
        <f t="shared" si="88"/>
        <v>58</v>
      </c>
      <c r="C1915">
        <f t="shared" si="89"/>
        <v>23</v>
      </c>
      <c r="D1915">
        <v>252000</v>
      </c>
      <c r="E1915">
        <v>110000</v>
      </c>
      <c r="F1915" s="69">
        <v>8.4119309999999992</v>
      </c>
      <c r="G1915" s="69">
        <v>7.2225580000000003</v>
      </c>
      <c r="H1915" s="69">
        <v>6.8506289999999996</v>
      </c>
      <c r="I1915" s="69">
        <v>6.7312289999999999</v>
      </c>
      <c r="J1915" s="69">
        <v>52.930709999999998</v>
      </c>
      <c r="K1915" s="69">
        <v>54.655720000000002</v>
      </c>
      <c r="L1915" s="69">
        <v>54.876750000000001</v>
      </c>
      <c r="M1915" s="69">
        <v>54.796590000000002</v>
      </c>
      <c r="N1915" s="69">
        <v>15.18256</v>
      </c>
      <c r="O1915" s="69">
        <v>13.785500000000001</v>
      </c>
      <c r="P1915" s="69">
        <v>13.260289999999999</v>
      </c>
      <c r="Q1915" s="69">
        <v>12.869579999999999</v>
      </c>
      <c r="R1915" s="69">
        <v>8.5137070000000001</v>
      </c>
      <c r="S1915" s="69">
        <v>7.5716530000000004</v>
      </c>
      <c r="T1915" s="69">
        <v>7.2167529999999998</v>
      </c>
      <c r="U1915" s="69">
        <v>6.9518579999999996</v>
      </c>
      <c r="V1915" s="70">
        <v>0.71602189999999999</v>
      </c>
      <c r="W1915" s="70">
        <v>0.62280480000000005</v>
      </c>
      <c r="X1915" s="70">
        <v>0.58589820000000004</v>
      </c>
      <c r="Y1915" s="70">
        <v>0.56684520000000005</v>
      </c>
    </row>
    <row r="1916" spans="1:25">
      <c r="A1916" t="str">
        <f t="shared" si="90"/>
        <v>58-24</v>
      </c>
      <c r="B1916">
        <f t="shared" si="88"/>
        <v>58</v>
      </c>
      <c r="C1916">
        <f t="shared" si="89"/>
        <v>24</v>
      </c>
      <c r="D1916">
        <v>252000</v>
      </c>
      <c r="E1916">
        <v>114000</v>
      </c>
      <c r="F1916" s="69">
        <v>5.9394210000000003</v>
      </c>
      <c r="G1916" s="69">
        <v>5.12547</v>
      </c>
      <c r="H1916" s="69">
        <v>4.871105</v>
      </c>
      <c r="I1916" s="69">
        <v>4.7865979999999997</v>
      </c>
      <c r="J1916" s="69">
        <v>52.874420000000001</v>
      </c>
      <c r="K1916" s="69">
        <v>54.636009999999999</v>
      </c>
      <c r="L1916" s="69">
        <v>54.868639999999999</v>
      </c>
      <c r="M1916" s="69">
        <v>54.798389999999998</v>
      </c>
      <c r="N1916" s="69">
        <v>10.028309999999999</v>
      </c>
      <c r="O1916" s="69">
        <v>9.1521089999999994</v>
      </c>
      <c r="P1916" s="69">
        <v>8.8220170000000007</v>
      </c>
      <c r="Q1916" s="69">
        <v>8.5766790000000004</v>
      </c>
      <c r="R1916" s="69">
        <v>7.3390750000000002</v>
      </c>
      <c r="S1916" s="69">
        <v>6.5396960000000002</v>
      </c>
      <c r="T1916" s="69">
        <v>6.2376379999999996</v>
      </c>
      <c r="U1916" s="69">
        <v>6.011285</v>
      </c>
      <c r="V1916" s="70">
        <v>0.47616900000000001</v>
      </c>
      <c r="W1916" s="70">
        <v>0.4114758</v>
      </c>
      <c r="X1916" s="70">
        <v>0.38341059999999999</v>
      </c>
      <c r="Y1916" s="70">
        <v>0.36913940000000001</v>
      </c>
    </row>
    <row r="1917" spans="1:25">
      <c r="A1917" t="str">
        <f t="shared" si="90"/>
        <v>58-25</v>
      </c>
      <c r="B1917">
        <f t="shared" si="88"/>
        <v>58</v>
      </c>
      <c r="C1917">
        <f t="shared" si="89"/>
        <v>25</v>
      </c>
      <c r="D1917">
        <v>252000</v>
      </c>
      <c r="E1917">
        <v>118000</v>
      </c>
      <c r="F1917" s="69">
        <v>5.7775650000000001</v>
      </c>
      <c r="G1917" s="69">
        <v>4.9881120000000001</v>
      </c>
      <c r="H1917" s="69">
        <v>4.7423900000000003</v>
      </c>
      <c r="I1917" s="69">
        <v>4.6609600000000002</v>
      </c>
      <c r="J1917" s="69">
        <v>52.798549999999999</v>
      </c>
      <c r="K1917" s="69">
        <v>54.578099999999999</v>
      </c>
      <c r="L1917" s="69">
        <v>54.813760000000002</v>
      </c>
      <c r="M1917" s="69">
        <v>54.742359999999998</v>
      </c>
      <c r="N1917" s="69">
        <v>8.9954199999999993</v>
      </c>
      <c r="O1917" s="69">
        <v>8.2227029999999992</v>
      </c>
      <c r="P1917" s="69">
        <v>7.9314790000000004</v>
      </c>
      <c r="Q1917" s="69">
        <v>7.7145250000000001</v>
      </c>
      <c r="R1917" s="69">
        <v>7.2288920000000001</v>
      </c>
      <c r="S1917" s="69">
        <v>6.4450180000000001</v>
      </c>
      <c r="T1917" s="69">
        <v>6.1487590000000001</v>
      </c>
      <c r="U1917" s="69">
        <v>5.9260640000000002</v>
      </c>
      <c r="V1917" s="70">
        <v>0.43342750000000002</v>
      </c>
      <c r="W1917" s="70">
        <v>0.37379790000000002</v>
      </c>
      <c r="X1917" s="70">
        <v>0.34746949999999999</v>
      </c>
      <c r="Y1917" s="70">
        <v>0.33418229999999999</v>
      </c>
    </row>
    <row r="1918" spans="1:25">
      <c r="A1918" t="str">
        <f t="shared" si="90"/>
        <v>58-26</v>
      </c>
      <c r="B1918">
        <f t="shared" si="88"/>
        <v>58</v>
      </c>
      <c r="C1918">
        <f t="shared" si="89"/>
        <v>26</v>
      </c>
      <c r="D1918">
        <v>252000</v>
      </c>
      <c r="E1918">
        <v>122000</v>
      </c>
      <c r="F1918" s="69">
        <v>7.1837160000000004</v>
      </c>
      <c r="G1918" s="69">
        <v>6.1893849999999997</v>
      </c>
      <c r="H1918" s="69">
        <v>5.8770280000000001</v>
      </c>
      <c r="I1918" s="69">
        <v>5.7772019999999999</v>
      </c>
      <c r="J1918" s="69">
        <v>52.892409999999998</v>
      </c>
      <c r="K1918" s="69">
        <v>54.649169999999998</v>
      </c>
      <c r="L1918" s="69">
        <v>54.874400000000001</v>
      </c>
      <c r="M1918" s="69">
        <v>54.791960000000003</v>
      </c>
      <c r="N1918" s="69">
        <v>11.84127</v>
      </c>
      <c r="O1918" s="69">
        <v>10.79312</v>
      </c>
      <c r="P1918" s="69">
        <v>10.39845</v>
      </c>
      <c r="Q1918" s="69">
        <v>10.10267</v>
      </c>
      <c r="R1918" s="69">
        <v>8.0570540000000008</v>
      </c>
      <c r="S1918" s="69">
        <v>7.1750730000000003</v>
      </c>
      <c r="T1918" s="69">
        <v>6.842206</v>
      </c>
      <c r="U1918" s="69">
        <v>6.5916180000000004</v>
      </c>
      <c r="V1918" s="70">
        <v>0.55219030000000002</v>
      </c>
      <c r="W1918" s="70">
        <v>0.47782799999999997</v>
      </c>
      <c r="X1918" s="70">
        <v>0.44670389999999999</v>
      </c>
      <c r="Y1918" s="70">
        <v>0.43105329999999997</v>
      </c>
    </row>
    <row r="1919" spans="1:25">
      <c r="A1919" t="str">
        <f t="shared" si="90"/>
        <v>58-27</v>
      </c>
      <c r="B1919">
        <f t="shared" si="88"/>
        <v>58</v>
      </c>
      <c r="C1919">
        <f t="shared" si="89"/>
        <v>27</v>
      </c>
      <c r="D1919">
        <v>252000</v>
      </c>
      <c r="E1919">
        <v>126000</v>
      </c>
      <c r="F1919" s="69">
        <v>5.4231400000000001</v>
      </c>
      <c r="G1919" s="69">
        <v>4.6804480000000002</v>
      </c>
      <c r="H1919" s="69">
        <v>4.4475379999999998</v>
      </c>
      <c r="I1919" s="69">
        <v>4.372725</v>
      </c>
      <c r="J1919" s="69">
        <v>53.013420000000004</v>
      </c>
      <c r="K1919" s="69">
        <v>54.74624</v>
      </c>
      <c r="L1919" s="69">
        <v>54.963920000000002</v>
      </c>
      <c r="M1919" s="69">
        <v>54.871409999999997</v>
      </c>
      <c r="N1919" s="69">
        <v>7.4614950000000002</v>
      </c>
      <c r="O1919" s="69">
        <v>6.8366350000000002</v>
      </c>
      <c r="P1919" s="69">
        <v>6.5993930000000001</v>
      </c>
      <c r="Q1919" s="69">
        <v>6.4224779999999999</v>
      </c>
      <c r="R1919" s="69">
        <v>7.0937070000000002</v>
      </c>
      <c r="S1919" s="69">
        <v>6.3307779999999996</v>
      </c>
      <c r="T1919" s="69">
        <v>6.0407419999999998</v>
      </c>
      <c r="U1919" s="69">
        <v>5.8218629999999996</v>
      </c>
      <c r="V1919" s="70">
        <v>0.37193110000000001</v>
      </c>
      <c r="W1919" s="70">
        <v>0.32001760000000001</v>
      </c>
      <c r="X1919" s="70">
        <v>0.29644540000000003</v>
      </c>
      <c r="Y1919" s="70">
        <v>0.28467389999999998</v>
      </c>
    </row>
    <row r="1920" spans="1:25">
      <c r="A1920" t="str">
        <f t="shared" si="90"/>
        <v>58-28</v>
      </c>
      <c r="B1920">
        <f t="shared" si="88"/>
        <v>58</v>
      </c>
      <c r="C1920">
        <f t="shared" si="89"/>
        <v>28</v>
      </c>
      <c r="D1920">
        <v>252000</v>
      </c>
      <c r="E1920">
        <v>130000</v>
      </c>
      <c r="F1920" s="69">
        <v>8.0655780000000004</v>
      </c>
      <c r="G1920" s="69">
        <v>6.9555499999999997</v>
      </c>
      <c r="H1920" s="69">
        <v>6.6034759999999997</v>
      </c>
      <c r="I1920" s="69">
        <v>6.4961500000000001</v>
      </c>
      <c r="J1920" s="69">
        <v>53.373860000000001</v>
      </c>
      <c r="K1920" s="69">
        <v>55.060980000000001</v>
      </c>
      <c r="L1920" s="69">
        <v>55.255760000000002</v>
      </c>
      <c r="M1920" s="69">
        <v>55.129269999999998</v>
      </c>
      <c r="N1920" s="69">
        <v>13.50737</v>
      </c>
      <c r="O1920" s="69">
        <v>12.31157</v>
      </c>
      <c r="P1920" s="69">
        <v>11.85807</v>
      </c>
      <c r="Q1920" s="69">
        <v>11.51558</v>
      </c>
      <c r="R1920" s="69">
        <v>8.7158180000000005</v>
      </c>
      <c r="S1920" s="69">
        <v>7.763706</v>
      </c>
      <c r="T1920" s="69">
        <v>7.4026319999999997</v>
      </c>
      <c r="U1920" s="69">
        <v>7.1289879999999997</v>
      </c>
      <c r="V1920" s="70">
        <v>0.63940929999999996</v>
      </c>
      <c r="W1920" s="70">
        <v>0.55583950000000004</v>
      </c>
      <c r="X1920" s="70">
        <v>0.52100599999999997</v>
      </c>
      <c r="Y1920" s="70">
        <v>0.50308900000000001</v>
      </c>
    </row>
    <row r="1921" spans="1:25">
      <c r="A1921" t="str">
        <f t="shared" si="90"/>
        <v>58-29</v>
      </c>
      <c r="B1921">
        <f t="shared" si="88"/>
        <v>58</v>
      </c>
      <c r="C1921">
        <f t="shared" si="89"/>
        <v>29</v>
      </c>
      <c r="D1921">
        <v>252000</v>
      </c>
      <c r="E1921">
        <v>134000</v>
      </c>
      <c r="F1921" s="69">
        <v>7.6359789999999998</v>
      </c>
      <c r="G1921" s="69">
        <v>6.60161</v>
      </c>
      <c r="H1921" s="69">
        <v>6.2704230000000001</v>
      </c>
      <c r="I1921" s="69">
        <v>6.170331</v>
      </c>
      <c r="J1921" s="69">
        <v>54.052889999999998</v>
      </c>
      <c r="K1921" s="69">
        <v>55.693249999999999</v>
      </c>
      <c r="L1921" s="69">
        <v>55.858759999999997</v>
      </c>
      <c r="M1921" s="69">
        <v>55.695509999999999</v>
      </c>
      <c r="N1921" s="69">
        <v>13.42558</v>
      </c>
      <c r="O1921" s="69">
        <v>12.24568</v>
      </c>
      <c r="P1921" s="69">
        <v>11.7928</v>
      </c>
      <c r="Q1921" s="69">
        <v>11.44872</v>
      </c>
      <c r="R1921" s="69">
        <v>8.7601169999999993</v>
      </c>
      <c r="S1921" s="69">
        <v>7.809793</v>
      </c>
      <c r="T1921" s="69">
        <v>7.4452829999999999</v>
      </c>
      <c r="U1921" s="69">
        <v>7.1675979999999999</v>
      </c>
      <c r="V1921" s="70">
        <v>0.64500679999999999</v>
      </c>
      <c r="W1921" s="70">
        <v>0.56220360000000003</v>
      </c>
      <c r="X1921" s="70">
        <v>0.52651409999999998</v>
      </c>
      <c r="Y1921" s="70">
        <v>0.50774620000000004</v>
      </c>
    </row>
    <row r="1922" spans="1:25">
      <c r="A1922" t="str">
        <f t="shared" si="90"/>
        <v>58-30</v>
      </c>
      <c r="B1922">
        <f t="shared" si="88"/>
        <v>58</v>
      </c>
      <c r="C1922">
        <f t="shared" si="89"/>
        <v>30</v>
      </c>
      <c r="D1922">
        <v>252000</v>
      </c>
      <c r="E1922">
        <v>138000</v>
      </c>
      <c r="F1922" s="69">
        <v>10.97186</v>
      </c>
      <c r="G1922" s="69">
        <v>9.4741719999999994</v>
      </c>
      <c r="H1922" s="69">
        <v>8.9827809999999992</v>
      </c>
      <c r="I1922" s="69">
        <v>8.8400160000000003</v>
      </c>
      <c r="J1922" s="69">
        <v>51.884929999999997</v>
      </c>
      <c r="K1922" s="69">
        <v>53.742089999999997</v>
      </c>
      <c r="L1922" s="69">
        <v>53.974719999999998</v>
      </c>
      <c r="M1922" s="69">
        <v>53.826709999999999</v>
      </c>
      <c r="N1922" s="69">
        <v>14.828889999999999</v>
      </c>
      <c r="O1922" s="69">
        <v>13.52861</v>
      </c>
      <c r="P1922" s="69">
        <v>13.02975</v>
      </c>
      <c r="Q1922" s="69">
        <v>12.65241</v>
      </c>
      <c r="R1922" s="69">
        <v>9.4375859999999996</v>
      </c>
      <c r="S1922" s="69">
        <v>8.4087379999999996</v>
      </c>
      <c r="T1922" s="69">
        <v>8.0144850000000005</v>
      </c>
      <c r="U1922" s="69">
        <v>7.7156640000000003</v>
      </c>
      <c r="V1922" s="70">
        <v>0.70510349999999999</v>
      </c>
      <c r="W1922" s="70">
        <v>0.61473610000000001</v>
      </c>
      <c r="X1922" s="70">
        <v>0.57635250000000005</v>
      </c>
      <c r="Y1922" s="70">
        <v>0.55668309999999999</v>
      </c>
    </row>
    <row r="1923" spans="1:25">
      <c r="A1923" t="str">
        <f t="shared" si="90"/>
        <v>58-31</v>
      </c>
      <c r="B1923">
        <f t="shared" ref="B1923:B1986" si="91">(D1923-24000)/4000+1</f>
        <v>58</v>
      </c>
      <c r="C1923">
        <f t="shared" ref="C1923:C1986" si="92">(E1923-22000)/4000+1</f>
        <v>31</v>
      </c>
      <c r="D1923">
        <v>252000</v>
      </c>
      <c r="E1923">
        <v>142000</v>
      </c>
      <c r="F1923" s="69">
        <v>15.72264</v>
      </c>
      <c r="G1923" s="69">
        <v>13.665480000000001</v>
      </c>
      <c r="H1923" s="69">
        <v>12.97616</v>
      </c>
      <c r="I1923" s="69">
        <v>12.77909</v>
      </c>
      <c r="J1923" s="69">
        <v>48.585410000000003</v>
      </c>
      <c r="K1923" s="69">
        <v>50.611600000000003</v>
      </c>
      <c r="L1923" s="69">
        <v>50.904420000000002</v>
      </c>
      <c r="M1923" s="69">
        <v>50.782919999999997</v>
      </c>
      <c r="N1923" s="69">
        <v>16.730180000000001</v>
      </c>
      <c r="O1923" s="69">
        <v>15.26662</v>
      </c>
      <c r="P1923" s="69">
        <v>14.69333</v>
      </c>
      <c r="Q1923" s="69">
        <v>14.256209999999999</v>
      </c>
      <c r="R1923" s="69">
        <v>10.321400000000001</v>
      </c>
      <c r="S1923" s="69">
        <v>9.2060429999999993</v>
      </c>
      <c r="T1923" s="69">
        <v>8.7698169999999998</v>
      </c>
      <c r="U1923" s="69">
        <v>8.4371449999999992</v>
      </c>
      <c r="V1923" s="70">
        <v>0.80070450000000004</v>
      </c>
      <c r="W1923" s="70">
        <v>0.7019126</v>
      </c>
      <c r="X1923" s="70">
        <v>0.65823019999999999</v>
      </c>
      <c r="Y1923" s="70">
        <v>0.63471719999999998</v>
      </c>
    </row>
    <row r="1924" spans="1:25">
      <c r="A1924" t="str">
        <f t="shared" ref="A1924:A1987" si="93">B1924&amp;"-"&amp;C1924</f>
        <v>58-32</v>
      </c>
      <c r="B1924">
        <f t="shared" si="91"/>
        <v>58</v>
      </c>
      <c r="C1924">
        <f t="shared" si="92"/>
        <v>32</v>
      </c>
      <c r="D1924">
        <v>252000</v>
      </c>
      <c r="E1924">
        <v>146000</v>
      </c>
      <c r="F1924" s="69">
        <v>15.071120000000001</v>
      </c>
      <c r="G1924" s="69">
        <v>12.742699999999999</v>
      </c>
      <c r="H1924" s="69">
        <v>11.907999999999999</v>
      </c>
      <c r="I1924" s="69">
        <v>11.66437</v>
      </c>
      <c r="J1924" s="69">
        <v>49.603969999999997</v>
      </c>
      <c r="K1924" s="69">
        <v>51.769390000000001</v>
      </c>
      <c r="L1924" s="69">
        <v>52.074129999999997</v>
      </c>
      <c r="M1924" s="69">
        <v>51.892749999999999</v>
      </c>
      <c r="N1924" s="69">
        <v>17.64724</v>
      </c>
      <c r="O1924" s="69">
        <v>16.104279999999999</v>
      </c>
      <c r="P1924" s="69">
        <v>15.5001</v>
      </c>
      <c r="Q1924" s="69">
        <v>15.053900000000001</v>
      </c>
      <c r="R1924" s="69">
        <v>10.52744</v>
      </c>
      <c r="S1924" s="69">
        <v>9.3868290000000005</v>
      </c>
      <c r="T1924" s="69">
        <v>8.9390269999999994</v>
      </c>
      <c r="U1924" s="69">
        <v>8.6083379999999998</v>
      </c>
      <c r="V1924" s="70">
        <v>0.88655819999999996</v>
      </c>
      <c r="W1924" s="70">
        <v>0.77060689999999998</v>
      </c>
      <c r="X1924" s="70">
        <v>0.72270760000000001</v>
      </c>
      <c r="Y1924" s="70">
        <v>0.70079780000000003</v>
      </c>
    </row>
    <row r="1925" spans="1:25">
      <c r="A1925" t="str">
        <f t="shared" si="93"/>
        <v>58-33</v>
      </c>
      <c r="B1925">
        <f t="shared" si="91"/>
        <v>58</v>
      </c>
      <c r="C1925">
        <f t="shared" si="92"/>
        <v>33</v>
      </c>
      <c r="D1925">
        <v>252000</v>
      </c>
      <c r="E1925">
        <v>150000</v>
      </c>
      <c r="F1925" s="69">
        <v>17.868849999999998</v>
      </c>
      <c r="G1925" s="69">
        <v>15.47424</v>
      </c>
      <c r="H1925" s="69">
        <v>14.65997</v>
      </c>
      <c r="I1925" s="69">
        <v>14.443519999999999</v>
      </c>
      <c r="J1925" s="69">
        <v>46.729340000000001</v>
      </c>
      <c r="K1925" s="69">
        <v>48.949330000000003</v>
      </c>
      <c r="L1925" s="69">
        <v>49.277360000000002</v>
      </c>
      <c r="M1925" s="69">
        <v>49.120170000000002</v>
      </c>
      <c r="N1925" s="69">
        <v>18.560549999999999</v>
      </c>
      <c r="O1925" s="69">
        <v>16.92259</v>
      </c>
      <c r="P1925" s="69">
        <v>16.282499999999999</v>
      </c>
      <c r="Q1925" s="69">
        <v>15.798109999999999</v>
      </c>
      <c r="R1925" s="69">
        <v>10.97001</v>
      </c>
      <c r="S1925" s="69">
        <v>9.7806680000000004</v>
      </c>
      <c r="T1925" s="69">
        <v>9.3165770000000006</v>
      </c>
      <c r="U1925" s="69">
        <v>8.9673730000000003</v>
      </c>
      <c r="V1925" s="70">
        <v>1.0255810000000001</v>
      </c>
      <c r="W1925" s="70">
        <v>0.89871970000000001</v>
      </c>
      <c r="X1925" s="70">
        <v>0.84531500000000004</v>
      </c>
      <c r="Y1925" s="70">
        <v>0.81660670000000002</v>
      </c>
    </row>
    <row r="1926" spans="1:25">
      <c r="A1926" t="str">
        <f t="shared" si="93"/>
        <v>58-34</v>
      </c>
      <c r="B1926">
        <f t="shared" si="91"/>
        <v>58</v>
      </c>
      <c r="C1926">
        <f t="shared" si="92"/>
        <v>34</v>
      </c>
      <c r="D1926">
        <v>252000</v>
      </c>
      <c r="E1926">
        <v>154000</v>
      </c>
      <c r="F1926" s="69">
        <v>11.89439</v>
      </c>
      <c r="G1926" s="69">
        <v>10.25733</v>
      </c>
      <c r="H1926" s="69">
        <v>9.7321659999999994</v>
      </c>
      <c r="I1926" s="69">
        <v>9.6025690000000008</v>
      </c>
      <c r="J1926" s="69">
        <v>52.127609999999997</v>
      </c>
      <c r="K1926" s="69">
        <v>54.109270000000002</v>
      </c>
      <c r="L1926" s="69">
        <v>54.313839999999999</v>
      </c>
      <c r="M1926" s="69">
        <v>54.044229999999999</v>
      </c>
      <c r="N1926" s="69">
        <v>16.45523</v>
      </c>
      <c r="O1926" s="69">
        <v>15.03862</v>
      </c>
      <c r="P1926" s="69">
        <v>14.490740000000001</v>
      </c>
      <c r="Q1926" s="69">
        <v>14.07662</v>
      </c>
      <c r="R1926" s="69">
        <v>10.07283</v>
      </c>
      <c r="S1926" s="69">
        <v>8.9881580000000003</v>
      </c>
      <c r="T1926" s="69">
        <v>8.5697740000000007</v>
      </c>
      <c r="U1926" s="69">
        <v>8.2543009999999999</v>
      </c>
      <c r="V1926" s="70">
        <v>0.82039169999999995</v>
      </c>
      <c r="W1926" s="70">
        <v>0.71700629999999999</v>
      </c>
      <c r="X1926" s="70">
        <v>0.6740545</v>
      </c>
      <c r="Y1926" s="70">
        <v>0.65127550000000001</v>
      </c>
    </row>
    <row r="1927" spans="1:25">
      <c r="A1927" t="str">
        <f t="shared" si="93"/>
        <v>58-35</v>
      </c>
      <c r="B1927">
        <f t="shared" si="91"/>
        <v>58</v>
      </c>
      <c r="C1927">
        <f t="shared" si="92"/>
        <v>35</v>
      </c>
      <c r="D1927">
        <v>252000</v>
      </c>
      <c r="E1927">
        <v>158000</v>
      </c>
      <c r="F1927" s="69">
        <v>9.4831219999999998</v>
      </c>
      <c r="G1927" s="69">
        <v>8.1673439999999999</v>
      </c>
      <c r="H1927" s="69">
        <v>7.75732</v>
      </c>
      <c r="I1927" s="69">
        <v>7.664409</v>
      </c>
      <c r="J1927" s="69">
        <v>52.621609999999997</v>
      </c>
      <c r="K1927" s="69">
        <v>54.609679999999997</v>
      </c>
      <c r="L1927" s="69">
        <v>54.806629999999998</v>
      </c>
      <c r="M1927" s="69">
        <v>54.522359999999999</v>
      </c>
      <c r="N1927" s="69">
        <v>15.12049</v>
      </c>
      <c r="O1927" s="69">
        <v>13.8307</v>
      </c>
      <c r="P1927" s="69">
        <v>13.3385</v>
      </c>
      <c r="Q1927" s="69">
        <v>12.967980000000001</v>
      </c>
      <c r="R1927" s="69">
        <v>9.5810929999999992</v>
      </c>
      <c r="S1927" s="69">
        <v>8.5466110000000004</v>
      </c>
      <c r="T1927" s="69">
        <v>8.1528749999999999</v>
      </c>
      <c r="U1927" s="69">
        <v>7.8565950000000004</v>
      </c>
      <c r="V1927" s="70">
        <v>0.69005099999999997</v>
      </c>
      <c r="W1927" s="70">
        <v>0.60062870000000002</v>
      </c>
      <c r="X1927" s="70">
        <v>0.56415000000000004</v>
      </c>
      <c r="Y1927" s="70">
        <v>0.54536620000000002</v>
      </c>
    </row>
    <row r="1928" spans="1:25">
      <c r="A1928" t="str">
        <f t="shared" si="93"/>
        <v>58-36</v>
      </c>
      <c r="B1928">
        <f t="shared" si="91"/>
        <v>58</v>
      </c>
      <c r="C1928">
        <f t="shared" si="92"/>
        <v>36</v>
      </c>
      <c r="D1928">
        <v>252000</v>
      </c>
      <c r="E1928">
        <v>162000</v>
      </c>
      <c r="F1928" s="69">
        <v>8.3649050000000003</v>
      </c>
      <c r="G1928" s="69">
        <v>7.2318030000000002</v>
      </c>
      <c r="H1928" s="69">
        <v>6.8785449999999999</v>
      </c>
      <c r="I1928" s="69">
        <v>6.806692</v>
      </c>
      <c r="J1928" s="69">
        <v>53.794280000000001</v>
      </c>
      <c r="K1928" s="69">
        <v>55.614449999999998</v>
      </c>
      <c r="L1928" s="69">
        <v>55.761839999999999</v>
      </c>
      <c r="M1928" s="69">
        <v>55.444920000000003</v>
      </c>
      <c r="N1928" s="69">
        <v>15.27664</v>
      </c>
      <c r="O1928" s="69">
        <v>13.963340000000001</v>
      </c>
      <c r="P1928" s="69">
        <v>13.478870000000001</v>
      </c>
      <c r="Q1928" s="69">
        <v>13.11988</v>
      </c>
      <c r="R1928" s="69">
        <v>9.6176100000000009</v>
      </c>
      <c r="S1928" s="69">
        <v>8.5660100000000003</v>
      </c>
      <c r="T1928" s="69">
        <v>8.1786879999999993</v>
      </c>
      <c r="U1928" s="69">
        <v>7.8920680000000001</v>
      </c>
      <c r="V1928" s="70">
        <v>0.70716000000000001</v>
      </c>
      <c r="W1928" s="70">
        <v>0.61586850000000004</v>
      </c>
      <c r="X1928" s="70">
        <v>0.5795479</v>
      </c>
      <c r="Y1928" s="70">
        <v>0.56080399999999997</v>
      </c>
    </row>
    <row r="1929" spans="1:25">
      <c r="A1929" t="str">
        <f t="shared" si="93"/>
        <v>58-44</v>
      </c>
      <c r="B1929">
        <f t="shared" si="91"/>
        <v>58</v>
      </c>
      <c r="C1929">
        <f t="shared" si="92"/>
        <v>44</v>
      </c>
      <c r="D1929">
        <v>252000</v>
      </c>
      <c r="E1929">
        <v>194000</v>
      </c>
      <c r="F1929" s="69">
        <v>16.17464</v>
      </c>
      <c r="G1929" s="69">
        <v>13.73316</v>
      </c>
      <c r="H1929" s="69">
        <v>13.06381</v>
      </c>
      <c r="I1929" s="69">
        <v>12.933350000000001</v>
      </c>
      <c r="J1929" s="69">
        <v>47.586469999999998</v>
      </c>
      <c r="K1929" s="69">
        <v>50.407829999999997</v>
      </c>
      <c r="L1929" s="69">
        <v>50.835549999999998</v>
      </c>
      <c r="M1929" s="69">
        <v>50.668100000000003</v>
      </c>
      <c r="N1929" s="69">
        <v>19.22729</v>
      </c>
      <c r="O1929" s="69">
        <v>17.454329999999999</v>
      </c>
      <c r="P1929" s="69">
        <v>16.827750000000002</v>
      </c>
      <c r="Q1929" s="69">
        <v>16.364719999999998</v>
      </c>
      <c r="R1929" s="69">
        <v>11.521739999999999</v>
      </c>
      <c r="S1929" s="69">
        <v>10.21424</v>
      </c>
      <c r="T1929" s="69">
        <v>9.7513319999999997</v>
      </c>
      <c r="U1929" s="69">
        <v>9.4122629999999994</v>
      </c>
      <c r="V1929" s="70">
        <v>0.82764300000000002</v>
      </c>
      <c r="W1929" s="70">
        <v>0.70055590000000001</v>
      </c>
      <c r="X1929" s="70">
        <v>0.65498999999999996</v>
      </c>
      <c r="Y1929" s="70">
        <v>0.63027149999999998</v>
      </c>
    </row>
    <row r="1930" spans="1:25">
      <c r="A1930" t="str">
        <f t="shared" si="93"/>
        <v>58-45</v>
      </c>
      <c r="B1930">
        <f t="shared" si="91"/>
        <v>58</v>
      </c>
      <c r="C1930">
        <f t="shared" si="92"/>
        <v>45</v>
      </c>
      <c r="D1930">
        <v>252000</v>
      </c>
      <c r="E1930">
        <v>198000</v>
      </c>
      <c r="F1930" s="69">
        <v>9.5300469999999997</v>
      </c>
      <c r="G1930" s="69">
        <v>8.0317849999999993</v>
      </c>
      <c r="H1930" s="69">
        <v>7.673165</v>
      </c>
      <c r="I1930" s="69">
        <v>7.6140049999999997</v>
      </c>
      <c r="J1930" s="69">
        <v>53.072989999999997</v>
      </c>
      <c r="K1930" s="69">
        <v>55.66713</v>
      </c>
      <c r="L1930" s="69">
        <v>55.985039999999998</v>
      </c>
      <c r="M1930" s="69">
        <v>55.770899999999997</v>
      </c>
      <c r="N1930" s="69">
        <v>16.104479999999999</v>
      </c>
      <c r="O1930" s="69">
        <v>14.674189999999999</v>
      </c>
      <c r="P1930" s="69">
        <v>14.16109</v>
      </c>
      <c r="Q1930" s="69">
        <v>13.784039999999999</v>
      </c>
      <c r="R1930" s="69">
        <v>10.14194</v>
      </c>
      <c r="S1930" s="69">
        <v>9.00319</v>
      </c>
      <c r="T1930" s="69">
        <v>8.5937739999999998</v>
      </c>
      <c r="U1930" s="69">
        <v>8.2940439999999995</v>
      </c>
      <c r="V1930" s="70">
        <v>0.7031946</v>
      </c>
      <c r="W1930" s="70">
        <v>0.59847439999999996</v>
      </c>
      <c r="X1930" s="70">
        <v>0.55828169999999999</v>
      </c>
      <c r="Y1930" s="70">
        <v>0.5358347</v>
      </c>
    </row>
    <row r="1931" spans="1:25">
      <c r="A1931" t="str">
        <f t="shared" si="93"/>
        <v>58-46</v>
      </c>
      <c r="B1931">
        <f t="shared" si="91"/>
        <v>58</v>
      </c>
      <c r="C1931">
        <f t="shared" si="92"/>
        <v>46</v>
      </c>
      <c r="D1931">
        <v>252000</v>
      </c>
      <c r="E1931">
        <v>202000</v>
      </c>
      <c r="F1931" s="69">
        <v>12.7836</v>
      </c>
      <c r="G1931" s="69">
        <v>10.88466</v>
      </c>
      <c r="H1931" s="69">
        <v>10.39791</v>
      </c>
      <c r="I1931" s="69">
        <v>10.306290000000001</v>
      </c>
      <c r="J1931" s="69">
        <v>49.942329999999998</v>
      </c>
      <c r="K1931" s="69">
        <v>52.608759999999997</v>
      </c>
      <c r="L1931" s="69">
        <v>53.001440000000002</v>
      </c>
      <c r="M1931" s="69">
        <v>52.867730000000002</v>
      </c>
      <c r="N1931" s="69">
        <v>15.43792</v>
      </c>
      <c r="O1931" s="69">
        <v>14.079040000000001</v>
      </c>
      <c r="P1931" s="69">
        <v>13.5852</v>
      </c>
      <c r="Q1931" s="69">
        <v>13.22209</v>
      </c>
      <c r="R1931" s="69">
        <v>10.231490000000001</v>
      </c>
      <c r="S1931" s="69">
        <v>9.0814330000000005</v>
      </c>
      <c r="T1931" s="69">
        <v>8.6639959999999991</v>
      </c>
      <c r="U1931" s="69">
        <v>8.3576420000000002</v>
      </c>
      <c r="V1931" s="70">
        <v>0.61252740000000006</v>
      </c>
      <c r="W1931" s="70">
        <v>0.52276270000000002</v>
      </c>
      <c r="X1931" s="70">
        <v>0.48710520000000002</v>
      </c>
      <c r="Y1931" s="70">
        <v>0.46712320000000002</v>
      </c>
    </row>
    <row r="1932" spans="1:25">
      <c r="A1932" t="str">
        <f t="shared" si="93"/>
        <v>58-47</v>
      </c>
      <c r="B1932">
        <f t="shared" si="91"/>
        <v>58</v>
      </c>
      <c r="C1932">
        <f t="shared" si="92"/>
        <v>47</v>
      </c>
      <c r="D1932">
        <v>252000</v>
      </c>
      <c r="E1932">
        <v>206000</v>
      </c>
      <c r="F1932" s="69">
        <v>12.10633</v>
      </c>
      <c r="G1932" s="69">
        <v>10.258139999999999</v>
      </c>
      <c r="H1932" s="69">
        <v>9.7806639999999998</v>
      </c>
      <c r="I1932" s="69">
        <v>9.7091569999999994</v>
      </c>
      <c r="J1932" s="69">
        <v>49.172649999999997</v>
      </c>
      <c r="K1932" s="69">
        <v>51.887639999999998</v>
      </c>
      <c r="L1932" s="69">
        <v>52.314190000000004</v>
      </c>
      <c r="M1932" s="69">
        <v>52.175800000000002</v>
      </c>
      <c r="N1932" s="69">
        <v>16.045819999999999</v>
      </c>
      <c r="O1932" s="69">
        <v>14.61408</v>
      </c>
      <c r="P1932" s="69">
        <v>14.09909</v>
      </c>
      <c r="Q1932" s="69">
        <v>13.72181</v>
      </c>
      <c r="R1932" s="69">
        <v>10.25928</v>
      </c>
      <c r="S1932" s="69">
        <v>9.0994440000000001</v>
      </c>
      <c r="T1932" s="69">
        <v>8.6821710000000003</v>
      </c>
      <c r="U1932" s="69">
        <v>8.3772090000000006</v>
      </c>
      <c r="V1932" s="70">
        <v>0.57616699999999998</v>
      </c>
      <c r="W1932" s="70">
        <v>0.48989909999999998</v>
      </c>
      <c r="X1932" s="70">
        <v>0.45676450000000002</v>
      </c>
      <c r="Y1932" s="70">
        <v>0.43913639999999998</v>
      </c>
    </row>
    <row r="1933" spans="1:25">
      <c r="A1933" t="str">
        <f t="shared" si="93"/>
        <v>59-2</v>
      </c>
      <c r="B1933">
        <f t="shared" si="91"/>
        <v>59</v>
      </c>
      <c r="C1933">
        <f t="shared" si="92"/>
        <v>2</v>
      </c>
      <c r="D1933">
        <v>256000</v>
      </c>
      <c r="E1933">
        <v>26000</v>
      </c>
      <c r="F1933" s="69">
        <v>16.038150000000002</v>
      </c>
      <c r="G1933" s="69">
        <v>12.051460000000001</v>
      </c>
      <c r="H1933" s="69">
        <v>10.88735</v>
      </c>
      <c r="I1933" s="69">
        <v>10.71336</v>
      </c>
      <c r="J1933" s="69">
        <v>46.63702</v>
      </c>
      <c r="K1933" s="69">
        <v>50.003729999999997</v>
      </c>
      <c r="L1933" s="69">
        <v>50.553460000000001</v>
      </c>
      <c r="M1933" s="69">
        <v>50.248370000000001</v>
      </c>
      <c r="N1933" s="69">
        <v>17.265229999999999</v>
      </c>
      <c r="O1933" s="69">
        <v>15.681380000000001</v>
      </c>
      <c r="P1933" s="69">
        <v>15.052580000000001</v>
      </c>
      <c r="Q1933" s="69">
        <v>14.59714</v>
      </c>
      <c r="R1933" s="69">
        <v>9.6674570000000006</v>
      </c>
      <c r="S1933" s="69">
        <v>8.5554860000000001</v>
      </c>
      <c r="T1933" s="69">
        <v>8.1212949999999999</v>
      </c>
      <c r="U1933" s="69">
        <v>7.8000920000000002</v>
      </c>
      <c r="V1933" s="70">
        <v>0.81580770000000002</v>
      </c>
      <c r="W1933" s="70">
        <v>0.6969767</v>
      </c>
      <c r="X1933" s="70">
        <v>0.63893719999999998</v>
      </c>
      <c r="Y1933" s="70">
        <v>0.60944310000000002</v>
      </c>
    </row>
    <row r="1934" spans="1:25">
      <c r="A1934" t="str">
        <f t="shared" si="93"/>
        <v>59-3</v>
      </c>
      <c r="B1934">
        <f t="shared" si="91"/>
        <v>59</v>
      </c>
      <c r="C1934">
        <f t="shared" si="92"/>
        <v>3</v>
      </c>
      <c r="D1934">
        <v>256000</v>
      </c>
      <c r="E1934">
        <v>30000</v>
      </c>
      <c r="F1934" s="69">
        <v>14.33747</v>
      </c>
      <c r="G1934" s="69">
        <v>11.35098</v>
      </c>
      <c r="H1934" s="69">
        <v>10.481059999999999</v>
      </c>
      <c r="I1934" s="69">
        <v>10.318619999999999</v>
      </c>
      <c r="J1934" s="69">
        <v>49.700470000000003</v>
      </c>
      <c r="K1934" s="69">
        <v>52.615549999999999</v>
      </c>
      <c r="L1934" s="69">
        <v>53.065820000000002</v>
      </c>
      <c r="M1934" s="69">
        <v>52.828020000000002</v>
      </c>
      <c r="N1934" s="69">
        <v>16.465890000000002</v>
      </c>
      <c r="O1934" s="69">
        <v>14.96575</v>
      </c>
      <c r="P1934" s="69">
        <v>14.3666</v>
      </c>
      <c r="Q1934" s="69">
        <v>13.92455</v>
      </c>
      <c r="R1934" s="69">
        <v>9.0736930000000005</v>
      </c>
      <c r="S1934" s="69">
        <v>8.0745690000000003</v>
      </c>
      <c r="T1934" s="69">
        <v>7.6764489999999999</v>
      </c>
      <c r="U1934" s="69">
        <v>7.3778240000000004</v>
      </c>
      <c r="V1934" s="70">
        <v>0.75490369999999996</v>
      </c>
      <c r="W1934" s="70">
        <v>0.65688179999999996</v>
      </c>
      <c r="X1934" s="70">
        <v>0.60915680000000005</v>
      </c>
      <c r="Y1934" s="70">
        <v>0.58236600000000005</v>
      </c>
    </row>
    <row r="1935" spans="1:25">
      <c r="A1935" t="str">
        <f t="shared" si="93"/>
        <v>59-4</v>
      </c>
      <c r="B1935">
        <f t="shared" si="91"/>
        <v>59</v>
      </c>
      <c r="C1935">
        <f t="shared" si="92"/>
        <v>4</v>
      </c>
      <c r="D1935">
        <v>256000</v>
      </c>
      <c r="E1935">
        <v>34000</v>
      </c>
      <c r="F1935" s="69">
        <v>10.81151</v>
      </c>
      <c r="G1935" s="69">
        <v>8.9352009999999993</v>
      </c>
      <c r="H1935" s="69">
        <v>8.3799630000000001</v>
      </c>
      <c r="I1935" s="69">
        <v>8.2431940000000008</v>
      </c>
      <c r="J1935" s="69">
        <v>51.546309999999998</v>
      </c>
      <c r="K1935" s="69">
        <v>54.045639999999999</v>
      </c>
      <c r="L1935" s="69">
        <v>54.398269999999997</v>
      </c>
      <c r="M1935" s="69">
        <v>54.173789999999997</v>
      </c>
      <c r="N1935" s="69">
        <v>15.144600000000001</v>
      </c>
      <c r="O1935" s="69">
        <v>13.780279999999999</v>
      </c>
      <c r="P1935" s="69">
        <v>13.243830000000001</v>
      </c>
      <c r="Q1935" s="69">
        <v>12.850809999999999</v>
      </c>
      <c r="R1935" s="69">
        <v>8.4077179999999991</v>
      </c>
      <c r="S1935" s="69">
        <v>7.4852379999999998</v>
      </c>
      <c r="T1935" s="69">
        <v>7.1216160000000004</v>
      </c>
      <c r="U1935" s="69">
        <v>6.8501370000000001</v>
      </c>
      <c r="V1935" s="70">
        <v>0.63809110000000002</v>
      </c>
      <c r="W1935" s="70">
        <v>0.55581659999999999</v>
      </c>
      <c r="X1935" s="70">
        <v>0.51575700000000002</v>
      </c>
      <c r="Y1935" s="70">
        <v>0.49329869999999998</v>
      </c>
    </row>
    <row r="1936" spans="1:25">
      <c r="A1936" t="str">
        <f t="shared" si="93"/>
        <v>59-5</v>
      </c>
      <c r="B1936">
        <f t="shared" si="91"/>
        <v>59</v>
      </c>
      <c r="C1936">
        <f t="shared" si="92"/>
        <v>5</v>
      </c>
      <c r="D1936">
        <v>256000</v>
      </c>
      <c r="E1936">
        <v>38000</v>
      </c>
      <c r="F1936" s="69">
        <v>10.50817</v>
      </c>
      <c r="G1936" s="69">
        <v>8.7072570000000002</v>
      </c>
      <c r="H1936" s="69">
        <v>8.1040559999999999</v>
      </c>
      <c r="I1936" s="69">
        <v>7.9266560000000004</v>
      </c>
      <c r="J1936" s="69">
        <v>50.909840000000003</v>
      </c>
      <c r="K1936" s="69">
        <v>53.393540000000002</v>
      </c>
      <c r="L1936" s="69">
        <v>53.758400000000002</v>
      </c>
      <c r="M1936" s="69">
        <v>53.53783</v>
      </c>
      <c r="N1936" s="69">
        <v>16.12079</v>
      </c>
      <c r="O1936" s="69">
        <v>14.616809999999999</v>
      </c>
      <c r="P1936" s="69">
        <v>14.041090000000001</v>
      </c>
      <c r="Q1936" s="69">
        <v>13.63912</v>
      </c>
      <c r="R1936" s="69">
        <v>8.544867</v>
      </c>
      <c r="S1936" s="69">
        <v>7.5787579999999997</v>
      </c>
      <c r="T1936" s="69">
        <v>7.208126</v>
      </c>
      <c r="U1936" s="69">
        <v>6.9441550000000003</v>
      </c>
      <c r="V1936" s="70">
        <v>0.60677749999999997</v>
      </c>
      <c r="W1936" s="70">
        <v>0.51956849999999999</v>
      </c>
      <c r="X1936" s="70">
        <v>0.48166379999999998</v>
      </c>
      <c r="Y1936" s="70">
        <v>0.46530759999999999</v>
      </c>
    </row>
    <row r="1937" spans="1:25">
      <c r="A1937" t="str">
        <f t="shared" si="93"/>
        <v>59-6</v>
      </c>
      <c r="B1937">
        <f t="shared" si="91"/>
        <v>59</v>
      </c>
      <c r="C1937">
        <f t="shared" si="92"/>
        <v>6</v>
      </c>
      <c r="D1937">
        <v>256000</v>
      </c>
      <c r="E1937">
        <v>42000</v>
      </c>
      <c r="F1937" s="69">
        <v>14.17192</v>
      </c>
      <c r="G1937" s="69">
        <v>11.476940000000001</v>
      </c>
      <c r="H1937" s="69">
        <v>10.66933</v>
      </c>
      <c r="I1937" s="69">
        <v>10.51271</v>
      </c>
      <c r="J1937" s="69">
        <v>48.859009999999998</v>
      </c>
      <c r="K1937" s="69">
        <v>51.520029999999998</v>
      </c>
      <c r="L1937" s="69">
        <v>51.947150000000001</v>
      </c>
      <c r="M1937" s="69">
        <v>51.776800000000001</v>
      </c>
      <c r="N1937" s="69">
        <v>15.72221</v>
      </c>
      <c r="O1937" s="69">
        <v>14.2509</v>
      </c>
      <c r="P1937" s="69">
        <v>13.678789999999999</v>
      </c>
      <c r="Q1937" s="69">
        <v>13.26788</v>
      </c>
      <c r="R1937" s="69">
        <v>8.8073130000000006</v>
      </c>
      <c r="S1937" s="69">
        <v>7.8218490000000003</v>
      </c>
      <c r="T1937" s="69">
        <v>7.4392069999999997</v>
      </c>
      <c r="U1937" s="69">
        <v>7.1604099999999997</v>
      </c>
      <c r="V1937" s="70">
        <v>0.6576012</v>
      </c>
      <c r="W1937" s="70">
        <v>0.56838449999999996</v>
      </c>
      <c r="X1937" s="70">
        <v>0.52836360000000004</v>
      </c>
      <c r="Y1937" s="70">
        <v>0.50797119999999996</v>
      </c>
    </row>
    <row r="1938" spans="1:25">
      <c r="A1938" t="str">
        <f t="shared" si="93"/>
        <v>59-7</v>
      </c>
      <c r="B1938">
        <f t="shared" si="91"/>
        <v>59</v>
      </c>
      <c r="C1938">
        <f t="shared" si="92"/>
        <v>7</v>
      </c>
      <c r="D1938">
        <v>256000</v>
      </c>
      <c r="E1938">
        <v>46000</v>
      </c>
      <c r="F1938" s="69">
        <v>7.901459</v>
      </c>
      <c r="G1938" s="69">
        <v>6.6088449999999996</v>
      </c>
      <c r="H1938" s="69">
        <v>6.2309060000000001</v>
      </c>
      <c r="I1938" s="69">
        <v>6.1385880000000004</v>
      </c>
      <c r="J1938" s="69">
        <v>53.108719999999998</v>
      </c>
      <c r="K1938" s="69">
        <v>55.43674</v>
      </c>
      <c r="L1938" s="69">
        <v>55.744579999999999</v>
      </c>
      <c r="M1938" s="69">
        <v>55.5366</v>
      </c>
      <c r="N1938" s="69">
        <v>12.412570000000001</v>
      </c>
      <c r="O1938" s="69">
        <v>11.32217</v>
      </c>
      <c r="P1938" s="69">
        <v>10.89681</v>
      </c>
      <c r="Q1938" s="69">
        <v>10.59365</v>
      </c>
      <c r="R1938" s="69">
        <v>7.542643</v>
      </c>
      <c r="S1938" s="69">
        <v>6.7220719999999998</v>
      </c>
      <c r="T1938" s="69">
        <v>6.4021420000000004</v>
      </c>
      <c r="U1938" s="69">
        <v>6.1698639999999996</v>
      </c>
      <c r="V1938" s="70">
        <v>0.5230899</v>
      </c>
      <c r="W1938" s="70">
        <v>0.45289679999999999</v>
      </c>
      <c r="X1938" s="70">
        <v>0.42030430000000002</v>
      </c>
      <c r="Y1938" s="70">
        <v>0.40321240000000003</v>
      </c>
    </row>
    <row r="1939" spans="1:25">
      <c r="A1939" t="str">
        <f t="shared" si="93"/>
        <v>59-8</v>
      </c>
      <c r="B1939">
        <f t="shared" si="91"/>
        <v>59</v>
      </c>
      <c r="C1939">
        <f t="shared" si="92"/>
        <v>8</v>
      </c>
      <c r="D1939">
        <v>256000</v>
      </c>
      <c r="E1939">
        <v>50000</v>
      </c>
      <c r="F1939" s="69">
        <v>6.6123580000000004</v>
      </c>
      <c r="G1939" s="69">
        <v>5.5943100000000001</v>
      </c>
      <c r="H1939" s="69">
        <v>5.2946999999999997</v>
      </c>
      <c r="I1939" s="69">
        <v>5.2124069999999998</v>
      </c>
      <c r="J1939" s="69">
        <v>55.151310000000002</v>
      </c>
      <c r="K1939" s="69">
        <v>57.232100000000003</v>
      </c>
      <c r="L1939" s="69">
        <v>57.464579999999998</v>
      </c>
      <c r="M1939" s="69">
        <v>57.238199999999999</v>
      </c>
      <c r="N1939" s="69">
        <v>13.437139999999999</v>
      </c>
      <c r="O1939" s="69">
        <v>12.20312</v>
      </c>
      <c r="P1939" s="69">
        <v>11.726940000000001</v>
      </c>
      <c r="Q1939" s="69">
        <v>11.394170000000001</v>
      </c>
      <c r="R1939" s="69">
        <v>7.6350579999999999</v>
      </c>
      <c r="S1939" s="69">
        <v>6.7901150000000001</v>
      </c>
      <c r="T1939" s="69">
        <v>6.4647870000000003</v>
      </c>
      <c r="U1939" s="69">
        <v>6.2331599999999998</v>
      </c>
      <c r="V1939" s="70">
        <v>0.61990000000000001</v>
      </c>
      <c r="W1939" s="70">
        <v>0.53441380000000005</v>
      </c>
      <c r="X1939" s="70">
        <v>0.49706210000000001</v>
      </c>
      <c r="Y1939" s="70">
        <v>0.47812080000000001</v>
      </c>
    </row>
    <row r="1940" spans="1:25">
      <c r="A1940" t="str">
        <f t="shared" si="93"/>
        <v>59-14</v>
      </c>
      <c r="B1940">
        <f t="shared" si="91"/>
        <v>59</v>
      </c>
      <c r="C1940">
        <f t="shared" si="92"/>
        <v>14</v>
      </c>
      <c r="D1940">
        <v>256000</v>
      </c>
      <c r="E1940">
        <v>74000</v>
      </c>
      <c r="F1940" s="69">
        <v>5.9135429999999998</v>
      </c>
      <c r="G1940" s="69">
        <v>4.7390129999999999</v>
      </c>
      <c r="H1940" s="69">
        <v>4.4061389999999996</v>
      </c>
      <c r="I1940" s="69">
        <v>4.3419230000000004</v>
      </c>
      <c r="J1940" s="69">
        <v>54.161670000000001</v>
      </c>
      <c r="K1940" s="69">
        <v>56.581829999999997</v>
      </c>
      <c r="L1940" s="69">
        <v>56.892200000000003</v>
      </c>
      <c r="M1940" s="69">
        <v>56.670259999999999</v>
      </c>
      <c r="N1940" s="69">
        <v>9.9679629999999992</v>
      </c>
      <c r="O1940" s="69">
        <v>9.0894549999999992</v>
      </c>
      <c r="P1940" s="69">
        <v>8.7501250000000006</v>
      </c>
      <c r="Q1940" s="69">
        <v>8.5160269999999993</v>
      </c>
      <c r="R1940" s="69">
        <v>6.7271869999999998</v>
      </c>
      <c r="S1940" s="69">
        <v>5.9840460000000002</v>
      </c>
      <c r="T1940" s="69">
        <v>5.6988329999999996</v>
      </c>
      <c r="U1940" s="69">
        <v>5.4987269999999997</v>
      </c>
      <c r="V1940" s="70">
        <v>0.4782807</v>
      </c>
      <c r="W1940" s="70">
        <v>0.40708499999999997</v>
      </c>
      <c r="X1940" s="70">
        <v>0.37488519999999997</v>
      </c>
      <c r="Y1940" s="70">
        <v>0.36038720000000002</v>
      </c>
    </row>
    <row r="1941" spans="1:25">
      <c r="A1941" t="str">
        <f t="shared" si="93"/>
        <v>59-15</v>
      </c>
      <c r="B1941">
        <f t="shared" si="91"/>
        <v>59</v>
      </c>
      <c r="C1941">
        <f t="shared" si="92"/>
        <v>15</v>
      </c>
      <c r="D1941">
        <v>256000</v>
      </c>
      <c r="E1941">
        <v>78000</v>
      </c>
      <c r="F1941" s="69">
        <v>6.2145590000000004</v>
      </c>
      <c r="G1941" s="69">
        <v>5.0299950000000004</v>
      </c>
      <c r="H1941" s="69">
        <v>4.6970270000000003</v>
      </c>
      <c r="I1941" s="69">
        <v>4.6350550000000004</v>
      </c>
      <c r="J1941" s="69">
        <v>54.231949999999998</v>
      </c>
      <c r="K1941" s="69">
        <v>56.49288</v>
      </c>
      <c r="L1941" s="69">
        <v>56.772640000000003</v>
      </c>
      <c r="M1941" s="69">
        <v>56.571939999999998</v>
      </c>
      <c r="N1941" s="69">
        <v>11.95351</v>
      </c>
      <c r="O1941" s="69">
        <v>10.878159999999999</v>
      </c>
      <c r="P1941" s="69">
        <v>10.46599</v>
      </c>
      <c r="Q1941" s="69">
        <v>10.178850000000001</v>
      </c>
      <c r="R1941" s="69">
        <v>7.1001089999999998</v>
      </c>
      <c r="S1941" s="69">
        <v>6.3100019999999999</v>
      </c>
      <c r="T1941" s="69">
        <v>6.0082979999999999</v>
      </c>
      <c r="U1941" s="69">
        <v>5.7955509999999997</v>
      </c>
      <c r="V1941" s="70">
        <v>0.55619149999999995</v>
      </c>
      <c r="W1941" s="70">
        <v>0.47650920000000002</v>
      </c>
      <c r="X1941" s="70">
        <v>0.4420751</v>
      </c>
      <c r="Y1941" s="70">
        <v>0.4261257</v>
      </c>
    </row>
    <row r="1942" spans="1:25">
      <c r="A1942" t="str">
        <f t="shared" si="93"/>
        <v>59-16</v>
      </c>
      <c r="B1942">
        <f t="shared" si="91"/>
        <v>59</v>
      </c>
      <c r="C1942">
        <f t="shared" si="92"/>
        <v>16</v>
      </c>
      <c r="D1942">
        <v>256000</v>
      </c>
      <c r="E1942">
        <v>82000</v>
      </c>
      <c r="F1942" s="69">
        <v>5.7055790000000002</v>
      </c>
      <c r="G1942" s="69">
        <v>4.8001839999999998</v>
      </c>
      <c r="H1942" s="69">
        <v>4.540063</v>
      </c>
      <c r="I1942" s="69">
        <v>4.4752390000000002</v>
      </c>
      <c r="J1942" s="69">
        <v>55.423949999999998</v>
      </c>
      <c r="K1942" s="69">
        <v>57.287329999999997</v>
      </c>
      <c r="L1942" s="69">
        <v>57.482550000000003</v>
      </c>
      <c r="M1942" s="69">
        <v>57.310769999999998</v>
      </c>
      <c r="N1942" s="69">
        <v>13.00047</v>
      </c>
      <c r="O1942" s="69">
        <v>11.811389999999999</v>
      </c>
      <c r="P1942" s="69">
        <v>11.35975</v>
      </c>
      <c r="Q1942" s="69">
        <v>11.03656</v>
      </c>
      <c r="R1942" s="69">
        <v>7.2755530000000004</v>
      </c>
      <c r="S1942" s="69">
        <v>6.4668429999999999</v>
      </c>
      <c r="T1942" s="69">
        <v>6.1590199999999999</v>
      </c>
      <c r="U1942" s="69">
        <v>5.9370130000000003</v>
      </c>
      <c r="V1942" s="70">
        <v>0.63544929999999999</v>
      </c>
      <c r="W1942" s="70">
        <v>0.54760249999999999</v>
      </c>
      <c r="X1942" s="70">
        <v>0.51140399999999997</v>
      </c>
      <c r="Y1942" s="70">
        <v>0.49346859999999998</v>
      </c>
    </row>
    <row r="1943" spans="1:25">
      <c r="A1943" t="str">
        <f t="shared" si="93"/>
        <v>59-17</v>
      </c>
      <c r="B1943">
        <f t="shared" si="91"/>
        <v>59</v>
      </c>
      <c r="C1943">
        <f t="shared" si="92"/>
        <v>17</v>
      </c>
      <c r="D1943">
        <v>256000</v>
      </c>
      <c r="E1943">
        <v>86000</v>
      </c>
      <c r="F1943" s="69">
        <v>5.8827699999999998</v>
      </c>
      <c r="G1943" s="69">
        <v>5.0038359999999997</v>
      </c>
      <c r="H1943" s="69">
        <v>4.7473140000000003</v>
      </c>
      <c r="I1943" s="69">
        <v>4.6759839999999997</v>
      </c>
      <c r="J1943" s="69">
        <v>54.830860000000001</v>
      </c>
      <c r="K1943" s="69">
        <v>56.649520000000003</v>
      </c>
      <c r="L1943" s="69">
        <v>56.84451</v>
      </c>
      <c r="M1943" s="69">
        <v>56.693370000000002</v>
      </c>
      <c r="N1943" s="69">
        <v>12.43881</v>
      </c>
      <c r="O1943" s="69">
        <v>11.30733</v>
      </c>
      <c r="P1943" s="69">
        <v>10.878019999999999</v>
      </c>
      <c r="Q1943" s="69">
        <v>10.56784</v>
      </c>
      <c r="R1943" s="69">
        <v>7.2111479999999997</v>
      </c>
      <c r="S1943" s="69">
        <v>6.4134760000000002</v>
      </c>
      <c r="T1943" s="69">
        <v>6.1097679999999999</v>
      </c>
      <c r="U1943" s="69">
        <v>5.8887809999999998</v>
      </c>
      <c r="V1943" s="70">
        <v>0.60728979999999999</v>
      </c>
      <c r="W1943" s="70">
        <v>0.52389569999999996</v>
      </c>
      <c r="X1943" s="70">
        <v>0.48928110000000002</v>
      </c>
      <c r="Y1943" s="70">
        <v>0.4719062</v>
      </c>
    </row>
    <row r="1944" spans="1:25">
      <c r="A1944" t="str">
        <f t="shared" si="93"/>
        <v>59-18</v>
      </c>
      <c r="B1944">
        <f t="shared" si="91"/>
        <v>59</v>
      </c>
      <c r="C1944">
        <f t="shared" si="92"/>
        <v>18</v>
      </c>
      <c r="D1944">
        <v>256000</v>
      </c>
      <c r="E1944">
        <v>90000</v>
      </c>
      <c r="F1944" s="69">
        <v>6.7678430000000001</v>
      </c>
      <c r="G1944" s="69">
        <v>5.7476979999999998</v>
      </c>
      <c r="H1944" s="69">
        <v>5.4452860000000003</v>
      </c>
      <c r="I1944" s="69">
        <v>5.3585440000000002</v>
      </c>
      <c r="J1944" s="69">
        <v>53.544750000000001</v>
      </c>
      <c r="K1944" s="69">
        <v>55.447189999999999</v>
      </c>
      <c r="L1944" s="69">
        <v>55.683019999999999</v>
      </c>
      <c r="M1944" s="69">
        <v>55.567340000000002</v>
      </c>
      <c r="N1944" s="69">
        <v>12.180210000000001</v>
      </c>
      <c r="O1944" s="69">
        <v>11.08108</v>
      </c>
      <c r="P1944" s="69">
        <v>10.664300000000001</v>
      </c>
      <c r="Q1944" s="69">
        <v>10.36267</v>
      </c>
      <c r="R1944" s="69">
        <v>7.279852</v>
      </c>
      <c r="S1944" s="69">
        <v>6.4745080000000002</v>
      </c>
      <c r="T1944" s="69">
        <v>6.1681080000000001</v>
      </c>
      <c r="U1944" s="69">
        <v>5.944744</v>
      </c>
      <c r="V1944" s="70">
        <v>0.58125309999999997</v>
      </c>
      <c r="W1944" s="70">
        <v>0.50161420000000001</v>
      </c>
      <c r="X1944" s="70">
        <v>0.46841389999999999</v>
      </c>
      <c r="Y1944" s="70">
        <v>0.45164490000000002</v>
      </c>
    </row>
    <row r="1945" spans="1:25">
      <c r="A1945" t="str">
        <f t="shared" si="93"/>
        <v>59-19</v>
      </c>
      <c r="B1945">
        <f t="shared" si="91"/>
        <v>59</v>
      </c>
      <c r="C1945">
        <f t="shared" si="92"/>
        <v>19</v>
      </c>
      <c r="D1945">
        <v>256000</v>
      </c>
      <c r="E1945">
        <v>94000</v>
      </c>
      <c r="F1945" s="69">
        <v>5.5181820000000004</v>
      </c>
      <c r="G1945" s="69">
        <v>4.7411149999999997</v>
      </c>
      <c r="H1945" s="69">
        <v>4.5060219999999997</v>
      </c>
      <c r="I1945" s="69">
        <v>4.4313289999999999</v>
      </c>
      <c r="J1945" s="69">
        <v>53.533259999999999</v>
      </c>
      <c r="K1945" s="69">
        <v>55.305950000000003</v>
      </c>
      <c r="L1945" s="69">
        <v>55.516590000000001</v>
      </c>
      <c r="M1945" s="69">
        <v>55.407890000000002</v>
      </c>
      <c r="N1945" s="69">
        <v>10.19173</v>
      </c>
      <c r="O1945" s="69">
        <v>9.2890049999999995</v>
      </c>
      <c r="P1945" s="69">
        <v>8.9468029999999992</v>
      </c>
      <c r="Q1945" s="69">
        <v>8.6980360000000001</v>
      </c>
      <c r="R1945" s="69">
        <v>6.8597000000000001</v>
      </c>
      <c r="S1945" s="69">
        <v>6.109604</v>
      </c>
      <c r="T1945" s="69">
        <v>5.8239660000000004</v>
      </c>
      <c r="U1945" s="69">
        <v>5.6146339999999997</v>
      </c>
      <c r="V1945" s="70">
        <v>0.49433759999999999</v>
      </c>
      <c r="W1945" s="70">
        <v>0.42578270000000001</v>
      </c>
      <c r="X1945" s="70">
        <v>0.3964589</v>
      </c>
      <c r="Y1945" s="70">
        <v>0.38172919999999999</v>
      </c>
    </row>
    <row r="1946" spans="1:25">
      <c r="A1946" t="str">
        <f t="shared" si="93"/>
        <v>59-20</v>
      </c>
      <c r="B1946">
        <f t="shared" si="91"/>
        <v>59</v>
      </c>
      <c r="C1946">
        <f t="shared" si="92"/>
        <v>20</v>
      </c>
      <c r="D1946">
        <v>256000</v>
      </c>
      <c r="E1946">
        <v>98000</v>
      </c>
      <c r="F1946" s="69">
        <v>7.1395559999999998</v>
      </c>
      <c r="G1946" s="69">
        <v>6.1093950000000001</v>
      </c>
      <c r="H1946" s="69">
        <v>5.7971959999999996</v>
      </c>
      <c r="I1946" s="69">
        <v>5.7018950000000004</v>
      </c>
      <c r="J1946" s="69">
        <v>53.737560000000002</v>
      </c>
      <c r="K1946" s="69">
        <v>55.447029999999998</v>
      </c>
      <c r="L1946" s="69">
        <v>55.646189999999997</v>
      </c>
      <c r="M1946" s="69">
        <v>55.540579999999999</v>
      </c>
      <c r="N1946" s="69">
        <v>14.288460000000001</v>
      </c>
      <c r="O1946" s="69">
        <v>12.963229999999999</v>
      </c>
      <c r="P1946" s="69">
        <v>12.46256</v>
      </c>
      <c r="Q1946" s="69">
        <v>12.09362</v>
      </c>
      <c r="R1946" s="69">
        <v>7.8919269999999999</v>
      </c>
      <c r="S1946" s="69">
        <v>7.0187929999999996</v>
      </c>
      <c r="T1946" s="69">
        <v>6.6878120000000001</v>
      </c>
      <c r="U1946" s="69">
        <v>6.4433420000000003</v>
      </c>
      <c r="V1946" s="70">
        <v>0.67879469999999997</v>
      </c>
      <c r="W1946" s="70">
        <v>0.5880341</v>
      </c>
      <c r="X1946" s="70">
        <v>0.55206880000000003</v>
      </c>
      <c r="Y1946" s="70">
        <v>0.53374060000000001</v>
      </c>
    </row>
    <row r="1947" spans="1:25">
      <c r="A1947" t="str">
        <f t="shared" si="93"/>
        <v>59-21</v>
      </c>
      <c r="B1947">
        <f t="shared" si="91"/>
        <v>59</v>
      </c>
      <c r="C1947">
        <f t="shared" si="92"/>
        <v>21</v>
      </c>
      <c r="D1947">
        <v>256000</v>
      </c>
      <c r="E1947">
        <v>102000</v>
      </c>
      <c r="F1947" s="69">
        <v>5.9935809999999998</v>
      </c>
      <c r="G1947" s="69">
        <v>5.1497919999999997</v>
      </c>
      <c r="H1947" s="69">
        <v>4.8954829999999996</v>
      </c>
      <c r="I1947" s="69">
        <v>4.8170359999999999</v>
      </c>
      <c r="J1947" s="69">
        <v>51.90352</v>
      </c>
      <c r="K1947" s="69">
        <v>53.750579999999999</v>
      </c>
      <c r="L1947" s="69">
        <v>54.000929999999997</v>
      </c>
      <c r="M1947" s="69">
        <v>53.926130000000001</v>
      </c>
      <c r="N1947" s="69">
        <v>8.4454770000000003</v>
      </c>
      <c r="O1947" s="69">
        <v>7.7255539999999998</v>
      </c>
      <c r="P1947" s="69">
        <v>7.4536249999999997</v>
      </c>
      <c r="Q1947" s="69">
        <v>7.2545229999999998</v>
      </c>
      <c r="R1947" s="69">
        <v>6.7119039999999996</v>
      </c>
      <c r="S1947" s="69">
        <v>5.9863210000000002</v>
      </c>
      <c r="T1947" s="69">
        <v>5.7110669999999999</v>
      </c>
      <c r="U1947" s="69">
        <v>5.5071690000000002</v>
      </c>
      <c r="V1947" s="70">
        <v>0.40858299999999997</v>
      </c>
      <c r="W1947" s="70">
        <v>0.3515007</v>
      </c>
      <c r="X1947" s="70">
        <v>0.32621480000000003</v>
      </c>
      <c r="Y1947" s="70">
        <v>0.31363239999999998</v>
      </c>
    </row>
    <row r="1948" spans="1:25">
      <c r="A1948" t="str">
        <f t="shared" si="93"/>
        <v>59-22</v>
      </c>
      <c r="B1948">
        <f t="shared" si="91"/>
        <v>59</v>
      </c>
      <c r="C1948">
        <f t="shared" si="92"/>
        <v>22</v>
      </c>
      <c r="D1948">
        <v>256000</v>
      </c>
      <c r="E1948">
        <v>106000</v>
      </c>
      <c r="F1948" s="69">
        <v>6.7774830000000001</v>
      </c>
      <c r="G1948" s="69">
        <v>5.8140520000000002</v>
      </c>
      <c r="H1948" s="69">
        <v>5.5180009999999999</v>
      </c>
      <c r="I1948" s="69">
        <v>5.4254850000000001</v>
      </c>
      <c r="J1948" s="69">
        <v>52.608919999999998</v>
      </c>
      <c r="K1948" s="69">
        <v>54.337249999999997</v>
      </c>
      <c r="L1948" s="69">
        <v>54.554200000000002</v>
      </c>
      <c r="M1948" s="69">
        <v>54.4696</v>
      </c>
      <c r="N1948" s="69">
        <v>12.167999999999999</v>
      </c>
      <c r="O1948" s="69">
        <v>11.067270000000001</v>
      </c>
      <c r="P1948" s="69">
        <v>10.653560000000001</v>
      </c>
      <c r="Q1948" s="69">
        <v>10.34877</v>
      </c>
      <c r="R1948" s="69">
        <v>7.5912480000000002</v>
      </c>
      <c r="S1948" s="69">
        <v>6.7576830000000001</v>
      </c>
      <c r="T1948" s="69">
        <v>6.4432660000000004</v>
      </c>
      <c r="U1948" s="69">
        <v>6.2103060000000001</v>
      </c>
      <c r="V1948" s="70">
        <v>0.56131379999999997</v>
      </c>
      <c r="W1948" s="70">
        <v>0.48509089999999999</v>
      </c>
      <c r="X1948" s="70">
        <v>0.45364749999999998</v>
      </c>
      <c r="Y1948" s="70">
        <v>0.43799729999999998</v>
      </c>
    </row>
    <row r="1949" spans="1:25">
      <c r="A1949" t="str">
        <f t="shared" si="93"/>
        <v>59-23</v>
      </c>
      <c r="B1949">
        <f t="shared" si="91"/>
        <v>59</v>
      </c>
      <c r="C1949">
        <f t="shared" si="92"/>
        <v>23</v>
      </c>
      <c r="D1949">
        <v>256000</v>
      </c>
      <c r="E1949">
        <v>110000</v>
      </c>
      <c r="F1949" s="69">
        <v>6.3476819999999998</v>
      </c>
      <c r="G1949" s="69">
        <v>5.4776150000000001</v>
      </c>
      <c r="H1949" s="69">
        <v>5.20716</v>
      </c>
      <c r="I1949" s="69">
        <v>5.1200999999999999</v>
      </c>
      <c r="J1949" s="69">
        <v>53.094079999999998</v>
      </c>
      <c r="K1949" s="69">
        <v>54.780380000000001</v>
      </c>
      <c r="L1949" s="69">
        <v>54.987789999999997</v>
      </c>
      <c r="M1949" s="69">
        <v>54.90296</v>
      </c>
      <c r="N1949" s="69">
        <v>12.345969999999999</v>
      </c>
      <c r="O1949" s="69">
        <v>11.23216</v>
      </c>
      <c r="P1949" s="69">
        <v>10.81311</v>
      </c>
      <c r="Q1949" s="69">
        <v>10.504009999999999</v>
      </c>
      <c r="R1949" s="69">
        <v>7.6805680000000001</v>
      </c>
      <c r="S1949" s="69">
        <v>6.8364549999999999</v>
      </c>
      <c r="T1949" s="69">
        <v>6.5177379999999996</v>
      </c>
      <c r="U1949" s="69">
        <v>6.281326</v>
      </c>
      <c r="V1949" s="70">
        <v>0.57074899999999995</v>
      </c>
      <c r="W1949" s="70">
        <v>0.4943594</v>
      </c>
      <c r="X1949" s="70">
        <v>0.46256999999999998</v>
      </c>
      <c r="Y1949" s="70">
        <v>0.44632680000000002</v>
      </c>
    </row>
    <row r="1950" spans="1:25">
      <c r="A1950" t="str">
        <f t="shared" si="93"/>
        <v>59-24</v>
      </c>
      <c r="B1950">
        <f t="shared" si="91"/>
        <v>59</v>
      </c>
      <c r="C1950">
        <f t="shared" si="92"/>
        <v>24</v>
      </c>
      <c r="D1950">
        <v>256000</v>
      </c>
      <c r="E1950">
        <v>114000</v>
      </c>
      <c r="F1950" s="69">
        <v>5.4672359999999998</v>
      </c>
      <c r="G1950" s="69">
        <v>4.7246860000000002</v>
      </c>
      <c r="H1950" s="69">
        <v>4.494122</v>
      </c>
      <c r="I1950" s="69">
        <v>4.4179589999999997</v>
      </c>
      <c r="J1950" s="69">
        <v>52.136620000000001</v>
      </c>
      <c r="K1950" s="69">
        <v>53.964979999999997</v>
      </c>
      <c r="L1950" s="69">
        <v>54.21998</v>
      </c>
      <c r="M1950" s="69">
        <v>54.162300000000002</v>
      </c>
      <c r="N1950" s="69">
        <v>8.0776050000000001</v>
      </c>
      <c r="O1950" s="69">
        <v>7.385948</v>
      </c>
      <c r="P1950" s="69">
        <v>7.124714</v>
      </c>
      <c r="Q1950" s="69">
        <v>6.9323240000000004</v>
      </c>
      <c r="R1950" s="69">
        <v>6.8426679999999998</v>
      </c>
      <c r="S1950" s="69">
        <v>6.100733</v>
      </c>
      <c r="T1950" s="69">
        <v>5.8198869999999996</v>
      </c>
      <c r="U1950" s="69">
        <v>5.6108979999999997</v>
      </c>
      <c r="V1950" s="70">
        <v>0.38512930000000001</v>
      </c>
      <c r="W1950" s="70">
        <v>0.33168249999999999</v>
      </c>
      <c r="X1950" s="70">
        <v>0.307475</v>
      </c>
      <c r="Y1950" s="70">
        <v>0.29525089999999998</v>
      </c>
    </row>
    <row r="1951" spans="1:25">
      <c r="A1951" t="str">
        <f t="shared" si="93"/>
        <v>59-25</v>
      </c>
      <c r="B1951">
        <f t="shared" si="91"/>
        <v>59</v>
      </c>
      <c r="C1951">
        <f t="shared" si="92"/>
        <v>25</v>
      </c>
      <c r="D1951">
        <v>256000</v>
      </c>
      <c r="E1951">
        <v>118000</v>
      </c>
      <c r="F1951" s="69">
        <v>8.4278729999999999</v>
      </c>
      <c r="G1951" s="69">
        <v>7.217854</v>
      </c>
      <c r="H1951" s="69">
        <v>6.8392410000000003</v>
      </c>
      <c r="I1951" s="69">
        <v>6.7196239999999996</v>
      </c>
      <c r="J1951" s="69">
        <v>51.238500000000002</v>
      </c>
      <c r="K1951" s="69">
        <v>53.158499999999997</v>
      </c>
      <c r="L1951" s="69">
        <v>53.44153</v>
      </c>
      <c r="M1951" s="69">
        <v>53.392569999999999</v>
      </c>
      <c r="N1951" s="69">
        <v>11.70781</v>
      </c>
      <c r="O1951" s="69">
        <v>10.664820000000001</v>
      </c>
      <c r="P1951" s="69">
        <v>10.27291</v>
      </c>
      <c r="Q1951" s="69">
        <v>9.9824300000000008</v>
      </c>
      <c r="R1951" s="69">
        <v>7.9719280000000001</v>
      </c>
      <c r="S1951" s="69">
        <v>7.0958569999999996</v>
      </c>
      <c r="T1951" s="69">
        <v>6.7656640000000001</v>
      </c>
      <c r="U1951" s="69">
        <v>6.5194200000000002</v>
      </c>
      <c r="V1951" s="70">
        <v>0.5275455</v>
      </c>
      <c r="W1951" s="70">
        <v>0.45568340000000002</v>
      </c>
      <c r="X1951" s="70">
        <v>0.42546909999999999</v>
      </c>
      <c r="Y1951" s="70">
        <v>0.41037990000000002</v>
      </c>
    </row>
    <row r="1952" spans="1:25">
      <c r="A1952" t="str">
        <f t="shared" si="93"/>
        <v>59-26</v>
      </c>
      <c r="B1952">
        <f t="shared" si="91"/>
        <v>59</v>
      </c>
      <c r="C1952">
        <f t="shared" si="92"/>
        <v>26</v>
      </c>
      <c r="D1952">
        <v>256000</v>
      </c>
      <c r="E1952">
        <v>122000</v>
      </c>
      <c r="F1952" s="69">
        <v>7.2545380000000002</v>
      </c>
      <c r="G1952" s="69">
        <v>6.2299600000000002</v>
      </c>
      <c r="H1952" s="69">
        <v>5.9075030000000002</v>
      </c>
      <c r="I1952" s="69">
        <v>5.8063060000000002</v>
      </c>
      <c r="J1952" s="69">
        <v>52.28454</v>
      </c>
      <c r="K1952" s="69">
        <v>54.10042</v>
      </c>
      <c r="L1952" s="69">
        <v>54.345300000000002</v>
      </c>
      <c r="M1952" s="69">
        <v>54.273679999999999</v>
      </c>
      <c r="N1952" s="69">
        <v>10.717409999999999</v>
      </c>
      <c r="O1952" s="69">
        <v>9.7743110000000009</v>
      </c>
      <c r="P1952" s="69">
        <v>9.4189969999999992</v>
      </c>
      <c r="Q1952" s="69">
        <v>9.1549270000000007</v>
      </c>
      <c r="R1952" s="69">
        <v>7.7903580000000003</v>
      </c>
      <c r="S1952" s="69">
        <v>6.9387590000000001</v>
      </c>
      <c r="T1952" s="69">
        <v>6.6173330000000004</v>
      </c>
      <c r="U1952" s="69">
        <v>6.3767800000000001</v>
      </c>
      <c r="V1952" s="70">
        <v>0.49614659999999999</v>
      </c>
      <c r="W1952" s="70">
        <v>0.42854920000000002</v>
      </c>
      <c r="X1952" s="70">
        <v>0.39961269999999999</v>
      </c>
      <c r="Y1952" s="70">
        <v>0.38523819999999998</v>
      </c>
    </row>
    <row r="1953" spans="1:25">
      <c r="A1953" t="str">
        <f t="shared" si="93"/>
        <v>59-27</v>
      </c>
      <c r="B1953">
        <f t="shared" si="91"/>
        <v>59</v>
      </c>
      <c r="C1953">
        <f t="shared" si="92"/>
        <v>27</v>
      </c>
      <c r="D1953">
        <v>256000</v>
      </c>
      <c r="E1953">
        <v>126000</v>
      </c>
      <c r="F1953" s="69">
        <v>5.783747</v>
      </c>
      <c r="G1953" s="69">
        <v>4.9821410000000004</v>
      </c>
      <c r="H1953" s="69">
        <v>4.7316269999999996</v>
      </c>
      <c r="I1953" s="69">
        <v>4.6509510000000001</v>
      </c>
      <c r="J1953" s="69">
        <v>53.123159999999999</v>
      </c>
      <c r="K1953" s="69">
        <v>54.872779999999999</v>
      </c>
      <c r="L1953" s="69">
        <v>55.096989999999998</v>
      </c>
      <c r="M1953" s="69">
        <v>55.01502</v>
      </c>
      <c r="N1953" s="69">
        <v>8.7349619999999994</v>
      </c>
      <c r="O1953" s="69">
        <v>7.9898569999999998</v>
      </c>
      <c r="P1953" s="69">
        <v>7.7075199999999997</v>
      </c>
      <c r="Q1953" s="69">
        <v>7.4971220000000001</v>
      </c>
      <c r="R1953" s="69">
        <v>7.3687269999999998</v>
      </c>
      <c r="S1953" s="69">
        <v>6.5717249999999998</v>
      </c>
      <c r="T1953" s="69">
        <v>6.2691739999999996</v>
      </c>
      <c r="U1953" s="69">
        <v>6.0416319999999999</v>
      </c>
      <c r="V1953" s="70">
        <v>0.42273830000000001</v>
      </c>
      <c r="W1953" s="70">
        <v>0.36447780000000002</v>
      </c>
      <c r="X1953" s="70">
        <v>0.33859400000000001</v>
      </c>
      <c r="Y1953" s="70">
        <v>0.32554139999999998</v>
      </c>
    </row>
    <row r="1954" spans="1:25">
      <c r="A1954" t="str">
        <f t="shared" si="93"/>
        <v>59-28</v>
      </c>
      <c r="B1954">
        <f t="shared" si="91"/>
        <v>59</v>
      </c>
      <c r="C1954">
        <f t="shared" si="92"/>
        <v>28</v>
      </c>
      <c r="D1954">
        <v>256000</v>
      </c>
      <c r="E1954">
        <v>130000</v>
      </c>
      <c r="F1954" s="69">
        <v>11.72565</v>
      </c>
      <c r="G1954" s="69">
        <v>10.04898</v>
      </c>
      <c r="H1954" s="69">
        <v>9.5137990000000006</v>
      </c>
      <c r="I1954" s="69">
        <v>9.3508859999999991</v>
      </c>
      <c r="J1954" s="69">
        <v>49.465029999999999</v>
      </c>
      <c r="K1954" s="69">
        <v>51.487909999999999</v>
      </c>
      <c r="L1954" s="69">
        <v>51.811239999999998</v>
      </c>
      <c r="M1954" s="69">
        <v>51.769100000000002</v>
      </c>
      <c r="N1954" s="69">
        <v>12.44896</v>
      </c>
      <c r="O1954" s="69">
        <v>11.349270000000001</v>
      </c>
      <c r="P1954" s="69">
        <v>10.933149999999999</v>
      </c>
      <c r="Q1954" s="69">
        <v>10.61975</v>
      </c>
      <c r="R1954" s="69">
        <v>8.8090779999999995</v>
      </c>
      <c r="S1954" s="69">
        <v>7.845091</v>
      </c>
      <c r="T1954" s="69">
        <v>7.479819</v>
      </c>
      <c r="U1954" s="69">
        <v>7.2034820000000002</v>
      </c>
      <c r="V1954" s="70">
        <v>0.54935250000000002</v>
      </c>
      <c r="W1954" s="70">
        <v>0.47517300000000001</v>
      </c>
      <c r="X1954" s="70">
        <v>0.44374789999999997</v>
      </c>
      <c r="Y1954" s="70">
        <v>0.42788589999999999</v>
      </c>
    </row>
    <row r="1955" spans="1:25">
      <c r="A1955" t="str">
        <f t="shared" si="93"/>
        <v>59-29</v>
      </c>
      <c r="B1955">
        <f t="shared" si="91"/>
        <v>59</v>
      </c>
      <c r="C1955">
        <f t="shared" si="92"/>
        <v>29</v>
      </c>
      <c r="D1955">
        <v>256000</v>
      </c>
      <c r="E1955">
        <v>134000</v>
      </c>
      <c r="F1955" s="69">
        <v>11.13048</v>
      </c>
      <c r="G1955" s="69">
        <v>9.5577769999999997</v>
      </c>
      <c r="H1955" s="69">
        <v>9.0463079999999998</v>
      </c>
      <c r="I1955" s="69">
        <v>8.8895909999999994</v>
      </c>
      <c r="J1955" s="69">
        <v>50.286960000000001</v>
      </c>
      <c r="K1955" s="69">
        <v>52.223739999999999</v>
      </c>
      <c r="L1955" s="69">
        <v>52.509189999999997</v>
      </c>
      <c r="M1955" s="69">
        <v>52.434759999999997</v>
      </c>
      <c r="N1955" s="69">
        <v>10.846880000000001</v>
      </c>
      <c r="O1955" s="69">
        <v>9.9177680000000006</v>
      </c>
      <c r="P1955" s="69">
        <v>9.5592310000000005</v>
      </c>
      <c r="Q1955" s="69">
        <v>9.2887920000000008</v>
      </c>
      <c r="R1955" s="69">
        <v>8.6052839999999993</v>
      </c>
      <c r="S1955" s="69">
        <v>7.6761809999999997</v>
      </c>
      <c r="T1955" s="69">
        <v>7.3176769999999998</v>
      </c>
      <c r="U1955" s="69">
        <v>7.0452890000000004</v>
      </c>
      <c r="V1955" s="70">
        <v>0.50582990000000005</v>
      </c>
      <c r="W1955" s="70">
        <v>0.43880209999999997</v>
      </c>
      <c r="X1955" s="70">
        <v>0.40880850000000002</v>
      </c>
      <c r="Y1955" s="70">
        <v>0.39331759999999999</v>
      </c>
    </row>
    <row r="1956" spans="1:25">
      <c r="A1956" t="str">
        <f t="shared" si="93"/>
        <v>59-30</v>
      </c>
      <c r="B1956">
        <f t="shared" si="91"/>
        <v>59</v>
      </c>
      <c r="C1956">
        <f t="shared" si="92"/>
        <v>30</v>
      </c>
      <c r="D1956">
        <v>256000</v>
      </c>
      <c r="E1956">
        <v>138000</v>
      </c>
      <c r="F1956" s="69">
        <v>11.091699999999999</v>
      </c>
      <c r="G1956" s="69">
        <v>9.4190249999999995</v>
      </c>
      <c r="H1956" s="69">
        <v>8.8449299999999997</v>
      </c>
      <c r="I1956" s="69">
        <v>8.6685199999999991</v>
      </c>
      <c r="J1956" s="69">
        <v>51.748930000000001</v>
      </c>
      <c r="K1956" s="69">
        <v>53.678179999999998</v>
      </c>
      <c r="L1956" s="69">
        <v>53.933399999999999</v>
      </c>
      <c r="M1956" s="69">
        <v>53.797379999999997</v>
      </c>
      <c r="N1956" s="69">
        <v>15.50372</v>
      </c>
      <c r="O1956" s="69">
        <v>14.135590000000001</v>
      </c>
      <c r="P1956" s="69">
        <v>13.612769999999999</v>
      </c>
      <c r="Q1956" s="69">
        <v>13.22353</v>
      </c>
      <c r="R1956" s="69">
        <v>9.6095030000000001</v>
      </c>
      <c r="S1956" s="69">
        <v>8.5549479999999996</v>
      </c>
      <c r="T1956" s="69">
        <v>8.1516160000000006</v>
      </c>
      <c r="U1956" s="69">
        <v>7.8504860000000001</v>
      </c>
      <c r="V1956" s="70">
        <v>0.72765170000000001</v>
      </c>
      <c r="W1956" s="70">
        <v>0.63112630000000003</v>
      </c>
      <c r="X1956" s="70">
        <v>0.59142430000000001</v>
      </c>
      <c r="Y1956" s="70">
        <v>0.57256899999999999</v>
      </c>
    </row>
    <row r="1957" spans="1:25">
      <c r="A1957" t="str">
        <f t="shared" si="93"/>
        <v>59-31</v>
      </c>
      <c r="B1957">
        <f t="shared" si="91"/>
        <v>59</v>
      </c>
      <c r="C1957">
        <f t="shared" si="92"/>
        <v>31</v>
      </c>
      <c r="D1957">
        <v>256000</v>
      </c>
      <c r="E1957">
        <v>142000</v>
      </c>
      <c r="F1957" s="69">
        <v>20.717680000000001</v>
      </c>
      <c r="G1957" s="69">
        <v>17.86364</v>
      </c>
      <c r="H1957" s="69">
        <v>16.86515</v>
      </c>
      <c r="I1957" s="69">
        <v>16.571010000000001</v>
      </c>
      <c r="J1957" s="69">
        <v>45.043790000000001</v>
      </c>
      <c r="K1957" s="69">
        <v>47.307409999999997</v>
      </c>
      <c r="L1957" s="69">
        <v>47.693359999999998</v>
      </c>
      <c r="M1957" s="69">
        <v>47.629249999999999</v>
      </c>
      <c r="N1957" s="69">
        <v>19.332740000000001</v>
      </c>
      <c r="O1957" s="69">
        <v>17.607099999999999</v>
      </c>
      <c r="P1957" s="69">
        <v>16.925370000000001</v>
      </c>
      <c r="Q1957" s="69">
        <v>16.40652</v>
      </c>
      <c r="R1957" s="69">
        <v>11.5044</v>
      </c>
      <c r="S1957" s="69">
        <v>10.256830000000001</v>
      </c>
      <c r="T1957" s="69">
        <v>9.7650319999999997</v>
      </c>
      <c r="U1957" s="69">
        <v>9.3923450000000006</v>
      </c>
      <c r="V1957" s="70">
        <v>0.97361730000000002</v>
      </c>
      <c r="W1957" s="70">
        <v>0.85451569999999999</v>
      </c>
      <c r="X1957" s="70">
        <v>0.80280180000000001</v>
      </c>
      <c r="Y1957" s="70">
        <v>0.77493469999999998</v>
      </c>
    </row>
    <row r="1958" spans="1:25">
      <c r="A1958" t="str">
        <f t="shared" si="93"/>
        <v>59-32</v>
      </c>
      <c r="B1958">
        <f t="shared" si="91"/>
        <v>59</v>
      </c>
      <c r="C1958">
        <f t="shared" si="92"/>
        <v>32</v>
      </c>
      <c r="D1958">
        <v>256000</v>
      </c>
      <c r="E1958">
        <v>146000</v>
      </c>
      <c r="F1958" s="69">
        <v>17.687280000000001</v>
      </c>
      <c r="G1958" s="69">
        <v>15.211980000000001</v>
      </c>
      <c r="H1958" s="69">
        <v>14.3657</v>
      </c>
      <c r="I1958" s="69">
        <v>14.116350000000001</v>
      </c>
      <c r="J1958" s="69">
        <v>47.277659999999997</v>
      </c>
      <c r="K1958" s="69">
        <v>49.489780000000003</v>
      </c>
      <c r="L1958" s="69">
        <v>49.829059999999998</v>
      </c>
      <c r="M1958" s="69">
        <v>49.720599999999997</v>
      </c>
      <c r="N1958" s="69">
        <v>18.872730000000001</v>
      </c>
      <c r="O1958" s="69">
        <v>17.227810000000002</v>
      </c>
      <c r="P1958" s="69">
        <v>16.561640000000001</v>
      </c>
      <c r="Q1958" s="69">
        <v>16.050450000000001</v>
      </c>
      <c r="R1958" s="69">
        <v>11.126150000000001</v>
      </c>
      <c r="S1958" s="69">
        <v>9.9435369999999992</v>
      </c>
      <c r="T1958" s="69">
        <v>9.4660460000000004</v>
      </c>
      <c r="U1958" s="69">
        <v>9.1010840000000002</v>
      </c>
      <c r="V1958" s="70">
        <v>0.94943770000000005</v>
      </c>
      <c r="W1958" s="70">
        <v>0.83694849999999998</v>
      </c>
      <c r="X1958" s="70">
        <v>0.78620869999999998</v>
      </c>
      <c r="Y1958" s="70">
        <v>0.75751040000000003</v>
      </c>
    </row>
    <row r="1959" spans="1:25">
      <c r="A1959" t="str">
        <f t="shared" si="93"/>
        <v>59-33</v>
      </c>
      <c r="B1959">
        <f t="shared" si="91"/>
        <v>59</v>
      </c>
      <c r="C1959">
        <f t="shared" si="92"/>
        <v>33</v>
      </c>
      <c r="D1959">
        <v>256000</v>
      </c>
      <c r="E1959">
        <v>150000</v>
      </c>
      <c r="F1959" s="69">
        <v>13.414199999999999</v>
      </c>
      <c r="G1959" s="69">
        <v>11.529540000000001</v>
      </c>
      <c r="H1959" s="69">
        <v>10.91765</v>
      </c>
      <c r="I1959" s="69">
        <v>10.758419999999999</v>
      </c>
      <c r="J1959" s="69">
        <v>50.72589</v>
      </c>
      <c r="K1959" s="69">
        <v>52.80883</v>
      </c>
      <c r="L1959" s="69">
        <v>53.075699999999998</v>
      </c>
      <c r="M1959" s="69">
        <v>52.887070000000001</v>
      </c>
      <c r="N1959" s="69">
        <v>17.37238</v>
      </c>
      <c r="O1959" s="69">
        <v>15.852650000000001</v>
      </c>
      <c r="P1959" s="69">
        <v>15.2544</v>
      </c>
      <c r="Q1959" s="69">
        <v>14.80072</v>
      </c>
      <c r="R1959" s="69">
        <v>10.4276</v>
      </c>
      <c r="S1959" s="69">
        <v>9.3035870000000003</v>
      </c>
      <c r="T1959" s="69">
        <v>8.8618050000000004</v>
      </c>
      <c r="U1959" s="69">
        <v>8.5276569999999996</v>
      </c>
      <c r="V1959" s="70">
        <v>0.88515089999999996</v>
      </c>
      <c r="W1959" s="70">
        <v>0.7767444</v>
      </c>
      <c r="X1959" s="70">
        <v>0.72992279999999998</v>
      </c>
      <c r="Y1959" s="70">
        <v>0.7039415</v>
      </c>
    </row>
    <row r="1960" spans="1:25">
      <c r="A1960" t="str">
        <f t="shared" si="93"/>
        <v>59-34</v>
      </c>
      <c r="B1960">
        <f t="shared" si="91"/>
        <v>59</v>
      </c>
      <c r="C1960">
        <f t="shared" si="92"/>
        <v>34</v>
      </c>
      <c r="D1960">
        <v>256000</v>
      </c>
      <c r="E1960">
        <v>154000</v>
      </c>
      <c r="F1960" s="69">
        <v>13.47791</v>
      </c>
      <c r="G1960" s="69">
        <v>11.68248</v>
      </c>
      <c r="H1960" s="69">
        <v>11.10815</v>
      </c>
      <c r="I1960" s="69">
        <v>10.961119999999999</v>
      </c>
      <c r="J1960" s="69">
        <v>50.7044</v>
      </c>
      <c r="K1960" s="69">
        <v>52.780099999999997</v>
      </c>
      <c r="L1960" s="69">
        <v>53.030200000000001</v>
      </c>
      <c r="M1960" s="69">
        <v>52.827129999999997</v>
      </c>
      <c r="N1960" s="69">
        <v>17.104420000000001</v>
      </c>
      <c r="O1960" s="69">
        <v>15.61364</v>
      </c>
      <c r="P1960" s="69">
        <v>15.039580000000001</v>
      </c>
      <c r="Q1960" s="69">
        <v>14.604430000000001</v>
      </c>
      <c r="R1960" s="69">
        <v>10.423920000000001</v>
      </c>
      <c r="S1960" s="69">
        <v>9.2951049999999995</v>
      </c>
      <c r="T1960" s="69">
        <v>8.8613750000000007</v>
      </c>
      <c r="U1960" s="69">
        <v>8.533944</v>
      </c>
      <c r="V1960" s="70">
        <v>0.83282630000000002</v>
      </c>
      <c r="W1960" s="70">
        <v>0.72816749999999997</v>
      </c>
      <c r="X1960" s="70">
        <v>0.68460860000000001</v>
      </c>
      <c r="Y1960" s="70">
        <v>0.66062460000000001</v>
      </c>
    </row>
    <row r="1961" spans="1:25">
      <c r="A1961" t="str">
        <f t="shared" si="93"/>
        <v>59-35</v>
      </c>
      <c r="B1961">
        <f t="shared" si="91"/>
        <v>59</v>
      </c>
      <c r="C1961">
        <f t="shared" si="92"/>
        <v>35</v>
      </c>
      <c r="D1961">
        <v>256000</v>
      </c>
      <c r="E1961">
        <v>158000</v>
      </c>
      <c r="F1961" s="69">
        <v>10.63349</v>
      </c>
      <c r="G1961" s="69">
        <v>9.1997820000000008</v>
      </c>
      <c r="H1961" s="69">
        <v>8.7526790000000005</v>
      </c>
      <c r="I1961" s="69">
        <v>8.6480049999999995</v>
      </c>
      <c r="J1961" s="69">
        <v>52.008369999999999</v>
      </c>
      <c r="K1961" s="69">
        <v>54.067320000000002</v>
      </c>
      <c r="L1961" s="69">
        <v>54.293970000000002</v>
      </c>
      <c r="M1961" s="69">
        <v>54.055610000000001</v>
      </c>
      <c r="N1961" s="69">
        <v>15.667149999999999</v>
      </c>
      <c r="O1961" s="69">
        <v>14.320130000000001</v>
      </c>
      <c r="P1961" s="69">
        <v>13.809480000000001</v>
      </c>
      <c r="Q1961" s="69">
        <v>13.42558</v>
      </c>
      <c r="R1961" s="69">
        <v>9.8587860000000003</v>
      </c>
      <c r="S1961" s="69">
        <v>8.7887430000000002</v>
      </c>
      <c r="T1961" s="69">
        <v>8.3846050000000005</v>
      </c>
      <c r="U1961" s="69">
        <v>8.0811329999999995</v>
      </c>
      <c r="V1961" s="70">
        <v>0.72144140000000001</v>
      </c>
      <c r="W1961" s="70">
        <v>0.62827940000000004</v>
      </c>
      <c r="X1961" s="70">
        <v>0.59030749999999999</v>
      </c>
      <c r="Y1961" s="70">
        <v>0.57011060000000002</v>
      </c>
    </row>
    <row r="1962" spans="1:25">
      <c r="A1962" t="str">
        <f t="shared" si="93"/>
        <v>59-36</v>
      </c>
      <c r="B1962">
        <f t="shared" si="91"/>
        <v>59</v>
      </c>
      <c r="C1962">
        <f t="shared" si="92"/>
        <v>36</v>
      </c>
      <c r="D1962">
        <v>256000</v>
      </c>
      <c r="E1962">
        <v>162000</v>
      </c>
      <c r="F1962" s="69">
        <v>8.3233820000000005</v>
      </c>
      <c r="G1962" s="69">
        <v>7.2106399999999997</v>
      </c>
      <c r="H1962" s="69">
        <v>6.8686829999999999</v>
      </c>
      <c r="I1962" s="69">
        <v>6.7951439999999996</v>
      </c>
      <c r="J1962" s="69">
        <v>53.285290000000003</v>
      </c>
      <c r="K1962" s="69">
        <v>55.187510000000003</v>
      </c>
      <c r="L1962" s="69">
        <v>55.368749999999999</v>
      </c>
      <c r="M1962" s="69">
        <v>55.09713</v>
      </c>
      <c r="N1962" s="69">
        <v>14.1769</v>
      </c>
      <c r="O1962" s="69">
        <v>12.95801</v>
      </c>
      <c r="P1962" s="69">
        <v>12.51028</v>
      </c>
      <c r="Q1962" s="69">
        <v>12.17948</v>
      </c>
      <c r="R1962" s="69">
        <v>9.3864249999999991</v>
      </c>
      <c r="S1962" s="69">
        <v>8.3588769999999997</v>
      </c>
      <c r="T1962" s="69">
        <v>7.9825410000000003</v>
      </c>
      <c r="U1962" s="69">
        <v>7.7043169999999996</v>
      </c>
      <c r="V1962" s="70">
        <v>0.64041049999999999</v>
      </c>
      <c r="W1962" s="70">
        <v>0.55660449999999995</v>
      </c>
      <c r="X1962" s="70">
        <v>0.52317910000000001</v>
      </c>
      <c r="Y1962" s="70">
        <v>0.50590380000000001</v>
      </c>
    </row>
    <row r="1963" spans="1:25">
      <c r="A1963" t="str">
        <f t="shared" si="93"/>
        <v>59-47</v>
      </c>
      <c r="B1963">
        <f t="shared" si="91"/>
        <v>59</v>
      </c>
      <c r="C1963">
        <f t="shared" si="92"/>
        <v>47</v>
      </c>
      <c r="D1963">
        <v>256000</v>
      </c>
      <c r="E1963">
        <v>206000</v>
      </c>
      <c r="F1963" s="69">
        <v>17.13223</v>
      </c>
      <c r="G1963" s="69">
        <v>14.369719999999999</v>
      </c>
      <c r="H1963" s="69">
        <v>13.59266</v>
      </c>
      <c r="I1963" s="69">
        <v>13.492319999999999</v>
      </c>
      <c r="J1963" s="69">
        <v>42.344180000000001</v>
      </c>
      <c r="K1963" s="69">
        <v>45.436999999999998</v>
      </c>
      <c r="L1963" s="69">
        <v>46.000129999999999</v>
      </c>
      <c r="M1963" s="69">
        <v>45.877040000000001</v>
      </c>
      <c r="N1963" s="69">
        <v>17.776720000000001</v>
      </c>
      <c r="O1963" s="69">
        <v>16.15409</v>
      </c>
      <c r="P1963" s="69">
        <v>15.58961</v>
      </c>
      <c r="Q1963" s="69">
        <v>15.179119999999999</v>
      </c>
      <c r="R1963" s="69">
        <v>11.16405</v>
      </c>
      <c r="S1963" s="69">
        <v>9.8827960000000008</v>
      </c>
      <c r="T1963" s="69">
        <v>9.4344769999999993</v>
      </c>
      <c r="U1963" s="69">
        <v>9.1111629999999995</v>
      </c>
      <c r="V1963" s="70">
        <v>0.64216019999999996</v>
      </c>
      <c r="W1963" s="70">
        <v>0.54000230000000005</v>
      </c>
      <c r="X1963" s="70">
        <v>0.50479410000000002</v>
      </c>
      <c r="Y1963" s="70">
        <v>0.48765969999999997</v>
      </c>
    </row>
    <row r="1964" spans="1:25">
      <c r="A1964" t="str">
        <f t="shared" si="93"/>
        <v>60-3</v>
      </c>
      <c r="B1964">
        <f t="shared" si="91"/>
        <v>60</v>
      </c>
      <c r="C1964">
        <f t="shared" si="92"/>
        <v>3</v>
      </c>
      <c r="D1964">
        <v>260000</v>
      </c>
      <c r="E1964">
        <v>30000</v>
      </c>
      <c r="F1964" s="69">
        <v>12.30458</v>
      </c>
      <c r="G1964" s="69">
        <v>9.1676490000000008</v>
      </c>
      <c r="H1964" s="69">
        <v>8.3168489999999995</v>
      </c>
      <c r="I1964" s="69">
        <v>8.2417449999999999</v>
      </c>
      <c r="J1964" s="69">
        <v>52.689109999999999</v>
      </c>
      <c r="K1964" s="69">
        <v>56.001269999999998</v>
      </c>
      <c r="L1964" s="69">
        <v>56.442509999999999</v>
      </c>
      <c r="M1964" s="69">
        <v>55.952260000000003</v>
      </c>
      <c r="N1964" s="69">
        <v>14.27796</v>
      </c>
      <c r="O1964" s="69">
        <v>13.059010000000001</v>
      </c>
      <c r="P1964" s="69">
        <v>12.597989999999999</v>
      </c>
      <c r="Q1964" s="69">
        <v>12.27018</v>
      </c>
      <c r="R1964" s="69">
        <v>8.6476550000000003</v>
      </c>
      <c r="S1964" s="69">
        <v>7.6864970000000001</v>
      </c>
      <c r="T1964" s="69">
        <v>7.3324980000000002</v>
      </c>
      <c r="U1964" s="69">
        <v>7.073302</v>
      </c>
      <c r="V1964" s="70">
        <v>0.73977300000000001</v>
      </c>
      <c r="W1964" s="70">
        <v>0.63805140000000005</v>
      </c>
      <c r="X1964" s="70">
        <v>0.59350670000000005</v>
      </c>
      <c r="Y1964" s="70">
        <v>0.57294889999999998</v>
      </c>
    </row>
    <row r="1965" spans="1:25">
      <c r="A1965" t="str">
        <f t="shared" si="93"/>
        <v>60-4</v>
      </c>
      <c r="B1965">
        <f t="shared" si="91"/>
        <v>60</v>
      </c>
      <c r="C1965">
        <f t="shared" si="92"/>
        <v>4</v>
      </c>
      <c r="D1965">
        <v>260000</v>
      </c>
      <c r="E1965">
        <v>34000</v>
      </c>
      <c r="F1965" s="69">
        <v>7.720351</v>
      </c>
      <c r="G1965" s="69">
        <v>6.1874380000000002</v>
      </c>
      <c r="H1965" s="69">
        <v>5.7574769999999997</v>
      </c>
      <c r="I1965" s="69">
        <v>5.6824260000000004</v>
      </c>
      <c r="J1965" s="69">
        <v>54.063749999999999</v>
      </c>
      <c r="K1965" s="69">
        <v>56.84028</v>
      </c>
      <c r="L1965" s="69">
        <v>57.187109999999997</v>
      </c>
      <c r="M1965" s="69">
        <v>56.808880000000002</v>
      </c>
      <c r="N1965" s="69">
        <v>13.85802</v>
      </c>
      <c r="O1965" s="69">
        <v>12.6531</v>
      </c>
      <c r="P1965" s="69">
        <v>12.196070000000001</v>
      </c>
      <c r="Q1965" s="69">
        <v>11.86632</v>
      </c>
      <c r="R1965" s="69">
        <v>7.9418839999999999</v>
      </c>
      <c r="S1965" s="69">
        <v>7.0714610000000002</v>
      </c>
      <c r="T1965" s="69">
        <v>6.7451619999999997</v>
      </c>
      <c r="U1965" s="69">
        <v>6.503914</v>
      </c>
      <c r="V1965" s="70">
        <v>0.60149180000000002</v>
      </c>
      <c r="W1965" s="70">
        <v>0.52008909999999997</v>
      </c>
      <c r="X1965" s="70">
        <v>0.48355979999999998</v>
      </c>
      <c r="Y1965" s="70">
        <v>0.4651979</v>
      </c>
    </row>
    <row r="1966" spans="1:25">
      <c r="A1966" t="str">
        <f t="shared" si="93"/>
        <v>60-5</v>
      </c>
      <c r="B1966">
        <f t="shared" si="91"/>
        <v>60</v>
      </c>
      <c r="C1966">
        <f t="shared" si="92"/>
        <v>5</v>
      </c>
      <c r="D1966">
        <v>260000</v>
      </c>
      <c r="E1966">
        <v>38000</v>
      </c>
      <c r="F1966" s="69">
        <v>10.1564</v>
      </c>
      <c r="G1966" s="69">
        <v>7.7644419999999998</v>
      </c>
      <c r="H1966" s="69">
        <v>7.0744109999999996</v>
      </c>
      <c r="I1966" s="69">
        <v>6.9793139999999996</v>
      </c>
      <c r="J1966" s="69">
        <v>51.61186</v>
      </c>
      <c r="K1966" s="69">
        <v>54.851120000000002</v>
      </c>
      <c r="L1966" s="69">
        <v>55.306530000000002</v>
      </c>
      <c r="M1966" s="69">
        <v>54.87677</v>
      </c>
      <c r="N1966" s="69">
        <v>15.87463</v>
      </c>
      <c r="O1966" s="69">
        <v>14.42089</v>
      </c>
      <c r="P1966" s="69">
        <v>13.85258</v>
      </c>
      <c r="Q1966" s="69">
        <v>13.473319999999999</v>
      </c>
      <c r="R1966" s="69">
        <v>8.5220800000000008</v>
      </c>
      <c r="S1966" s="69">
        <v>7.5434200000000002</v>
      </c>
      <c r="T1966" s="69">
        <v>7.1690610000000001</v>
      </c>
      <c r="U1966" s="69">
        <v>6.9127140000000002</v>
      </c>
      <c r="V1966" s="70">
        <v>0.61539889999999997</v>
      </c>
      <c r="W1966" s="70">
        <v>0.52397780000000005</v>
      </c>
      <c r="X1966" s="70">
        <v>0.48263679999999998</v>
      </c>
      <c r="Y1966" s="70">
        <v>0.46662710000000002</v>
      </c>
    </row>
    <row r="1967" spans="1:25">
      <c r="A1967" t="str">
        <f t="shared" si="93"/>
        <v>60-6</v>
      </c>
      <c r="B1967">
        <f t="shared" si="91"/>
        <v>60</v>
      </c>
      <c r="C1967">
        <f t="shared" si="92"/>
        <v>6</v>
      </c>
      <c r="D1967">
        <v>260000</v>
      </c>
      <c r="E1967">
        <v>42000</v>
      </c>
      <c r="F1967" s="69">
        <v>7.9531229999999997</v>
      </c>
      <c r="G1967" s="69">
        <v>6.3164040000000004</v>
      </c>
      <c r="H1967" s="69">
        <v>5.8603449999999997</v>
      </c>
      <c r="I1967" s="69">
        <v>5.7904600000000004</v>
      </c>
      <c r="J1967" s="69">
        <v>53.358490000000003</v>
      </c>
      <c r="K1967" s="69">
        <v>56.14508</v>
      </c>
      <c r="L1967" s="69">
        <v>56.514060000000001</v>
      </c>
      <c r="M1967" s="69">
        <v>56.176189999999998</v>
      </c>
      <c r="N1967" s="69">
        <v>10.55574</v>
      </c>
      <c r="O1967" s="69">
        <v>9.6665379999999992</v>
      </c>
      <c r="P1967" s="69">
        <v>9.3230470000000008</v>
      </c>
      <c r="Q1967" s="69">
        <v>9.0890920000000008</v>
      </c>
      <c r="R1967" s="69">
        <v>7.2850429999999999</v>
      </c>
      <c r="S1967" s="69">
        <v>6.4813330000000002</v>
      </c>
      <c r="T1967" s="69">
        <v>6.1738780000000002</v>
      </c>
      <c r="U1967" s="69">
        <v>5.958183</v>
      </c>
      <c r="V1967" s="70">
        <v>0.48739260000000001</v>
      </c>
      <c r="W1967" s="70">
        <v>0.41754429999999998</v>
      </c>
      <c r="X1967" s="70">
        <v>0.38625609999999999</v>
      </c>
      <c r="Y1967" s="70">
        <v>0.372193</v>
      </c>
    </row>
    <row r="1968" spans="1:25">
      <c r="A1968" t="str">
        <f t="shared" si="93"/>
        <v>60-7</v>
      </c>
      <c r="B1968">
        <f t="shared" si="91"/>
        <v>60</v>
      </c>
      <c r="C1968">
        <f t="shared" si="92"/>
        <v>7</v>
      </c>
      <c r="D1968">
        <v>260000</v>
      </c>
      <c r="E1968">
        <v>46000</v>
      </c>
      <c r="F1968" s="69">
        <v>7.1832409999999998</v>
      </c>
      <c r="G1968" s="69">
        <v>5.8205859999999996</v>
      </c>
      <c r="H1968" s="69">
        <v>5.4441480000000002</v>
      </c>
      <c r="I1968" s="69">
        <v>5.3806839999999996</v>
      </c>
      <c r="J1968" s="69">
        <v>53.326920000000001</v>
      </c>
      <c r="K1968" s="69">
        <v>55.988169999999997</v>
      </c>
      <c r="L1968" s="69">
        <v>56.336829999999999</v>
      </c>
      <c r="M1968" s="69">
        <v>56.03734</v>
      </c>
      <c r="N1968" s="69">
        <v>10.22336</v>
      </c>
      <c r="O1968" s="69">
        <v>9.3559470000000005</v>
      </c>
      <c r="P1968" s="69">
        <v>9.0209499999999991</v>
      </c>
      <c r="Q1968" s="69">
        <v>8.7896979999999996</v>
      </c>
      <c r="R1968" s="69">
        <v>7.1102230000000004</v>
      </c>
      <c r="S1968" s="69">
        <v>6.333297</v>
      </c>
      <c r="T1968" s="69">
        <v>6.0347689999999998</v>
      </c>
      <c r="U1968" s="69">
        <v>5.8237889999999997</v>
      </c>
      <c r="V1968" s="70">
        <v>0.44477509999999998</v>
      </c>
      <c r="W1968" s="70">
        <v>0.38161129999999999</v>
      </c>
      <c r="X1968" s="70">
        <v>0.3527149</v>
      </c>
      <c r="Y1968" s="70">
        <v>0.33891739999999998</v>
      </c>
    </row>
    <row r="1969" spans="1:25">
      <c r="A1969" t="str">
        <f t="shared" si="93"/>
        <v>60-17</v>
      </c>
      <c r="B1969">
        <f t="shared" si="91"/>
        <v>60</v>
      </c>
      <c r="C1969">
        <f t="shared" si="92"/>
        <v>17</v>
      </c>
      <c r="D1969">
        <v>260000</v>
      </c>
      <c r="E1969">
        <v>86000</v>
      </c>
      <c r="F1969" s="69">
        <v>5.9679729999999998</v>
      </c>
      <c r="G1969" s="69">
        <v>4.9868680000000003</v>
      </c>
      <c r="H1969" s="69">
        <v>4.708825</v>
      </c>
      <c r="I1969" s="69">
        <v>4.6464059999999998</v>
      </c>
      <c r="J1969" s="69">
        <v>55.50544</v>
      </c>
      <c r="K1969" s="69">
        <v>57.408090000000001</v>
      </c>
      <c r="L1969" s="69">
        <v>57.603090000000002</v>
      </c>
      <c r="M1969" s="69">
        <v>57.422919999999998</v>
      </c>
      <c r="N1969" s="69">
        <v>14.356909999999999</v>
      </c>
      <c r="O1969" s="69">
        <v>13.00493</v>
      </c>
      <c r="P1969" s="69">
        <v>12.491569999999999</v>
      </c>
      <c r="Q1969" s="69">
        <v>12.13095</v>
      </c>
      <c r="R1969" s="69">
        <v>7.6526690000000004</v>
      </c>
      <c r="S1969" s="69">
        <v>6.7943480000000003</v>
      </c>
      <c r="T1969" s="69">
        <v>6.4680799999999996</v>
      </c>
      <c r="U1969" s="69">
        <v>6.23759</v>
      </c>
      <c r="V1969" s="70">
        <v>0.68944419999999995</v>
      </c>
      <c r="W1969" s="70">
        <v>0.59456059999999999</v>
      </c>
      <c r="X1969" s="70">
        <v>0.55694239999999995</v>
      </c>
      <c r="Y1969" s="70">
        <v>0.53847250000000002</v>
      </c>
    </row>
    <row r="1970" spans="1:25">
      <c r="A1970" t="str">
        <f t="shared" si="93"/>
        <v>60-18</v>
      </c>
      <c r="B1970">
        <f t="shared" si="91"/>
        <v>60</v>
      </c>
      <c r="C1970">
        <f t="shared" si="92"/>
        <v>18</v>
      </c>
      <c r="D1970">
        <v>260000</v>
      </c>
      <c r="E1970">
        <v>90000</v>
      </c>
      <c r="F1970" s="69">
        <v>6.2418969999999998</v>
      </c>
      <c r="G1970" s="69">
        <v>5.2188749999999997</v>
      </c>
      <c r="H1970" s="69">
        <v>4.9281199999999998</v>
      </c>
      <c r="I1970" s="69">
        <v>4.8619349999999999</v>
      </c>
      <c r="J1970" s="69">
        <v>53.739370000000001</v>
      </c>
      <c r="K1970" s="69">
        <v>55.802129999999998</v>
      </c>
      <c r="L1970" s="69">
        <v>56.050429999999999</v>
      </c>
      <c r="M1970" s="69">
        <v>55.897179999999999</v>
      </c>
      <c r="N1970" s="69">
        <v>12.33497</v>
      </c>
      <c r="O1970" s="69">
        <v>11.214499999999999</v>
      </c>
      <c r="P1970" s="69">
        <v>10.7882</v>
      </c>
      <c r="Q1970" s="69">
        <v>10.487539999999999</v>
      </c>
      <c r="R1970" s="69">
        <v>7.283887</v>
      </c>
      <c r="S1970" s="69">
        <v>6.4731740000000002</v>
      </c>
      <c r="T1970" s="69">
        <v>6.1645849999999998</v>
      </c>
      <c r="U1970" s="69">
        <v>5.9449730000000001</v>
      </c>
      <c r="V1970" s="70">
        <v>0.56706020000000001</v>
      </c>
      <c r="W1970" s="70">
        <v>0.48805850000000001</v>
      </c>
      <c r="X1970" s="70">
        <v>0.45500049999999997</v>
      </c>
      <c r="Y1970" s="70">
        <v>0.43893009999999999</v>
      </c>
    </row>
    <row r="1971" spans="1:25">
      <c r="A1971" t="str">
        <f t="shared" si="93"/>
        <v>60-19</v>
      </c>
      <c r="B1971">
        <f t="shared" si="91"/>
        <v>60</v>
      </c>
      <c r="C1971">
        <f t="shared" si="92"/>
        <v>19</v>
      </c>
      <c r="D1971">
        <v>260000</v>
      </c>
      <c r="E1971">
        <v>94000</v>
      </c>
      <c r="F1971" s="69">
        <v>7.5438330000000002</v>
      </c>
      <c r="G1971" s="69">
        <v>6.3724860000000003</v>
      </c>
      <c r="H1971" s="69">
        <v>6.027514</v>
      </c>
      <c r="I1971" s="69">
        <v>5.9378359999999999</v>
      </c>
      <c r="J1971" s="69">
        <v>52.803739999999998</v>
      </c>
      <c r="K1971" s="69">
        <v>54.742759999999997</v>
      </c>
      <c r="L1971" s="69">
        <v>54.987949999999998</v>
      </c>
      <c r="M1971" s="69">
        <v>54.869720000000001</v>
      </c>
      <c r="N1971" s="69">
        <v>13.3688</v>
      </c>
      <c r="O1971" s="69">
        <v>12.13658</v>
      </c>
      <c r="P1971" s="69">
        <v>11.670260000000001</v>
      </c>
      <c r="Q1971" s="69">
        <v>11.33258</v>
      </c>
      <c r="R1971" s="69">
        <v>7.65604</v>
      </c>
      <c r="S1971" s="69">
        <v>6.8047180000000003</v>
      </c>
      <c r="T1971" s="69">
        <v>6.4819050000000002</v>
      </c>
      <c r="U1971" s="69">
        <v>6.2471480000000001</v>
      </c>
      <c r="V1971" s="70">
        <v>0.61455709999999997</v>
      </c>
      <c r="W1971" s="70">
        <v>0.53073870000000001</v>
      </c>
      <c r="X1971" s="70">
        <v>0.4965639</v>
      </c>
      <c r="Y1971" s="70">
        <v>0.47960839999999999</v>
      </c>
    </row>
    <row r="1972" spans="1:25">
      <c r="A1972" t="str">
        <f t="shared" si="93"/>
        <v>60-20</v>
      </c>
      <c r="B1972">
        <f t="shared" si="91"/>
        <v>60</v>
      </c>
      <c r="C1972">
        <f t="shared" si="92"/>
        <v>20</v>
      </c>
      <c r="D1972">
        <v>260000</v>
      </c>
      <c r="E1972">
        <v>98000</v>
      </c>
      <c r="F1972" s="69">
        <v>6.1736230000000001</v>
      </c>
      <c r="G1972" s="69">
        <v>5.2830050000000002</v>
      </c>
      <c r="H1972" s="69">
        <v>5.0153790000000003</v>
      </c>
      <c r="I1972" s="69">
        <v>4.9346719999999999</v>
      </c>
      <c r="J1972" s="69">
        <v>53.491079999999997</v>
      </c>
      <c r="K1972" s="69">
        <v>55.281910000000003</v>
      </c>
      <c r="L1972" s="69">
        <v>55.496659999999999</v>
      </c>
      <c r="M1972" s="69">
        <v>55.385629999999999</v>
      </c>
      <c r="N1972" s="69">
        <v>12.294840000000001</v>
      </c>
      <c r="O1972" s="69">
        <v>11.18777</v>
      </c>
      <c r="P1972" s="69">
        <v>10.769399999999999</v>
      </c>
      <c r="Q1972" s="69">
        <v>10.464729999999999</v>
      </c>
      <c r="R1972" s="69">
        <v>7.3879479999999997</v>
      </c>
      <c r="S1972" s="69">
        <v>6.5733170000000003</v>
      </c>
      <c r="T1972" s="69">
        <v>6.2647120000000003</v>
      </c>
      <c r="U1972" s="69">
        <v>6.0385809999999998</v>
      </c>
      <c r="V1972" s="70">
        <v>0.57626029999999995</v>
      </c>
      <c r="W1972" s="70">
        <v>0.49830259999999998</v>
      </c>
      <c r="X1972" s="70">
        <v>0.46602139999999997</v>
      </c>
      <c r="Y1972" s="70">
        <v>0.4498278</v>
      </c>
    </row>
    <row r="1973" spans="1:25">
      <c r="A1973" t="str">
        <f t="shared" si="93"/>
        <v>60-21</v>
      </c>
      <c r="B1973">
        <f t="shared" si="91"/>
        <v>60</v>
      </c>
      <c r="C1973">
        <f t="shared" si="92"/>
        <v>21</v>
      </c>
      <c r="D1973">
        <v>260000</v>
      </c>
      <c r="E1973">
        <v>102000</v>
      </c>
      <c r="F1973" s="69">
        <v>8.510923</v>
      </c>
      <c r="G1973" s="69">
        <v>7.2525219999999999</v>
      </c>
      <c r="H1973" s="69">
        <v>6.8725420000000002</v>
      </c>
      <c r="I1973" s="69">
        <v>6.765142</v>
      </c>
      <c r="J1973" s="69">
        <v>51.134880000000003</v>
      </c>
      <c r="K1973" s="69">
        <v>53.106369999999998</v>
      </c>
      <c r="L1973" s="69">
        <v>53.388489999999997</v>
      </c>
      <c r="M1973" s="69">
        <v>53.317540000000001</v>
      </c>
      <c r="N1973" s="69">
        <v>12.71177</v>
      </c>
      <c r="O1973" s="69">
        <v>11.561859999999999</v>
      </c>
      <c r="P1973" s="69">
        <v>11.12928</v>
      </c>
      <c r="Q1973" s="69">
        <v>10.81377</v>
      </c>
      <c r="R1973" s="69">
        <v>7.7405920000000004</v>
      </c>
      <c r="S1973" s="69">
        <v>6.885586</v>
      </c>
      <c r="T1973" s="69">
        <v>6.5629039999999996</v>
      </c>
      <c r="U1973" s="69">
        <v>6.3262349999999996</v>
      </c>
      <c r="V1973" s="70">
        <v>0.57158810000000004</v>
      </c>
      <c r="W1973" s="70">
        <v>0.49403269999999999</v>
      </c>
      <c r="X1973" s="70">
        <v>0.4622656</v>
      </c>
      <c r="Y1973" s="70">
        <v>0.44661119999999999</v>
      </c>
    </row>
    <row r="1974" spans="1:25">
      <c r="A1974" t="str">
        <f t="shared" si="93"/>
        <v>60-22</v>
      </c>
      <c r="B1974">
        <f t="shared" si="91"/>
        <v>60</v>
      </c>
      <c r="C1974">
        <f t="shared" si="92"/>
        <v>22</v>
      </c>
      <c r="D1974">
        <v>260000</v>
      </c>
      <c r="E1974">
        <v>106000</v>
      </c>
      <c r="F1974" s="69">
        <v>6.8721079999999999</v>
      </c>
      <c r="G1974" s="69">
        <v>5.8889069999999997</v>
      </c>
      <c r="H1974" s="69">
        <v>5.5865080000000003</v>
      </c>
      <c r="I1974" s="69">
        <v>5.4974379999999998</v>
      </c>
      <c r="J1974" s="69">
        <v>52.272590000000001</v>
      </c>
      <c r="K1974" s="69">
        <v>54.063670000000002</v>
      </c>
      <c r="L1974" s="69">
        <v>54.296880000000002</v>
      </c>
      <c r="M1974" s="69">
        <v>54.211930000000002</v>
      </c>
      <c r="N1974" s="69">
        <v>12.094480000000001</v>
      </c>
      <c r="O1974" s="69">
        <v>10.99536</v>
      </c>
      <c r="P1974" s="69">
        <v>10.58235</v>
      </c>
      <c r="Q1974" s="69">
        <v>10.28069</v>
      </c>
      <c r="R1974" s="69">
        <v>7.5595400000000001</v>
      </c>
      <c r="S1974" s="69">
        <v>6.7270770000000004</v>
      </c>
      <c r="T1974" s="69">
        <v>6.4128769999999999</v>
      </c>
      <c r="U1974" s="69">
        <v>6.1823319999999997</v>
      </c>
      <c r="V1974" s="70">
        <v>0.5509174</v>
      </c>
      <c r="W1974" s="70">
        <v>0.47547309999999998</v>
      </c>
      <c r="X1974" s="70">
        <v>0.44435479999999999</v>
      </c>
      <c r="Y1974" s="70">
        <v>0.42915120000000001</v>
      </c>
    </row>
    <row r="1975" spans="1:25">
      <c r="A1975" t="str">
        <f t="shared" si="93"/>
        <v>60-23</v>
      </c>
      <c r="B1975">
        <f t="shared" si="91"/>
        <v>60</v>
      </c>
      <c r="C1975">
        <f t="shared" si="92"/>
        <v>23</v>
      </c>
      <c r="D1975">
        <v>260000</v>
      </c>
      <c r="E1975">
        <v>110000</v>
      </c>
      <c r="F1975" s="69">
        <v>11.209849999999999</v>
      </c>
      <c r="G1975" s="69">
        <v>9.5172000000000008</v>
      </c>
      <c r="H1975" s="69">
        <v>8.9947099999999995</v>
      </c>
      <c r="I1975" s="69">
        <v>8.8432069999999996</v>
      </c>
      <c r="J1975" s="69">
        <v>48.971220000000002</v>
      </c>
      <c r="K1975" s="69">
        <v>51.04636</v>
      </c>
      <c r="L1975" s="69">
        <v>51.381300000000003</v>
      </c>
      <c r="M1975" s="69">
        <v>51.349440000000001</v>
      </c>
      <c r="N1975" s="69">
        <v>13.520530000000001</v>
      </c>
      <c r="O1975" s="69">
        <v>12.28417</v>
      </c>
      <c r="P1975" s="69">
        <v>11.820320000000001</v>
      </c>
      <c r="Q1975" s="69">
        <v>11.4796</v>
      </c>
      <c r="R1975" s="69">
        <v>8.3109540000000006</v>
      </c>
      <c r="S1975" s="69">
        <v>7.3885899999999998</v>
      </c>
      <c r="T1975" s="69">
        <v>7.0410750000000002</v>
      </c>
      <c r="U1975" s="69">
        <v>6.7847189999999999</v>
      </c>
      <c r="V1975" s="70">
        <v>0.58340250000000005</v>
      </c>
      <c r="W1975" s="70">
        <v>0.50448320000000002</v>
      </c>
      <c r="X1975" s="70">
        <v>0.47204740000000001</v>
      </c>
      <c r="Y1975" s="70">
        <v>0.45602559999999998</v>
      </c>
    </row>
    <row r="1976" spans="1:25">
      <c r="A1976" t="str">
        <f t="shared" si="93"/>
        <v>60-24</v>
      </c>
      <c r="B1976">
        <f t="shared" si="91"/>
        <v>60</v>
      </c>
      <c r="C1976">
        <f t="shared" si="92"/>
        <v>24</v>
      </c>
      <c r="D1976">
        <v>260000</v>
      </c>
      <c r="E1976">
        <v>114000</v>
      </c>
      <c r="F1976" s="69">
        <v>7.6558390000000003</v>
      </c>
      <c r="G1976" s="69">
        <v>6.5340939999999996</v>
      </c>
      <c r="H1976" s="69">
        <v>6.1861420000000003</v>
      </c>
      <c r="I1976" s="69">
        <v>6.0763049999999996</v>
      </c>
      <c r="J1976" s="69">
        <v>51.66442</v>
      </c>
      <c r="K1976" s="69">
        <v>53.566609999999997</v>
      </c>
      <c r="L1976" s="69">
        <v>53.84272</v>
      </c>
      <c r="M1976" s="69">
        <v>53.788409999999999</v>
      </c>
      <c r="N1976" s="69">
        <v>12.79828</v>
      </c>
      <c r="O1976" s="69">
        <v>11.64001</v>
      </c>
      <c r="P1976" s="69">
        <v>11.20506</v>
      </c>
      <c r="Q1976" s="69">
        <v>10.88472</v>
      </c>
      <c r="R1976" s="69">
        <v>7.9491040000000002</v>
      </c>
      <c r="S1976" s="69">
        <v>7.0724619999999998</v>
      </c>
      <c r="T1976" s="69">
        <v>6.7418719999999999</v>
      </c>
      <c r="U1976" s="69">
        <v>6.497236</v>
      </c>
      <c r="V1976" s="70">
        <v>0.56267080000000003</v>
      </c>
      <c r="W1976" s="70">
        <v>0.4869137</v>
      </c>
      <c r="X1976" s="70">
        <v>0.45534370000000002</v>
      </c>
      <c r="Y1976" s="70">
        <v>0.43943070000000001</v>
      </c>
    </row>
    <row r="1977" spans="1:25">
      <c r="A1977" t="str">
        <f t="shared" si="93"/>
        <v>60-25</v>
      </c>
      <c r="B1977">
        <f t="shared" si="91"/>
        <v>60</v>
      </c>
      <c r="C1977">
        <f t="shared" si="92"/>
        <v>25</v>
      </c>
      <c r="D1977">
        <v>260000</v>
      </c>
      <c r="E1977">
        <v>118000</v>
      </c>
      <c r="F1977" s="69">
        <v>5.3146199999999997</v>
      </c>
      <c r="G1977" s="69">
        <v>4.5696630000000003</v>
      </c>
      <c r="H1977" s="69">
        <v>4.3362509999999999</v>
      </c>
      <c r="I1977" s="69">
        <v>4.2608920000000001</v>
      </c>
      <c r="J1977" s="69">
        <v>53.333910000000003</v>
      </c>
      <c r="K1977" s="69">
        <v>55.097160000000002</v>
      </c>
      <c r="L1977" s="69">
        <v>55.326009999999997</v>
      </c>
      <c r="M1977" s="69">
        <v>55.250770000000003</v>
      </c>
      <c r="N1977" s="69">
        <v>10.34323</v>
      </c>
      <c r="O1977" s="69">
        <v>9.4315309999999997</v>
      </c>
      <c r="P1977" s="69">
        <v>9.0890909999999998</v>
      </c>
      <c r="Q1977" s="69">
        <v>8.8368979999999997</v>
      </c>
      <c r="R1977" s="69">
        <v>7.3574710000000003</v>
      </c>
      <c r="S1977" s="69">
        <v>6.5524620000000002</v>
      </c>
      <c r="T1977" s="69">
        <v>6.2494800000000001</v>
      </c>
      <c r="U1977" s="69">
        <v>6.0246269999999997</v>
      </c>
      <c r="V1977" s="70">
        <v>0.48636030000000002</v>
      </c>
      <c r="W1977" s="70">
        <v>0.42037350000000001</v>
      </c>
      <c r="X1977" s="70">
        <v>0.39201750000000002</v>
      </c>
      <c r="Y1977" s="70">
        <v>0.37786039999999999</v>
      </c>
    </row>
    <row r="1978" spans="1:25">
      <c r="A1978" t="str">
        <f t="shared" si="93"/>
        <v>60-26</v>
      </c>
      <c r="B1978">
        <f t="shared" si="91"/>
        <v>60</v>
      </c>
      <c r="C1978">
        <f t="shared" si="92"/>
        <v>26</v>
      </c>
      <c r="D1978">
        <v>260000</v>
      </c>
      <c r="E1978">
        <v>122000</v>
      </c>
      <c r="F1978" s="69">
        <v>9.1881889999999995</v>
      </c>
      <c r="G1978" s="69">
        <v>7.849456</v>
      </c>
      <c r="H1978" s="69">
        <v>7.4272099999999996</v>
      </c>
      <c r="I1978" s="69">
        <v>7.2974839999999999</v>
      </c>
      <c r="J1978" s="69">
        <v>50.730809999999998</v>
      </c>
      <c r="K1978" s="69">
        <v>52.67</v>
      </c>
      <c r="L1978" s="69">
        <v>52.96143</v>
      </c>
      <c r="M1978" s="69">
        <v>52.912120000000002</v>
      </c>
      <c r="N1978" s="69">
        <v>12.18984</v>
      </c>
      <c r="O1978" s="69">
        <v>11.09464</v>
      </c>
      <c r="P1978" s="69">
        <v>10.68277</v>
      </c>
      <c r="Q1978" s="69">
        <v>10.377879999999999</v>
      </c>
      <c r="R1978" s="69">
        <v>8.2150739999999995</v>
      </c>
      <c r="S1978" s="69">
        <v>7.3099889999999998</v>
      </c>
      <c r="T1978" s="69">
        <v>6.9689360000000002</v>
      </c>
      <c r="U1978" s="69">
        <v>6.7152070000000004</v>
      </c>
      <c r="V1978" s="70">
        <v>0.54310440000000004</v>
      </c>
      <c r="W1978" s="70">
        <v>0.46963500000000002</v>
      </c>
      <c r="X1978" s="70">
        <v>0.4388705</v>
      </c>
      <c r="Y1978" s="70">
        <v>0.42365259999999999</v>
      </c>
    </row>
    <row r="1979" spans="1:25">
      <c r="A1979" t="str">
        <f t="shared" si="93"/>
        <v>60-27</v>
      </c>
      <c r="B1979">
        <f t="shared" si="91"/>
        <v>60</v>
      </c>
      <c r="C1979">
        <f t="shared" si="92"/>
        <v>27</v>
      </c>
      <c r="D1979">
        <v>260000</v>
      </c>
      <c r="E1979">
        <v>126000</v>
      </c>
      <c r="F1979" s="69">
        <v>5.7751409999999996</v>
      </c>
      <c r="G1979" s="69">
        <v>4.9542440000000001</v>
      </c>
      <c r="H1979" s="69">
        <v>4.6961729999999999</v>
      </c>
      <c r="I1979" s="69">
        <v>4.613111</v>
      </c>
      <c r="J1979" s="69">
        <v>53.34395</v>
      </c>
      <c r="K1979" s="69">
        <v>55.10136</v>
      </c>
      <c r="L1979" s="69">
        <v>55.32714</v>
      </c>
      <c r="M1979" s="69">
        <v>55.246409999999997</v>
      </c>
      <c r="N1979" s="69">
        <v>9.9835960000000004</v>
      </c>
      <c r="O1979" s="69">
        <v>9.1117220000000003</v>
      </c>
      <c r="P1979" s="69">
        <v>8.7820479999999996</v>
      </c>
      <c r="Q1979" s="69">
        <v>8.5361820000000002</v>
      </c>
      <c r="R1979" s="69">
        <v>7.5928440000000004</v>
      </c>
      <c r="S1979" s="69">
        <v>6.766864</v>
      </c>
      <c r="T1979" s="69">
        <v>6.4540389999999999</v>
      </c>
      <c r="U1979" s="69">
        <v>6.2191369999999999</v>
      </c>
      <c r="V1979" s="70">
        <v>0.47392030000000002</v>
      </c>
      <c r="W1979" s="70">
        <v>0.40904649999999998</v>
      </c>
      <c r="X1979" s="70">
        <v>0.38093300000000002</v>
      </c>
      <c r="Y1979" s="70">
        <v>0.36673919999999999</v>
      </c>
    </row>
    <row r="1980" spans="1:25">
      <c r="A1980" t="str">
        <f t="shared" si="93"/>
        <v>60-28</v>
      </c>
      <c r="B1980">
        <f t="shared" si="91"/>
        <v>60</v>
      </c>
      <c r="C1980">
        <f t="shared" si="92"/>
        <v>28</v>
      </c>
      <c r="D1980">
        <v>260000</v>
      </c>
      <c r="E1980">
        <v>130000</v>
      </c>
      <c r="F1980" s="69">
        <v>7.1005219999999998</v>
      </c>
      <c r="G1980" s="69">
        <v>6.0730639999999996</v>
      </c>
      <c r="H1980" s="69">
        <v>5.7446840000000003</v>
      </c>
      <c r="I1980" s="69">
        <v>5.6407699999999998</v>
      </c>
      <c r="J1980" s="69">
        <v>52.338360000000002</v>
      </c>
      <c r="K1980" s="69">
        <v>54.165570000000002</v>
      </c>
      <c r="L1980" s="69">
        <v>54.420490000000001</v>
      </c>
      <c r="M1980" s="69">
        <v>54.348939999999999</v>
      </c>
      <c r="N1980" s="69">
        <v>8.3639899999999994</v>
      </c>
      <c r="O1980" s="69">
        <v>7.6524400000000004</v>
      </c>
      <c r="P1980" s="69">
        <v>7.382943</v>
      </c>
      <c r="Q1980" s="69">
        <v>7.1821429999999999</v>
      </c>
      <c r="R1980" s="69">
        <v>7.5402240000000003</v>
      </c>
      <c r="S1980" s="69">
        <v>6.7243170000000001</v>
      </c>
      <c r="T1980" s="69">
        <v>6.414701</v>
      </c>
      <c r="U1980" s="69">
        <v>6.1817630000000001</v>
      </c>
      <c r="V1980" s="70">
        <v>0.3941769</v>
      </c>
      <c r="W1980" s="70">
        <v>0.33870169999999999</v>
      </c>
      <c r="X1980" s="70">
        <v>0.314079</v>
      </c>
      <c r="Y1980" s="70">
        <v>0.30201230000000001</v>
      </c>
    </row>
    <row r="1981" spans="1:25">
      <c r="A1981" t="str">
        <f t="shared" si="93"/>
        <v>60-29</v>
      </c>
      <c r="B1981">
        <f t="shared" si="91"/>
        <v>60</v>
      </c>
      <c r="C1981">
        <f t="shared" si="92"/>
        <v>29</v>
      </c>
      <c r="D1981">
        <v>260000</v>
      </c>
      <c r="E1981">
        <v>134000</v>
      </c>
      <c r="F1981" s="69">
        <v>11.64847</v>
      </c>
      <c r="G1981" s="69">
        <v>9.9416630000000001</v>
      </c>
      <c r="H1981" s="69">
        <v>9.3768119999999993</v>
      </c>
      <c r="I1981" s="69">
        <v>9.1966509999999992</v>
      </c>
      <c r="J1981" s="69">
        <v>50.547510000000003</v>
      </c>
      <c r="K1981" s="69">
        <v>52.470599999999997</v>
      </c>
      <c r="L1981" s="69">
        <v>52.76099</v>
      </c>
      <c r="M1981" s="69">
        <v>52.704810000000002</v>
      </c>
      <c r="N1981" s="69">
        <v>14.847</v>
      </c>
      <c r="O1981" s="69">
        <v>13.52205</v>
      </c>
      <c r="P1981" s="69">
        <v>13.01755</v>
      </c>
      <c r="Q1981" s="69">
        <v>12.63922</v>
      </c>
      <c r="R1981" s="69">
        <v>9.4049779999999998</v>
      </c>
      <c r="S1981" s="69">
        <v>8.3721259999999997</v>
      </c>
      <c r="T1981" s="69">
        <v>7.9788249999999996</v>
      </c>
      <c r="U1981" s="69">
        <v>7.6833640000000001</v>
      </c>
      <c r="V1981" s="70">
        <v>0.67579670000000003</v>
      </c>
      <c r="W1981" s="70">
        <v>0.58605220000000002</v>
      </c>
      <c r="X1981" s="70">
        <v>0.54921889999999995</v>
      </c>
      <c r="Y1981" s="70">
        <v>0.53056530000000002</v>
      </c>
    </row>
    <row r="1982" spans="1:25">
      <c r="A1982" t="str">
        <f t="shared" si="93"/>
        <v>60-30</v>
      </c>
      <c r="B1982">
        <f t="shared" si="91"/>
        <v>60</v>
      </c>
      <c r="C1982">
        <f t="shared" si="92"/>
        <v>30</v>
      </c>
      <c r="D1982">
        <v>260000</v>
      </c>
      <c r="E1982">
        <v>138000</v>
      </c>
      <c r="F1982" s="69">
        <v>7.5503280000000004</v>
      </c>
      <c r="G1982" s="69">
        <v>6.423387</v>
      </c>
      <c r="H1982" s="69">
        <v>6.0536240000000001</v>
      </c>
      <c r="I1982" s="69">
        <v>5.9352609999999997</v>
      </c>
      <c r="J1982" s="69">
        <v>53.781509999999997</v>
      </c>
      <c r="K1982" s="69">
        <v>55.461399999999998</v>
      </c>
      <c r="L1982" s="69">
        <v>55.663600000000002</v>
      </c>
      <c r="M1982" s="69">
        <v>55.540280000000003</v>
      </c>
      <c r="N1982" s="69">
        <v>13.267519999999999</v>
      </c>
      <c r="O1982" s="69">
        <v>12.106719999999999</v>
      </c>
      <c r="P1982" s="69">
        <v>11.66286</v>
      </c>
      <c r="Q1982" s="69">
        <v>11.330550000000001</v>
      </c>
      <c r="R1982" s="69">
        <v>8.8625059999999998</v>
      </c>
      <c r="S1982" s="69">
        <v>7.8962019999999997</v>
      </c>
      <c r="T1982" s="69">
        <v>7.5272880000000004</v>
      </c>
      <c r="U1982" s="69">
        <v>7.250006</v>
      </c>
      <c r="V1982" s="70">
        <v>0.62556049999999996</v>
      </c>
      <c r="W1982" s="70">
        <v>0.54300950000000003</v>
      </c>
      <c r="X1982" s="70">
        <v>0.50835030000000003</v>
      </c>
      <c r="Y1982" s="70">
        <v>0.4905525</v>
      </c>
    </row>
    <row r="1983" spans="1:25">
      <c r="A1983" t="str">
        <f t="shared" si="93"/>
        <v>60-31</v>
      </c>
      <c r="B1983">
        <f t="shared" si="91"/>
        <v>60</v>
      </c>
      <c r="C1983">
        <f t="shared" si="92"/>
        <v>31</v>
      </c>
      <c r="D1983">
        <v>260000</v>
      </c>
      <c r="E1983">
        <v>142000</v>
      </c>
      <c r="F1983" s="69">
        <v>11.158239999999999</v>
      </c>
      <c r="G1983" s="69">
        <v>9.5675399999999993</v>
      </c>
      <c r="H1983" s="69">
        <v>9.047015</v>
      </c>
      <c r="I1983" s="69">
        <v>8.8884120000000006</v>
      </c>
      <c r="J1983" s="69">
        <v>51.091810000000002</v>
      </c>
      <c r="K1983" s="69">
        <v>52.986579999999996</v>
      </c>
      <c r="L1983" s="69">
        <v>53.254269999999998</v>
      </c>
      <c r="M1983" s="69">
        <v>53.14817</v>
      </c>
      <c r="N1983" s="69">
        <v>14.408950000000001</v>
      </c>
      <c r="O1983" s="69">
        <v>13.164870000000001</v>
      </c>
      <c r="P1983" s="69">
        <v>12.679449999999999</v>
      </c>
      <c r="Q1983" s="69">
        <v>12.311970000000001</v>
      </c>
      <c r="R1983" s="69">
        <v>9.5541470000000004</v>
      </c>
      <c r="S1983" s="69">
        <v>8.522138</v>
      </c>
      <c r="T1983" s="69">
        <v>8.1208819999999999</v>
      </c>
      <c r="U1983" s="69">
        <v>7.8163629999999999</v>
      </c>
      <c r="V1983" s="70">
        <v>0.66398089999999999</v>
      </c>
      <c r="W1983" s="70">
        <v>0.5799839</v>
      </c>
      <c r="X1983" s="70">
        <v>0.54338569999999997</v>
      </c>
      <c r="Y1983" s="70">
        <v>0.52368159999999997</v>
      </c>
    </row>
    <row r="1984" spans="1:25">
      <c r="A1984" t="str">
        <f t="shared" si="93"/>
        <v>60-32</v>
      </c>
      <c r="B1984">
        <f t="shared" si="91"/>
        <v>60</v>
      </c>
      <c r="C1984">
        <f t="shared" si="92"/>
        <v>32</v>
      </c>
      <c r="D1984">
        <v>260000</v>
      </c>
      <c r="E1984">
        <v>146000</v>
      </c>
      <c r="F1984" s="69">
        <v>11.47078</v>
      </c>
      <c r="G1984" s="69">
        <v>9.8954419999999992</v>
      </c>
      <c r="H1984" s="69">
        <v>9.3927350000000001</v>
      </c>
      <c r="I1984" s="69">
        <v>9.2510689999999993</v>
      </c>
      <c r="J1984" s="69">
        <v>49.478090000000002</v>
      </c>
      <c r="K1984" s="69">
        <v>51.494010000000003</v>
      </c>
      <c r="L1984" s="69">
        <v>51.781359999999999</v>
      </c>
      <c r="M1984" s="69">
        <v>51.668619999999997</v>
      </c>
      <c r="N1984" s="69">
        <v>17.058700000000002</v>
      </c>
      <c r="O1984" s="69">
        <v>15.57316</v>
      </c>
      <c r="P1984" s="69">
        <v>14.985749999999999</v>
      </c>
      <c r="Q1984" s="69">
        <v>14.53674</v>
      </c>
      <c r="R1984" s="69">
        <v>10.40916</v>
      </c>
      <c r="S1984" s="69">
        <v>9.2901749999999996</v>
      </c>
      <c r="T1984" s="69">
        <v>8.8500420000000002</v>
      </c>
      <c r="U1984" s="69">
        <v>8.5140879999999992</v>
      </c>
      <c r="V1984" s="70">
        <v>0.82303219999999999</v>
      </c>
      <c r="W1984" s="70">
        <v>0.72431120000000004</v>
      </c>
      <c r="X1984" s="70">
        <v>0.68064060000000004</v>
      </c>
      <c r="Y1984" s="70">
        <v>0.65578369999999997</v>
      </c>
    </row>
    <row r="1985" spans="1:25">
      <c r="A1985" t="str">
        <f t="shared" si="93"/>
        <v>60-33</v>
      </c>
      <c r="B1985">
        <f t="shared" si="91"/>
        <v>60</v>
      </c>
      <c r="C1985">
        <f t="shared" si="92"/>
        <v>33</v>
      </c>
      <c r="D1985">
        <v>260000</v>
      </c>
      <c r="E1985">
        <v>150000</v>
      </c>
      <c r="F1985" s="69">
        <v>10.566879999999999</v>
      </c>
      <c r="G1985" s="69">
        <v>9.0540339999999997</v>
      </c>
      <c r="H1985" s="69">
        <v>8.5735860000000006</v>
      </c>
      <c r="I1985" s="69">
        <v>8.4502509999999997</v>
      </c>
      <c r="J1985" s="69">
        <v>51.921779999999998</v>
      </c>
      <c r="K1985" s="69">
        <v>53.931240000000003</v>
      </c>
      <c r="L1985" s="69">
        <v>54.173859999999998</v>
      </c>
      <c r="M1985" s="69">
        <v>53.990659999999998</v>
      </c>
      <c r="N1985" s="69">
        <v>16.34027</v>
      </c>
      <c r="O1985" s="69">
        <v>14.91315</v>
      </c>
      <c r="P1985" s="69">
        <v>14.359080000000001</v>
      </c>
      <c r="Q1985" s="69">
        <v>13.94041</v>
      </c>
      <c r="R1985" s="69">
        <v>10.10257</v>
      </c>
      <c r="S1985" s="69">
        <v>9.0070119999999996</v>
      </c>
      <c r="T1985" s="69">
        <v>8.5826250000000002</v>
      </c>
      <c r="U1985" s="69">
        <v>8.2622389999999992</v>
      </c>
      <c r="V1985" s="70">
        <v>0.78517809999999999</v>
      </c>
      <c r="W1985" s="70">
        <v>0.68654700000000002</v>
      </c>
      <c r="X1985" s="70">
        <v>0.64493920000000005</v>
      </c>
      <c r="Y1985" s="70">
        <v>0.62278359999999999</v>
      </c>
    </row>
    <row r="1986" spans="1:25">
      <c r="A1986" t="str">
        <f t="shared" si="93"/>
        <v>60-34</v>
      </c>
      <c r="B1986">
        <f t="shared" si="91"/>
        <v>60</v>
      </c>
      <c r="C1986">
        <f t="shared" si="92"/>
        <v>34</v>
      </c>
      <c r="D1986">
        <v>260000</v>
      </c>
      <c r="E1986">
        <v>154000</v>
      </c>
      <c r="F1986" s="69">
        <v>11.547420000000001</v>
      </c>
      <c r="G1986" s="69">
        <v>9.9572240000000001</v>
      </c>
      <c r="H1986" s="69">
        <v>9.4552790000000009</v>
      </c>
      <c r="I1986" s="69">
        <v>9.3238690000000002</v>
      </c>
      <c r="J1986" s="69">
        <v>52.14913</v>
      </c>
      <c r="K1986" s="69">
        <v>54.19314</v>
      </c>
      <c r="L1986" s="69">
        <v>54.435310000000001</v>
      </c>
      <c r="M1986" s="69">
        <v>54.248640000000002</v>
      </c>
      <c r="N1986" s="69">
        <v>16.521239999999999</v>
      </c>
      <c r="O1986" s="69">
        <v>15.08084</v>
      </c>
      <c r="P1986" s="69">
        <v>14.52708</v>
      </c>
      <c r="Q1986" s="69">
        <v>14.108029999999999</v>
      </c>
      <c r="R1986" s="69">
        <v>10.19867</v>
      </c>
      <c r="S1986" s="69">
        <v>9.0922699999999992</v>
      </c>
      <c r="T1986" s="69">
        <v>8.6680290000000007</v>
      </c>
      <c r="U1986" s="69">
        <v>8.3479799999999997</v>
      </c>
      <c r="V1986" s="70">
        <v>0.80375189999999996</v>
      </c>
      <c r="W1986" s="70">
        <v>0.70217189999999996</v>
      </c>
      <c r="X1986" s="70">
        <v>0.65994079999999999</v>
      </c>
      <c r="Y1986" s="70">
        <v>0.63663979999999998</v>
      </c>
    </row>
    <row r="1987" spans="1:25">
      <c r="A1987" t="str">
        <f t="shared" si="93"/>
        <v>60-35</v>
      </c>
      <c r="B1987">
        <f t="shared" ref="B1987:B2050" si="94">(D1987-24000)/4000+1</f>
        <v>60</v>
      </c>
      <c r="C1987">
        <f t="shared" ref="C1987:C2050" si="95">(E1987-22000)/4000+1</f>
        <v>35</v>
      </c>
      <c r="D1987">
        <v>260000</v>
      </c>
      <c r="E1987">
        <v>158000</v>
      </c>
      <c r="F1987" s="69">
        <v>14.32324</v>
      </c>
      <c r="G1987" s="69">
        <v>12.42643</v>
      </c>
      <c r="H1987" s="69">
        <v>11.826840000000001</v>
      </c>
      <c r="I1987" s="69">
        <v>11.6737</v>
      </c>
      <c r="J1987" s="69">
        <v>48.709139999999998</v>
      </c>
      <c r="K1987" s="69">
        <v>50.903649999999999</v>
      </c>
      <c r="L1987" s="69">
        <v>51.212249999999997</v>
      </c>
      <c r="M1987" s="69">
        <v>51.06738</v>
      </c>
      <c r="N1987" s="69">
        <v>16.479970000000002</v>
      </c>
      <c r="O1987" s="69">
        <v>15.048550000000001</v>
      </c>
      <c r="P1987" s="69">
        <v>14.50657</v>
      </c>
      <c r="Q1987" s="69">
        <v>14.0977</v>
      </c>
      <c r="R1987" s="69">
        <v>10.34122</v>
      </c>
      <c r="S1987" s="69">
        <v>9.2156540000000007</v>
      </c>
      <c r="T1987" s="69">
        <v>8.7906139999999997</v>
      </c>
      <c r="U1987" s="69">
        <v>8.4710979999999996</v>
      </c>
      <c r="V1987" s="70">
        <v>0.88573970000000002</v>
      </c>
      <c r="W1987" s="70">
        <v>0.77256610000000003</v>
      </c>
      <c r="X1987" s="70">
        <v>0.72694020000000004</v>
      </c>
      <c r="Y1987" s="70">
        <v>0.70088510000000004</v>
      </c>
    </row>
    <row r="1988" spans="1:25">
      <c r="A1988" t="str">
        <f t="shared" ref="A1988:A2051" si="96">B1988&amp;"-"&amp;C1988</f>
        <v>60-36</v>
      </c>
      <c r="B1988">
        <f t="shared" si="94"/>
        <v>60</v>
      </c>
      <c r="C1988">
        <f t="shared" si="95"/>
        <v>36</v>
      </c>
      <c r="D1988">
        <v>260000</v>
      </c>
      <c r="E1988">
        <v>162000</v>
      </c>
      <c r="F1988" s="69">
        <v>7.208609</v>
      </c>
      <c r="G1988" s="69">
        <v>6.2375410000000002</v>
      </c>
      <c r="H1988" s="69">
        <v>5.9403829999999997</v>
      </c>
      <c r="I1988" s="69">
        <v>5.8775009999999996</v>
      </c>
      <c r="J1988" s="69">
        <v>55.271470000000001</v>
      </c>
      <c r="K1988" s="69">
        <v>57.107109999999999</v>
      </c>
      <c r="L1988" s="69">
        <v>57.266179999999999</v>
      </c>
      <c r="M1988" s="69">
        <v>56.971020000000003</v>
      </c>
      <c r="N1988" s="69">
        <v>14.50006</v>
      </c>
      <c r="O1988" s="69">
        <v>13.27496</v>
      </c>
      <c r="P1988" s="69">
        <v>12.82184</v>
      </c>
      <c r="Q1988" s="69">
        <v>12.48986</v>
      </c>
      <c r="R1988" s="69">
        <v>9.4044709999999991</v>
      </c>
      <c r="S1988" s="69">
        <v>8.3777069999999991</v>
      </c>
      <c r="T1988" s="69">
        <v>8.0017379999999996</v>
      </c>
      <c r="U1988" s="69">
        <v>7.7258930000000001</v>
      </c>
      <c r="V1988" s="70">
        <v>0.70452870000000001</v>
      </c>
      <c r="W1988" s="70">
        <v>0.61541920000000006</v>
      </c>
      <c r="X1988" s="70">
        <v>0.57982520000000004</v>
      </c>
      <c r="Y1988" s="70">
        <v>0.56081639999999999</v>
      </c>
    </row>
    <row r="1989" spans="1:25">
      <c r="A1989" t="str">
        <f t="shared" si="96"/>
        <v>61-18</v>
      </c>
      <c r="B1989">
        <f t="shared" si="94"/>
        <v>61</v>
      </c>
      <c r="C1989">
        <f t="shared" si="95"/>
        <v>18</v>
      </c>
      <c r="D1989">
        <v>264000</v>
      </c>
      <c r="E1989">
        <v>90000</v>
      </c>
      <c r="F1989" s="69">
        <v>5.7000159999999997</v>
      </c>
      <c r="G1989" s="69">
        <v>4.6871859999999996</v>
      </c>
      <c r="H1989" s="69">
        <v>4.4092209999999996</v>
      </c>
      <c r="I1989" s="69">
        <v>4.3574710000000003</v>
      </c>
      <c r="J1989" s="69">
        <v>55.541249999999998</v>
      </c>
      <c r="K1989" s="69">
        <v>57.571469999999998</v>
      </c>
      <c r="L1989" s="69">
        <v>57.777949999999997</v>
      </c>
      <c r="M1989" s="69">
        <v>57.567950000000003</v>
      </c>
      <c r="N1989" s="69">
        <v>13.78326</v>
      </c>
      <c r="O1989" s="69">
        <v>12.505269999999999</v>
      </c>
      <c r="P1989" s="69">
        <v>12.01953</v>
      </c>
      <c r="Q1989" s="69">
        <v>11.68153</v>
      </c>
      <c r="R1989" s="69">
        <v>7.6042019999999999</v>
      </c>
      <c r="S1989" s="69">
        <v>6.7521389999999997</v>
      </c>
      <c r="T1989" s="69">
        <v>6.4288759999999998</v>
      </c>
      <c r="U1989" s="69">
        <v>6.2026680000000001</v>
      </c>
      <c r="V1989" s="70">
        <v>0.66634320000000002</v>
      </c>
      <c r="W1989" s="70">
        <v>0.57314679999999996</v>
      </c>
      <c r="X1989" s="70">
        <v>0.53556329999999996</v>
      </c>
      <c r="Y1989" s="70">
        <v>0.51770649999999996</v>
      </c>
    </row>
    <row r="1990" spans="1:25">
      <c r="A1990" t="str">
        <f t="shared" si="96"/>
        <v>61-19</v>
      </c>
      <c r="B1990">
        <f t="shared" si="94"/>
        <v>61</v>
      </c>
      <c r="C1990">
        <f t="shared" si="95"/>
        <v>19</v>
      </c>
      <c r="D1990">
        <v>264000</v>
      </c>
      <c r="E1990">
        <v>94000</v>
      </c>
      <c r="F1990" s="69">
        <v>5.6174210000000002</v>
      </c>
      <c r="G1990" s="69">
        <v>4.6792119999999997</v>
      </c>
      <c r="H1990" s="69">
        <v>4.4143990000000004</v>
      </c>
      <c r="I1990" s="69">
        <v>4.3571229999999996</v>
      </c>
      <c r="J1990" s="69">
        <v>55.125430000000001</v>
      </c>
      <c r="K1990" s="69">
        <v>56.998010000000001</v>
      </c>
      <c r="L1990" s="69">
        <v>57.188040000000001</v>
      </c>
      <c r="M1990" s="69">
        <v>57.007179999999998</v>
      </c>
      <c r="N1990" s="69">
        <v>13.727930000000001</v>
      </c>
      <c r="O1990" s="69">
        <v>12.45842</v>
      </c>
      <c r="P1990" s="69">
        <v>11.9765</v>
      </c>
      <c r="Q1990" s="69">
        <v>11.637269999999999</v>
      </c>
      <c r="R1990" s="69">
        <v>7.6128340000000003</v>
      </c>
      <c r="S1990" s="69">
        <v>6.763045</v>
      </c>
      <c r="T1990" s="69">
        <v>6.4407269999999999</v>
      </c>
      <c r="U1990" s="69">
        <v>6.212745</v>
      </c>
      <c r="V1990" s="70">
        <v>0.6542481</v>
      </c>
      <c r="W1990" s="70">
        <v>0.56457780000000002</v>
      </c>
      <c r="X1990" s="70">
        <v>0.52828839999999999</v>
      </c>
      <c r="Y1990" s="70">
        <v>0.51075429999999999</v>
      </c>
    </row>
    <row r="1991" spans="1:25">
      <c r="A1991" t="str">
        <f t="shared" si="96"/>
        <v>61-20</v>
      </c>
      <c r="B1991">
        <f t="shared" si="94"/>
        <v>61</v>
      </c>
      <c r="C1991">
        <f t="shared" si="95"/>
        <v>20</v>
      </c>
      <c r="D1991">
        <v>264000</v>
      </c>
      <c r="E1991">
        <v>98000</v>
      </c>
      <c r="F1991" s="69">
        <v>8.2537409999999998</v>
      </c>
      <c r="G1991" s="69">
        <v>6.9501229999999996</v>
      </c>
      <c r="H1991" s="69">
        <v>6.5657509999999997</v>
      </c>
      <c r="I1991" s="69">
        <v>6.4682209999999998</v>
      </c>
      <c r="J1991" s="69">
        <v>52.468290000000003</v>
      </c>
      <c r="K1991" s="69">
        <v>54.390050000000002</v>
      </c>
      <c r="L1991" s="69">
        <v>54.633699999999997</v>
      </c>
      <c r="M1991" s="69">
        <v>54.518630000000002</v>
      </c>
      <c r="N1991" s="69">
        <v>14.35426</v>
      </c>
      <c r="O1991" s="69">
        <v>13.01962</v>
      </c>
      <c r="P1991" s="69">
        <v>12.516830000000001</v>
      </c>
      <c r="Q1991" s="69">
        <v>12.151949999999999</v>
      </c>
      <c r="R1991" s="69">
        <v>8.0108809999999995</v>
      </c>
      <c r="S1991" s="69">
        <v>7.117235</v>
      </c>
      <c r="T1991" s="69">
        <v>6.7797510000000001</v>
      </c>
      <c r="U1991" s="69">
        <v>6.5344720000000001</v>
      </c>
      <c r="V1991" s="70">
        <v>0.66413149999999999</v>
      </c>
      <c r="W1991" s="70">
        <v>0.57457659999999999</v>
      </c>
      <c r="X1991" s="70">
        <v>0.5387613</v>
      </c>
      <c r="Y1991" s="70">
        <v>0.52097870000000002</v>
      </c>
    </row>
    <row r="1992" spans="1:25">
      <c r="A1992" t="str">
        <f t="shared" si="96"/>
        <v>61-21</v>
      </c>
      <c r="B1992">
        <f t="shared" si="94"/>
        <v>61</v>
      </c>
      <c r="C1992">
        <f t="shared" si="95"/>
        <v>21</v>
      </c>
      <c r="D1992">
        <v>264000</v>
      </c>
      <c r="E1992">
        <v>102000</v>
      </c>
      <c r="F1992" s="69">
        <v>5.518885</v>
      </c>
      <c r="G1992" s="69">
        <v>4.7421569999999997</v>
      </c>
      <c r="H1992" s="69">
        <v>4.5061559999999998</v>
      </c>
      <c r="I1992" s="69">
        <v>4.435886</v>
      </c>
      <c r="J1992" s="69">
        <v>53.099930000000001</v>
      </c>
      <c r="K1992" s="69">
        <v>54.889159999999997</v>
      </c>
      <c r="L1992" s="69">
        <v>55.106459999999998</v>
      </c>
      <c r="M1992" s="69">
        <v>54.995249999999999</v>
      </c>
      <c r="N1992" s="69">
        <v>10.82268</v>
      </c>
      <c r="O1992" s="69">
        <v>9.8693209999999993</v>
      </c>
      <c r="P1992" s="69">
        <v>9.5098350000000007</v>
      </c>
      <c r="Q1992" s="69">
        <v>9.250216</v>
      </c>
      <c r="R1992" s="69">
        <v>7.1098600000000003</v>
      </c>
      <c r="S1992" s="69">
        <v>6.329421</v>
      </c>
      <c r="T1992" s="69">
        <v>6.034332</v>
      </c>
      <c r="U1992" s="69">
        <v>5.8194039999999996</v>
      </c>
      <c r="V1992" s="70">
        <v>0.50475519999999996</v>
      </c>
      <c r="W1992" s="70">
        <v>0.43550050000000001</v>
      </c>
      <c r="X1992" s="70">
        <v>0.40623110000000001</v>
      </c>
      <c r="Y1992" s="70">
        <v>0.39193230000000001</v>
      </c>
    </row>
    <row r="1993" spans="1:25">
      <c r="A1993" t="str">
        <f t="shared" si="96"/>
        <v>61-22</v>
      </c>
      <c r="B1993">
        <f t="shared" si="94"/>
        <v>61</v>
      </c>
      <c r="C1993">
        <f t="shared" si="95"/>
        <v>22</v>
      </c>
      <c r="D1993">
        <v>264000</v>
      </c>
      <c r="E1993">
        <v>106000</v>
      </c>
      <c r="F1993" s="69">
        <v>5.7880380000000002</v>
      </c>
      <c r="G1993" s="69">
        <v>4.9743050000000002</v>
      </c>
      <c r="H1993" s="69">
        <v>4.7273610000000001</v>
      </c>
      <c r="I1993" s="69">
        <v>4.6536429999999998</v>
      </c>
      <c r="J1993" s="69">
        <v>52.059649999999998</v>
      </c>
      <c r="K1993" s="69">
        <v>53.850119999999997</v>
      </c>
      <c r="L1993" s="69">
        <v>54.083559999999999</v>
      </c>
      <c r="M1993" s="69">
        <v>53.997349999999997</v>
      </c>
      <c r="N1993" s="69">
        <v>9.6880780000000009</v>
      </c>
      <c r="O1993" s="69">
        <v>8.8401409999999991</v>
      </c>
      <c r="P1993" s="69">
        <v>8.5211839999999999</v>
      </c>
      <c r="Q1993" s="69">
        <v>8.2886620000000004</v>
      </c>
      <c r="R1993" s="69">
        <v>6.9848030000000003</v>
      </c>
      <c r="S1993" s="69">
        <v>6.2216290000000001</v>
      </c>
      <c r="T1993" s="69">
        <v>5.9335110000000002</v>
      </c>
      <c r="U1993" s="69">
        <v>5.72173</v>
      </c>
      <c r="V1993" s="70">
        <v>0.44909009999999999</v>
      </c>
      <c r="W1993" s="70">
        <v>0.38675749999999998</v>
      </c>
      <c r="X1993" s="70">
        <v>0.35984329999999998</v>
      </c>
      <c r="Y1993" s="70">
        <v>0.34655580000000002</v>
      </c>
    </row>
    <row r="1994" spans="1:25">
      <c r="A1994" t="str">
        <f t="shared" si="96"/>
        <v>61-23</v>
      </c>
      <c r="B1994">
        <f t="shared" si="94"/>
        <v>61</v>
      </c>
      <c r="C1994">
        <f t="shared" si="95"/>
        <v>23</v>
      </c>
      <c r="D1994">
        <v>264000</v>
      </c>
      <c r="E1994">
        <v>110000</v>
      </c>
      <c r="F1994" s="69">
        <v>7.568905</v>
      </c>
      <c r="G1994" s="69">
        <v>6.6894739999999997</v>
      </c>
      <c r="H1994" s="69">
        <v>6.4124530000000002</v>
      </c>
      <c r="I1994" s="69">
        <v>6.3452830000000002</v>
      </c>
      <c r="J1994" s="69">
        <v>51.136760000000002</v>
      </c>
      <c r="K1994" s="69">
        <v>52.845910000000003</v>
      </c>
      <c r="L1994" s="69">
        <v>53.068019999999997</v>
      </c>
      <c r="M1994" s="69">
        <v>52.973170000000003</v>
      </c>
      <c r="N1994" s="69">
        <v>12.47523</v>
      </c>
      <c r="O1994" s="69">
        <v>11.34304</v>
      </c>
      <c r="P1994" s="69">
        <v>10.918609999999999</v>
      </c>
      <c r="Q1994" s="69">
        <v>10.60651</v>
      </c>
      <c r="R1994" s="69">
        <v>7.7480770000000003</v>
      </c>
      <c r="S1994" s="69">
        <v>6.8949449999999999</v>
      </c>
      <c r="T1994" s="69">
        <v>6.5740540000000003</v>
      </c>
      <c r="U1994" s="69">
        <v>6.3373369999999998</v>
      </c>
      <c r="V1994" s="70">
        <v>0.55069440000000003</v>
      </c>
      <c r="W1994" s="70">
        <v>0.47675040000000002</v>
      </c>
      <c r="X1994" s="70">
        <v>0.44606210000000002</v>
      </c>
      <c r="Y1994" s="70">
        <v>0.43064580000000002</v>
      </c>
    </row>
    <row r="1995" spans="1:25">
      <c r="A1995" t="str">
        <f t="shared" si="96"/>
        <v>61-24</v>
      </c>
      <c r="B1995">
        <f t="shared" si="94"/>
        <v>61</v>
      </c>
      <c r="C1995">
        <f t="shared" si="95"/>
        <v>24</v>
      </c>
      <c r="D1995">
        <v>264000</v>
      </c>
      <c r="E1995">
        <v>114000</v>
      </c>
      <c r="F1995" s="69">
        <v>5.7839660000000004</v>
      </c>
      <c r="G1995" s="69">
        <v>5.0910970000000004</v>
      </c>
      <c r="H1995" s="69">
        <v>4.8741219999999998</v>
      </c>
      <c r="I1995" s="69">
        <v>4.8164059999999997</v>
      </c>
      <c r="J1995" s="69">
        <v>51.403579999999998</v>
      </c>
      <c r="K1995" s="69">
        <v>53.21114</v>
      </c>
      <c r="L1995" s="69">
        <v>53.46461</v>
      </c>
      <c r="M1995" s="69">
        <v>53.393560000000001</v>
      </c>
      <c r="N1995" s="69">
        <v>8.1282789999999991</v>
      </c>
      <c r="O1995" s="69">
        <v>7.4332349999999998</v>
      </c>
      <c r="P1995" s="69">
        <v>7.171354</v>
      </c>
      <c r="Q1995" s="69">
        <v>6.979698</v>
      </c>
      <c r="R1995" s="69">
        <v>6.8219859999999999</v>
      </c>
      <c r="S1995" s="69">
        <v>6.0817480000000002</v>
      </c>
      <c r="T1995" s="69">
        <v>5.8023300000000004</v>
      </c>
      <c r="U1995" s="69">
        <v>5.5956289999999997</v>
      </c>
      <c r="V1995" s="70">
        <v>0.3829167</v>
      </c>
      <c r="W1995" s="70">
        <v>0.3296309</v>
      </c>
      <c r="X1995" s="70">
        <v>0.30585709999999999</v>
      </c>
      <c r="Y1995" s="70">
        <v>0.29411789999999999</v>
      </c>
    </row>
    <row r="1996" spans="1:25">
      <c r="A1996" t="str">
        <f t="shared" si="96"/>
        <v>61-25</v>
      </c>
      <c r="B1996">
        <f t="shared" si="94"/>
        <v>61</v>
      </c>
      <c r="C1996">
        <f t="shared" si="95"/>
        <v>25</v>
      </c>
      <c r="D1996">
        <v>264000</v>
      </c>
      <c r="E1996">
        <v>118000</v>
      </c>
      <c r="F1996" s="69">
        <v>5.2928959999999998</v>
      </c>
      <c r="G1996" s="69">
        <v>4.602163</v>
      </c>
      <c r="H1996" s="69">
        <v>4.3852349999999998</v>
      </c>
      <c r="I1996" s="69">
        <v>4.3191079999999999</v>
      </c>
      <c r="J1996" s="69">
        <v>52.47184</v>
      </c>
      <c r="K1996" s="69">
        <v>54.26699</v>
      </c>
      <c r="L1996" s="69">
        <v>54.509929999999997</v>
      </c>
      <c r="M1996" s="69">
        <v>54.436610000000002</v>
      </c>
      <c r="N1996" s="69">
        <v>8.7598920000000007</v>
      </c>
      <c r="O1996" s="69">
        <v>8.0008459999999992</v>
      </c>
      <c r="P1996" s="69">
        <v>7.7150239999999997</v>
      </c>
      <c r="Q1996" s="69">
        <v>7.5050610000000004</v>
      </c>
      <c r="R1996" s="69">
        <v>7.0100119999999997</v>
      </c>
      <c r="S1996" s="69">
        <v>6.247808</v>
      </c>
      <c r="T1996" s="69">
        <v>5.9603070000000002</v>
      </c>
      <c r="U1996" s="69">
        <v>5.7472989999999999</v>
      </c>
      <c r="V1996" s="70">
        <v>0.4153191</v>
      </c>
      <c r="W1996" s="70">
        <v>0.3577748</v>
      </c>
      <c r="X1996" s="70">
        <v>0.3323796</v>
      </c>
      <c r="Y1996" s="70">
        <v>0.31980900000000001</v>
      </c>
    </row>
    <row r="1997" spans="1:25">
      <c r="A1997" t="str">
        <f t="shared" si="96"/>
        <v>61-26</v>
      </c>
      <c r="B1997">
        <f t="shared" si="94"/>
        <v>61</v>
      </c>
      <c r="C1997">
        <f t="shared" si="95"/>
        <v>26</v>
      </c>
      <c r="D1997">
        <v>264000</v>
      </c>
      <c r="E1997">
        <v>122000</v>
      </c>
      <c r="F1997" s="69">
        <v>9.6276290000000007</v>
      </c>
      <c r="G1997" s="69">
        <v>8.2764559999999996</v>
      </c>
      <c r="H1997" s="69">
        <v>7.8437960000000002</v>
      </c>
      <c r="I1997" s="69">
        <v>7.7153</v>
      </c>
      <c r="J1997" s="69">
        <v>50.593940000000003</v>
      </c>
      <c r="K1997" s="69">
        <v>52.514000000000003</v>
      </c>
      <c r="L1997" s="69">
        <v>52.796230000000001</v>
      </c>
      <c r="M1997" s="69">
        <v>52.734990000000003</v>
      </c>
      <c r="N1997" s="69">
        <v>14.08958</v>
      </c>
      <c r="O1997" s="69">
        <v>12.802020000000001</v>
      </c>
      <c r="P1997" s="69">
        <v>12.31949</v>
      </c>
      <c r="Q1997" s="69">
        <v>11.963609999999999</v>
      </c>
      <c r="R1997" s="69">
        <v>8.5701219999999996</v>
      </c>
      <c r="S1997" s="69">
        <v>7.621486</v>
      </c>
      <c r="T1997" s="69">
        <v>7.2652669999999997</v>
      </c>
      <c r="U1997" s="69">
        <v>7.0018729999999998</v>
      </c>
      <c r="V1997" s="70">
        <v>0.67025409999999996</v>
      </c>
      <c r="W1997" s="70">
        <v>0.58107200000000003</v>
      </c>
      <c r="X1997" s="70">
        <v>0.54563620000000002</v>
      </c>
      <c r="Y1997" s="70">
        <v>0.52845500000000001</v>
      </c>
    </row>
    <row r="1998" spans="1:25">
      <c r="A1998" t="str">
        <f t="shared" si="96"/>
        <v>61-27</v>
      </c>
      <c r="B1998">
        <f t="shared" si="94"/>
        <v>61</v>
      </c>
      <c r="C1998">
        <f t="shared" si="95"/>
        <v>27</v>
      </c>
      <c r="D1998">
        <v>264000</v>
      </c>
      <c r="E1998">
        <v>126000</v>
      </c>
      <c r="F1998" s="69">
        <v>10.576969999999999</v>
      </c>
      <c r="G1998" s="69">
        <v>9.005217</v>
      </c>
      <c r="H1998" s="69">
        <v>8.4954359999999998</v>
      </c>
      <c r="I1998" s="69">
        <v>8.3378929999999993</v>
      </c>
      <c r="J1998" s="69">
        <v>49.591760000000001</v>
      </c>
      <c r="K1998" s="69">
        <v>51.653849999999998</v>
      </c>
      <c r="L1998" s="69">
        <v>51.984529999999999</v>
      </c>
      <c r="M1998" s="69">
        <v>51.947589999999998</v>
      </c>
      <c r="N1998" s="69">
        <v>12.55097</v>
      </c>
      <c r="O1998" s="69">
        <v>11.42934</v>
      </c>
      <c r="P1998" s="69">
        <v>11.007569999999999</v>
      </c>
      <c r="Q1998" s="69">
        <v>10.69491</v>
      </c>
      <c r="R1998" s="69">
        <v>8.4987340000000007</v>
      </c>
      <c r="S1998" s="69">
        <v>7.5629479999999996</v>
      </c>
      <c r="T1998" s="69">
        <v>7.2100850000000003</v>
      </c>
      <c r="U1998" s="69">
        <v>6.9473719999999997</v>
      </c>
      <c r="V1998" s="70">
        <v>0.57795359999999996</v>
      </c>
      <c r="W1998" s="70">
        <v>0.49862010000000001</v>
      </c>
      <c r="X1998" s="70">
        <v>0.46613270000000001</v>
      </c>
      <c r="Y1998" s="70">
        <v>0.45045990000000002</v>
      </c>
    </row>
    <row r="1999" spans="1:25">
      <c r="A1999" t="str">
        <f t="shared" si="96"/>
        <v>61-28</v>
      </c>
      <c r="B1999">
        <f t="shared" si="94"/>
        <v>61</v>
      </c>
      <c r="C1999">
        <f t="shared" si="95"/>
        <v>28</v>
      </c>
      <c r="D1999">
        <v>264000</v>
      </c>
      <c r="E1999">
        <v>130000</v>
      </c>
      <c r="F1999" s="69">
        <v>7.1810239999999999</v>
      </c>
      <c r="G1999" s="69">
        <v>6.1087680000000004</v>
      </c>
      <c r="H1999" s="69">
        <v>5.7567490000000001</v>
      </c>
      <c r="I1999" s="69">
        <v>5.6445990000000004</v>
      </c>
      <c r="J1999" s="69">
        <v>53.204210000000003</v>
      </c>
      <c r="K1999" s="69">
        <v>54.992089999999997</v>
      </c>
      <c r="L1999" s="69">
        <v>55.225999999999999</v>
      </c>
      <c r="M1999" s="69">
        <v>55.141019999999997</v>
      </c>
      <c r="N1999" s="69">
        <v>12.66625</v>
      </c>
      <c r="O1999" s="69">
        <v>11.543469999999999</v>
      </c>
      <c r="P1999" s="69">
        <v>11.120469999999999</v>
      </c>
      <c r="Q1999" s="69">
        <v>10.807270000000001</v>
      </c>
      <c r="R1999" s="69">
        <v>8.3938000000000006</v>
      </c>
      <c r="S1999" s="69">
        <v>7.4725029999999997</v>
      </c>
      <c r="T1999" s="69">
        <v>7.1248849999999999</v>
      </c>
      <c r="U1999" s="69">
        <v>6.8664509999999996</v>
      </c>
      <c r="V1999" s="70">
        <v>0.58343140000000004</v>
      </c>
      <c r="W1999" s="70">
        <v>0.50344460000000002</v>
      </c>
      <c r="X1999" s="70">
        <v>0.4709699</v>
      </c>
      <c r="Y1999" s="70">
        <v>0.45532040000000001</v>
      </c>
    </row>
    <row r="2000" spans="1:25">
      <c r="A2000" t="str">
        <f t="shared" si="96"/>
        <v>61-29</v>
      </c>
      <c r="B2000">
        <f t="shared" si="94"/>
        <v>61</v>
      </c>
      <c r="C2000">
        <f t="shared" si="95"/>
        <v>29</v>
      </c>
      <c r="D2000">
        <v>264000</v>
      </c>
      <c r="E2000">
        <v>134000</v>
      </c>
      <c r="F2000" s="69">
        <v>6.6252199999999997</v>
      </c>
      <c r="G2000" s="69">
        <v>5.6450469999999999</v>
      </c>
      <c r="H2000" s="69">
        <v>5.3292520000000003</v>
      </c>
      <c r="I2000" s="69">
        <v>5.2281170000000001</v>
      </c>
      <c r="J2000" s="69">
        <v>52.689430000000002</v>
      </c>
      <c r="K2000" s="69">
        <v>54.458379999999998</v>
      </c>
      <c r="L2000" s="69">
        <v>54.693040000000003</v>
      </c>
      <c r="M2000" s="69">
        <v>54.619790000000002</v>
      </c>
      <c r="N2000" s="69">
        <v>9.6670400000000001</v>
      </c>
      <c r="O2000" s="69">
        <v>8.8391900000000003</v>
      </c>
      <c r="P2000" s="69">
        <v>8.5252780000000001</v>
      </c>
      <c r="Q2000" s="69">
        <v>8.2917679999999994</v>
      </c>
      <c r="R2000" s="69">
        <v>7.9132809999999996</v>
      </c>
      <c r="S2000" s="69">
        <v>7.0564910000000003</v>
      </c>
      <c r="T2000" s="69">
        <v>6.7314679999999996</v>
      </c>
      <c r="U2000" s="69">
        <v>6.4877310000000001</v>
      </c>
      <c r="V2000" s="70">
        <v>0.45359159999999998</v>
      </c>
      <c r="W2000" s="70">
        <v>0.39054349999999999</v>
      </c>
      <c r="X2000" s="70">
        <v>0.36368899999999998</v>
      </c>
      <c r="Y2000" s="70">
        <v>0.35044419999999998</v>
      </c>
    </row>
    <row r="2001" spans="1:25">
      <c r="A2001" t="str">
        <f t="shared" si="96"/>
        <v>61-30</v>
      </c>
      <c r="B2001">
        <f t="shared" si="94"/>
        <v>61</v>
      </c>
      <c r="C2001">
        <f t="shared" si="95"/>
        <v>30</v>
      </c>
      <c r="D2001">
        <v>264000</v>
      </c>
      <c r="E2001">
        <v>138000</v>
      </c>
      <c r="F2001" s="69">
        <v>8.0724929999999997</v>
      </c>
      <c r="G2001" s="69">
        <v>6.8976949999999997</v>
      </c>
      <c r="H2001" s="69">
        <v>6.5190950000000001</v>
      </c>
      <c r="I2001" s="69">
        <v>6.3990910000000003</v>
      </c>
      <c r="J2001" s="69">
        <v>52.293759999999999</v>
      </c>
      <c r="K2001" s="69">
        <v>54.0685</v>
      </c>
      <c r="L2001" s="69">
        <v>54.311970000000002</v>
      </c>
      <c r="M2001" s="69">
        <v>54.235550000000003</v>
      </c>
      <c r="N2001" s="69">
        <v>11.46796</v>
      </c>
      <c r="O2001" s="69">
        <v>10.47052</v>
      </c>
      <c r="P2001" s="69">
        <v>10.091989999999999</v>
      </c>
      <c r="Q2001" s="69">
        <v>9.8078040000000009</v>
      </c>
      <c r="R2001" s="69">
        <v>8.5893979999999992</v>
      </c>
      <c r="S2001" s="69">
        <v>7.6544829999999999</v>
      </c>
      <c r="T2001" s="69">
        <v>7.300128</v>
      </c>
      <c r="U2001" s="69">
        <v>7.0328720000000002</v>
      </c>
      <c r="V2001" s="70">
        <v>0.52602349999999998</v>
      </c>
      <c r="W2001" s="70">
        <v>0.45439160000000001</v>
      </c>
      <c r="X2001" s="70">
        <v>0.42436390000000002</v>
      </c>
      <c r="Y2001" s="70">
        <v>0.40906740000000003</v>
      </c>
    </row>
    <row r="2002" spans="1:25">
      <c r="A2002" t="str">
        <f t="shared" si="96"/>
        <v>61-31</v>
      </c>
      <c r="B2002">
        <f t="shared" si="94"/>
        <v>61</v>
      </c>
      <c r="C2002">
        <f t="shared" si="95"/>
        <v>31</v>
      </c>
      <c r="D2002">
        <v>264000</v>
      </c>
      <c r="E2002">
        <v>142000</v>
      </c>
      <c r="F2002" s="69">
        <v>6.213768</v>
      </c>
      <c r="G2002" s="69">
        <v>5.3093009999999996</v>
      </c>
      <c r="H2002" s="69">
        <v>5.0228400000000004</v>
      </c>
      <c r="I2002" s="69">
        <v>4.93527</v>
      </c>
      <c r="J2002" s="69">
        <v>53.654020000000003</v>
      </c>
      <c r="K2002" s="69">
        <v>55.338729999999998</v>
      </c>
      <c r="L2002" s="69">
        <v>55.539749999999998</v>
      </c>
      <c r="M2002" s="69">
        <v>55.424059999999997</v>
      </c>
      <c r="N2002" s="69">
        <v>9.1859470000000005</v>
      </c>
      <c r="O2002" s="69">
        <v>8.4158639999999991</v>
      </c>
      <c r="P2002" s="69">
        <v>8.1198940000000004</v>
      </c>
      <c r="Q2002" s="69">
        <v>7.898034</v>
      </c>
      <c r="R2002" s="69">
        <v>8.1167429999999996</v>
      </c>
      <c r="S2002" s="69">
        <v>7.243995</v>
      </c>
      <c r="T2002" s="69">
        <v>6.9096010000000003</v>
      </c>
      <c r="U2002" s="69">
        <v>6.6564629999999996</v>
      </c>
      <c r="V2002" s="70">
        <v>0.43839600000000001</v>
      </c>
      <c r="W2002" s="70">
        <v>0.37870480000000001</v>
      </c>
      <c r="X2002" s="70">
        <v>0.35267680000000001</v>
      </c>
      <c r="Y2002" s="70">
        <v>0.3393602</v>
      </c>
    </row>
    <row r="2003" spans="1:25">
      <c r="A2003" t="str">
        <f t="shared" si="96"/>
        <v>61-32</v>
      </c>
      <c r="B2003">
        <f t="shared" si="94"/>
        <v>61</v>
      </c>
      <c r="C2003">
        <f t="shared" si="95"/>
        <v>32</v>
      </c>
      <c r="D2003">
        <v>264000</v>
      </c>
      <c r="E2003">
        <v>146000</v>
      </c>
      <c r="F2003" s="69">
        <v>10.643409999999999</v>
      </c>
      <c r="G2003" s="69">
        <v>9.1996099999999998</v>
      </c>
      <c r="H2003" s="69">
        <v>8.7376570000000005</v>
      </c>
      <c r="I2003" s="69">
        <v>8.6011620000000004</v>
      </c>
      <c r="J2003" s="69">
        <v>52.267910000000001</v>
      </c>
      <c r="K2003" s="69">
        <v>54.049239999999998</v>
      </c>
      <c r="L2003" s="69">
        <v>54.267400000000002</v>
      </c>
      <c r="M2003" s="69">
        <v>54.137120000000003</v>
      </c>
      <c r="N2003" s="69">
        <v>16.14424</v>
      </c>
      <c r="O2003" s="69">
        <v>14.73391</v>
      </c>
      <c r="P2003" s="69">
        <v>14.19154</v>
      </c>
      <c r="Q2003" s="69">
        <v>13.77965</v>
      </c>
      <c r="R2003" s="69">
        <v>10.136419999999999</v>
      </c>
      <c r="S2003" s="69">
        <v>9.0314619999999994</v>
      </c>
      <c r="T2003" s="69">
        <v>8.6090809999999998</v>
      </c>
      <c r="U2003" s="69">
        <v>8.2886319999999998</v>
      </c>
      <c r="V2003" s="70">
        <v>0.76573259999999999</v>
      </c>
      <c r="W2003" s="70">
        <v>0.66933819999999999</v>
      </c>
      <c r="X2003" s="70">
        <v>0.62931550000000003</v>
      </c>
      <c r="Y2003" s="70">
        <v>0.60753639999999998</v>
      </c>
    </row>
    <row r="2004" spans="1:25">
      <c r="A2004" t="str">
        <f t="shared" si="96"/>
        <v>61-33</v>
      </c>
      <c r="B2004">
        <f t="shared" si="94"/>
        <v>61</v>
      </c>
      <c r="C2004">
        <f t="shared" si="95"/>
        <v>33</v>
      </c>
      <c r="D2004">
        <v>264000</v>
      </c>
      <c r="E2004">
        <v>150000</v>
      </c>
      <c r="F2004" s="69">
        <v>15.701420000000001</v>
      </c>
      <c r="G2004" s="69">
        <v>13.617319999999999</v>
      </c>
      <c r="H2004" s="69">
        <v>12.935560000000001</v>
      </c>
      <c r="I2004" s="69">
        <v>12.75183</v>
      </c>
      <c r="J2004" s="69">
        <v>48.912979999999997</v>
      </c>
      <c r="K2004" s="69">
        <v>50.987929999999999</v>
      </c>
      <c r="L2004" s="69">
        <v>51.272750000000002</v>
      </c>
      <c r="M2004" s="69">
        <v>51.146970000000003</v>
      </c>
      <c r="N2004" s="69">
        <v>18.969159999999999</v>
      </c>
      <c r="O2004" s="69">
        <v>17.275200000000002</v>
      </c>
      <c r="P2004" s="69">
        <v>16.626159999999999</v>
      </c>
      <c r="Q2004" s="69">
        <v>16.133900000000001</v>
      </c>
      <c r="R2004" s="69">
        <v>11.238300000000001</v>
      </c>
      <c r="S2004" s="69">
        <v>10.00742</v>
      </c>
      <c r="T2004" s="69">
        <v>9.5372800000000009</v>
      </c>
      <c r="U2004" s="69">
        <v>9.1830549999999995</v>
      </c>
      <c r="V2004" s="70">
        <v>0.94488260000000002</v>
      </c>
      <c r="W2004" s="70">
        <v>0.82751770000000002</v>
      </c>
      <c r="X2004" s="70">
        <v>0.7797212</v>
      </c>
      <c r="Y2004" s="70">
        <v>0.75383029999999995</v>
      </c>
    </row>
    <row r="2005" spans="1:25">
      <c r="A2005" t="str">
        <f t="shared" si="96"/>
        <v>61-34</v>
      </c>
      <c r="B2005">
        <f t="shared" si="94"/>
        <v>61</v>
      </c>
      <c r="C2005">
        <f t="shared" si="95"/>
        <v>34</v>
      </c>
      <c r="D2005">
        <v>264000</v>
      </c>
      <c r="E2005">
        <v>154000</v>
      </c>
      <c r="F2005" s="69">
        <v>11.680540000000001</v>
      </c>
      <c r="G2005" s="69">
        <v>10.11636</v>
      </c>
      <c r="H2005" s="69">
        <v>9.6230670000000007</v>
      </c>
      <c r="I2005" s="69">
        <v>9.4949840000000005</v>
      </c>
      <c r="J2005" s="69">
        <v>51.982680000000002</v>
      </c>
      <c r="K2005" s="69">
        <v>54.009819999999998</v>
      </c>
      <c r="L2005" s="69">
        <v>54.257100000000001</v>
      </c>
      <c r="M2005" s="69">
        <v>54.094520000000003</v>
      </c>
      <c r="N2005" s="69">
        <v>16.915669999999999</v>
      </c>
      <c r="O2005" s="69">
        <v>15.43421</v>
      </c>
      <c r="P2005" s="69">
        <v>14.867760000000001</v>
      </c>
      <c r="Q2005" s="69">
        <v>14.439</v>
      </c>
      <c r="R2005" s="69">
        <v>10.347250000000001</v>
      </c>
      <c r="S2005" s="69">
        <v>9.2226210000000002</v>
      </c>
      <c r="T2005" s="69">
        <v>8.7936119999999995</v>
      </c>
      <c r="U2005" s="69">
        <v>8.4706209999999995</v>
      </c>
      <c r="V2005" s="70">
        <v>0.81907830000000004</v>
      </c>
      <c r="W2005" s="70">
        <v>0.71523550000000002</v>
      </c>
      <c r="X2005" s="70">
        <v>0.67262100000000002</v>
      </c>
      <c r="Y2005" s="70">
        <v>0.64878840000000004</v>
      </c>
    </row>
    <row r="2006" spans="1:25">
      <c r="A2006" t="str">
        <f t="shared" si="96"/>
        <v>61-35</v>
      </c>
      <c r="B2006">
        <f t="shared" si="94"/>
        <v>61</v>
      </c>
      <c r="C2006">
        <f t="shared" si="95"/>
        <v>35</v>
      </c>
      <c r="D2006">
        <v>264000</v>
      </c>
      <c r="E2006">
        <v>158000</v>
      </c>
      <c r="F2006" s="69">
        <v>16.177230000000002</v>
      </c>
      <c r="G2006" s="69">
        <v>14.03946</v>
      </c>
      <c r="H2006" s="69">
        <v>13.35088</v>
      </c>
      <c r="I2006" s="69">
        <v>13.161799999999999</v>
      </c>
      <c r="J2006" s="69">
        <v>47.532699999999998</v>
      </c>
      <c r="K2006" s="69">
        <v>49.797930000000001</v>
      </c>
      <c r="L2006" s="69">
        <v>50.148269999999997</v>
      </c>
      <c r="M2006" s="69">
        <v>50.048540000000003</v>
      </c>
      <c r="N2006" s="69">
        <v>17.407219999999999</v>
      </c>
      <c r="O2006" s="69">
        <v>15.876329999999999</v>
      </c>
      <c r="P2006" s="69">
        <v>15.29954</v>
      </c>
      <c r="Q2006" s="69">
        <v>14.86163</v>
      </c>
      <c r="R2006" s="69">
        <v>10.810169999999999</v>
      </c>
      <c r="S2006" s="69">
        <v>9.6303380000000001</v>
      </c>
      <c r="T2006" s="69">
        <v>9.1856910000000003</v>
      </c>
      <c r="U2006" s="69">
        <v>8.8507809999999996</v>
      </c>
      <c r="V2006" s="70">
        <v>0.84418119999999996</v>
      </c>
      <c r="W2006" s="70">
        <v>0.73505069999999995</v>
      </c>
      <c r="X2006" s="70">
        <v>0.69119419999999998</v>
      </c>
      <c r="Y2006" s="70">
        <v>0.66609220000000002</v>
      </c>
    </row>
    <row r="2007" spans="1:25">
      <c r="A2007" t="str">
        <f t="shared" si="96"/>
        <v>61-36</v>
      </c>
      <c r="B2007">
        <f t="shared" si="94"/>
        <v>61</v>
      </c>
      <c r="C2007">
        <f t="shared" si="95"/>
        <v>36</v>
      </c>
      <c r="D2007">
        <v>264000</v>
      </c>
      <c r="E2007">
        <v>162000</v>
      </c>
      <c r="F2007" s="69">
        <v>9.9869830000000004</v>
      </c>
      <c r="G2007" s="69">
        <v>8.5588630000000006</v>
      </c>
      <c r="H2007" s="69">
        <v>8.1198069999999998</v>
      </c>
      <c r="I2007" s="69">
        <v>8.0317900000000009</v>
      </c>
      <c r="J2007" s="69">
        <v>52.255159999999997</v>
      </c>
      <c r="K2007" s="69">
        <v>54.400930000000002</v>
      </c>
      <c r="L2007" s="69">
        <v>54.673850000000002</v>
      </c>
      <c r="M2007" s="69">
        <v>54.458680000000001</v>
      </c>
      <c r="N2007" s="69">
        <v>14.27542</v>
      </c>
      <c r="O2007" s="69">
        <v>13.05287</v>
      </c>
      <c r="P2007" s="69">
        <v>12.610200000000001</v>
      </c>
      <c r="Q2007" s="69">
        <v>12.284840000000001</v>
      </c>
      <c r="R2007" s="69">
        <v>9.6286550000000002</v>
      </c>
      <c r="S2007" s="69">
        <v>8.5674689999999991</v>
      </c>
      <c r="T2007" s="69">
        <v>8.1838429999999995</v>
      </c>
      <c r="U2007" s="69">
        <v>7.902571</v>
      </c>
      <c r="V2007" s="70">
        <v>0.66256859999999995</v>
      </c>
      <c r="W2007" s="70">
        <v>0.57417070000000003</v>
      </c>
      <c r="X2007" s="70">
        <v>0.54032979999999997</v>
      </c>
      <c r="Y2007" s="70">
        <v>0.52250229999999998</v>
      </c>
    </row>
    <row r="2008" spans="1:25">
      <c r="A2008" t="str">
        <f t="shared" si="96"/>
        <v>62-19</v>
      </c>
      <c r="B2008">
        <f t="shared" si="94"/>
        <v>62</v>
      </c>
      <c r="C2008">
        <f t="shared" si="95"/>
        <v>19</v>
      </c>
      <c r="D2008">
        <v>268000</v>
      </c>
      <c r="E2008">
        <v>94000</v>
      </c>
      <c r="F2008" s="69">
        <v>5.9147100000000004</v>
      </c>
      <c r="G2008" s="69">
        <v>4.834136</v>
      </c>
      <c r="H2008" s="69">
        <v>4.5326399999999998</v>
      </c>
      <c r="I2008" s="69">
        <v>4.4761759999999997</v>
      </c>
      <c r="J2008" s="69">
        <v>54.09843</v>
      </c>
      <c r="K2008" s="69">
        <v>56.242699999999999</v>
      </c>
      <c r="L2008" s="69">
        <v>56.496369999999999</v>
      </c>
      <c r="M2008" s="69">
        <v>56.311889999999998</v>
      </c>
      <c r="N2008" s="69">
        <v>14.05219</v>
      </c>
      <c r="O2008" s="69">
        <v>12.74469</v>
      </c>
      <c r="P2008" s="69">
        <v>12.25118</v>
      </c>
      <c r="Q2008" s="69">
        <v>11.906269999999999</v>
      </c>
      <c r="R2008" s="69">
        <v>7.7280319999999998</v>
      </c>
      <c r="S2008" s="69">
        <v>6.8597299999999999</v>
      </c>
      <c r="T2008" s="69">
        <v>6.5326829999999996</v>
      </c>
      <c r="U2008" s="69">
        <v>6.3036709999999996</v>
      </c>
      <c r="V2008" s="70">
        <v>0.61949620000000005</v>
      </c>
      <c r="W2008" s="70">
        <v>0.53256400000000004</v>
      </c>
      <c r="X2008" s="70">
        <v>0.4970424</v>
      </c>
      <c r="Y2008" s="70">
        <v>0.480404</v>
      </c>
    </row>
    <row r="2009" spans="1:25">
      <c r="A2009" t="str">
        <f t="shared" si="96"/>
        <v>62-20</v>
      </c>
      <c r="B2009">
        <f t="shared" si="94"/>
        <v>62</v>
      </c>
      <c r="C2009">
        <f t="shared" si="95"/>
        <v>20</v>
      </c>
      <c r="D2009">
        <v>268000</v>
      </c>
      <c r="E2009">
        <v>98000</v>
      </c>
      <c r="F2009" s="69">
        <v>5.5057489999999998</v>
      </c>
      <c r="G2009" s="69">
        <v>4.5673370000000002</v>
      </c>
      <c r="H2009" s="69">
        <v>4.2982269999999998</v>
      </c>
      <c r="I2009" s="69">
        <v>4.2381529999999996</v>
      </c>
      <c r="J2009" s="69">
        <v>54.082299999999996</v>
      </c>
      <c r="K2009" s="69">
        <v>56.018599999999999</v>
      </c>
      <c r="L2009" s="69">
        <v>56.239899999999999</v>
      </c>
      <c r="M2009" s="69">
        <v>56.084009999999999</v>
      </c>
      <c r="N2009" s="69">
        <v>12.32592</v>
      </c>
      <c r="O2009" s="69">
        <v>11.201040000000001</v>
      </c>
      <c r="P2009" s="69">
        <v>10.775919999999999</v>
      </c>
      <c r="Q2009" s="69">
        <v>10.473520000000001</v>
      </c>
      <c r="R2009" s="69">
        <v>7.3833909999999996</v>
      </c>
      <c r="S2009" s="69">
        <v>6.5623860000000001</v>
      </c>
      <c r="T2009" s="69">
        <v>6.2521610000000001</v>
      </c>
      <c r="U2009" s="69">
        <v>6.0306680000000004</v>
      </c>
      <c r="V2009" s="70">
        <v>0.57545310000000005</v>
      </c>
      <c r="W2009" s="70">
        <v>0.49539620000000001</v>
      </c>
      <c r="X2009" s="70">
        <v>0.46206000000000003</v>
      </c>
      <c r="Y2009" s="70">
        <v>0.44618370000000002</v>
      </c>
    </row>
    <row r="2010" spans="1:25">
      <c r="A2010" t="str">
        <f t="shared" si="96"/>
        <v>62-21</v>
      </c>
      <c r="B2010">
        <f t="shared" si="94"/>
        <v>62</v>
      </c>
      <c r="C2010">
        <f t="shared" si="95"/>
        <v>21</v>
      </c>
      <c r="D2010">
        <v>268000</v>
      </c>
      <c r="E2010">
        <v>102000</v>
      </c>
      <c r="F2010" s="69">
        <v>7.6146250000000002</v>
      </c>
      <c r="G2010" s="69">
        <v>6.4502740000000003</v>
      </c>
      <c r="H2010" s="69">
        <v>6.1035490000000001</v>
      </c>
      <c r="I2010" s="69">
        <v>6.0132459999999996</v>
      </c>
      <c r="J2010" s="69">
        <v>52.565060000000003</v>
      </c>
      <c r="K2010" s="69">
        <v>54.450369999999999</v>
      </c>
      <c r="L2010" s="69">
        <v>54.69182</v>
      </c>
      <c r="M2010" s="69">
        <v>54.58437</v>
      </c>
      <c r="N2010" s="69">
        <v>14.11576</v>
      </c>
      <c r="O2010" s="69">
        <v>12.813840000000001</v>
      </c>
      <c r="P2010" s="69">
        <v>12.324490000000001</v>
      </c>
      <c r="Q2010" s="69">
        <v>11.96936</v>
      </c>
      <c r="R2010" s="69">
        <v>7.9771780000000003</v>
      </c>
      <c r="S2010" s="69">
        <v>7.0879519999999996</v>
      </c>
      <c r="T2010" s="69">
        <v>6.7533760000000003</v>
      </c>
      <c r="U2010" s="69">
        <v>6.510243</v>
      </c>
      <c r="V2010" s="70">
        <v>0.64339970000000002</v>
      </c>
      <c r="W2010" s="70">
        <v>0.55706299999999997</v>
      </c>
      <c r="X2010" s="70">
        <v>0.52223540000000002</v>
      </c>
      <c r="Y2010" s="70">
        <v>0.50484890000000004</v>
      </c>
    </row>
    <row r="2011" spans="1:25">
      <c r="A2011" t="str">
        <f t="shared" si="96"/>
        <v>62-22</v>
      </c>
      <c r="B2011">
        <f t="shared" si="94"/>
        <v>62</v>
      </c>
      <c r="C2011">
        <f t="shared" si="95"/>
        <v>22</v>
      </c>
      <c r="D2011">
        <v>268000</v>
      </c>
      <c r="E2011">
        <v>106000</v>
      </c>
      <c r="F2011" s="69">
        <v>5.3161100000000001</v>
      </c>
      <c r="G2011" s="69">
        <v>4.5714620000000004</v>
      </c>
      <c r="H2011" s="69">
        <v>4.3455180000000002</v>
      </c>
      <c r="I2011" s="69">
        <v>4.2764100000000003</v>
      </c>
      <c r="J2011" s="69">
        <v>53.8367</v>
      </c>
      <c r="K2011" s="69">
        <v>55.525579999999998</v>
      </c>
      <c r="L2011" s="69">
        <v>55.716009999999997</v>
      </c>
      <c r="M2011" s="69">
        <v>55.604329999999997</v>
      </c>
      <c r="N2011" s="69">
        <v>12.611510000000001</v>
      </c>
      <c r="O2011" s="69">
        <v>11.469530000000001</v>
      </c>
      <c r="P2011" s="69">
        <v>11.0404</v>
      </c>
      <c r="Q2011" s="69">
        <v>10.72767</v>
      </c>
      <c r="R2011" s="69">
        <v>7.5101909999999998</v>
      </c>
      <c r="S2011" s="69">
        <v>6.6794880000000001</v>
      </c>
      <c r="T2011" s="69">
        <v>6.3666729999999996</v>
      </c>
      <c r="U2011" s="69">
        <v>6.1379279999999996</v>
      </c>
      <c r="V2011" s="70">
        <v>0.57670429999999995</v>
      </c>
      <c r="W2011" s="70">
        <v>0.49903350000000002</v>
      </c>
      <c r="X2011" s="70">
        <v>0.46707690000000002</v>
      </c>
      <c r="Y2011" s="70">
        <v>0.4509956</v>
      </c>
    </row>
    <row r="2012" spans="1:25">
      <c r="A2012" t="str">
        <f t="shared" si="96"/>
        <v>62-23</v>
      </c>
      <c r="B2012">
        <f t="shared" si="94"/>
        <v>62</v>
      </c>
      <c r="C2012">
        <f t="shared" si="95"/>
        <v>23</v>
      </c>
      <c r="D2012">
        <v>268000</v>
      </c>
      <c r="E2012">
        <v>110000</v>
      </c>
      <c r="F2012" s="69">
        <v>5.9211559999999999</v>
      </c>
      <c r="G2012" s="69">
        <v>5.210388</v>
      </c>
      <c r="H2012" s="69">
        <v>4.9898569999999998</v>
      </c>
      <c r="I2012" s="69">
        <v>4.9342459999999999</v>
      </c>
      <c r="J2012" s="69">
        <v>51.35998</v>
      </c>
      <c r="K2012" s="69">
        <v>53.139009999999999</v>
      </c>
      <c r="L2012" s="69">
        <v>53.378970000000002</v>
      </c>
      <c r="M2012" s="69">
        <v>53.295879999999997</v>
      </c>
      <c r="N2012" s="69">
        <v>8.9868690000000004</v>
      </c>
      <c r="O2012" s="69">
        <v>8.2049629999999993</v>
      </c>
      <c r="P2012" s="69">
        <v>7.9107380000000003</v>
      </c>
      <c r="Q2012" s="69">
        <v>7.6960680000000004</v>
      </c>
      <c r="R2012" s="69">
        <v>6.918939</v>
      </c>
      <c r="S2012" s="69">
        <v>6.1644629999999996</v>
      </c>
      <c r="T2012" s="69">
        <v>5.8799549999999998</v>
      </c>
      <c r="U2012" s="69">
        <v>5.6706839999999996</v>
      </c>
      <c r="V2012" s="70">
        <v>0.41360560000000002</v>
      </c>
      <c r="W2012" s="70">
        <v>0.35630689999999998</v>
      </c>
      <c r="X2012" s="70">
        <v>0.33106380000000002</v>
      </c>
      <c r="Y2012" s="70">
        <v>0.31849270000000002</v>
      </c>
    </row>
    <row r="2013" spans="1:25">
      <c r="A2013" t="str">
        <f t="shared" si="96"/>
        <v>62-24</v>
      </c>
      <c r="B2013">
        <f t="shared" si="94"/>
        <v>62</v>
      </c>
      <c r="C2013">
        <f t="shared" si="95"/>
        <v>24</v>
      </c>
      <c r="D2013">
        <v>268000</v>
      </c>
      <c r="E2013">
        <v>114000</v>
      </c>
      <c r="F2013" s="69">
        <v>7.0982609999999999</v>
      </c>
      <c r="G2013" s="69">
        <v>6.2129899999999996</v>
      </c>
      <c r="H2013" s="69">
        <v>5.9378710000000003</v>
      </c>
      <c r="I2013" s="69">
        <v>5.8670049999999998</v>
      </c>
      <c r="J2013" s="69">
        <v>51.419530000000002</v>
      </c>
      <c r="K2013" s="69">
        <v>53.261389999999999</v>
      </c>
      <c r="L2013" s="69">
        <v>53.524529999999999</v>
      </c>
      <c r="M2013" s="69">
        <v>53.459209999999999</v>
      </c>
      <c r="N2013" s="69">
        <v>11.47105</v>
      </c>
      <c r="O2013" s="69">
        <v>10.447039999999999</v>
      </c>
      <c r="P2013" s="69">
        <v>10.06213</v>
      </c>
      <c r="Q2013" s="69">
        <v>9.7805560000000007</v>
      </c>
      <c r="R2013" s="69">
        <v>7.5971219999999997</v>
      </c>
      <c r="S2013" s="69">
        <v>6.762022</v>
      </c>
      <c r="T2013" s="69">
        <v>6.4475420000000003</v>
      </c>
      <c r="U2013" s="69">
        <v>6.2163240000000002</v>
      </c>
      <c r="V2013" s="70">
        <v>0.5086138</v>
      </c>
      <c r="W2013" s="70">
        <v>0.43967309999999998</v>
      </c>
      <c r="X2013" s="70">
        <v>0.41054980000000002</v>
      </c>
      <c r="Y2013" s="70">
        <v>0.39595360000000002</v>
      </c>
    </row>
    <row r="2014" spans="1:25">
      <c r="A2014" t="str">
        <f t="shared" si="96"/>
        <v>62-25</v>
      </c>
      <c r="B2014">
        <f t="shared" si="94"/>
        <v>62</v>
      </c>
      <c r="C2014">
        <f t="shared" si="95"/>
        <v>25</v>
      </c>
      <c r="D2014">
        <v>268000</v>
      </c>
      <c r="E2014">
        <v>118000</v>
      </c>
      <c r="F2014" s="69">
        <v>7.3620900000000002</v>
      </c>
      <c r="G2014" s="69">
        <v>6.3401740000000002</v>
      </c>
      <c r="H2014" s="69">
        <v>6.0113200000000004</v>
      </c>
      <c r="I2014" s="69">
        <v>5.9146130000000001</v>
      </c>
      <c r="J2014" s="69">
        <v>51.550849999999997</v>
      </c>
      <c r="K2014" s="69">
        <v>53.467930000000003</v>
      </c>
      <c r="L2014" s="69">
        <v>53.748040000000003</v>
      </c>
      <c r="M2014" s="69">
        <v>53.69061</v>
      </c>
      <c r="N2014" s="69">
        <v>11.57485</v>
      </c>
      <c r="O2014" s="69">
        <v>10.542770000000001</v>
      </c>
      <c r="P2014" s="69">
        <v>10.155430000000001</v>
      </c>
      <c r="Q2014" s="69">
        <v>9.8731360000000006</v>
      </c>
      <c r="R2014" s="69">
        <v>7.7557710000000002</v>
      </c>
      <c r="S2014" s="69">
        <v>6.8990010000000002</v>
      </c>
      <c r="T2014" s="69">
        <v>6.576803</v>
      </c>
      <c r="U2014" s="69">
        <v>6.3404629999999997</v>
      </c>
      <c r="V2014" s="70">
        <v>0.51498520000000003</v>
      </c>
      <c r="W2014" s="70">
        <v>0.44428440000000002</v>
      </c>
      <c r="X2014" s="70">
        <v>0.41478090000000001</v>
      </c>
      <c r="Y2014" s="70">
        <v>0.40054770000000001</v>
      </c>
    </row>
    <row r="2015" spans="1:25">
      <c r="A2015" t="str">
        <f t="shared" si="96"/>
        <v>62-26</v>
      </c>
      <c r="B2015">
        <f t="shared" si="94"/>
        <v>62</v>
      </c>
      <c r="C2015">
        <f t="shared" si="95"/>
        <v>26</v>
      </c>
      <c r="D2015">
        <v>268000</v>
      </c>
      <c r="E2015">
        <v>122000</v>
      </c>
      <c r="F2015" s="69">
        <v>8.1508479999999999</v>
      </c>
      <c r="G2015" s="69">
        <v>7.042268</v>
      </c>
      <c r="H2015" s="69">
        <v>6.6888240000000003</v>
      </c>
      <c r="I2015" s="69">
        <v>6.5814830000000004</v>
      </c>
      <c r="J2015" s="69">
        <v>53.037489999999998</v>
      </c>
      <c r="K2015" s="69">
        <v>54.79</v>
      </c>
      <c r="L2015" s="69">
        <v>55.014389999999999</v>
      </c>
      <c r="M2015" s="69">
        <v>54.934809999999999</v>
      </c>
      <c r="N2015" s="69">
        <v>15.589180000000001</v>
      </c>
      <c r="O2015" s="69">
        <v>14.15249</v>
      </c>
      <c r="P2015" s="69">
        <v>13.611560000000001</v>
      </c>
      <c r="Q2015" s="69">
        <v>13.21223</v>
      </c>
      <c r="R2015" s="69">
        <v>8.8000980000000002</v>
      </c>
      <c r="S2015" s="69">
        <v>7.8222779999999998</v>
      </c>
      <c r="T2015" s="69">
        <v>7.4541579999999996</v>
      </c>
      <c r="U2015" s="69">
        <v>7.1824760000000003</v>
      </c>
      <c r="V2015" s="70">
        <v>0.72437859999999998</v>
      </c>
      <c r="W2015" s="70">
        <v>0.63048709999999997</v>
      </c>
      <c r="X2015" s="70">
        <v>0.59306139999999996</v>
      </c>
      <c r="Y2015" s="70">
        <v>0.57387690000000002</v>
      </c>
    </row>
    <row r="2016" spans="1:25">
      <c r="A2016" t="str">
        <f t="shared" si="96"/>
        <v>62-27</v>
      </c>
      <c r="B2016">
        <f t="shared" si="94"/>
        <v>62</v>
      </c>
      <c r="C2016">
        <f t="shared" si="95"/>
        <v>27</v>
      </c>
      <c r="D2016">
        <v>268000</v>
      </c>
      <c r="E2016">
        <v>126000</v>
      </c>
      <c r="F2016" s="69">
        <v>12.34775</v>
      </c>
      <c r="G2016" s="69">
        <v>10.511900000000001</v>
      </c>
      <c r="H2016" s="69">
        <v>9.9265519999999992</v>
      </c>
      <c r="I2016" s="69">
        <v>9.7406649999999999</v>
      </c>
      <c r="J2016" s="69">
        <v>48.828830000000004</v>
      </c>
      <c r="K2016" s="69">
        <v>50.940260000000002</v>
      </c>
      <c r="L2016" s="69">
        <v>51.291919999999998</v>
      </c>
      <c r="M2016" s="69">
        <v>51.280540000000002</v>
      </c>
      <c r="N2016" s="69">
        <v>14.685269999999999</v>
      </c>
      <c r="O2016" s="69">
        <v>13.344709999999999</v>
      </c>
      <c r="P2016" s="69">
        <v>12.839</v>
      </c>
      <c r="Q2016" s="69">
        <v>12.46265</v>
      </c>
      <c r="R2016" s="69">
        <v>9.1068870000000004</v>
      </c>
      <c r="S2016" s="69">
        <v>8.0979360000000007</v>
      </c>
      <c r="T2016" s="69">
        <v>7.7167139999999996</v>
      </c>
      <c r="U2016" s="69">
        <v>7.4327639999999997</v>
      </c>
      <c r="V2016" s="70">
        <v>0.63581129999999997</v>
      </c>
      <c r="W2016" s="70">
        <v>0.55117369999999999</v>
      </c>
      <c r="X2016" s="70">
        <v>0.51649849999999997</v>
      </c>
      <c r="Y2016" s="70">
        <v>0.49875170000000002</v>
      </c>
    </row>
    <row r="2017" spans="1:25">
      <c r="A2017" t="str">
        <f t="shared" si="96"/>
        <v>62-28</v>
      </c>
      <c r="B2017">
        <f t="shared" si="94"/>
        <v>62</v>
      </c>
      <c r="C2017">
        <f t="shared" si="95"/>
        <v>28</v>
      </c>
      <c r="D2017">
        <v>268000</v>
      </c>
      <c r="E2017">
        <v>130000</v>
      </c>
      <c r="F2017" s="69">
        <v>6.1053269999999999</v>
      </c>
      <c r="G2017" s="69">
        <v>5.200933</v>
      </c>
      <c r="H2017" s="69">
        <v>4.9136139999999999</v>
      </c>
      <c r="I2017" s="69">
        <v>4.8245050000000003</v>
      </c>
      <c r="J2017" s="69">
        <v>52.428829999999998</v>
      </c>
      <c r="K2017" s="69">
        <v>54.285449999999997</v>
      </c>
      <c r="L2017" s="69">
        <v>54.541989999999998</v>
      </c>
      <c r="M2017" s="69">
        <v>54.485210000000002</v>
      </c>
      <c r="N2017" s="69">
        <v>7.9353629999999997</v>
      </c>
      <c r="O2017" s="69">
        <v>7.264729</v>
      </c>
      <c r="P2017" s="69">
        <v>7.0105279999999999</v>
      </c>
      <c r="Q2017" s="69">
        <v>6.8234579999999996</v>
      </c>
      <c r="R2017" s="69">
        <v>7.321377</v>
      </c>
      <c r="S2017" s="69">
        <v>6.5287509999999997</v>
      </c>
      <c r="T2017" s="69">
        <v>6.2281760000000004</v>
      </c>
      <c r="U2017" s="69">
        <v>6.0039949999999997</v>
      </c>
      <c r="V2017" s="70">
        <v>0.377216</v>
      </c>
      <c r="W2017" s="70">
        <v>0.32440249999999998</v>
      </c>
      <c r="X2017" s="70">
        <v>0.3012648</v>
      </c>
      <c r="Y2017" s="70">
        <v>0.2900353</v>
      </c>
    </row>
    <row r="2018" spans="1:25">
      <c r="A2018" t="str">
        <f t="shared" si="96"/>
        <v>62-29</v>
      </c>
      <c r="B2018">
        <f t="shared" si="94"/>
        <v>62</v>
      </c>
      <c r="C2018">
        <f t="shared" si="95"/>
        <v>29</v>
      </c>
      <c r="D2018">
        <v>268000</v>
      </c>
      <c r="E2018">
        <v>134000</v>
      </c>
      <c r="F2018" s="69">
        <v>5.0589310000000003</v>
      </c>
      <c r="G2018" s="69">
        <v>4.3054969999999999</v>
      </c>
      <c r="H2018" s="69">
        <v>4.0689310000000001</v>
      </c>
      <c r="I2018" s="69">
        <v>3.9951569999999998</v>
      </c>
      <c r="J2018" s="69">
        <v>53.749169999999999</v>
      </c>
      <c r="K2018" s="69">
        <v>55.463839999999998</v>
      </c>
      <c r="L2018" s="69">
        <v>55.676049999999996</v>
      </c>
      <c r="M2018" s="69">
        <v>55.598280000000003</v>
      </c>
      <c r="N2018" s="69">
        <v>6.568937</v>
      </c>
      <c r="O2018" s="69">
        <v>6.0293130000000001</v>
      </c>
      <c r="P2018" s="69">
        <v>5.8251480000000004</v>
      </c>
      <c r="Q2018" s="69">
        <v>5.6744019999999997</v>
      </c>
      <c r="R2018" s="69">
        <v>7.0601070000000004</v>
      </c>
      <c r="S2018" s="69">
        <v>6.3017620000000001</v>
      </c>
      <c r="T2018" s="69">
        <v>6.014837</v>
      </c>
      <c r="U2018" s="69">
        <v>5.7993740000000003</v>
      </c>
      <c r="V2018" s="70">
        <v>0.3254205</v>
      </c>
      <c r="W2018" s="70">
        <v>0.27877210000000002</v>
      </c>
      <c r="X2018" s="70">
        <v>0.2581136</v>
      </c>
      <c r="Y2018" s="70">
        <v>0.2480021</v>
      </c>
    </row>
    <row r="2019" spans="1:25">
      <c r="A2019" t="str">
        <f t="shared" si="96"/>
        <v>62-30</v>
      </c>
      <c r="B2019">
        <f t="shared" si="94"/>
        <v>62</v>
      </c>
      <c r="C2019">
        <f t="shared" si="95"/>
        <v>30</v>
      </c>
      <c r="D2019">
        <v>268000</v>
      </c>
      <c r="E2019">
        <v>138000</v>
      </c>
      <c r="F2019" s="69">
        <v>5.0202960000000001</v>
      </c>
      <c r="G2019" s="69">
        <v>4.2661579999999999</v>
      </c>
      <c r="H2019" s="69">
        <v>4.0280430000000003</v>
      </c>
      <c r="I2019" s="69">
        <v>3.953087</v>
      </c>
      <c r="J2019" s="69">
        <v>53.569690000000001</v>
      </c>
      <c r="K2019" s="69">
        <v>55.296680000000002</v>
      </c>
      <c r="L2019" s="69">
        <v>55.51784</v>
      </c>
      <c r="M2019" s="69">
        <v>55.443770000000001</v>
      </c>
      <c r="N2019" s="69">
        <v>6.6221360000000002</v>
      </c>
      <c r="O2019" s="69">
        <v>6.078646</v>
      </c>
      <c r="P2019" s="69">
        <v>5.8729230000000001</v>
      </c>
      <c r="Q2019" s="69">
        <v>5.7206570000000001</v>
      </c>
      <c r="R2019" s="69">
        <v>7.234159</v>
      </c>
      <c r="S2019" s="69">
        <v>6.4571589999999999</v>
      </c>
      <c r="T2019" s="69">
        <v>6.1634339999999996</v>
      </c>
      <c r="U2019" s="69">
        <v>5.9423300000000001</v>
      </c>
      <c r="V2019" s="70">
        <v>0.32741789999999998</v>
      </c>
      <c r="W2019" s="70">
        <v>0.2799567</v>
      </c>
      <c r="X2019" s="70">
        <v>0.25917630000000003</v>
      </c>
      <c r="Y2019" s="70">
        <v>0.2490347</v>
      </c>
    </row>
    <row r="2020" spans="1:25">
      <c r="A2020" t="str">
        <f t="shared" si="96"/>
        <v>62-31</v>
      </c>
      <c r="B2020">
        <f t="shared" si="94"/>
        <v>62</v>
      </c>
      <c r="C2020">
        <f t="shared" si="95"/>
        <v>31</v>
      </c>
      <c r="D2020">
        <v>268000</v>
      </c>
      <c r="E2020">
        <v>142000</v>
      </c>
      <c r="F2020" s="69">
        <v>4.9821869999999997</v>
      </c>
      <c r="G2020" s="69">
        <v>4.2199109999999997</v>
      </c>
      <c r="H2020" s="69">
        <v>3.9819339999999999</v>
      </c>
      <c r="I2020" s="69">
        <v>3.9087900000000002</v>
      </c>
      <c r="J2020" s="69">
        <v>53.44455</v>
      </c>
      <c r="K2020" s="69">
        <v>55.206539999999997</v>
      </c>
      <c r="L2020" s="69">
        <v>55.436950000000003</v>
      </c>
      <c r="M2020" s="69">
        <v>55.362909999999999</v>
      </c>
      <c r="N2020" s="69">
        <v>6.6780020000000002</v>
      </c>
      <c r="O2020" s="69">
        <v>6.133324</v>
      </c>
      <c r="P2020" s="69">
        <v>5.9257410000000004</v>
      </c>
      <c r="Q2020" s="69">
        <v>5.7719690000000003</v>
      </c>
      <c r="R2020" s="69">
        <v>7.4099950000000003</v>
      </c>
      <c r="S2020" s="69">
        <v>6.6155809999999997</v>
      </c>
      <c r="T2020" s="69">
        <v>6.3134110000000003</v>
      </c>
      <c r="U2020" s="69">
        <v>6.0857239999999999</v>
      </c>
      <c r="V2020" s="70">
        <v>0.3293413</v>
      </c>
      <c r="W2020" s="70">
        <v>0.28164240000000001</v>
      </c>
      <c r="X2020" s="70">
        <v>0.26073269999999998</v>
      </c>
      <c r="Y2020" s="70">
        <v>0.25040600000000002</v>
      </c>
    </row>
    <row r="2021" spans="1:25">
      <c r="A2021" t="str">
        <f t="shared" si="96"/>
        <v>62-32</v>
      </c>
      <c r="B2021">
        <f t="shared" si="94"/>
        <v>62</v>
      </c>
      <c r="C2021">
        <f t="shared" si="95"/>
        <v>32</v>
      </c>
      <c r="D2021">
        <v>268000</v>
      </c>
      <c r="E2021">
        <v>146000</v>
      </c>
      <c r="F2021" s="69">
        <v>12.99933</v>
      </c>
      <c r="G2021" s="69">
        <v>11.132300000000001</v>
      </c>
      <c r="H2021" s="69">
        <v>10.531610000000001</v>
      </c>
      <c r="I2021" s="69">
        <v>10.33919</v>
      </c>
      <c r="J2021" s="69">
        <v>49.18038</v>
      </c>
      <c r="K2021" s="69">
        <v>51.20731</v>
      </c>
      <c r="L2021" s="69">
        <v>51.53013</v>
      </c>
      <c r="M2021" s="69">
        <v>51.49644</v>
      </c>
      <c r="N2021" s="69">
        <v>14.50079</v>
      </c>
      <c r="O2021" s="69">
        <v>13.240159999999999</v>
      </c>
      <c r="P2021" s="69">
        <v>12.759</v>
      </c>
      <c r="Q2021" s="69">
        <v>12.39471</v>
      </c>
      <c r="R2021" s="69">
        <v>9.9580369999999991</v>
      </c>
      <c r="S2021" s="69">
        <v>8.8708629999999999</v>
      </c>
      <c r="T2021" s="69">
        <v>8.4573079999999994</v>
      </c>
      <c r="U2021" s="69">
        <v>8.1439210000000006</v>
      </c>
      <c r="V2021" s="70">
        <v>0.63034950000000001</v>
      </c>
      <c r="W2021" s="70">
        <v>0.54626920000000001</v>
      </c>
      <c r="X2021" s="70">
        <v>0.51185689999999995</v>
      </c>
      <c r="Y2021" s="70">
        <v>0.4935754</v>
      </c>
    </row>
    <row r="2022" spans="1:25">
      <c r="A2022" t="str">
        <f t="shared" si="96"/>
        <v>62-33</v>
      </c>
      <c r="B2022">
        <f t="shared" si="94"/>
        <v>62</v>
      </c>
      <c r="C2022">
        <f t="shared" si="95"/>
        <v>33</v>
      </c>
      <c r="D2022">
        <v>268000</v>
      </c>
      <c r="E2022">
        <v>150000</v>
      </c>
      <c r="F2022" s="69">
        <v>13.23921</v>
      </c>
      <c r="G2022" s="69">
        <v>11.39316</v>
      </c>
      <c r="H2022" s="69">
        <v>10.794320000000001</v>
      </c>
      <c r="I2022" s="69">
        <v>10.615159999999999</v>
      </c>
      <c r="J2022" s="69">
        <v>50.697009999999999</v>
      </c>
      <c r="K2022" s="69">
        <v>52.669750000000001</v>
      </c>
      <c r="L2022" s="69">
        <v>52.947800000000001</v>
      </c>
      <c r="M2022" s="69">
        <v>52.854239999999997</v>
      </c>
      <c r="N2022" s="69">
        <v>17.901789999999998</v>
      </c>
      <c r="O2022" s="69">
        <v>16.305949999999999</v>
      </c>
      <c r="P2022" s="69">
        <v>15.693820000000001</v>
      </c>
      <c r="Q2022" s="69">
        <v>15.229139999999999</v>
      </c>
      <c r="R2022" s="69">
        <v>10.746499999999999</v>
      </c>
      <c r="S2022" s="69">
        <v>9.5694359999999996</v>
      </c>
      <c r="T2022" s="69">
        <v>9.1192630000000001</v>
      </c>
      <c r="U2022" s="69">
        <v>8.7795120000000004</v>
      </c>
      <c r="V2022" s="70">
        <v>0.86336630000000003</v>
      </c>
      <c r="W2022" s="70">
        <v>0.75360859999999996</v>
      </c>
      <c r="X2022" s="70">
        <v>0.70882239999999996</v>
      </c>
      <c r="Y2022" s="70">
        <v>0.68362829999999997</v>
      </c>
    </row>
    <row r="2023" spans="1:25">
      <c r="A2023" t="str">
        <f t="shared" si="96"/>
        <v>62-34</v>
      </c>
      <c r="B2023">
        <f t="shared" si="94"/>
        <v>62</v>
      </c>
      <c r="C2023">
        <f t="shared" si="95"/>
        <v>34</v>
      </c>
      <c r="D2023">
        <v>268000</v>
      </c>
      <c r="E2023">
        <v>154000</v>
      </c>
      <c r="F2023" s="69">
        <v>10.79782</v>
      </c>
      <c r="G2023" s="69">
        <v>9.2545699999999993</v>
      </c>
      <c r="H2023" s="69">
        <v>8.7579980000000006</v>
      </c>
      <c r="I2023" s="69">
        <v>8.6234649999999995</v>
      </c>
      <c r="J2023" s="69">
        <v>52.120910000000002</v>
      </c>
      <c r="K2023" s="69">
        <v>54.180160000000001</v>
      </c>
      <c r="L2023" s="69">
        <v>54.456110000000002</v>
      </c>
      <c r="M2023" s="69">
        <v>54.328270000000003</v>
      </c>
      <c r="N2023" s="69">
        <v>15.77989</v>
      </c>
      <c r="O2023" s="69">
        <v>14.39359</v>
      </c>
      <c r="P2023" s="69">
        <v>13.867979999999999</v>
      </c>
      <c r="Q2023" s="69">
        <v>13.472939999999999</v>
      </c>
      <c r="R2023" s="69">
        <v>10.00563</v>
      </c>
      <c r="S2023" s="69">
        <v>8.9123389999999993</v>
      </c>
      <c r="T2023" s="69">
        <v>8.498348</v>
      </c>
      <c r="U2023" s="69">
        <v>8.1884990000000002</v>
      </c>
      <c r="V2023" s="70">
        <v>0.74120059999999999</v>
      </c>
      <c r="W2023" s="70">
        <v>0.64385840000000005</v>
      </c>
      <c r="X2023" s="70">
        <v>0.60475279999999998</v>
      </c>
      <c r="Y2023" s="70">
        <v>0.58363739999999997</v>
      </c>
    </row>
    <row r="2024" spans="1:25">
      <c r="A2024" t="str">
        <f t="shared" si="96"/>
        <v>62-35</v>
      </c>
      <c r="B2024">
        <f t="shared" si="94"/>
        <v>62</v>
      </c>
      <c r="C2024">
        <f t="shared" si="95"/>
        <v>35</v>
      </c>
      <c r="D2024">
        <v>268000</v>
      </c>
      <c r="E2024">
        <v>158000</v>
      </c>
      <c r="F2024" s="69">
        <v>12.10112</v>
      </c>
      <c r="G2024" s="69">
        <v>10.36309</v>
      </c>
      <c r="H2024" s="69">
        <v>9.8143080000000005</v>
      </c>
      <c r="I2024" s="69">
        <v>9.6728930000000002</v>
      </c>
      <c r="J2024" s="69">
        <v>49.916649999999997</v>
      </c>
      <c r="K2024" s="69">
        <v>52.177370000000003</v>
      </c>
      <c r="L2024" s="69">
        <v>52.525799999999997</v>
      </c>
      <c r="M2024" s="69">
        <v>52.425060000000002</v>
      </c>
      <c r="N2024" s="69">
        <v>13.712070000000001</v>
      </c>
      <c r="O2024" s="69">
        <v>12.52773</v>
      </c>
      <c r="P2024" s="69">
        <v>12.08447</v>
      </c>
      <c r="Q2024" s="69">
        <v>11.7515</v>
      </c>
      <c r="R2024" s="69">
        <v>9.6689989999999995</v>
      </c>
      <c r="S2024" s="69">
        <v>8.6137230000000002</v>
      </c>
      <c r="T2024" s="69">
        <v>8.2192889999999998</v>
      </c>
      <c r="U2024" s="69">
        <v>7.9239259999999998</v>
      </c>
      <c r="V2024" s="70">
        <v>0.60741160000000005</v>
      </c>
      <c r="W2024" s="70">
        <v>0.52507910000000002</v>
      </c>
      <c r="X2024" s="70">
        <v>0.49246869999999998</v>
      </c>
      <c r="Y2024" s="70">
        <v>0.47517730000000002</v>
      </c>
    </row>
    <row r="2025" spans="1:25">
      <c r="A2025" t="str">
        <f t="shared" si="96"/>
        <v>62-36</v>
      </c>
      <c r="B2025">
        <f t="shared" si="94"/>
        <v>62</v>
      </c>
      <c r="C2025">
        <f t="shared" si="95"/>
        <v>36</v>
      </c>
      <c r="D2025">
        <v>268000</v>
      </c>
      <c r="E2025">
        <v>162000</v>
      </c>
      <c r="F2025" s="69">
        <v>14.14892</v>
      </c>
      <c r="G2025" s="69">
        <v>12.13241</v>
      </c>
      <c r="H2025" s="69">
        <v>11.490819999999999</v>
      </c>
      <c r="I2025" s="69">
        <v>11.322419999999999</v>
      </c>
      <c r="J2025" s="69">
        <v>48.566749999999999</v>
      </c>
      <c r="K2025" s="69">
        <v>50.919269999999997</v>
      </c>
      <c r="L2025" s="69">
        <v>51.314660000000003</v>
      </c>
      <c r="M2025" s="69">
        <v>51.231029999999997</v>
      </c>
      <c r="N2025" s="69">
        <v>15.21148</v>
      </c>
      <c r="O2025" s="69">
        <v>13.87284</v>
      </c>
      <c r="P2025" s="69">
        <v>13.390750000000001</v>
      </c>
      <c r="Q2025" s="69">
        <v>13.0313</v>
      </c>
      <c r="R2025" s="69">
        <v>10.18225</v>
      </c>
      <c r="S2025" s="69">
        <v>9.0492209999999993</v>
      </c>
      <c r="T2025" s="69">
        <v>8.6406349999999996</v>
      </c>
      <c r="U2025" s="69">
        <v>8.3395589999999995</v>
      </c>
      <c r="V2025" s="70">
        <v>0.66295190000000004</v>
      </c>
      <c r="W2025" s="70">
        <v>0.56903570000000003</v>
      </c>
      <c r="X2025" s="70">
        <v>0.53432299999999999</v>
      </c>
      <c r="Y2025" s="70">
        <v>0.51553470000000001</v>
      </c>
    </row>
    <row r="2026" spans="1:25">
      <c r="A2026" t="str">
        <f t="shared" si="96"/>
        <v>63-19</v>
      </c>
      <c r="B2026">
        <f t="shared" si="94"/>
        <v>63</v>
      </c>
      <c r="C2026">
        <f t="shared" si="95"/>
        <v>19</v>
      </c>
      <c r="D2026">
        <v>272000</v>
      </c>
      <c r="E2026">
        <v>94000</v>
      </c>
      <c r="F2026" s="69">
        <v>5.8359490000000003</v>
      </c>
      <c r="G2026" s="69">
        <v>4.5285219999999997</v>
      </c>
      <c r="H2026" s="69">
        <v>4.1778779999999998</v>
      </c>
      <c r="I2026" s="69">
        <v>4.1357059999999999</v>
      </c>
      <c r="J2026" s="69">
        <v>53.722709999999999</v>
      </c>
      <c r="K2026" s="69">
        <v>56.246079999999999</v>
      </c>
      <c r="L2026" s="69">
        <v>56.548209999999997</v>
      </c>
      <c r="M2026" s="69">
        <v>56.296410000000002</v>
      </c>
      <c r="N2026" s="69">
        <v>12.735150000000001</v>
      </c>
      <c r="O2026" s="69">
        <v>11.561820000000001</v>
      </c>
      <c r="P2026" s="69">
        <v>11.11626</v>
      </c>
      <c r="Q2026" s="69">
        <v>10.81114</v>
      </c>
      <c r="R2026" s="69">
        <v>7.489916</v>
      </c>
      <c r="S2026" s="69">
        <v>6.6423819999999996</v>
      </c>
      <c r="T2026" s="69">
        <v>6.3224780000000003</v>
      </c>
      <c r="U2026" s="69">
        <v>6.1026480000000003</v>
      </c>
      <c r="V2026" s="70">
        <v>0.55239240000000001</v>
      </c>
      <c r="W2026" s="70">
        <v>0.47064699999999998</v>
      </c>
      <c r="X2026" s="70">
        <v>0.43562709999999999</v>
      </c>
      <c r="Y2026" s="70">
        <v>0.42074820000000002</v>
      </c>
    </row>
    <row r="2027" spans="1:25">
      <c r="A2027" t="str">
        <f t="shared" si="96"/>
        <v>63-20</v>
      </c>
      <c r="B2027">
        <f t="shared" si="94"/>
        <v>63</v>
      </c>
      <c r="C2027">
        <f t="shared" si="95"/>
        <v>20</v>
      </c>
      <c r="D2027">
        <v>272000</v>
      </c>
      <c r="E2027">
        <v>98000</v>
      </c>
      <c r="F2027" s="69">
        <v>6.0535519999999998</v>
      </c>
      <c r="G2027" s="69">
        <v>4.9188840000000003</v>
      </c>
      <c r="H2027" s="69">
        <v>4.5911090000000003</v>
      </c>
      <c r="I2027" s="69">
        <v>4.5237889999999998</v>
      </c>
      <c r="J2027" s="69">
        <v>53.63194</v>
      </c>
      <c r="K2027" s="69">
        <v>55.762799999999999</v>
      </c>
      <c r="L2027" s="69">
        <v>56.024479999999997</v>
      </c>
      <c r="M2027" s="69">
        <v>55.855580000000003</v>
      </c>
      <c r="N2027" s="69">
        <v>12.30237</v>
      </c>
      <c r="O2027" s="69">
        <v>11.168369999999999</v>
      </c>
      <c r="P2027" s="69">
        <v>10.742100000000001</v>
      </c>
      <c r="Q2027" s="69">
        <v>10.442170000000001</v>
      </c>
      <c r="R2027" s="69">
        <v>7.4607109999999999</v>
      </c>
      <c r="S2027" s="69">
        <v>6.6243600000000002</v>
      </c>
      <c r="T2027" s="69">
        <v>6.3094929999999998</v>
      </c>
      <c r="U2027" s="69">
        <v>6.0877549999999996</v>
      </c>
      <c r="V2027" s="70">
        <v>0.56614070000000005</v>
      </c>
      <c r="W2027" s="70">
        <v>0.48456120000000003</v>
      </c>
      <c r="X2027" s="70">
        <v>0.45116509999999999</v>
      </c>
      <c r="Y2027" s="70">
        <v>0.43611169999999999</v>
      </c>
    </row>
    <row r="2028" spans="1:25">
      <c r="A2028" t="str">
        <f t="shared" si="96"/>
        <v>63-21</v>
      </c>
      <c r="B2028">
        <f t="shared" si="94"/>
        <v>63</v>
      </c>
      <c r="C2028">
        <f t="shared" si="95"/>
        <v>21</v>
      </c>
      <c r="D2028">
        <v>272000</v>
      </c>
      <c r="E2028">
        <v>102000</v>
      </c>
      <c r="F2028" s="69">
        <v>7.793901</v>
      </c>
      <c r="G2028" s="69">
        <v>6.4673850000000002</v>
      </c>
      <c r="H2028" s="69">
        <v>6.066211</v>
      </c>
      <c r="I2028" s="69">
        <v>5.9741819999999999</v>
      </c>
      <c r="J2028" s="69">
        <v>52.934640000000002</v>
      </c>
      <c r="K2028" s="69">
        <v>54.909019999999998</v>
      </c>
      <c r="L2028" s="69">
        <v>55.160209999999999</v>
      </c>
      <c r="M2028" s="69">
        <v>55.024859999999997</v>
      </c>
      <c r="N2028" s="69">
        <v>14.625719999999999</v>
      </c>
      <c r="O2028" s="69">
        <v>13.258100000000001</v>
      </c>
      <c r="P2028" s="69">
        <v>12.74733</v>
      </c>
      <c r="Q2028" s="69">
        <v>12.38083</v>
      </c>
      <c r="R2028" s="69">
        <v>8.1367709999999995</v>
      </c>
      <c r="S2028" s="69">
        <v>7.2215860000000003</v>
      </c>
      <c r="T2028" s="69">
        <v>6.8786829999999997</v>
      </c>
      <c r="U2028" s="69">
        <v>6.6333399999999996</v>
      </c>
      <c r="V2028" s="70">
        <v>0.66735750000000005</v>
      </c>
      <c r="W2028" s="70">
        <v>0.57510240000000001</v>
      </c>
      <c r="X2028" s="70">
        <v>0.53872430000000004</v>
      </c>
      <c r="Y2028" s="70">
        <v>0.52158470000000001</v>
      </c>
    </row>
    <row r="2029" spans="1:25">
      <c r="A2029" t="str">
        <f t="shared" si="96"/>
        <v>63-22</v>
      </c>
      <c r="B2029">
        <f t="shared" si="94"/>
        <v>63</v>
      </c>
      <c r="C2029">
        <f t="shared" si="95"/>
        <v>22</v>
      </c>
      <c r="D2029">
        <v>272000</v>
      </c>
      <c r="E2029">
        <v>106000</v>
      </c>
      <c r="F2029" s="69">
        <v>7.2777560000000001</v>
      </c>
      <c r="G2029" s="69">
        <v>6.1637579999999996</v>
      </c>
      <c r="H2029" s="69">
        <v>5.8172350000000002</v>
      </c>
      <c r="I2029" s="69">
        <v>5.722124</v>
      </c>
      <c r="J2029" s="69">
        <v>53.76296</v>
      </c>
      <c r="K2029" s="69">
        <v>55.524160000000002</v>
      </c>
      <c r="L2029" s="69">
        <v>55.726570000000002</v>
      </c>
      <c r="M2029" s="69">
        <v>55.598469999999999</v>
      </c>
      <c r="N2029" s="69">
        <v>15.632809999999999</v>
      </c>
      <c r="O2029" s="69">
        <v>14.163919999999999</v>
      </c>
      <c r="P2029" s="69">
        <v>13.61496</v>
      </c>
      <c r="Q2029" s="69">
        <v>13.217599999999999</v>
      </c>
      <c r="R2029" s="69">
        <v>8.3745410000000007</v>
      </c>
      <c r="S2029" s="69">
        <v>7.4325679999999998</v>
      </c>
      <c r="T2029" s="69">
        <v>7.0797470000000002</v>
      </c>
      <c r="U2029" s="69">
        <v>6.8252079999999999</v>
      </c>
      <c r="V2029" s="70">
        <v>0.72595639999999995</v>
      </c>
      <c r="W2029" s="70">
        <v>0.6288068</v>
      </c>
      <c r="X2029" s="70">
        <v>0.59106029999999998</v>
      </c>
      <c r="Y2029" s="70">
        <v>0.57279849999999999</v>
      </c>
    </row>
    <row r="2030" spans="1:25">
      <c r="A2030" t="str">
        <f t="shared" si="96"/>
        <v>63-23</v>
      </c>
      <c r="B2030">
        <f t="shared" si="94"/>
        <v>63</v>
      </c>
      <c r="C2030">
        <f t="shared" si="95"/>
        <v>23</v>
      </c>
      <c r="D2030">
        <v>272000</v>
      </c>
      <c r="E2030">
        <v>110000</v>
      </c>
      <c r="F2030" s="69">
        <v>10.9055</v>
      </c>
      <c r="G2030" s="69">
        <v>9.3329559999999994</v>
      </c>
      <c r="H2030" s="69">
        <v>8.8353380000000001</v>
      </c>
      <c r="I2030" s="69">
        <v>8.7012459999999994</v>
      </c>
      <c r="J2030" s="69">
        <v>49.40278</v>
      </c>
      <c r="K2030" s="69">
        <v>51.376620000000003</v>
      </c>
      <c r="L2030" s="69">
        <v>51.678989999999999</v>
      </c>
      <c r="M2030" s="69">
        <v>51.613149999999997</v>
      </c>
      <c r="N2030" s="69">
        <v>15.81612</v>
      </c>
      <c r="O2030" s="69">
        <v>14.326320000000001</v>
      </c>
      <c r="P2030" s="69">
        <v>13.76914</v>
      </c>
      <c r="Q2030" s="69">
        <v>13.361789999999999</v>
      </c>
      <c r="R2030" s="69">
        <v>8.7284640000000007</v>
      </c>
      <c r="S2030" s="69">
        <v>7.7492190000000001</v>
      </c>
      <c r="T2030" s="69">
        <v>7.3822159999999997</v>
      </c>
      <c r="U2030" s="69">
        <v>7.1146909999999997</v>
      </c>
      <c r="V2030" s="70">
        <v>0.76451550000000001</v>
      </c>
      <c r="W2030" s="70">
        <v>0.66375600000000001</v>
      </c>
      <c r="X2030" s="70">
        <v>0.62489490000000003</v>
      </c>
      <c r="Y2030" s="70">
        <v>0.60558369999999995</v>
      </c>
    </row>
    <row r="2031" spans="1:25">
      <c r="A2031" t="str">
        <f t="shared" si="96"/>
        <v>63-24</v>
      </c>
      <c r="B2031">
        <f t="shared" si="94"/>
        <v>63</v>
      </c>
      <c r="C2031">
        <f t="shared" si="95"/>
        <v>24</v>
      </c>
      <c r="D2031">
        <v>272000</v>
      </c>
      <c r="E2031">
        <v>114000</v>
      </c>
      <c r="F2031" s="69">
        <v>8.1723999999999997</v>
      </c>
      <c r="G2031" s="69">
        <v>7.1414390000000001</v>
      </c>
      <c r="H2031" s="69">
        <v>6.810352</v>
      </c>
      <c r="I2031" s="69">
        <v>6.7246309999999996</v>
      </c>
      <c r="J2031" s="69">
        <v>50.945129999999999</v>
      </c>
      <c r="K2031" s="69">
        <v>52.81</v>
      </c>
      <c r="L2031" s="69">
        <v>53.077030000000001</v>
      </c>
      <c r="M2031" s="69">
        <v>52.999339999999997</v>
      </c>
      <c r="N2031" s="69">
        <v>12.70669</v>
      </c>
      <c r="O2031" s="69">
        <v>11.560840000000001</v>
      </c>
      <c r="P2031" s="69">
        <v>11.13184</v>
      </c>
      <c r="Q2031" s="69">
        <v>10.81954</v>
      </c>
      <c r="R2031" s="69">
        <v>7.9408479999999999</v>
      </c>
      <c r="S2031" s="69">
        <v>7.0599740000000004</v>
      </c>
      <c r="T2031" s="69">
        <v>6.729482</v>
      </c>
      <c r="U2031" s="69">
        <v>6.4881950000000002</v>
      </c>
      <c r="V2031" s="70">
        <v>0.55711690000000003</v>
      </c>
      <c r="W2031" s="70">
        <v>0.48148540000000001</v>
      </c>
      <c r="X2031" s="70">
        <v>0.45055840000000003</v>
      </c>
      <c r="Y2031" s="70">
        <v>0.4356777</v>
      </c>
    </row>
    <row r="2032" spans="1:25">
      <c r="A2032" t="str">
        <f t="shared" si="96"/>
        <v>63-25</v>
      </c>
      <c r="B2032">
        <f t="shared" si="94"/>
        <v>63</v>
      </c>
      <c r="C2032">
        <f t="shared" si="95"/>
        <v>25</v>
      </c>
      <c r="D2032">
        <v>272000</v>
      </c>
      <c r="E2032">
        <v>118000</v>
      </c>
      <c r="F2032" s="69">
        <v>6.1943039999999998</v>
      </c>
      <c r="G2032" s="69">
        <v>5.4148009999999998</v>
      </c>
      <c r="H2032" s="69">
        <v>5.1650729999999996</v>
      </c>
      <c r="I2032" s="69">
        <v>5.0971580000000003</v>
      </c>
      <c r="J2032" s="69">
        <v>51.56456</v>
      </c>
      <c r="K2032" s="69">
        <v>53.415370000000003</v>
      </c>
      <c r="L2032" s="69">
        <v>53.679659999999998</v>
      </c>
      <c r="M2032" s="69">
        <v>53.617100000000001</v>
      </c>
      <c r="N2032" s="69">
        <v>8.9874430000000007</v>
      </c>
      <c r="O2032" s="69">
        <v>8.208259</v>
      </c>
      <c r="P2032" s="69">
        <v>7.9150010000000002</v>
      </c>
      <c r="Q2032" s="69">
        <v>7.702337</v>
      </c>
      <c r="R2032" s="69">
        <v>7.1366639999999997</v>
      </c>
      <c r="S2032" s="69">
        <v>6.354463</v>
      </c>
      <c r="T2032" s="69">
        <v>6.0597250000000003</v>
      </c>
      <c r="U2032" s="69">
        <v>5.8437479999999997</v>
      </c>
      <c r="V2032" s="70">
        <v>0.41456310000000002</v>
      </c>
      <c r="W2032" s="70">
        <v>0.35667310000000002</v>
      </c>
      <c r="X2032" s="70">
        <v>0.33165450000000002</v>
      </c>
      <c r="Y2032" s="70">
        <v>0.3195848</v>
      </c>
    </row>
    <row r="2033" spans="1:25">
      <c r="A2033" t="str">
        <f t="shared" si="96"/>
        <v>63-26</v>
      </c>
      <c r="B2033">
        <f t="shared" si="94"/>
        <v>63</v>
      </c>
      <c r="C2033">
        <f t="shared" si="95"/>
        <v>26</v>
      </c>
      <c r="D2033">
        <v>272000</v>
      </c>
      <c r="E2033">
        <v>122000</v>
      </c>
      <c r="F2033" s="69">
        <v>8.3034210000000002</v>
      </c>
      <c r="G2033" s="69">
        <v>7.1964540000000001</v>
      </c>
      <c r="H2033" s="69">
        <v>6.8392369999999998</v>
      </c>
      <c r="I2033" s="69">
        <v>6.7346830000000004</v>
      </c>
      <c r="J2033" s="69">
        <v>51.848309999999998</v>
      </c>
      <c r="K2033" s="69">
        <v>53.663809999999998</v>
      </c>
      <c r="L2033" s="69">
        <v>53.916820000000001</v>
      </c>
      <c r="M2033" s="69">
        <v>53.852649999999997</v>
      </c>
      <c r="N2033" s="69">
        <v>13.68444</v>
      </c>
      <c r="O2033" s="69">
        <v>12.44713</v>
      </c>
      <c r="P2033" s="69">
        <v>11.9817</v>
      </c>
      <c r="Q2033" s="69">
        <v>11.640790000000001</v>
      </c>
      <c r="R2033" s="69">
        <v>8.3796590000000002</v>
      </c>
      <c r="S2033" s="69">
        <v>7.4487779999999999</v>
      </c>
      <c r="T2033" s="69">
        <v>7.0986630000000002</v>
      </c>
      <c r="U2033" s="69">
        <v>6.8415549999999996</v>
      </c>
      <c r="V2033" s="70">
        <v>0.61289320000000003</v>
      </c>
      <c r="W2033" s="70">
        <v>0.53133839999999999</v>
      </c>
      <c r="X2033" s="70">
        <v>0.49830239999999998</v>
      </c>
      <c r="Y2033" s="70">
        <v>0.48184739999999998</v>
      </c>
    </row>
    <row r="2034" spans="1:25">
      <c r="A2034" t="str">
        <f t="shared" si="96"/>
        <v>63-27</v>
      </c>
      <c r="B2034">
        <f t="shared" si="94"/>
        <v>63</v>
      </c>
      <c r="C2034">
        <f t="shared" si="95"/>
        <v>27</v>
      </c>
      <c r="D2034">
        <v>272000</v>
      </c>
      <c r="E2034">
        <v>126000</v>
      </c>
      <c r="F2034" s="69">
        <v>8.4392990000000001</v>
      </c>
      <c r="G2034" s="69">
        <v>7.2901389999999999</v>
      </c>
      <c r="H2034" s="69">
        <v>6.9253629999999999</v>
      </c>
      <c r="I2034" s="69">
        <v>6.8147650000000004</v>
      </c>
      <c r="J2034" s="69">
        <v>49.876249999999999</v>
      </c>
      <c r="K2034" s="69">
        <v>51.874000000000002</v>
      </c>
      <c r="L2034" s="69">
        <v>52.190350000000002</v>
      </c>
      <c r="M2034" s="69">
        <v>52.167459999999998</v>
      </c>
      <c r="N2034" s="69">
        <v>14.956440000000001</v>
      </c>
      <c r="O2034" s="69">
        <v>13.59389</v>
      </c>
      <c r="P2034" s="69">
        <v>13.08006</v>
      </c>
      <c r="Q2034" s="69">
        <v>12.698600000000001</v>
      </c>
      <c r="R2034" s="69">
        <v>8.9503039999999991</v>
      </c>
      <c r="S2034" s="69">
        <v>7.9567119999999996</v>
      </c>
      <c r="T2034" s="69">
        <v>7.5821490000000002</v>
      </c>
      <c r="U2034" s="69">
        <v>7.3041960000000001</v>
      </c>
      <c r="V2034" s="70">
        <v>0.66902419999999996</v>
      </c>
      <c r="W2034" s="70">
        <v>0.58175100000000002</v>
      </c>
      <c r="X2034" s="70">
        <v>0.54630730000000005</v>
      </c>
      <c r="Y2034" s="70">
        <v>0.5276189</v>
      </c>
    </row>
    <row r="2035" spans="1:25">
      <c r="A2035" t="str">
        <f t="shared" si="96"/>
        <v>63-28</v>
      </c>
      <c r="B2035">
        <f t="shared" si="94"/>
        <v>63</v>
      </c>
      <c r="C2035">
        <f t="shared" si="95"/>
        <v>28</v>
      </c>
      <c r="D2035">
        <v>272000</v>
      </c>
      <c r="E2035">
        <v>130000</v>
      </c>
      <c r="F2035" s="69">
        <v>9.1708510000000008</v>
      </c>
      <c r="G2035" s="69">
        <v>7.8647929999999997</v>
      </c>
      <c r="H2035" s="69">
        <v>7.4509530000000002</v>
      </c>
      <c r="I2035" s="69">
        <v>7.3210480000000002</v>
      </c>
      <c r="J2035" s="69">
        <v>51.094369999999998</v>
      </c>
      <c r="K2035" s="69">
        <v>53.006230000000002</v>
      </c>
      <c r="L2035" s="69">
        <v>53.290880000000001</v>
      </c>
      <c r="M2035" s="69">
        <v>53.253019999999999</v>
      </c>
      <c r="N2035" s="69">
        <v>12.5722</v>
      </c>
      <c r="O2035" s="69">
        <v>11.45722</v>
      </c>
      <c r="P2035" s="69">
        <v>11.036910000000001</v>
      </c>
      <c r="Q2035" s="69">
        <v>10.723879999999999</v>
      </c>
      <c r="R2035" s="69">
        <v>8.5217329999999993</v>
      </c>
      <c r="S2035" s="69">
        <v>7.5835819999999998</v>
      </c>
      <c r="T2035" s="69">
        <v>7.2300209999999998</v>
      </c>
      <c r="U2035" s="69">
        <v>6.9659089999999999</v>
      </c>
      <c r="V2035" s="70">
        <v>0.55733140000000003</v>
      </c>
      <c r="W2035" s="70">
        <v>0.4827475</v>
      </c>
      <c r="X2035" s="70">
        <v>0.45177869999999998</v>
      </c>
      <c r="Y2035" s="70">
        <v>0.43565169999999998</v>
      </c>
    </row>
    <row r="2036" spans="1:25">
      <c r="A2036" t="str">
        <f t="shared" si="96"/>
        <v>63-29</v>
      </c>
      <c r="B2036">
        <f t="shared" si="94"/>
        <v>63</v>
      </c>
      <c r="C2036">
        <f t="shared" si="95"/>
        <v>29</v>
      </c>
      <c r="D2036">
        <v>272000</v>
      </c>
      <c r="E2036">
        <v>134000</v>
      </c>
      <c r="F2036" s="69">
        <v>5.2143259999999998</v>
      </c>
      <c r="G2036" s="69">
        <v>4.4530180000000001</v>
      </c>
      <c r="H2036" s="69">
        <v>4.2146350000000004</v>
      </c>
      <c r="I2036" s="69">
        <v>4.1419040000000003</v>
      </c>
      <c r="J2036" s="69">
        <v>54.676439999999999</v>
      </c>
      <c r="K2036" s="69">
        <v>56.321289999999998</v>
      </c>
      <c r="L2036" s="69">
        <v>56.512909999999998</v>
      </c>
      <c r="M2036" s="69">
        <v>56.42877</v>
      </c>
      <c r="N2036" s="69">
        <v>6.7463439999999997</v>
      </c>
      <c r="O2036" s="69">
        <v>6.1960369999999996</v>
      </c>
      <c r="P2036" s="69">
        <v>5.9879800000000003</v>
      </c>
      <c r="Q2036" s="69">
        <v>5.8354229999999996</v>
      </c>
      <c r="R2036" s="69">
        <v>7.0921709999999996</v>
      </c>
      <c r="S2036" s="69">
        <v>6.3287190000000004</v>
      </c>
      <c r="T2036" s="69">
        <v>6.0401480000000003</v>
      </c>
      <c r="U2036" s="69">
        <v>5.8244639999999999</v>
      </c>
      <c r="V2036" s="70">
        <v>0.33138440000000002</v>
      </c>
      <c r="W2036" s="70">
        <v>0.2844547</v>
      </c>
      <c r="X2036" s="70">
        <v>0.26377299999999998</v>
      </c>
      <c r="Y2036" s="70">
        <v>0.25358619999999998</v>
      </c>
    </row>
    <row r="2037" spans="1:25">
      <c r="A2037" t="str">
        <f t="shared" si="96"/>
        <v>63-30</v>
      </c>
      <c r="B2037">
        <f t="shared" si="94"/>
        <v>63</v>
      </c>
      <c r="C2037">
        <f t="shared" si="95"/>
        <v>30</v>
      </c>
      <c r="D2037">
        <v>272000</v>
      </c>
      <c r="E2037">
        <v>138000</v>
      </c>
      <c r="F2037" s="69">
        <v>5.0140510000000003</v>
      </c>
      <c r="G2037" s="69">
        <v>4.276262</v>
      </c>
      <c r="H2037" s="69">
        <v>4.0462850000000001</v>
      </c>
      <c r="I2037" s="69">
        <v>3.975295</v>
      </c>
      <c r="J2037" s="69">
        <v>55.357349999999997</v>
      </c>
      <c r="K2037" s="69">
        <v>56.96837</v>
      </c>
      <c r="L2037" s="69">
        <v>57.147939999999998</v>
      </c>
      <c r="M2037" s="69">
        <v>57.058529999999998</v>
      </c>
      <c r="N2037" s="69">
        <v>6.6236439999999996</v>
      </c>
      <c r="O2037" s="69">
        <v>6.0862119999999997</v>
      </c>
      <c r="P2037" s="69">
        <v>5.8838600000000003</v>
      </c>
      <c r="Q2037" s="69">
        <v>5.7348290000000004</v>
      </c>
      <c r="R2037" s="69">
        <v>7.1908149999999997</v>
      </c>
      <c r="S2037" s="69">
        <v>6.4171880000000003</v>
      </c>
      <c r="T2037" s="69">
        <v>6.1257140000000003</v>
      </c>
      <c r="U2037" s="69">
        <v>5.9069669999999999</v>
      </c>
      <c r="V2037" s="70">
        <v>0.32698490000000002</v>
      </c>
      <c r="W2037" s="70">
        <v>0.27989599999999998</v>
      </c>
      <c r="X2037" s="70">
        <v>0.2594128</v>
      </c>
      <c r="Y2037" s="70">
        <v>0.2493071</v>
      </c>
    </row>
    <row r="2038" spans="1:25">
      <c r="A2038" t="str">
        <f t="shared" si="96"/>
        <v>63-31</v>
      </c>
      <c r="B2038">
        <f t="shared" si="94"/>
        <v>63</v>
      </c>
      <c r="C2038">
        <f t="shared" si="95"/>
        <v>31</v>
      </c>
      <c r="D2038">
        <v>272000</v>
      </c>
      <c r="E2038">
        <v>142000</v>
      </c>
      <c r="F2038" s="69">
        <v>4.9844670000000004</v>
      </c>
      <c r="G2038" s="69">
        <v>4.2329809999999997</v>
      </c>
      <c r="H2038" s="69">
        <v>3.9988519999999999</v>
      </c>
      <c r="I2038" s="69">
        <v>3.9278270000000002</v>
      </c>
      <c r="J2038" s="69">
        <v>53.269840000000002</v>
      </c>
      <c r="K2038" s="69">
        <v>55.066290000000002</v>
      </c>
      <c r="L2038" s="69">
        <v>55.312440000000002</v>
      </c>
      <c r="M2038" s="69">
        <v>55.256700000000002</v>
      </c>
      <c r="N2038" s="69">
        <v>6.6635169999999997</v>
      </c>
      <c r="O2038" s="69">
        <v>6.1196799999999998</v>
      </c>
      <c r="P2038" s="69">
        <v>5.9144670000000001</v>
      </c>
      <c r="Q2038" s="69">
        <v>5.7620170000000002</v>
      </c>
      <c r="R2038" s="69">
        <v>7.338552</v>
      </c>
      <c r="S2038" s="69">
        <v>6.5497629999999996</v>
      </c>
      <c r="T2038" s="69">
        <v>6.2522510000000002</v>
      </c>
      <c r="U2038" s="69">
        <v>6.0276579999999997</v>
      </c>
      <c r="V2038" s="70">
        <v>0.32823140000000001</v>
      </c>
      <c r="W2038" s="70">
        <v>0.28046169999999998</v>
      </c>
      <c r="X2038" s="70">
        <v>0.25965779999999999</v>
      </c>
      <c r="Y2038" s="70">
        <v>0.249219</v>
      </c>
    </row>
    <row r="2039" spans="1:25">
      <c r="A2039" t="str">
        <f t="shared" si="96"/>
        <v>63-32</v>
      </c>
      <c r="B2039">
        <f t="shared" si="94"/>
        <v>63</v>
      </c>
      <c r="C2039">
        <f t="shared" si="95"/>
        <v>32</v>
      </c>
      <c r="D2039">
        <v>272000</v>
      </c>
      <c r="E2039">
        <v>146000</v>
      </c>
      <c r="F2039" s="69">
        <v>6.0237360000000004</v>
      </c>
      <c r="G2039" s="69">
        <v>5.1174379999999999</v>
      </c>
      <c r="H2039" s="69">
        <v>4.8362639999999999</v>
      </c>
      <c r="I2039" s="69">
        <v>4.7498889999999996</v>
      </c>
      <c r="J2039" s="69">
        <v>52.988860000000003</v>
      </c>
      <c r="K2039" s="69">
        <v>54.805109999999999</v>
      </c>
      <c r="L2039" s="69">
        <v>55.056699999999999</v>
      </c>
      <c r="M2039" s="69">
        <v>55.000639999999997</v>
      </c>
      <c r="N2039" s="69">
        <v>7.8196349999999999</v>
      </c>
      <c r="O2039" s="69">
        <v>7.1759820000000003</v>
      </c>
      <c r="P2039" s="69">
        <v>6.9318879999999998</v>
      </c>
      <c r="Q2039" s="69">
        <v>6.7496200000000002</v>
      </c>
      <c r="R2039" s="69">
        <v>7.8294160000000002</v>
      </c>
      <c r="S2039" s="69">
        <v>6.9895870000000002</v>
      </c>
      <c r="T2039" s="69">
        <v>6.6715210000000003</v>
      </c>
      <c r="U2039" s="69">
        <v>6.4313630000000002</v>
      </c>
      <c r="V2039" s="70">
        <v>0.3707703</v>
      </c>
      <c r="W2039" s="70">
        <v>0.31798939999999998</v>
      </c>
      <c r="X2039" s="70">
        <v>0.2952381</v>
      </c>
      <c r="Y2039" s="70">
        <v>0.2835531</v>
      </c>
    </row>
    <row r="2040" spans="1:25">
      <c r="A2040" t="str">
        <f t="shared" si="96"/>
        <v>63-33</v>
      </c>
      <c r="B2040">
        <f t="shared" si="94"/>
        <v>63</v>
      </c>
      <c r="C2040">
        <f t="shared" si="95"/>
        <v>33</v>
      </c>
      <c r="D2040">
        <v>272000</v>
      </c>
      <c r="E2040">
        <v>150000</v>
      </c>
      <c r="F2040" s="69">
        <v>6.2174670000000001</v>
      </c>
      <c r="G2040" s="69">
        <v>5.278594</v>
      </c>
      <c r="H2040" s="69">
        <v>4.9882609999999996</v>
      </c>
      <c r="I2040" s="69">
        <v>4.9072930000000001</v>
      </c>
      <c r="J2040" s="69">
        <v>53.605809999999998</v>
      </c>
      <c r="K2040" s="69">
        <v>55.408230000000003</v>
      </c>
      <c r="L2040" s="69">
        <v>55.645090000000003</v>
      </c>
      <c r="M2040" s="69">
        <v>55.55536</v>
      </c>
      <c r="N2040" s="69">
        <v>10.068250000000001</v>
      </c>
      <c r="O2040" s="69">
        <v>9.2192340000000002</v>
      </c>
      <c r="P2040" s="69">
        <v>8.8967469999999995</v>
      </c>
      <c r="Q2040" s="69">
        <v>8.6551109999999998</v>
      </c>
      <c r="R2040" s="69">
        <v>8.3526600000000002</v>
      </c>
      <c r="S2040" s="69">
        <v>7.450494</v>
      </c>
      <c r="T2040" s="69">
        <v>7.1087480000000003</v>
      </c>
      <c r="U2040" s="69">
        <v>6.8515899999999998</v>
      </c>
      <c r="V2040" s="70">
        <v>0.47521069999999999</v>
      </c>
      <c r="W2040" s="70">
        <v>0.40974670000000002</v>
      </c>
      <c r="X2040" s="70">
        <v>0.38239000000000001</v>
      </c>
      <c r="Y2040" s="70">
        <v>0.36801919999999999</v>
      </c>
    </row>
    <row r="2041" spans="1:25">
      <c r="A2041" t="str">
        <f t="shared" si="96"/>
        <v>63-34</v>
      </c>
      <c r="B2041">
        <f t="shared" si="94"/>
        <v>63</v>
      </c>
      <c r="C2041">
        <f t="shared" si="95"/>
        <v>34</v>
      </c>
      <c r="D2041">
        <v>272000</v>
      </c>
      <c r="E2041">
        <v>154000</v>
      </c>
      <c r="F2041" s="69">
        <v>14.62317</v>
      </c>
      <c r="G2041" s="69">
        <v>12.555809999999999</v>
      </c>
      <c r="H2041" s="69">
        <v>11.877219999999999</v>
      </c>
      <c r="I2041" s="69">
        <v>11.66591</v>
      </c>
      <c r="J2041" s="69">
        <v>48.810409999999997</v>
      </c>
      <c r="K2041" s="69">
        <v>51.009880000000003</v>
      </c>
      <c r="L2041" s="69">
        <v>51.377920000000003</v>
      </c>
      <c r="M2041" s="69">
        <v>51.345120000000001</v>
      </c>
      <c r="N2041" s="69">
        <v>17.570229999999999</v>
      </c>
      <c r="O2041" s="69">
        <v>15.998659999999999</v>
      </c>
      <c r="P2041" s="69">
        <v>15.40977</v>
      </c>
      <c r="Q2041" s="69">
        <v>14.962870000000001</v>
      </c>
      <c r="R2041" s="69">
        <v>10.69801</v>
      </c>
      <c r="S2041" s="69">
        <v>9.5176370000000006</v>
      </c>
      <c r="T2041" s="69">
        <v>9.0755339999999993</v>
      </c>
      <c r="U2041" s="69">
        <v>8.7437369999999994</v>
      </c>
      <c r="V2041" s="70">
        <v>0.87567260000000002</v>
      </c>
      <c r="W2041" s="70">
        <v>0.75906750000000001</v>
      </c>
      <c r="X2041" s="70">
        <v>0.71420899999999998</v>
      </c>
      <c r="Y2041" s="70">
        <v>0.68856110000000004</v>
      </c>
    </row>
    <row r="2042" spans="1:25">
      <c r="A2042" t="str">
        <f t="shared" si="96"/>
        <v>63-35</v>
      </c>
      <c r="B2042">
        <f t="shared" si="94"/>
        <v>63</v>
      </c>
      <c r="C2042">
        <f t="shared" si="95"/>
        <v>35</v>
      </c>
      <c r="D2042">
        <v>272000</v>
      </c>
      <c r="E2042">
        <v>158000</v>
      </c>
      <c r="F2042" s="69">
        <v>12.096310000000001</v>
      </c>
      <c r="G2042" s="69">
        <v>10.284230000000001</v>
      </c>
      <c r="H2042" s="69">
        <v>9.7071129999999997</v>
      </c>
      <c r="I2042" s="69">
        <v>9.5657969999999999</v>
      </c>
      <c r="J2042" s="69">
        <v>49.02863</v>
      </c>
      <c r="K2042" s="69">
        <v>51.37088</v>
      </c>
      <c r="L2042" s="69">
        <v>51.769779999999997</v>
      </c>
      <c r="M2042" s="69">
        <v>51.715009999999999</v>
      </c>
      <c r="N2042" s="69">
        <v>13.252090000000001</v>
      </c>
      <c r="O2042" s="69">
        <v>12.10581</v>
      </c>
      <c r="P2042" s="69">
        <v>11.68337</v>
      </c>
      <c r="Q2042" s="69">
        <v>11.36791</v>
      </c>
      <c r="R2042" s="69">
        <v>9.4799349999999993</v>
      </c>
      <c r="S2042" s="69">
        <v>8.4366020000000006</v>
      </c>
      <c r="T2042" s="69">
        <v>8.0517459999999996</v>
      </c>
      <c r="U2042" s="69">
        <v>7.7661749999999996</v>
      </c>
      <c r="V2042" s="70">
        <v>0.66315009999999996</v>
      </c>
      <c r="W2042" s="70">
        <v>0.57031549999999998</v>
      </c>
      <c r="X2042" s="70">
        <v>0.5353078</v>
      </c>
      <c r="Y2042" s="70">
        <v>0.51645209999999997</v>
      </c>
    </row>
    <row r="2043" spans="1:25">
      <c r="A2043" t="str">
        <f t="shared" si="96"/>
        <v>64-19</v>
      </c>
      <c r="B2043">
        <f t="shared" si="94"/>
        <v>64</v>
      </c>
      <c r="C2043">
        <f t="shared" si="95"/>
        <v>19</v>
      </c>
      <c r="D2043">
        <v>276000</v>
      </c>
      <c r="E2043">
        <v>94000</v>
      </c>
      <c r="F2043" s="69">
        <v>4.4852449999999999</v>
      </c>
      <c r="G2043" s="69">
        <v>3.5645850000000001</v>
      </c>
      <c r="H2043" s="69">
        <v>3.3135949999999998</v>
      </c>
      <c r="I2043" s="69">
        <v>3.2722549999999999</v>
      </c>
      <c r="J2043" s="69">
        <v>54.542169999999999</v>
      </c>
      <c r="K2043" s="69">
        <v>56.728580000000001</v>
      </c>
      <c r="L2043" s="69">
        <v>56.983980000000003</v>
      </c>
      <c r="M2043" s="69">
        <v>56.792020000000001</v>
      </c>
      <c r="N2043" s="69">
        <v>9.9078529999999994</v>
      </c>
      <c r="O2043" s="69">
        <v>9.0157480000000003</v>
      </c>
      <c r="P2043" s="69">
        <v>8.6803930000000005</v>
      </c>
      <c r="Q2043" s="69">
        <v>8.4468549999999993</v>
      </c>
      <c r="R2043" s="69">
        <v>6.8558060000000003</v>
      </c>
      <c r="S2043" s="69">
        <v>6.0918910000000004</v>
      </c>
      <c r="T2043" s="69">
        <v>5.8045349999999996</v>
      </c>
      <c r="U2043" s="69">
        <v>5.6031789999999999</v>
      </c>
      <c r="V2043" s="70">
        <v>0.47479640000000001</v>
      </c>
      <c r="W2043" s="70">
        <v>0.40497749999999999</v>
      </c>
      <c r="X2043" s="70">
        <v>0.37541740000000001</v>
      </c>
      <c r="Y2043" s="70">
        <v>0.36147469999999998</v>
      </c>
    </row>
    <row r="2044" spans="1:25">
      <c r="A2044" t="str">
        <f t="shared" si="96"/>
        <v>64-20</v>
      </c>
      <c r="B2044">
        <f t="shared" si="94"/>
        <v>64</v>
      </c>
      <c r="C2044">
        <f t="shared" si="95"/>
        <v>20</v>
      </c>
      <c r="D2044">
        <v>276000</v>
      </c>
      <c r="E2044">
        <v>98000</v>
      </c>
      <c r="F2044" s="69">
        <v>5.7505600000000001</v>
      </c>
      <c r="G2044" s="69">
        <v>4.6327480000000003</v>
      </c>
      <c r="H2044" s="69">
        <v>4.319636</v>
      </c>
      <c r="I2044" s="69">
        <v>4.2637280000000004</v>
      </c>
      <c r="J2044" s="69">
        <v>53.795189999999998</v>
      </c>
      <c r="K2044" s="69">
        <v>55.870069999999998</v>
      </c>
      <c r="L2044" s="69">
        <v>56.12294</v>
      </c>
      <c r="M2044" s="69">
        <v>55.970010000000002</v>
      </c>
      <c r="N2044" s="69">
        <v>12.111649999999999</v>
      </c>
      <c r="O2044" s="69">
        <v>10.99325</v>
      </c>
      <c r="P2044" s="69">
        <v>10.57471</v>
      </c>
      <c r="Q2044" s="69">
        <v>10.277469999999999</v>
      </c>
      <c r="R2044" s="69">
        <v>7.4351609999999999</v>
      </c>
      <c r="S2044" s="69">
        <v>6.6030110000000004</v>
      </c>
      <c r="T2044" s="69">
        <v>6.2905720000000001</v>
      </c>
      <c r="U2044" s="69">
        <v>6.0691420000000003</v>
      </c>
      <c r="V2044" s="70">
        <v>0.55661079999999996</v>
      </c>
      <c r="W2044" s="70">
        <v>0.4774313</v>
      </c>
      <c r="X2044" s="70">
        <v>0.44536700000000001</v>
      </c>
      <c r="Y2044" s="70">
        <v>0.42973860000000003</v>
      </c>
    </row>
    <row r="2045" spans="1:25">
      <c r="A2045" t="str">
        <f t="shared" si="96"/>
        <v>64-21</v>
      </c>
      <c r="B2045">
        <f t="shared" si="94"/>
        <v>64</v>
      </c>
      <c r="C2045">
        <f t="shared" si="95"/>
        <v>21</v>
      </c>
      <c r="D2045">
        <v>276000</v>
      </c>
      <c r="E2045">
        <v>102000</v>
      </c>
      <c r="F2045" s="69">
        <v>5.0992699999999997</v>
      </c>
      <c r="G2045" s="69">
        <v>4.1984149999999998</v>
      </c>
      <c r="H2045" s="69">
        <v>3.9385409999999998</v>
      </c>
      <c r="I2045" s="69">
        <v>3.885294</v>
      </c>
      <c r="J2045" s="69">
        <v>54.325580000000002</v>
      </c>
      <c r="K2045" s="69">
        <v>56.195909999999998</v>
      </c>
      <c r="L2045" s="69">
        <v>56.412030000000001</v>
      </c>
      <c r="M2045" s="69">
        <v>56.274560000000001</v>
      </c>
      <c r="N2045" s="69">
        <v>12.35005</v>
      </c>
      <c r="O2045" s="69">
        <v>11.223979999999999</v>
      </c>
      <c r="P2045" s="69">
        <v>10.80339</v>
      </c>
      <c r="Q2045" s="69">
        <v>10.502359999999999</v>
      </c>
      <c r="R2045" s="69">
        <v>7.4482390000000001</v>
      </c>
      <c r="S2045" s="69">
        <v>6.6168360000000002</v>
      </c>
      <c r="T2045" s="69">
        <v>6.3052650000000003</v>
      </c>
      <c r="U2045" s="69">
        <v>6.0824569999999998</v>
      </c>
      <c r="V2045" s="70">
        <v>0.56888870000000002</v>
      </c>
      <c r="W2045" s="70">
        <v>0.48998950000000002</v>
      </c>
      <c r="X2045" s="70">
        <v>0.45807399999999998</v>
      </c>
      <c r="Y2045" s="70">
        <v>0.44227549999999999</v>
      </c>
    </row>
    <row r="2046" spans="1:25">
      <c r="A2046" t="str">
        <f t="shared" si="96"/>
        <v>64-22</v>
      </c>
      <c r="B2046">
        <f t="shared" si="94"/>
        <v>64</v>
      </c>
      <c r="C2046">
        <f t="shared" si="95"/>
        <v>22</v>
      </c>
      <c r="D2046">
        <v>276000</v>
      </c>
      <c r="E2046">
        <v>106000</v>
      </c>
      <c r="F2046" s="69">
        <v>9.3335469999999994</v>
      </c>
      <c r="G2046" s="69">
        <v>7.6961870000000001</v>
      </c>
      <c r="H2046" s="69">
        <v>7.1855079999999996</v>
      </c>
      <c r="I2046" s="69">
        <v>7.0537789999999996</v>
      </c>
      <c r="J2046" s="69">
        <v>50.08558</v>
      </c>
      <c r="K2046" s="69">
        <v>52.262520000000002</v>
      </c>
      <c r="L2046" s="69">
        <v>52.597790000000003</v>
      </c>
      <c r="M2046" s="69">
        <v>52.52684</v>
      </c>
      <c r="N2046" s="69">
        <v>13.580019999999999</v>
      </c>
      <c r="O2046" s="69">
        <v>12.32713</v>
      </c>
      <c r="P2046" s="69">
        <v>11.861610000000001</v>
      </c>
      <c r="Q2046" s="69">
        <v>11.52868</v>
      </c>
      <c r="R2046" s="69">
        <v>8.0607640000000007</v>
      </c>
      <c r="S2046" s="69">
        <v>7.1511230000000001</v>
      </c>
      <c r="T2046" s="69">
        <v>6.8119709999999998</v>
      </c>
      <c r="U2046" s="69">
        <v>6.5693380000000001</v>
      </c>
      <c r="V2046" s="70">
        <v>0.6603464</v>
      </c>
      <c r="W2046" s="70">
        <v>0.56823710000000005</v>
      </c>
      <c r="X2046" s="70">
        <v>0.53271780000000002</v>
      </c>
      <c r="Y2046" s="70">
        <v>0.51630909999999997</v>
      </c>
    </row>
    <row r="2047" spans="1:25">
      <c r="A2047" t="str">
        <f t="shared" si="96"/>
        <v>64-23</v>
      </c>
      <c r="B2047">
        <f t="shared" si="94"/>
        <v>64</v>
      </c>
      <c r="C2047">
        <f t="shared" si="95"/>
        <v>23</v>
      </c>
      <c r="D2047">
        <v>276000</v>
      </c>
      <c r="E2047">
        <v>110000</v>
      </c>
      <c r="F2047" s="69">
        <v>11.47194</v>
      </c>
      <c r="G2047" s="69">
        <v>9.6515269999999997</v>
      </c>
      <c r="H2047" s="69">
        <v>9.0827570000000009</v>
      </c>
      <c r="I2047" s="69">
        <v>8.9270739999999993</v>
      </c>
      <c r="J2047" s="69">
        <v>49.559690000000003</v>
      </c>
      <c r="K2047" s="69">
        <v>51.599780000000003</v>
      </c>
      <c r="L2047" s="69">
        <v>51.91574</v>
      </c>
      <c r="M2047" s="69">
        <v>51.86103</v>
      </c>
      <c r="N2047" s="69">
        <v>15.94759</v>
      </c>
      <c r="O2047" s="69">
        <v>14.445740000000001</v>
      </c>
      <c r="P2047" s="69">
        <v>13.883710000000001</v>
      </c>
      <c r="Q2047" s="69">
        <v>13.4732</v>
      </c>
      <c r="R2047" s="69">
        <v>8.8891550000000006</v>
      </c>
      <c r="S2047" s="69">
        <v>7.8867289999999999</v>
      </c>
      <c r="T2047" s="69">
        <v>7.5111239999999997</v>
      </c>
      <c r="U2047" s="69">
        <v>7.2382549999999997</v>
      </c>
      <c r="V2047" s="70">
        <v>0.72594709999999996</v>
      </c>
      <c r="W2047" s="70">
        <v>0.62990440000000003</v>
      </c>
      <c r="X2047" s="70">
        <v>0.59218689999999996</v>
      </c>
      <c r="Y2047" s="70">
        <v>0.57275989999999999</v>
      </c>
    </row>
    <row r="2048" spans="1:25">
      <c r="A2048" t="str">
        <f t="shared" si="96"/>
        <v>64-24</v>
      </c>
      <c r="B2048">
        <f t="shared" si="94"/>
        <v>64</v>
      </c>
      <c r="C2048">
        <f t="shared" si="95"/>
        <v>24</v>
      </c>
      <c r="D2048">
        <v>276000</v>
      </c>
      <c r="E2048">
        <v>114000</v>
      </c>
      <c r="F2048" s="69">
        <v>6.8903489999999996</v>
      </c>
      <c r="G2048" s="69">
        <v>5.9679039999999999</v>
      </c>
      <c r="H2048" s="69">
        <v>5.6773059999999997</v>
      </c>
      <c r="I2048" s="69">
        <v>5.5995480000000004</v>
      </c>
      <c r="J2048" s="69">
        <v>53.234870000000001</v>
      </c>
      <c r="K2048" s="69">
        <v>54.922620000000002</v>
      </c>
      <c r="L2048" s="69">
        <v>55.124830000000003</v>
      </c>
      <c r="M2048" s="69">
        <v>55.025590000000001</v>
      </c>
      <c r="N2048" s="69">
        <v>13.938829999999999</v>
      </c>
      <c r="O2048" s="69">
        <v>12.66653</v>
      </c>
      <c r="P2048" s="69">
        <v>12.18881</v>
      </c>
      <c r="Q2048" s="69">
        <v>11.83977</v>
      </c>
      <c r="R2048" s="69">
        <v>8.1116910000000004</v>
      </c>
      <c r="S2048" s="69">
        <v>7.2066179999999997</v>
      </c>
      <c r="T2048" s="69">
        <v>6.8671239999999996</v>
      </c>
      <c r="U2048" s="69">
        <v>6.6190490000000004</v>
      </c>
      <c r="V2048" s="70">
        <v>0.63089280000000003</v>
      </c>
      <c r="W2048" s="70">
        <v>0.54797890000000005</v>
      </c>
      <c r="X2048" s="70">
        <v>0.51428499999999999</v>
      </c>
      <c r="Y2048" s="70">
        <v>0.49686449999999999</v>
      </c>
    </row>
    <row r="2049" spans="1:25">
      <c r="A2049" t="str">
        <f t="shared" si="96"/>
        <v>64-25</v>
      </c>
      <c r="B2049">
        <f t="shared" si="94"/>
        <v>64</v>
      </c>
      <c r="C2049">
        <f t="shared" si="95"/>
        <v>25</v>
      </c>
      <c r="D2049">
        <v>276000</v>
      </c>
      <c r="E2049">
        <v>118000</v>
      </c>
      <c r="F2049" s="69">
        <v>9.0981140000000007</v>
      </c>
      <c r="G2049" s="69">
        <v>7.8668230000000001</v>
      </c>
      <c r="H2049" s="69">
        <v>7.477811</v>
      </c>
      <c r="I2049" s="69">
        <v>7.3684580000000004</v>
      </c>
      <c r="J2049" s="69">
        <v>51.572629999999997</v>
      </c>
      <c r="K2049" s="69">
        <v>53.393439999999998</v>
      </c>
      <c r="L2049" s="69">
        <v>53.648569999999999</v>
      </c>
      <c r="M2049" s="69">
        <v>53.586489999999998</v>
      </c>
      <c r="N2049" s="69">
        <v>14.70473</v>
      </c>
      <c r="O2049" s="69">
        <v>13.342790000000001</v>
      </c>
      <c r="P2049" s="69">
        <v>12.83175</v>
      </c>
      <c r="Q2049" s="69">
        <v>12.45628</v>
      </c>
      <c r="R2049" s="69">
        <v>8.5671999999999997</v>
      </c>
      <c r="S2049" s="69">
        <v>7.6087400000000001</v>
      </c>
      <c r="T2049" s="69">
        <v>7.2491459999999996</v>
      </c>
      <c r="U2049" s="69">
        <v>6.98522</v>
      </c>
      <c r="V2049" s="70">
        <v>0.65738960000000002</v>
      </c>
      <c r="W2049" s="70">
        <v>0.57085090000000005</v>
      </c>
      <c r="X2049" s="70">
        <v>0.53621549999999996</v>
      </c>
      <c r="Y2049" s="70">
        <v>0.51812950000000002</v>
      </c>
    </row>
    <row r="2050" spans="1:25">
      <c r="A2050" t="str">
        <f t="shared" si="96"/>
        <v>64-26</v>
      </c>
      <c r="B2050">
        <f t="shared" si="94"/>
        <v>64</v>
      </c>
      <c r="C2050">
        <f t="shared" si="95"/>
        <v>26</v>
      </c>
      <c r="D2050">
        <v>276000</v>
      </c>
      <c r="E2050">
        <v>122000</v>
      </c>
      <c r="F2050" s="69">
        <v>9.1416029999999999</v>
      </c>
      <c r="G2050" s="69">
        <v>7.9339449999999996</v>
      </c>
      <c r="H2050" s="69">
        <v>7.547212</v>
      </c>
      <c r="I2050" s="69">
        <v>7.4340650000000004</v>
      </c>
      <c r="J2050" s="69">
        <v>52.097299999999997</v>
      </c>
      <c r="K2050" s="69">
        <v>53.83466</v>
      </c>
      <c r="L2050" s="69">
        <v>54.070219999999999</v>
      </c>
      <c r="M2050" s="69">
        <v>54.005310000000001</v>
      </c>
      <c r="N2050" s="69">
        <v>15.70655</v>
      </c>
      <c r="O2050" s="69">
        <v>14.255800000000001</v>
      </c>
      <c r="P2050" s="69">
        <v>13.710900000000001</v>
      </c>
      <c r="Q2050" s="69">
        <v>13.30982</v>
      </c>
      <c r="R2050" s="69">
        <v>8.9059930000000005</v>
      </c>
      <c r="S2050" s="69">
        <v>7.9090959999999999</v>
      </c>
      <c r="T2050" s="69">
        <v>7.5353339999999998</v>
      </c>
      <c r="U2050" s="69">
        <v>7.2605529999999998</v>
      </c>
      <c r="V2050" s="70">
        <v>0.72035610000000005</v>
      </c>
      <c r="W2050" s="70">
        <v>0.62731309999999996</v>
      </c>
      <c r="X2050" s="70">
        <v>0.59061039999999998</v>
      </c>
      <c r="Y2050" s="70">
        <v>0.57132729999999998</v>
      </c>
    </row>
    <row r="2051" spans="1:25">
      <c r="A2051" t="str">
        <f t="shared" si="96"/>
        <v>64-27</v>
      </c>
      <c r="B2051">
        <f t="shared" ref="B2051:B2100" si="97">(D2051-24000)/4000+1</f>
        <v>64</v>
      </c>
      <c r="C2051">
        <f t="shared" ref="C2051:C2100" si="98">(E2051-22000)/4000+1</f>
        <v>27</v>
      </c>
      <c r="D2051">
        <v>276000</v>
      </c>
      <c r="E2051">
        <v>126000</v>
      </c>
      <c r="F2051" s="69">
        <v>8.9693369999999994</v>
      </c>
      <c r="G2051" s="69">
        <v>7.7598200000000004</v>
      </c>
      <c r="H2051" s="69">
        <v>7.3722450000000004</v>
      </c>
      <c r="I2051" s="69">
        <v>7.2550549999999996</v>
      </c>
      <c r="J2051" s="69">
        <v>52.91789</v>
      </c>
      <c r="K2051" s="69">
        <v>54.661729999999999</v>
      </c>
      <c r="L2051" s="69">
        <v>54.892789999999998</v>
      </c>
      <c r="M2051" s="69">
        <v>54.82367</v>
      </c>
      <c r="N2051" s="69">
        <v>16.142199999999999</v>
      </c>
      <c r="O2051" s="69">
        <v>14.65194</v>
      </c>
      <c r="P2051" s="69">
        <v>14.09224</v>
      </c>
      <c r="Q2051" s="69">
        <v>13.67779</v>
      </c>
      <c r="R2051" s="69">
        <v>9.1178980000000003</v>
      </c>
      <c r="S2051" s="69">
        <v>8.098789</v>
      </c>
      <c r="T2051" s="69">
        <v>7.7161369999999998</v>
      </c>
      <c r="U2051" s="69">
        <v>7.4336409999999997</v>
      </c>
      <c r="V2051" s="70">
        <v>0.75229170000000001</v>
      </c>
      <c r="W2051" s="70">
        <v>0.65515699999999999</v>
      </c>
      <c r="X2051" s="70">
        <v>0.61695880000000003</v>
      </c>
      <c r="Y2051" s="70">
        <v>0.59664170000000005</v>
      </c>
    </row>
    <row r="2052" spans="1:25">
      <c r="A2052" t="str">
        <f t="shared" ref="A2052:A2100" si="99">B2052&amp;"-"&amp;C2052</f>
        <v>64-28</v>
      </c>
      <c r="B2052">
        <f t="shared" si="97"/>
        <v>64</v>
      </c>
      <c r="C2052">
        <f t="shared" si="98"/>
        <v>28</v>
      </c>
      <c r="D2052">
        <v>276000</v>
      </c>
      <c r="E2052">
        <v>130000</v>
      </c>
      <c r="F2052" s="69">
        <v>8.7596819999999997</v>
      </c>
      <c r="G2052" s="69">
        <v>7.5445200000000003</v>
      </c>
      <c r="H2052" s="69">
        <v>7.1617160000000002</v>
      </c>
      <c r="I2052" s="69">
        <v>7.0422130000000003</v>
      </c>
      <c r="J2052" s="69">
        <v>52.626660000000001</v>
      </c>
      <c r="K2052" s="69">
        <v>54.384680000000003</v>
      </c>
      <c r="L2052" s="69">
        <v>54.61842</v>
      </c>
      <c r="M2052" s="69">
        <v>54.559640000000002</v>
      </c>
      <c r="N2052" s="69">
        <v>14.756589999999999</v>
      </c>
      <c r="O2052" s="69">
        <v>13.414070000000001</v>
      </c>
      <c r="P2052" s="69">
        <v>12.90849</v>
      </c>
      <c r="Q2052" s="69">
        <v>12.53176</v>
      </c>
      <c r="R2052" s="69">
        <v>8.9166559999999997</v>
      </c>
      <c r="S2052" s="69">
        <v>7.9282360000000001</v>
      </c>
      <c r="T2052" s="69">
        <v>7.5561999999999996</v>
      </c>
      <c r="U2052" s="69">
        <v>7.2792899999999996</v>
      </c>
      <c r="V2052" s="70">
        <v>0.67243109999999995</v>
      </c>
      <c r="W2052" s="70">
        <v>0.58422430000000003</v>
      </c>
      <c r="X2052" s="70">
        <v>0.54907850000000002</v>
      </c>
      <c r="Y2052" s="70">
        <v>0.53007499999999996</v>
      </c>
    </row>
    <row r="2053" spans="1:25">
      <c r="A2053" t="str">
        <f t="shared" si="99"/>
        <v>64-29</v>
      </c>
      <c r="B2053">
        <f t="shared" si="97"/>
        <v>64</v>
      </c>
      <c r="C2053">
        <f t="shared" si="98"/>
        <v>29</v>
      </c>
      <c r="D2053">
        <v>276000</v>
      </c>
      <c r="E2053">
        <v>134000</v>
      </c>
      <c r="F2053" s="69">
        <v>5.1813140000000004</v>
      </c>
      <c r="G2053" s="69">
        <v>4.4411230000000002</v>
      </c>
      <c r="H2053" s="69">
        <v>4.2113620000000003</v>
      </c>
      <c r="I2053" s="69">
        <v>4.1428900000000004</v>
      </c>
      <c r="J2053" s="69">
        <v>53.947699999999998</v>
      </c>
      <c r="K2053" s="69">
        <v>55.630119999999998</v>
      </c>
      <c r="L2053" s="69">
        <v>55.837389999999999</v>
      </c>
      <c r="M2053" s="69">
        <v>55.772019999999998</v>
      </c>
      <c r="N2053" s="69">
        <v>7.2567539999999999</v>
      </c>
      <c r="O2053" s="69">
        <v>6.6523130000000004</v>
      </c>
      <c r="P2053" s="69">
        <v>6.4239949999999997</v>
      </c>
      <c r="Q2053" s="69">
        <v>6.2564599999999997</v>
      </c>
      <c r="R2053" s="69">
        <v>7.1668859999999999</v>
      </c>
      <c r="S2053" s="69">
        <v>6.3913450000000003</v>
      </c>
      <c r="T2053" s="69">
        <v>6.0986079999999996</v>
      </c>
      <c r="U2053" s="69">
        <v>5.8805959999999997</v>
      </c>
      <c r="V2053" s="70">
        <v>0.35398170000000001</v>
      </c>
      <c r="W2053" s="70">
        <v>0.304228</v>
      </c>
      <c r="X2053" s="70">
        <v>0.28256759999999997</v>
      </c>
      <c r="Y2053" s="70">
        <v>0.27167190000000002</v>
      </c>
    </row>
    <row r="2054" spans="1:25">
      <c r="A2054" t="str">
        <f t="shared" si="99"/>
        <v>64-30</v>
      </c>
      <c r="B2054">
        <f t="shared" si="97"/>
        <v>64</v>
      </c>
      <c r="C2054">
        <f t="shared" si="98"/>
        <v>30</v>
      </c>
      <c r="D2054">
        <v>276000</v>
      </c>
      <c r="E2054">
        <v>138000</v>
      </c>
      <c r="F2054" s="69">
        <v>4.9950340000000004</v>
      </c>
      <c r="G2054" s="69">
        <v>4.2619800000000003</v>
      </c>
      <c r="H2054" s="69">
        <v>4.036346</v>
      </c>
      <c r="I2054" s="69">
        <v>3.9699140000000002</v>
      </c>
      <c r="J2054" s="69">
        <v>53.631630000000001</v>
      </c>
      <c r="K2054" s="69">
        <v>55.391570000000002</v>
      </c>
      <c r="L2054" s="69">
        <v>55.62276</v>
      </c>
      <c r="M2054" s="69">
        <v>55.571660000000001</v>
      </c>
      <c r="N2054" s="69">
        <v>6.6003790000000002</v>
      </c>
      <c r="O2054" s="69">
        <v>6.0598169999999998</v>
      </c>
      <c r="P2054" s="69">
        <v>5.8565339999999999</v>
      </c>
      <c r="Q2054" s="69">
        <v>5.7066920000000003</v>
      </c>
      <c r="R2054" s="69">
        <v>7.1307859999999996</v>
      </c>
      <c r="S2054" s="69">
        <v>6.3618519999999998</v>
      </c>
      <c r="T2054" s="69">
        <v>6.0726279999999999</v>
      </c>
      <c r="U2054" s="69">
        <v>5.8559190000000001</v>
      </c>
      <c r="V2054" s="70">
        <v>0.32581060000000001</v>
      </c>
      <c r="W2054" s="70">
        <v>0.27872730000000001</v>
      </c>
      <c r="X2054" s="70">
        <v>0.25826539999999998</v>
      </c>
      <c r="Y2054" s="70">
        <v>0.2480185</v>
      </c>
    </row>
    <row r="2055" spans="1:25">
      <c r="A2055" t="str">
        <f t="shared" si="99"/>
        <v>64-31</v>
      </c>
      <c r="B2055">
        <f t="shared" si="97"/>
        <v>64</v>
      </c>
      <c r="C2055">
        <f t="shared" si="98"/>
        <v>31</v>
      </c>
      <c r="D2055">
        <v>276000</v>
      </c>
      <c r="E2055">
        <v>142000</v>
      </c>
      <c r="F2055" s="69">
        <v>4.9774940000000001</v>
      </c>
      <c r="G2055" s="69">
        <v>4.2221780000000004</v>
      </c>
      <c r="H2055" s="69">
        <v>3.9901469999999999</v>
      </c>
      <c r="I2055" s="69">
        <v>3.9227509999999999</v>
      </c>
      <c r="J2055" s="69">
        <v>53.511360000000003</v>
      </c>
      <c r="K2055" s="69">
        <v>55.332259999999998</v>
      </c>
      <c r="L2055" s="69">
        <v>55.583109999999998</v>
      </c>
      <c r="M2055" s="69">
        <v>55.536799999999999</v>
      </c>
      <c r="N2055" s="69">
        <v>6.6350280000000001</v>
      </c>
      <c r="O2055" s="69">
        <v>6.0910299999999999</v>
      </c>
      <c r="P2055" s="69">
        <v>5.8864380000000001</v>
      </c>
      <c r="Q2055" s="69">
        <v>5.7347859999999997</v>
      </c>
      <c r="R2055" s="69">
        <v>7.2546160000000004</v>
      </c>
      <c r="S2055" s="69">
        <v>6.4735319999999996</v>
      </c>
      <c r="T2055" s="69">
        <v>6.1796090000000001</v>
      </c>
      <c r="U2055" s="69">
        <v>5.9586600000000001</v>
      </c>
      <c r="V2055" s="70">
        <v>0.32685350000000002</v>
      </c>
      <c r="W2055" s="70">
        <v>0.27912169999999997</v>
      </c>
      <c r="X2055" s="70">
        <v>0.25835859999999999</v>
      </c>
      <c r="Y2055" s="70">
        <v>0.24782860000000001</v>
      </c>
    </row>
    <row r="2056" spans="1:25">
      <c r="A2056" t="str">
        <f t="shared" si="99"/>
        <v>64-32</v>
      </c>
      <c r="B2056">
        <f t="shared" si="97"/>
        <v>64</v>
      </c>
      <c r="C2056">
        <f t="shared" si="98"/>
        <v>32</v>
      </c>
      <c r="D2056">
        <v>276000</v>
      </c>
      <c r="E2056">
        <v>146000</v>
      </c>
      <c r="F2056" s="69">
        <v>4.9635119999999997</v>
      </c>
      <c r="G2056" s="69">
        <v>4.2044290000000002</v>
      </c>
      <c r="H2056" s="69">
        <v>3.9713539999999998</v>
      </c>
      <c r="I2056" s="69">
        <v>3.9006949999999998</v>
      </c>
      <c r="J2056" s="69">
        <v>53.393680000000003</v>
      </c>
      <c r="K2056" s="69">
        <v>55.227829999999997</v>
      </c>
      <c r="L2056" s="69">
        <v>55.488950000000003</v>
      </c>
      <c r="M2056" s="69">
        <v>55.447620000000001</v>
      </c>
      <c r="N2056" s="69">
        <v>6.6659220000000001</v>
      </c>
      <c r="O2056" s="69">
        <v>6.1233870000000001</v>
      </c>
      <c r="P2056" s="69">
        <v>5.9196249999999999</v>
      </c>
      <c r="Q2056" s="69">
        <v>5.7678649999999996</v>
      </c>
      <c r="R2056" s="69">
        <v>7.3538180000000004</v>
      </c>
      <c r="S2056" s="69">
        <v>6.5651070000000002</v>
      </c>
      <c r="T2056" s="69">
        <v>6.2688969999999999</v>
      </c>
      <c r="U2056" s="69">
        <v>6.0455509999999997</v>
      </c>
      <c r="V2056" s="70">
        <v>0.32869599999999999</v>
      </c>
      <c r="W2056" s="70">
        <v>0.28062019999999999</v>
      </c>
      <c r="X2056" s="70">
        <v>0.25979469999999999</v>
      </c>
      <c r="Y2056" s="70">
        <v>0.24905869999999999</v>
      </c>
    </row>
    <row r="2057" spans="1:25">
      <c r="A2057" t="str">
        <f t="shared" si="99"/>
        <v>64-33</v>
      </c>
      <c r="B2057">
        <f t="shared" si="97"/>
        <v>64</v>
      </c>
      <c r="C2057">
        <f t="shared" si="98"/>
        <v>33</v>
      </c>
      <c r="D2057">
        <v>276000</v>
      </c>
      <c r="E2057">
        <v>150000</v>
      </c>
      <c r="F2057" s="69">
        <v>5.7395379999999996</v>
      </c>
      <c r="G2057" s="69">
        <v>4.81562</v>
      </c>
      <c r="H2057" s="69">
        <v>4.5298210000000001</v>
      </c>
      <c r="I2057" s="69">
        <v>4.4519989999999998</v>
      </c>
      <c r="J2057" s="69">
        <v>52.915100000000002</v>
      </c>
      <c r="K2057" s="69">
        <v>54.839689999999997</v>
      </c>
      <c r="L2057" s="69">
        <v>55.12585</v>
      </c>
      <c r="M2057" s="69">
        <v>55.078389999999999</v>
      </c>
      <c r="N2057" s="69">
        <v>7.5077100000000003</v>
      </c>
      <c r="O2057" s="69">
        <v>6.8879999999999999</v>
      </c>
      <c r="P2057" s="69">
        <v>6.6562099999999997</v>
      </c>
      <c r="Q2057" s="69">
        <v>6.4841329999999999</v>
      </c>
      <c r="R2057" s="69">
        <v>7.6877589999999998</v>
      </c>
      <c r="S2057" s="69">
        <v>6.857729</v>
      </c>
      <c r="T2057" s="69">
        <v>6.5474459999999999</v>
      </c>
      <c r="U2057" s="69">
        <v>6.3145340000000001</v>
      </c>
      <c r="V2057" s="70">
        <v>0.36034749999999999</v>
      </c>
      <c r="W2057" s="70">
        <v>0.30726550000000002</v>
      </c>
      <c r="X2057" s="70">
        <v>0.28509830000000003</v>
      </c>
      <c r="Y2057" s="70">
        <v>0.27387479999999997</v>
      </c>
    </row>
    <row r="2058" spans="1:25">
      <c r="A2058" t="str">
        <f t="shared" si="99"/>
        <v>64-34</v>
      </c>
      <c r="B2058">
        <f t="shared" si="97"/>
        <v>64</v>
      </c>
      <c r="C2058">
        <f t="shared" si="98"/>
        <v>34</v>
      </c>
      <c r="D2058">
        <v>276000</v>
      </c>
      <c r="E2058">
        <v>154000</v>
      </c>
      <c r="F2058" s="69">
        <v>7.561331</v>
      </c>
      <c r="G2058" s="69">
        <v>6.3763249999999996</v>
      </c>
      <c r="H2058" s="69">
        <v>6.0038780000000003</v>
      </c>
      <c r="I2058" s="69">
        <v>5.8960080000000001</v>
      </c>
      <c r="J2058" s="69">
        <v>53.673499999999997</v>
      </c>
      <c r="K2058" s="69">
        <v>55.645899999999997</v>
      </c>
      <c r="L2058" s="69">
        <v>55.940379999999998</v>
      </c>
      <c r="M2058" s="69">
        <v>55.879890000000003</v>
      </c>
      <c r="N2058" s="69">
        <v>13.44416</v>
      </c>
      <c r="O2058" s="69">
        <v>12.27012</v>
      </c>
      <c r="P2058" s="69">
        <v>11.836029999999999</v>
      </c>
      <c r="Q2058" s="69">
        <v>11.508179999999999</v>
      </c>
      <c r="R2058" s="69">
        <v>9.1291630000000001</v>
      </c>
      <c r="S2058" s="69">
        <v>8.1278629999999996</v>
      </c>
      <c r="T2058" s="69">
        <v>7.7572469999999996</v>
      </c>
      <c r="U2058" s="69">
        <v>7.4803410000000001</v>
      </c>
      <c r="V2058" s="70">
        <v>0.61638340000000003</v>
      </c>
      <c r="W2058" s="70">
        <v>0.52884909999999996</v>
      </c>
      <c r="X2058" s="70">
        <v>0.49578430000000001</v>
      </c>
      <c r="Y2058" s="70">
        <v>0.47740769999999999</v>
      </c>
    </row>
    <row r="2059" spans="1:25">
      <c r="A2059" t="str">
        <f t="shared" si="99"/>
        <v>64-35</v>
      </c>
      <c r="B2059">
        <f t="shared" si="97"/>
        <v>64</v>
      </c>
      <c r="C2059">
        <f t="shared" si="98"/>
        <v>35</v>
      </c>
      <c r="D2059">
        <v>276000</v>
      </c>
      <c r="E2059">
        <v>158000</v>
      </c>
      <c r="F2059" s="69">
        <v>9.7895819999999993</v>
      </c>
      <c r="G2059" s="69">
        <v>8.1658150000000003</v>
      </c>
      <c r="H2059" s="69">
        <v>7.6601879999999998</v>
      </c>
      <c r="I2059" s="69">
        <v>7.5535610000000002</v>
      </c>
      <c r="J2059" s="69">
        <v>52.970860000000002</v>
      </c>
      <c r="K2059" s="69">
        <v>55.211919999999999</v>
      </c>
      <c r="L2059" s="69">
        <v>55.568910000000002</v>
      </c>
      <c r="M2059" s="69">
        <v>55.461880000000001</v>
      </c>
      <c r="N2059" s="69">
        <v>16.246400000000001</v>
      </c>
      <c r="O2059" s="69">
        <v>14.791270000000001</v>
      </c>
      <c r="P2059" s="69">
        <v>14.266500000000001</v>
      </c>
      <c r="Q2059" s="69">
        <v>13.873200000000001</v>
      </c>
      <c r="R2059" s="69">
        <v>9.9647109999999994</v>
      </c>
      <c r="S2059" s="69">
        <v>8.8525659999999995</v>
      </c>
      <c r="T2059" s="69">
        <v>8.4490459999999992</v>
      </c>
      <c r="U2059" s="69">
        <v>8.1524929999999998</v>
      </c>
      <c r="V2059" s="70">
        <v>0.76513880000000001</v>
      </c>
      <c r="W2059" s="70">
        <v>0.6538041</v>
      </c>
      <c r="X2059" s="70">
        <v>0.61504820000000004</v>
      </c>
      <c r="Y2059" s="70">
        <v>0.59367389999999998</v>
      </c>
    </row>
    <row r="2060" spans="1:25">
      <c r="A2060" t="str">
        <f t="shared" si="99"/>
        <v>65-20</v>
      </c>
      <c r="B2060">
        <f t="shared" si="97"/>
        <v>65</v>
      </c>
      <c r="C2060">
        <f t="shared" si="98"/>
        <v>20</v>
      </c>
      <c r="D2060">
        <v>280000</v>
      </c>
      <c r="E2060">
        <v>98000</v>
      </c>
      <c r="F2060" s="69">
        <v>4.5715209999999997</v>
      </c>
      <c r="G2060" s="69">
        <v>3.673305</v>
      </c>
      <c r="H2060" s="69">
        <v>3.425589</v>
      </c>
      <c r="I2060" s="69">
        <v>3.385875</v>
      </c>
      <c r="J2060" s="69">
        <v>54.057099999999998</v>
      </c>
      <c r="K2060" s="69">
        <v>56.152149999999999</v>
      </c>
      <c r="L2060" s="69">
        <v>56.412019999999998</v>
      </c>
      <c r="M2060" s="69">
        <v>56.270359999999997</v>
      </c>
      <c r="N2060" s="69">
        <v>9.6610990000000001</v>
      </c>
      <c r="O2060" s="69">
        <v>8.7944080000000007</v>
      </c>
      <c r="P2060" s="69">
        <v>8.4719680000000004</v>
      </c>
      <c r="Q2060" s="69">
        <v>8.2447780000000002</v>
      </c>
      <c r="R2060" s="69">
        <v>6.8692979999999997</v>
      </c>
      <c r="S2060" s="69">
        <v>6.1057610000000002</v>
      </c>
      <c r="T2060" s="69">
        <v>5.8203849999999999</v>
      </c>
      <c r="U2060" s="69">
        <v>5.6184130000000003</v>
      </c>
      <c r="V2060" s="70">
        <v>0.4584435</v>
      </c>
      <c r="W2060" s="70">
        <v>0.39153959999999999</v>
      </c>
      <c r="X2060" s="70">
        <v>0.3637649</v>
      </c>
      <c r="Y2060" s="70">
        <v>0.35023149999999997</v>
      </c>
    </row>
    <row r="2061" spans="1:25">
      <c r="A2061" t="str">
        <f t="shared" si="99"/>
        <v>65-21</v>
      </c>
      <c r="B2061">
        <f t="shared" si="97"/>
        <v>65</v>
      </c>
      <c r="C2061">
        <f t="shared" si="98"/>
        <v>21</v>
      </c>
      <c r="D2061">
        <v>280000</v>
      </c>
      <c r="E2061">
        <v>102000</v>
      </c>
      <c r="F2061" s="69">
        <v>5.0942189999999998</v>
      </c>
      <c r="G2061" s="69">
        <v>4.1309509999999996</v>
      </c>
      <c r="H2061" s="69">
        <v>3.8567130000000001</v>
      </c>
      <c r="I2061" s="69">
        <v>3.8125089999999999</v>
      </c>
      <c r="J2061" s="69">
        <v>54.472140000000003</v>
      </c>
      <c r="K2061" s="69">
        <v>56.428879999999999</v>
      </c>
      <c r="L2061" s="69">
        <v>56.660020000000003</v>
      </c>
      <c r="M2061" s="69">
        <v>56.512590000000003</v>
      </c>
      <c r="N2061" s="69">
        <v>12.31401</v>
      </c>
      <c r="O2061" s="69">
        <v>11.18628</v>
      </c>
      <c r="P2061" s="69">
        <v>10.76948</v>
      </c>
      <c r="Q2061" s="69">
        <v>10.47218</v>
      </c>
      <c r="R2061" s="69">
        <v>7.4755330000000004</v>
      </c>
      <c r="S2061" s="69">
        <v>6.6374630000000003</v>
      </c>
      <c r="T2061" s="69">
        <v>6.3259400000000001</v>
      </c>
      <c r="U2061" s="69">
        <v>6.1044429999999998</v>
      </c>
      <c r="V2061" s="70">
        <v>0.56634320000000005</v>
      </c>
      <c r="W2061" s="70">
        <v>0.48599540000000002</v>
      </c>
      <c r="X2061" s="70">
        <v>0.45472200000000002</v>
      </c>
      <c r="Y2061" s="70">
        <v>0.43940420000000002</v>
      </c>
    </row>
    <row r="2062" spans="1:25">
      <c r="A2062" t="str">
        <f t="shared" si="99"/>
        <v>65-22</v>
      </c>
      <c r="B2062">
        <f t="shared" si="97"/>
        <v>65</v>
      </c>
      <c r="C2062">
        <f t="shared" si="98"/>
        <v>22</v>
      </c>
      <c r="D2062">
        <v>280000</v>
      </c>
      <c r="E2062">
        <v>106000</v>
      </c>
      <c r="F2062" s="69">
        <v>4.7079969999999998</v>
      </c>
      <c r="G2062" s="69">
        <v>3.867823</v>
      </c>
      <c r="H2062" s="69">
        <v>3.6160969999999999</v>
      </c>
      <c r="I2062" s="69">
        <v>3.5565829999999998</v>
      </c>
      <c r="J2062" s="69">
        <v>54.275390000000002</v>
      </c>
      <c r="K2062" s="69">
        <v>56.169730000000001</v>
      </c>
      <c r="L2062" s="69">
        <v>56.396369999999997</v>
      </c>
      <c r="M2062" s="69">
        <v>56.275329999999997</v>
      </c>
      <c r="N2062" s="69">
        <v>11.347580000000001</v>
      </c>
      <c r="O2062" s="69">
        <v>10.32404</v>
      </c>
      <c r="P2062" s="69">
        <v>9.9445859999999993</v>
      </c>
      <c r="Q2062" s="69">
        <v>9.6750550000000004</v>
      </c>
      <c r="R2062" s="69">
        <v>7.2848110000000004</v>
      </c>
      <c r="S2062" s="69">
        <v>6.4691390000000002</v>
      </c>
      <c r="T2062" s="69">
        <v>6.1652230000000001</v>
      </c>
      <c r="U2062" s="69">
        <v>5.9488149999999997</v>
      </c>
      <c r="V2062" s="70">
        <v>0.52367759999999997</v>
      </c>
      <c r="W2062" s="70">
        <v>0.44936429999999999</v>
      </c>
      <c r="X2062" s="70">
        <v>0.4195933</v>
      </c>
      <c r="Y2062" s="70">
        <v>0.40546450000000001</v>
      </c>
    </row>
    <row r="2063" spans="1:25">
      <c r="A2063" t="str">
        <f t="shared" si="99"/>
        <v>65-23</v>
      </c>
      <c r="B2063">
        <f t="shared" si="97"/>
        <v>65</v>
      </c>
      <c r="C2063">
        <f t="shared" si="98"/>
        <v>23</v>
      </c>
      <c r="D2063">
        <v>280000</v>
      </c>
      <c r="E2063">
        <v>110000</v>
      </c>
      <c r="F2063" s="69">
        <v>5.199986</v>
      </c>
      <c r="G2063" s="69">
        <v>4.3411359999999997</v>
      </c>
      <c r="H2063" s="69">
        <v>4.0818260000000004</v>
      </c>
      <c r="I2063" s="69">
        <v>4.0171619999999999</v>
      </c>
      <c r="J2063" s="69">
        <v>52.676439999999999</v>
      </c>
      <c r="K2063" s="69">
        <v>54.576419999999999</v>
      </c>
      <c r="L2063" s="69">
        <v>54.823430000000002</v>
      </c>
      <c r="M2063" s="69">
        <v>54.733440000000002</v>
      </c>
      <c r="N2063" s="69">
        <v>9.2202439999999992</v>
      </c>
      <c r="O2063" s="69">
        <v>8.4080060000000003</v>
      </c>
      <c r="P2063" s="69">
        <v>8.1041760000000007</v>
      </c>
      <c r="Q2063" s="69">
        <v>7.8875169999999999</v>
      </c>
      <c r="R2063" s="69">
        <v>6.9752130000000001</v>
      </c>
      <c r="S2063" s="69">
        <v>6.2024929999999996</v>
      </c>
      <c r="T2063" s="69">
        <v>5.9125870000000003</v>
      </c>
      <c r="U2063" s="69">
        <v>5.7038099999999998</v>
      </c>
      <c r="V2063" s="70">
        <v>0.43032900000000002</v>
      </c>
      <c r="W2063" s="70">
        <v>0.3692859</v>
      </c>
      <c r="X2063" s="70">
        <v>0.34352149999999998</v>
      </c>
      <c r="Y2063" s="70">
        <v>0.33095619999999998</v>
      </c>
    </row>
    <row r="2064" spans="1:25">
      <c r="A2064" t="str">
        <f t="shared" si="99"/>
        <v>65-24</v>
      </c>
      <c r="B2064">
        <f t="shared" si="97"/>
        <v>65</v>
      </c>
      <c r="C2064">
        <f t="shared" si="98"/>
        <v>24</v>
      </c>
      <c r="D2064">
        <v>280000</v>
      </c>
      <c r="E2064">
        <v>114000</v>
      </c>
      <c r="F2064" s="69">
        <v>6.5769349999999998</v>
      </c>
      <c r="G2064" s="69">
        <v>5.5759840000000001</v>
      </c>
      <c r="H2064" s="69">
        <v>5.2693700000000003</v>
      </c>
      <c r="I2064" s="69">
        <v>5.1889339999999997</v>
      </c>
      <c r="J2064" s="69">
        <v>52.001609999999999</v>
      </c>
      <c r="K2064" s="69">
        <v>53.861170000000001</v>
      </c>
      <c r="L2064" s="69">
        <v>54.111809999999998</v>
      </c>
      <c r="M2064" s="69">
        <v>54.040759999999999</v>
      </c>
      <c r="N2064" s="69">
        <v>10.952780000000001</v>
      </c>
      <c r="O2064" s="69">
        <v>9.9704999999999995</v>
      </c>
      <c r="P2064" s="69">
        <v>9.6024630000000002</v>
      </c>
      <c r="Q2064" s="69">
        <v>9.3357290000000006</v>
      </c>
      <c r="R2064" s="69">
        <v>7.5185050000000002</v>
      </c>
      <c r="S2064" s="69">
        <v>6.683154</v>
      </c>
      <c r="T2064" s="69">
        <v>6.3698309999999996</v>
      </c>
      <c r="U2064" s="69">
        <v>6.1416909999999998</v>
      </c>
      <c r="V2064" s="70">
        <v>0.49335400000000001</v>
      </c>
      <c r="W2064" s="70">
        <v>0.42543950000000003</v>
      </c>
      <c r="X2064" s="70">
        <v>0.39725490000000002</v>
      </c>
      <c r="Y2064" s="70">
        <v>0.38304650000000001</v>
      </c>
    </row>
    <row r="2065" spans="1:25">
      <c r="A2065" t="str">
        <f t="shared" si="99"/>
        <v>65-25</v>
      </c>
      <c r="B2065">
        <f t="shared" si="97"/>
        <v>65</v>
      </c>
      <c r="C2065">
        <f t="shared" si="98"/>
        <v>25</v>
      </c>
      <c r="D2065">
        <v>280000</v>
      </c>
      <c r="E2065">
        <v>118000</v>
      </c>
      <c r="F2065" s="69">
        <v>9.0028179999999995</v>
      </c>
      <c r="G2065" s="69">
        <v>7.6927620000000001</v>
      </c>
      <c r="H2065" s="69">
        <v>7.2852670000000002</v>
      </c>
      <c r="I2065" s="69">
        <v>7.1713300000000002</v>
      </c>
      <c r="J2065" s="69">
        <v>51.984659999999998</v>
      </c>
      <c r="K2065" s="69">
        <v>53.810279999999999</v>
      </c>
      <c r="L2065" s="69">
        <v>54.061050000000002</v>
      </c>
      <c r="M2065" s="69">
        <v>53.999549999999999</v>
      </c>
      <c r="N2065" s="69">
        <v>15.25426</v>
      </c>
      <c r="O2065" s="69">
        <v>13.83459</v>
      </c>
      <c r="P2065" s="69">
        <v>13.30341</v>
      </c>
      <c r="Q2065" s="69">
        <v>12.913399999999999</v>
      </c>
      <c r="R2065" s="69">
        <v>8.7093880000000006</v>
      </c>
      <c r="S2065" s="69">
        <v>7.7306499999999998</v>
      </c>
      <c r="T2065" s="69">
        <v>7.364376</v>
      </c>
      <c r="U2065" s="69">
        <v>7.0963690000000001</v>
      </c>
      <c r="V2065" s="70">
        <v>0.69005329999999998</v>
      </c>
      <c r="W2065" s="70">
        <v>0.59927249999999999</v>
      </c>
      <c r="X2065" s="70">
        <v>0.56377460000000001</v>
      </c>
      <c r="Y2065" s="70">
        <v>0.54504509999999995</v>
      </c>
    </row>
    <row r="2066" spans="1:25">
      <c r="A2066" t="str">
        <f t="shared" si="99"/>
        <v>65-26</v>
      </c>
      <c r="B2066">
        <f t="shared" si="97"/>
        <v>65</v>
      </c>
      <c r="C2066">
        <f t="shared" si="98"/>
        <v>26</v>
      </c>
      <c r="D2066">
        <v>280000</v>
      </c>
      <c r="E2066">
        <v>122000</v>
      </c>
      <c r="F2066" s="69">
        <v>6.7694080000000003</v>
      </c>
      <c r="G2066" s="69">
        <v>5.8602660000000002</v>
      </c>
      <c r="H2066" s="69">
        <v>5.5738070000000004</v>
      </c>
      <c r="I2066" s="69">
        <v>5.4954369999999999</v>
      </c>
      <c r="J2066" s="69">
        <v>53.13908</v>
      </c>
      <c r="K2066" s="69">
        <v>54.806579999999997</v>
      </c>
      <c r="L2066" s="69">
        <v>55.011650000000003</v>
      </c>
      <c r="M2066" s="69">
        <v>54.93085</v>
      </c>
      <c r="N2066" s="69">
        <v>13.40475</v>
      </c>
      <c r="O2066" s="69">
        <v>12.18493</v>
      </c>
      <c r="P2066" s="69">
        <v>11.72701</v>
      </c>
      <c r="Q2066" s="69">
        <v>11.39166</v>
      </c>
      <c r="R2066" s="69">
        <v>8.1975309999999997</v>
      </c>
      <c r="S2066" s="69">
        <v>7.2843790000000004</v>
      </c>
      <c r="T2066" s="69">
        <v>6.9418559999999996</v>
      </c>
      <c r="U2066" s="69">
        <v>6.6908300000000001</v>
      </c>
      <c r="V2066" s="70">
        <v>0.60966379999999998</v>
      </c>
      <c r="W2066" s="70">
        <v>0.52901520000000002</v>
      </c>
      <c r="X2066" s="70">
        <v>0.49662060000000002</v>
      </c>
      <c r="Y2066" s="70">
        <v>0.47977589999999998</v>
      </c>
    </row>
    <row r="2067" spans="1:25">
      <c r="A2067" t="str">
        <f t="shared" si="99"/>
        <v>65-27</v>
      </c>
      <c r="B2067">
        <f t="shared" si="97"/>
        <v>65</v>
      </c>
      <c r="C2067">
        <f t="shared" si="98"/>
        <v>27</v>
      </c>
      <c r="D2067">
        <v>280000</v>
      </c>
      <c r="E2067">
        <v>126000</v>
      </c>
      <c r="F2067" s="69">
        <v>10.82268</v>
      </c>
      <c r="G2067" s="69">
        <v>9.3018339999999995</v>
      </c>
      <c r="H2067" s="69">
        <v>8.8203329999999998</v>
      </c>
      <c r="I2067" s="69">
        <v>8.6706719999999997</v>
      </c>
      <c r="J2067" s="69">
        <v>51.373829999999998</v>
      </c>
      <c r="K2067" s="69">
        <v>53.292380000000001</v>
      </c>
      <c r="L2067" s="69">
        <v>53.574240000000003</v>
      </c>
      <c r="M2067" s="69">
        <v>53.534759999999999</v>
      </c>
      <c r="N2067" s="69">
        <v>16.554369999999999</v>
      </c>
      <c r="O2067" s="69">
        <v>15.01665</v>
      </c>
      <c r="P2067" s="69">
        <v>14.44096</v>
      </c>
      <c r="Q2067" s="69">
        <v>14.01473</v>
      </c>
      <c r="R2067" s="69">
        <v>9.3756819999999994</v>
      </c>
      <c r="S2067" s="69">
        <v>8.3242930000000008</v>
      </c>
      <c r="T2067" s="69">
        <v>7.9304759999999996</v>
      </c>
      <c r="U2067" s="69">
        <v>7.6404339999999999</v>
      </c>
      <c r="V2067" s="70">
        <v>0.76309519999999997</v>
      </c>
      <c r="W2067" s="70">
        <v>0.66407450000000001</v>
      </c>
      <c r="X2067" s="70">
        <v>0.62594910000000004</v>
      </c>
      <c r="Y2067" s="70">
        <v>0.60547099999999998</v>
      </c>
    </row>
    <row r="2068" spans="1:25">
      <c r="A2068" t="str">
        <f t="shared" si="99"/>
        <v>65-28</v>
      </c>
      <c r="B2068">
        <f t="shared" si="97"/>
        <v>65</v>
      </c>
      <c r="C2068">
        <f t="shared" si="98"/>
        <v>28</v>
      </c>
      <c r="D2068">
        <v>280000</v>
      </c>
      <c r="E2068">
        <v>130000</v>
      </c>
      <c r="F2068" s="69">
        <v>9.1467419999999997</v>
      </c>
      <c r="G2068" s="69">
        <v>7.8495410000000003</v>
      </c>
      <c r="H2068" s="69">
        <v>7.4477549999999999</v>
      </c>
      <c r="I2068" s="69">
        <v>7.3231250000000001</v>
      </c>
      <c r="J2068" s="69">
        <v>50.729779999999998</v>
      </c>
      <c r="K2068" s="69">
        <v>52.670929999999998</v>
      </c>
      <c r="L2068" s="69">
        <v>52.956440000000001</v>
      </c>
      <c r="M2068" s="69">
        <v>52.92801</v>
      </c>
      <c r="N2068" s="69">
        <v>12.664</v>
      </c>
      <c r="O2068" s="69">
        <v>11.54217</v>
      </c>
      <c r="P2068" s="69">
        <v>11.120189999999999</v>
      </c>
      <c r="Q2068" s="69">
        <v>10.808149999999999</v>
      </c>
      <c r="R2068" s="69">
        <v>8.4981989999999996</v>
      </c>
      <c r="S2068" s="69">
        <v>7.5606859999999996</v>
      </c>
      <c r="T2068" s="69">
        <v>7.2082499999999996</v>
      </c>
      <c r="U2068" s="69">
        <v>6.9470090000000004</v>
      </c>
      <c r="V2068" s="70">
        <v>0.55408389999999996</v>
      </c>
      <c r="W2068" s="70">
        <v>0.48039179999999998</v>
      </c>
      <c r="X2068" s="70">
        <v>0.45046900000000001</v>
      </c>
      <c r="Y2068" s="70">
        <v>0.43470920000000002</v>
      </c>
    </row>
    <row r="2069" spans="1:25">
      <c r="A2069" t="str">
        <f t="shared" si="99"/>
        <v>65-29</v>
      </c>
      <c r="B2069">
        <f t="shared" si="97"/>
        <v>65</v>
      </c>
      <c r="C2069">
        <f t="shared" si="98"/>
        <v>29</v>
      </c>
      <c r="D2069">
        <v>280000</v>
      </c>
      <c r="E2069">
        <v>134000</v>
      </c>
      <c r="F2069" s="69">
        <v>6.7155709999999997</v>
      </c>
      <c r="G2069" s="69">
        <v>5.7197570000000004</v>
      </c>
      <c r="H2069" s="69">
        <v>5.4141719999999998</v>
      </c>
      <c r="I2069" s="69">
        <v>5.3295070000000004</v>
      </c>
      <c r="J2069" s="69">
        <v>52.346249999999998</v>
      </c>
      <c r="K2069" s="69">
        <v>54.210250000000002</v>
      </c>
      <c r="L2069" s="69">
        <v>54.469059999999999</v>
      </c>
      <c r="M2069" s="69">
        <v>54.425649999999997</v>
      </c>
      <c r="N2069" s="69">
        <v>9.8275140000000007</v>
      </c>
      <c r="O2069" s="69">
        <v>8.9802660000000003</v>
      </c>
      <c r="P2069" s="69">
        <v>8.6629280000000008</v>
      </c>
      <c r="Q2069" s="69">
        <v>8.4295360000000006</v>
      </c>
      <c r="R2069" s="69">
        <v>7.8440539999999999</v>
      </c>
      <c r="S2069" s="69">
        <v>6.9849829999999997</v>
      </c>
      <c r="T2069" s="69">
        <v>6.6626180000000002</v>
      </c>
      <c r="U2069" s="69">
        <v>6.4239860000000002</v>
      </c>
      <c r="V2069" s="70">
        <v>0.45182280000000002</v>
      </c>
      <c r="W2069" s="70">
        <v>0.3888894</v>
      </c>
      <c r="X2069" s="70">
        <v>0.36310910000000002</v>
      </c>
      <c r="Y2069" s="70">
        <v>0.34994429999999999</v>
      </c>
    </row>
    <row r="2070" spans="1:25">
      <c r="A2070" t="str">
        <f t="shared" si="99"/>
        <v>65-30</v>
      </c>
      <c r="B2070">
        <f t="shared" si="97"/>
        <v>65</v>
      </c>
      <c r="C2070">
        <f t="shared" si="98"/>
        <v>30</v>
      </c>
      <c r="D2070">
        <v>280000</v>
      </c>
      <c r="E2070">
        <v>138000</v>
      </c>
      <c r="F2070" s="69">
        <v>6.1425910000000004</v>
      </c>
      <c r="G2070" s="69">
        <v>5.211487</v>
      </c>
      <c r="H2070" s="69">
        <v>4.9258949999999997</v>
      </c>
      <c r="I2070" s="69">
        <v>4.8456599999999996</v>
      </c>
      <c r="J2070" s="69">
        <v>53.902439999999999</v>
      </c>
      <c r="K2070" s="69">
        <v>55.713340000000002</v>
      </c>
      <c r="L2070" s="69">
        <v>55.951639999999998</v>
      </c>
      <c r="M2070" s="69">
        <v>55.898200000000003</v>
      </c>
      <c r="N2070" s="69">
        <v>11.872669999999999</v>
      </c>
      <c r="O2070" s="69">
        <v>10.82809</v>
      </c>
      <c r="P2070" s="69">
        <v>10.439450000000001</v>
      </c>
      <c r="Q2070" s="69">
        <v>10.15156</v>
      </c>
      <c r="R2070" s="69">
        <v>8.3139439999999993</v>
      </c>
      <c r="S2070" s="69">
        <v>7.3995449999999998</v>
      </c>
      <c r="T2070" s="69">
        <v>7.0581940000000003</v>
      </c>
      <c r="U2070" s="69">
        <v>6.8052149999999996</v>
      </c>
      <c r="V2070" s="70">
        <v>0.54474769999999995</v>
      </c>
      <c r="W2070" s="70">
        <v>0.46772910000000001</v>
      </c>
      <c r="X2070" s="70">
        <v>0.43782599999999999</v>
      </c>
      <c r="Y2070" s="70">
        <v>0.42211520000000002</v>
      </c>
    </row>
    <row r="2071" spans="1:25">
      <c r="A2071" t="str">
        <f t="shared" si="99"/>
        <v>65-31</v>
      </c>
      <c r="B2071">
        <f t="shared" si="97"/>
        <v>65</v>
      </c>
      <c r="C2071">
        <f t="shared" si="98"/>
        <v>31</v>
      </c>
      <c r="D2071">
        <v>280000</v>
      </c>
      <c r="E2071">
        <v>142000</v>
      </c>
      <c r="F2071" s="69">
        <v>7.383699</v>
      </c>
      <c r="G2071" s="69">
        <v>6.2046650000000003</v>
      </c>
      <c r="H2071" s="69">
        <v>5.8409490000000002</v>
      </c>
      <c r="I2071" s="69">
        <v>5.7438919999999998</v>
      </c>
      <c r="J2071" s="69">
        <v>53.073270000000001</v>
      </c>
      <c r="K2071" s="69">
        <v>55.028260000000003</v>
      </c>
      <c r="L2071" s="69">
        <v>55.31897</v>
      </c>
      <c r="M2071" s="69">
        <v>55.278779999999998</v>
      </c>
      <c r="N2071" s="69">
        <v>11.29209</v>
      </c>
      <c r="O2071" s="69">
        <v>10.306430000000001</v>
      </c>
      <c r="P2071" s="69">
        <v>9.9391549999999995</v>
      </c>
      <c r="Q2071" s="69">
        <v>9.6656969999999998</v>
      </c>
      <c r="R2071" s="69">
        <v>8.4288629999999998</v>
      </c>
      <c r="S2071" s="69">
        <v>7.5044199999999996</v>
      </c>
      <c r="T2071" s="69">
        <v>7.1585770000000002</v>
      </c>
      <c r="U2071" s="69">
        <v>6.9008159999999998</v>
      </c>
      <c r="V2071" s="70">
        <v>0.50958720000000002</v>
      </c>
      <c r="W2071" s="70">
        <v>0.43652730000000001</v>
      </c>
      <c r="X2071" s="70">
        <v>0.40773199999999998</v>
      </c>
      <c r="Y2071" s="70">
        <v>0.39258739999999998</v>
      </c>
    </row>
    <row r="2072" spans="1:25">
      <c r="A2072" t="str">
        <f t="shared" si="99"/>
        <v>65-32</v>
      </c>
      <c r="B2072">
        <f t="shared" si="97"/>
        <v>65</v>
      </c>
      <c r="C2072">
        <f t="shared" si="98"/>
        <v>32</v>
      </c>
      <c r="D2072">
        <v>280000</v>
      </c>
      <c r="E2072">
        <v>146000</v>
      </c>
      <c r="F2072" s="69">
        <v>4.9713029999999998</v>
      </c>
      <c r="G2072" s="69">
        <v>4.1965779999999997</v>
      </c>
      <c r="H2072" s="69">
        <v>3.9593259999999999</v>
      </c>
      <c r="I2072" s="69">
        <v>3.8923320000000001</v>
      </c>
      <c r="J2072" s="69">
        <v>53.415410000000001</v>
      </c>
      <c r="K2072" s="69">
        <v>55.30753</v>
      </c>
      <c r="L2072" s="69">
        <v>55.588920000000002</v>
      </c>
      <c r="M2072" s="69">
        <v>55.566209999999998</v>
      </c>
      <c r="N2072" s="69">
        <v>6.7961580000000001</v>
      </c>
      <c r="O2072" s="69">
        <v>6.2413509999999999</v>
      </c>
      <c r="P2072" s="69">
        <v>6.0331190000000001</v>
      </c>
      <c r="Q2072" s="69">
        <v>5.8787419999999999</v>
      </c>
      <c r="R2072" s="69">
        <v>7.3075720000000004</v>
      </c>
      <c r="S2072" s="69">
        <v>6.524025</v>
      </c>
      <c r="T2072" s="69">
        <v>6.2293700000000003</v>
      </c>
      <c r="U2072" s="69">
        <v>6.008216</v>
      </c>
      <c r="V2072" s="70">
        <v>0.33427570000000001</v>
      </c>
      <c r="W2072" s="70">
        <v>0.28538930000000001</v>
      </c>
      <c r="X2072" s="70">
        <v>0.26441629999999999</v>
      </c>
      <c r="Y2072" s="70">
        <v>0.2535982</v>
      </c>
    </row>
    <row r="2073" spans="1:25">
      <c r="A2073" t="str">
        <f t="shared" si="99"/>
        <v>65-33</v>
      </c>
      <c r="B2073">
        <f t="shared" si="97"/>
        <v>65</v>
      </c>
      <c r="C2073">
        <f t="shared" si="98"/>
        <v>33</v>
      </c>
      <c r="D2073">
        <v>280000</v>
      </c>
      <c r="E2073">
        <v>150000</v>
      </c>
      <c r="F2073" s="69">
        <v>9.1417079999999995</v>
      </c>
      <c r="G2073" s="69">
        <v>7.6572319999999996</v>
      </c>
      <c r="H2073" s="69">
        <v>7.1925780000000001</v>
      </c>
      <c r="I2073" s="69">
        <v>7.0558930000000002</v>
      </c>
      <c r="J2073" s="69">
        <v>51.961419999999997</v>
      </c>
      <c r="K2073" s="69">
        <v>53.99456</v>
      </c>
      <c r="L2073" s="69">
        <v>54.329880000000003</v>
      </c>
      <c r="M2073" s="69">
        <v>54.322780000000002</v>
      </c>
      <c r="N2073" s="69">
        <v>13.251060000000001</v>
      </c>
      <c r="O2073" s="69">
        <v>12.07755</v>
      </c>
      <c r="P2073" s="69">
        <v>11.644399999999999</v>
      </c>
      <c r="Q2073" s="69">
        <v>11.31622</v>
      </c>
      <c r="R2073" s="69">
        <v>9.1474729999999997</v>
      </c>
      <c r="S2073" s="69">
        <v>8.1428309999999993</v>
      </c>
      <c r="T2073" s="69">
        <v>7.7707119999999996</v>
      </c>
      <c r="U2073" s="69">
        <v>7.4904479999999998</v>
      </c>
      <c r="V2073" s="70">
        <v>0.58804069999999997</v>
      </c>
      <c r="W2073" s="70">
        <v>0.50221729999999998</v>
      </c>
      <c r="X2073" s="70">
        <v>0.47020260000000003</v>
      </c>
      <c r="Y2073" s="70">
        <v>0.45291789999999998</v>
      </c>
    </row>
    <row r="2074" spans="1:25">
      <c r="A2074" t="str">
        <f t="shared" si="99"/>
        <v>66-22</v>
      </c>
      <c r="B2074">
        <f t="shared" si="97"/>
        <v>66</v>
      </c>
      <c r="C2074">
        <f t="shared" si="98"/>
        <v>22</v>
      </c>
      <c r="D2074">
        <v>284000</v>
      </c>
      <c r="E2074">
        <v>106000</v>
      </c>
      <c r="F2074" s="69">
        <v>4.6423139999999998</v>
      </c>
      <c r="G2074" s="69">
        <v>3.7982830000000001</v>
      </c>
      <c r="H2074" s="69">
        <v>3.5550139999999999</v>
      </c>
      <c r="I2074" s="69">
        <v>3.5042049999999998</v>
      </c>
      <c r="J2074" s="69">
        <v>54.418930000000003</v>
      </c>
      <c r="K2074" s="69">
        <v>56.318159999999999</v>
      </c>
      <c r="L2074" s="69">
        <v>56.545020000000001</v>
      </c>
      <c r="M2074" s="69">
        <v>56.428489999999996</v>
      </c>
      <c r="N2074" s="69">
        <v>11.266590000000001</v>
      </c>
      <c r="O2074" s="69">
        <v>10.24701</v>
      </c>
      <c r="P2074" s="69">
        <v>9.8710319999999996</v>
      </c>
      <c r="Q2074" s="69">
        <v>9.6037110000000006</v>
      </c>
      <c r="R2074" s="69">
        <v>7.2966059999999997</v>
      </c>
      <c r="S2074" s="69">
        <v>6.4781269999999997</v>
      </c>
      <c r="T2074" s="69">
        <v>6.1743629999999996</v>
      </c>
      <c r="U2074" s="69">
        <v>5.9583599999999999</v>
      </c>
      <c r="V2074" s="70">
        <v>0.52108379999999999</v>
      </c>
      <c r="W2074" s="70">
        <v>0.44729469999999999</v>
      </c>
      <c r="X2074" s="70">
        <v>0.41803820000000003</v>
      </c>
      <c r="Y2074" s="70">
        <v>0.40340999999999999</v>
      </c>
    </row>
    <row r="2075" spans="1:25">
      <c r="A2075" t="str">
        <f t="shared" si="99"/>
        <v>66-23</v>
      </c>
      <c r="B2075">
        <f t="shared" si="97"/>
        <v>66</v>
      </c>
      <c r="C2075">
        <f t="shared" si="98"/>
        <v>23</v>
      </c>
      <c r="D2075">
        <v>284000</v>
      </c>
      <c r="E2075">
        <v>110000</v>
      </c>
      <c r="F2075" s="69">
        <v>6.2568950000000001</v>
      </c>
      <c r="G2075" s="69">
        <v>5.1748010000000004</v>
      </c>
      <c r="H2075" s="69">
        <v>4.8553899999999999</v>
      </c>
      <c r="I2075" s="69">
        <v>4.7797260000000001</v>
      </c>
      <c r="J2075" s="69">
        <v>52.416080000000001</v>
      </c>
      <c r="K2075" s="69">
        <v>54.364910000000002</v>
      </c>
      <c r="L2075" s="69">
        <v>54.629019999999997</v>
      </c>
      <c r="M2075" s="69">
        <v>54.551130000000001</v>
      </c>
      <c r="N2075" s="69">
        <v>10.9009</v>
      </c>
      <c r="O2075" s="69">
        <v>9.9140599999999992</v>
      </c>
      <c r="P2075" s="69">
        <v>9.5473909999999993</v>
      </c>
      <c r="Q2075" s="69">
        <v>9.2840039999999995</v>
      </c>
      <c r="R2075" s="69">
        <v>7.4412960000000004</v>
      </c>
      <c r="S2075" s="69">
        <v>6.6085060000000002</v>
      </c>
      <c r="T2075" s="69">
        <v>6.2978240000000003</v>
      </c>
      <c r="U2075" s="69">
        <v>6.0740629999999998</v>
      </c>
      <c r="V2075" s="70">
        <v>0.49278529999999998</v>
      </c>
      <c r="W2075" s="70">
        <v>0.42355500000000001</v>
      </c>
      <c r="X2075" s="70">
        <v>0.39529570000000003</v>
      </c>
      <c r="Y2075" s="70">
        <v>0.38098880000000002</v>
      </c>
    </row>
    <row r="2076" spans="1:25">
      <c r="A2076" t="str">
        <f t="shared" si="99"/>
        <v>66-24</v>
      </c>
      <c r="B2076">
        <f t="shared" si="97"/>
        <v>66</v>
      </c>
      <c r="C2076">
        <f t="shared" si="98"/>
        <v>24</v>
      </c>
      <c r="D2076">
        <v>284000</v>
      </c>
      <c r="E2076">
        <v>114000</v>
      </c>
      <c r="F2076" s="69">
        <v>5.3661000000000003</v>
      </c>
      <c r="G2076" s="69">
        <v>4.5009230000000002</v>
      </c>
      <c r="H2076" s="69">
        <v>4.2417239999999996</v>
      </c>
      <c r="I2076" s="69">
        <v>4.1763159999999999</v>
      </c>
      <c r="J2076" s="69">
        <v>52.401429999999998</v>
      </c>
      <c r="K2076" s="69">
        <v>54.278410000000001</v>
      </c>
      <c r="L2076" s="69">
        <v>54.531930000000003</v>
      </c>
      <c r="M2076" s="69">
        <v>54.46705</v>
      </c>
      <c r="N2076" s="69">
        <v>8.7274360000000009</v>
      </c>
      <c r="O2076" s="69">
        <v>7.959651</v>
      </c>
      <c r="P2076" s="69">
        <v>7.6728620000000003</v>
      </c>
      <c r="Q2076" s="69">
        <v>7.4681490000000004</v>
      </c>
      <c r="R2076" s="69">
        <v>6.9841810000000004</v>
      </c>
      <c r="S2076" s="69">
        <v>6.2093699999999998</v>
      </c>
      <c r="T2076" s="69">
        <v>5.919333</v>
      </c>
      <c r="U2076" s="69">
        <v>5.7102089999999999</v>
      </c>
      <c r="V2076" s="70">
        <v>0.40980919999999998</v>
      </c>
      <c r="W2076" s="70">
        <v>0.35156179999999998</v>
      </c>
      <c r="X2076" s="70">
        <v>0.32684879999999999</v>
      </c>
      <c r="Y2076" s="70">
        <v>0.31453360000000002</v>
      </c>
    </row>
    <row r="2077" spans="1:25">
      <c r="A2077" t="str">
        <f t="shared" si="99"/>
        <v>66-25</v>
      </c>
      <c r="B2077">
        <f t="shared" si="97"/>
        <v>66</v>
      </c>
      <c r="C2077">
        <f t="shared" si="98"/>
        <v>25</v>
      </c>
      <c r="D2077">
        <v>284000</v>
      </c>
      <c r="E2077">
        <v>118000</v>
      </c>
      <c r="F2077" s="69">
        <v>5.2414249999999996</v>
      </c>
      <c r="G2077" s="69">
        <v>4.4385190000000003</v>
      </c>
      <c r="H2077" s="69">
        <v>4.1945949999999996</v>
      </c>
      <c r="I2077" s="69">
        <v>4.1336700000000004</v>
      </c>
      <c r="J2077" s="69">
        <v>53.043080000000003</v>
      </c>
      <c r="K2077" s="69">
        <v>54.825809999999997</v>
      </c>
      <c r="L2077" s="69">
        <v>55.056130000000003</v>
      </c>
      <c r="M2077" s="69">
        <v>54.988019999999999</v>
      </c>
      <c r="N2077" s="69">
        <v>9.8292809999999999</v>
      </c>
      <c r="O2077" s="69">
        <v>8.9566859999999995</v>
      </c>
      <c r="P2077" s="69">
        <v>8.6303490000000007</v>
      </c>
      <c r="Q2077" s="69">
        <v>8.3952179999999998</v>
      </c>
      <c r="R2077" s="69">
        <v>7.2593959999999997</v>
      </c>
      <c r="S2077" s="69">
        <v>6.452801</v>
      </c>
      <c r="T2077" s="69">
        <v>6.1511420000000001</v>
      </c>
      <c r="U2077" s="69">
        <v>5.932175</v>
      </c>
      <c r="V2077" s="70">
        <v>0.45818249999999999</v>
      </c>
      <c r="W2077" s="70">
        <v>0.39463480000000001</v>
      </c>
      <c r="X2077" s="70">
        <v>0.36811300000000002</v>
      </c>
      <c r="Y2077" s="70">
        <v>0.35466160000000002</v>
      </c>
    </row>
    <row r="2078" spans="1:25">
      <c r="A2078" t="str">
        <f t="shared" si="99"/>
        <v>66-26</v>
      </c>
      <c r="B2078">
        <f t="shared" si="97"/>
        <v>66</v>
      </c>
      <c r="C2078">
        <f t="shared" si="98"/>
        <v>26</v>
      </c>
      <c r="D2078">
        <v>284000</v>
      </c>
      <c r="E2078">
        <v>122000</v>
      </c>
      <c r="F2078" s="69">
        <v>7.9523429999999999</v>
      </c>
      <c r="G2078" s="69">
        <v>6.7840199999999999</v>
      </c>
      <c r="H2078" s="69">
        <v>6.4203890000000001</v>
      </c>
      <c r="I2078" s="69">
        <v>6.3198280000000002</v>
      </c>
      <c r="J2078" s="69">
        <v>52.731610000000003</v>
      </c>
      <c r="K2078" s="69">
        <v>54.499769999999998</v>
      </c>
      <c r="L2078" s="69">
        <v>54.72974</v>
      </c>
      <c r="M2078" s="69">
        <v>54.66216</v>
      </c>
      <c r="N2078" s="69">
        <v>14.76713</v>
      </c>
      <c r="O2078" s="69">
        <v>13.40091</v>
      </c>
      <c r="P2078" s="69">
        <v>12.89132</v>
      </c>
      <c r="Q2078" s="69">
        <v>12.51957</v>
      </c>
      <c r="R2078" s="69">
        <v>8.6082800000000006</v>
      </c>
      <c r="S2078" s="69">
        <v>7.6383460000000003</v>
      </c>
      <c r="T2078" s="69">
        <v>7.2767799999999996</v>
      </c>
      <c r="U2078" s="69">
        <v>7.0138639999999999</v>
      </c>
      <c r="V2078" s="70">
        <v>0.67266369999999998</v>
      </c>
      <c r="W2078" s="70">
        <v>0.58343230000000001</v>
      </c>
      <c r="X2078" s="70">
        <v>0.54909870000000005</v>
      </c>
      <c r="Y2078" s="70">
        <v>0.53120860000000003</v>
      </c>
    </row>
    <row r="2079" spans="1:25">
      <c r="A2079" t="str">
        <f t="shared" si="99"/>
        <v>66-27</v>
      </c>
      <c r="B2079">
        <f t="shared" si="97"/>
        <v>66</v>
      </c>
      <c r="C2079">
        <f t="shared" si="98"/>
        <v>27</v>
      </c>
      <c r="D2079">
        <v>284000</v>
      </c>
      <c r="E2079">
        <v>126000</v>
      </c>
      <c r="F2079" s="69">
        <v>6.4590300000000003</v>
      </c>
      <c r="G2079" s="69">
        <v>5.5526429999999998</v>
      </c>
      <c r="H2079" s="69">
        <v>5.2677240000000003</v>
      </c>
      <c r="I2079" s="69">
        <v>5.1846819999999996</v>
      </c>
      <c r="J2079" s="69">
        <v>54.685360000000003</v>
      </c>
      <c r="K2079" s="69">
        <v>56.320970000000003</v>
      </c>
      <c r="L2079" s="69">
        <v>56.50365</v>
      </c>
      <c r="M2079" s="69">
        <v>56.41583</v>
      </c>
      <c r="N2079" s="69">
        <v>14.9499</v>
      </c>
      <c r="O2079" s="69">
        <v>13.581289999999999</v>
      </c>
      <c r="P2079" s="69">
        <v>13.069470000000001</v>
      </c>
      <c r="Q2079" s="69">
        <v>12.69383</v>
      </c>
      <c r="R2079" s="69">
        <v>8.6130630000000004</v>
      </c>
      <c r="S2079" s="69">
        <v>7.648523</v>
      </c>
      <c r="T2079" s="69">
        <v>7.2881349999999996</v>
      </c>
      <c r="U2079" s="69">
        <v>7.0244590000000002</v>
      </c>
      <c r="V2079" s="70">
        <v>0.69559919999999997</v>
      </c>
      <c r="W2079" s="70">
        <v>0.60438000000000003</v>
      </c>
      <c r="X2079" s="70">
        <v>0.56899460000000002</v>
      </c>
      <c r="Y2079" s="70">
        <v>0.54977010000000004</v>
      </c>
    </row>
    <row r="2080" spans="1:25">
      <c r="A2080" t="str">
        <f t="shared" si="99"/>
        <v>66-28</v>
      </c>
      <c r="B2080">
        <f t="shared" si="97"/>
        <v>66</v>
      </c>
      <c r="C2080">
        <f t="shared" si="98"/>
        <v>28</v>
      </c>
      <c r="D2080">
        <v>284000</v>
      </c>
      <c r="E2080">
        <v>130000</v>
      </c>
      <c r="F2080" s="69">
        <v>5.20444</v>
      </c>
      <c r="G2080" s="69">
        <v>4.4513660000000002</v>
      </c>
      <c r="H2080" s="69">
        <v>4.2170160000000001</v>
      </c>
      <c r="I2080" s="69">
        <v>4.1490499999999999</v>
      </c>
      <c r="J2080" s="69">
        <v>52.643079999999998</v>
      </c>
      <c r="K2080" s="69">
        <v>54.448360000000001</v>
      </c>
      <c r="L2080" s="69">
        <v>54.688330000000001</v>
      </c>
      <c r="M2080" s="69">
        <v>54.639220000000002</v>
      </c>
      <c r="N2080" s="69">
        <v>7.6718270000000004</v>
      </c>
      <c r="O2080" s="69">
        <v>7.030869</v>
      </c>
      <c r="P2080" s="69">
        <v>6.7901819999999997</v>
      </c>
      <c r="Q2080" s="69">
        <v>6.616714</v>
      </c>
      <c r="R2080" s="69">
        <v>7.094697</v>
      </c>
      <c r="S2080" s="69">
        <v>6.3184649999999998</v>
      </c>
      <c r="T2080" s="69">
        <v>6.0274080000000003</v>
      </c>
      <c r="U2080" s="69">
        <v>5.8137369999999997</v>
      </c>
      <c r="V2080" s="70">
        <v>0.37170599999999998</v>
      </c>
      <c r="W2080" s="70">
        <v>0.3201078</v>
      </c>
      <c r="X2080" s="70">
        <v>0.29806549999999998</v>
      </c>
      <c r="Y2080" s="70">
        <v>0.28697800000000001</v>
      </c>
    </row>
    <row r="2081" spans="1:25">
      <c r="A2081" t="str">
        <f t="shared" si="99"/>
        <v>66-29</v>
      </c>
      <c r="B2081">
        <f t="shared" si="97"/>
        <v>66</v>
      </c>
      <c r="C2081">
        <f t="shared" si="98"/>
        <v>29</v>
      </c>
      <c r="D2081">
        <v>284000</v>
      </c>
      <c r="E2081">
        <v>134000</v>
      </c>
      <c r="F2081" s="69">
        <v>5.2278289999999998</v>
      </c>
      <c r="G2081" s="69">
        <v>4.4542570000000001</v>
      </c>
      <c r="H2081" s="69">
        <v>4.2171760000000003</v>
      </c>
      <c r="I2081" s="69">
        <v>4.1524830000000001</v>
      </c>
      <c r="J2081" s="69">
        <v>53.145589999999999</v>
      </c>
      <c r="K2081" s="69">
        <v>54.942360000000001</v>
      </c>
      <c r="L2081" s="69">
        <v>55.181010000000001</v>
      </c>
      <c r="M2081" s="69">
        <v>55.133690000000001</v>
      </c>
      <c r="N2081" s="69">
        <v>8.4518129999999996</v>
      </c>
      <c r="O2081" s="69">
        <v>7.7328299999999999</v>
      </c>
      <c r="P2081" s="69">
        <v>7.4638299999999997</v>
      </c>
      <c r="Q2081" s="69">
        <v>7.2676670000000003</v>
      </c>
      <c r="R2081" s="69">
        <v>7.3725420000000002</v>
      </c>
      <c r="S2081" s="69">
        <v>6.5679670000000003</v>
      </c>
      <c r="T2081" s="69">
        <v>6.2663960000000003</v>
      </c>
      <c r="U2081" s="69">
        <v>6.0440950000000004</v>
      </c>
      <c r="V2081" s="70">
        <v>0.40330280000000002</v>
      </c>
      <c r="W2081" s="70">
        <v>0.34605570000000002</v>
      </c>
      <c r="X2081" s="70">
        <v>0.32237880000000002</v>
      </c>
      <c r="Y2081" s="70">
        <v>0.31032510000000002</v>
      </c>
    </row>
    <row r="2082" spans="1:25">
      <c r="A2082" t="str">
        <f t="shared" si="99"/>
        <v>66-31</v>
      </c>
      <c r="B2082">
        <f t="shared" si="97"/>
        <v>66</v>
      </c>
      <c r="C2082">
        <f t="shared" si="98"/>
        <v>31</v>
      </c>
      <c r="D2082">
        <v>284000</v>
      </c>
      <c r="E2082">
        <v>142000</v>
      </c>
      <c r="F2082" s="69">
        <v>10.339130000000001</v>
      </c>
      <c r="G2082" s="69">
        <v>8.6279889999999995</v>
      </c>
      <c r="H2082" s="69">
        <v>8.0959780000000006</v>
      </c>
      <c r="I2082" s="69">
        <v>7.9503219999999999</v>
      </c>
      <c r="J2082" s="69">
        <v>51.823169999999998</v>
      </c>
      <c r="K2082" s="69">
        <v>53.921469999999999</v>
      </c>
      <c r="L2082" s="69">
        <v>54.259219999999999</v>
      </c>
      <c r="M2082" s="69">
        <v>54.234560000000002</v>
      </c>
      <c r="N2082" s="69">
        <v>16.17315</v>
      </c>
      <c r="O2082" s="69">
        <v>14.68995</v>
      </c>
      <c r="P2082" s="69">
        <v>14.14476</v>
      </c>
      <c r="Q2082" s="69">
        <v>13.73418</v>
      </c>
      <c r="R2082" s="69">
        <v>9.6847630000000002</v>
      </c>
      <c r="S2082" s="69">
        <v>8.6005979999999997</v>
      </c>
      <c r="T2082" s="69">
        <v>8.2001279999999994</v>
      </c>
      <c r="U2082" s="69">
        <v>7.9036609999999996</v>
      </c>
      <c r="V2082" s="70">
        <v>0.73076030000000003</v>
      </c>
      <c r="W2082" s="70">
        <v>0.62574030000000003</v>
      </c>
      <c r="X2082" s="70">
        <v>0.58863540000000003</v>
      </c>
      <c r="Y2082" s="70">
        <v>0.56776550000000003</v>
      </c>
    </row>
    <row r="2083" spans="1:25">
      <c r="A2083" t="str">
        <f t="shared" si="99"/>
        <v>66-32</v>
      </c>
      <c r="B2083">
        <f t="shared" si="97"/>
        <v>66</v>
      </c>
      <c r="C2083">
        <f t="shared" si="98"/>
        <v>32</v>
      </c>
      <c r="D2083">
        <v>284000</v>
      </c>
      <c r="E2083">
        <v>146000</v>
      </c>
      <c r="F2083" s="69">
        <v>6.1481250000000003</v>
      </c>
      <c r="G2083" s="69">
        <v>5.1323720000000002</v>
      </c>
      <c r="H2083" s="69">
        <v>4.819223</v>
      </c>
      <c r="I2083" s="69">
        <v>4.739249</v>
      </c>
      <c r="J2083" s="69">
        <v>54.622990000000001</v>
      </c>
      <c r="K2083" s="69">
        <v>56.52272</v>
      </c>
      <c r="L2083" s="69">
        <v>56.801049999999996</v>
      </c>
      <c r="M2083" s="69">
        <v>56.755420000000001</v>
      </c>
      <c r="N2083" s="69">
        <v>12.25597</v>
      </c>
      <c r="O2083" s="69">
        <v>11.181419999999999</v>
      </c>
      <c r="P2083" s="69">
        <v>10.784739999999999</v>
      </c>
      <c r="Q2083" s="69">
        <v>10.48959</v>
      </c>
      <c r="R2083" s="69">
        <v>8.5182330000000004</v>
      </c>
      <c r="S2083" s="69">
        <v>7.5819390000000002</v>
      </c>
      <c r="T2083" s="69">
        <v>7.2346259999999996</v>
      </c>
      <c r="U2083" s="69">
        <v>6.9773059999999996</v>
      </c>
      <c r="V2083" s="70">
        <v>0.56129470000000004</v>
      </c>
      <c r="W2083" s="70">
        <v>0.47944799999999999</v>
      </c>
      <c r="X2083" s="70">
        <v>0.44879829999999998</v>
      </c>
      <c r="Y2083" s="70">
        <v>0.43229309999999999</v>
      </c>
    </row>
    <row r="2084" spans="1:25">
      <c r="A2084" t="str">
        <f t="shared" si="99"/>
        <v>66-33</v>
      </c>
      <c r="B2084">
        <f t="shared" si="97"/>
        <v>66</v>
      </c>
      <c r="C2084">
        <f t="shared" si="98"/>
        <v>33</v>
      </c>
      <c r="D2084">
        <v>284000</v>
      </c>
      <c r="E2084">
        <v>150000</v>
      </c>
      <c r="F2084" s="69">
        <v>6.9577179999999998</v>
      </c>
      <c r="G2084" s="69">
        <v>5.7976299999999998</v>
      </c>
      <c r="H2084" s="69">
        <v>5.4374089999999997</v>
      </c>
      <c r="I2084" s="69">
        <v>5.335655</v>
      </c>
      <c r="J2084" s="69">
        <v>52.534190000000002</v>
      </c>
      <c r="K2084" s="69">
        <v>54.571530000000003</v>
      </c>
      <c r="L2084" s="69">
        <v>54.913220000000003</v>
      </c>
      <c r="M2084" s="69">
        <v>54.915640000000003</v>
      </c>
      <c r="N2084" s="69">
        <v>10.064629999999999</v>
      </c>
      <c r="O2084" s="69">
        <v>9.2025039999999994</v>
      </c>
      <c r="P2084" s="69">
        <v>8.8855590000000007</v>
      </c>
      <c r="Q2084" s="69">
        <v>8.6498270000000002</v>
      </c>
      <c r="R2084" s="69">
        <v>8.2323640000000005</v>
      </c>
      <c r="S2084" s="69">
        <v>7.3320660000000002</v>
      </c>
      <c r="T2084" s="69">
        <v>6.9995200000000004</v>
      </c>
      <c r="U2084" s="69">
        <v>6.7516309999999997</v>
      </c>
      <c r="V2084" s="70">
        <v>0.45815739999999999</v>
      </c>
      <c r="W2084" s="70">
        <v>0.38937460000000002</v>
      </c>
      <c r="X2084" s="70">
        <v>0.363014</v>
      </c>
      <c r="Y2084" s="70">
        <v>0.34929470000000001</v>
      </c>
    </row>
    <row r="2085" spans="1:25">
      <c r="A2085" t="str">
        <f t="shared" si="99"/>
        <v>67-22</v>
      </c>
      <c r="B2085">
        <f t="shared" si="97"/>
        <v>67</v>
      </c>
      <c r="C2085">
        <f t="shared" si="98"/>
        <v>22</v>
      </c>
      <c r="D2085">
        <v>288000</v>
      </c>
      <c r="E2085">
        <v>106000</v>
      </c>
      <c r="F2085" s="69">
        <v>5.7913269999999999</v>
      </c>
      <c r="G2085" s="69">
        <v>4.7022399999999998</v>
      </c>
      <c r="H2085" s="69">
        <v>4.3892490000000004</v>
      </c>
      <c r="I2085" s="69">
        <v>4.3250500000000001</v>
      </c>
      <c r="J2085" s="69">
        <v>54.663269999999997</v>
      </c>
      <c r="K2085" s="69">
        <v>56.566380000000002</v>
      </c>
      <c r="L2085" s="69">
        <v>56.794960000000003</v>
      </c>
      <c r="M2085" s="69">
        <v>56.675229999999999</v>
      </c>
      <c r="N2085" s="69">
        <v>14.83633</v>
      </c>
      <c r="O2085" s="69">
        <v>13.43112</v>
      </c>
      <c r="P2085" s="69">
        <v>12.918150000000001</v>
      </c>
      <c r="Q2085" s="69">
        <v>12.548360000000001</v>
      </c>
      <c r="R2085" s="69">
        <v>8.1906970000000001</v>
      </c>
      <c r="S2085" s="69">
        <v>7.2580039999999997</v>
      </c>
      <c r="T2085" s="69">
        <v>6.9152079999999998</v>
      </c>
      <c r="U2085" s="69">
        <v>6.671627</v>
      </c>
      <c r="V2085" s="70">
        <v>0.665188</v>
      </c>
      <c r="W2085" s="70">
        <v>0.57247899999999996</v>
      </c>
      <c r="X2085" s="70">
        <v>0.5386358</v>
      </c>
      <c r="Y2085" s="70">
        <v>0.52106180000000002</v>
      </c>
    </row>
    <row r="2086" spans="1:25">
      <c r="A2086" t="str">
        <f t="shared" si="99"/>
        <v>67-23</v>
      </c>
      <c r="B2086">
        <f t="shared" si="97"/>
        <v>67</v>
      </c>
      <c r="C2086">
        <f t="shared" si="98"/>
        <v>23</v>
      </c>
      <c r="D2086">
        <v>288000</v>
      </c>
      <c r="E2086">
        <v>110000</v>
      </c>
      <c r="F2086" s="69">
        <v>4.6001029999999998</v>
      </c>
      <c r="G2086" s="69">
        <v>3.786</v>
      </c>
      <c r="H2086" s="69">
        <v>3.5496460000000001</v>
      </c>
      <c r="I2086" s="69">
        <v>3.4991300000000001</v>
      </c>
      <c r="J2086" s="69">
        <v>55.504669999999997</v>
      </c>
      <c r="K2086" s="69">
        <v>57.254820000000002</v>
      </c>
      <c r="L2086" s="69">
        <v>57.4452</v>
      </c>
      <c r="M2086" s="69">
        <v>57.326749999999997</v>
      </c>
      <c r="N2086" s="69">
        <v>13.20642</v>
      </c>
      <c r="O2086" s="69">
        <v>11.98241</v>
      </c>
      <c r="P2086" s="69">
        <v>11.532830000000001</v>
      </c>
      <c r="Q2086" s="69">
        <v>11.20914</v>
      </c>
      <c r="R2086" s="69">
        <v>7.7696899999999998</v>
      </c>
      <c r="S2086" s="69">
        <v>6.8914369999999998</v>
      </c>
      <c r="T2086" s="69">
        <v>6.5667280000000003</v>
      </c>
      <c r="U2086" s="69">
        <v>6.3348979999999999</v>
      </c>
      <c r="V2086" s="70">
        <v>0.61047209999999996</v>
      </c>
      <c r="W2086" s="70">
        <v>0.52570749999999999</v>
      </c>
      <c r="X2086" s="70">
        <v>0.49365619999999999</v>
      </c>
      <c r="Y2086" s="70">
        <v>0.47694229999999999</v>
      </c>
    </row>
    <row r="2087" spans="1:25">
      <c r="A2087" t="str">
        <f t="shared" si="99"/>
        <v>67-24</v>
      </c>
      <c r="B2087">
        <f t="shared" si="97"/>
        <v>67</v>
      </c>
      <c r="C2087">
        <f t="shared" si="98"/>
        <v>24</v>
      </c>
      <c r="D2087">
        <v>288000</v>
      </c>
      <c r="E2087">
        <v>114000</v>
      </c>
      <c r="F2087" s="69">
        <v>4.810047</v>
      </c>
      <c r="G2087" s="69">
        <v>4.014634</v>
      </c>
      <c r="H2087" s="69">
        <v>3.7796530000000002</v>
      </c>
      <c r="I2087" s="69">
        <v>3.7238920000000002</v>
      </c>
      <c r="J2087" s="69">
        <v>55.218000000000004</v>
      </c>
      <c r="K2087" s="69">
        <v>56.903950000000002</v>
      </c>
      <c r="L2087" s="69">
        <v>57.087330000000001</v>
      </c>
      <c r="M2087" s="69">
        <v>56.985720000000001</v>
      </c>
      <c r="N2087" s="69">
        <v>13.25778</v>
      </c>
      <c r="O2087" s="69">
        <v>12.03115</v>
      </c>
      <c r="P2087" s="69">
        <v>11.57802</v>
      </c>
      <c r="Q2087" s="69">
        <v>11.24976</v>
      </c>
      <c r="R2087" s="69">
        <v>7.8554029999999999</v>
      </c>
      <c r="S2087" s="69">
        <v>6.9694130000000003</v>
      </c>
      <c r="T2087" s="69">
        <v>6.6406689999999999</v>
      </c>
      <c r="U2087" s="69">
        <v>6.4041050000000004</v>
      </c>
      <c r="V2087" s="70">
        <v>0.61294369999999998</v>
      </c>
      <c r="W2087" s="70">
        <v>0.52908920000000004</v>
      </c>
      <c r="X2087" s="70">
        <v>0.4969691</v>
      </c>
      <c r="Y2087" s="70">
        <v>0.47996680000000003</v>
      </c>
    </row>
    <row r="2088" spans="1:25">
      <c r="A2088" t="str">
        <f t="shared" si="99"/>
        <v>67-25</v>
      </c>
      <c r="B2088">
        <f t="shared" si="97"/>
        <v>67</v>
      </c>
      <c r="C2088">
        <f t="shared" si="98"/>
        <v>25</v>
      </c>
      <c r="D2088">
        <v>288000</v>
      </c>
      <c r="E2088">
        <v>118000</v>
      </c>
      <c r="F2088" s="69">
        <v>5.07498</v>
      </c>
      <c r="G2088" s="69">
        <v>4.2482300000000004</v>
      </c>
      <c r="H2088" s="69">
        <v>4.0012559999999997</v>
      </c>
      <c r="I2088" s="69">
        <v>3.9410690000000002</v>
      </c>
      <c r="J2088" s="69">
        <v>53.242570000000001</v>
      </c>
      <c r="K2088" s="69">
        <v>55.062309999999997</v>
      </c>
      <c r="L2088" s="69">
        <v>55.298400000000001</v>
      </c>
      <c r="M2088" s="69">
        <v>55.233890000000002</v>
      </c>
      <c r="N2088" s="69">
        <v>9.6685859999999995</v>
      </c>
      <c r="O2088" s="69">
        <v>8.8046030000000002</v>
      </c>
      <c r="P2088" s="69">
        <v>8.4831369999999993</v>
      </c>
      <c r="Q2088" s="69">
        <v>8.2525560000000002</v>
      </c>
      <c r="R2088" s="69">
        <v>7.2286469999999996</v>
      </c>
      <c r="S2088" s="69">
        <v>6.4221750000000002</v>
      </c>
      <c r="T2088" s="69">
        <v>6.1214649999999997</v>
      </c>
      <c r="U2088" s="69">
        <v>5.9045420000000002</v>
      </c>
      <c r="V2088" s="70">
        <v>0.45244909999999999</v>
      </c>
      <c r="W2088" s="70">
        <v>0.38871499999999998</v>
      </c>
      <c r="X2088" s="70">
        <v>0.36250480000000002</v>
      </c>
      <c r="Y2088" s="70">
        <v>0.34915000000000002</v>
      </c>
    </row>
    <row r="2089" spans="1:25">
      <c r="A2089" t="str">
        <f t="shared" si="99"/>
        <v>67-26</v>
      </c>
      <c r="B2089">
        <f t="shared" si="97"/>
        <v>67</v>
      </c>
      <c r="C2089">
        <f t="shared" si="98"/>
        <v>26</v>
      </c>
      <c r="D2089">
        <v>288000</v>
      </c>
      <c r="E2089">
        <v>122000</v>
      </c>
      <c r="F2089" s="69">
        <v>7.3988880000000004</v>
      </c>
      <c r="G2089" s="69">
        <v>6.2221710000000003</v>
      </c>
      <c r="H2089" s="69">
        <v>5.8601859999999997</v>
      </c>
      <c r="I2089" s="69">
        <v>5.7598229999999999</v>
      </c>
      <c r="J2089" s="69">
        <v>52.934190000000001</v>
      </c>
      <c r="K2089" s="69">
        <v>54.73677</v>
      </c>
      <c r="L2089" s="69">
        <v>54.973399999999998</v>
      </c>
      <c r="M2089" s="69">
        <v>54.915730000000003</v>
      </c>
      <c r="N2089" s="69">
        <v>13.99553</v>
      </c>
      <c r="O2089" s="69">
        <v>12.70867</v>
      </c>
      <c r="P2089" s="69">
        <v>12.23081</v>
      </c>
      <c r="Q2089" s="69">
        <v>11.88325</v>
      </c>
      <c r="R2089" s="69">
        <v>8.4045699999999997</v>
      </c>
      <c r="S2089" s="69">
        <v>7.4573080000000003</v>
      </c>
      <c r="T2089" s="69">
        <v>7.1052780000000002</v>
      </c>
      <c r="U2089" s="69">
        <v>6.8501139999999996</v>
      </c>
      <c r="V2089" s="70">
        <v>0.6326427</v>
      </c>
      <c r="W2089" s="70">
        <v>0.54673459999999996</v>
      </c>
      <c r="X2089" s="70">
        <v>0.5139785</v>
      </c>
      <c r="Y2089" s="70">
        <v>0.49693039999999999</v>
      </c>
    </row>
    <row r="2090" spans="1:25">
      <c r="A2090" t="str">
        <f t="shared" si="99"/>
        <v>67-27</v>
      </c>
      <c r="B2090">
        <f t="shared" si="97"/>
        <v>67</v>
      </c>
      <c r="C2090">
        <f t="shared" si="98"/>
        <v>27</v>
      </c>
      <c r="D2090">
        <v>288000</v>
      </c>
      <c r="E2090">
        <v>126000</v>
      </c>
      <c r="F2090" s="69">
        <v>6.4682740000000001</v>
      </c>
      <c r="G2090" s="69">
        <v>5.4879850000000001</v>
      </c>
      <c r="H2090" s="69">
        <v>5.1839250000000003</v>
      </c>
      <c r="I2090" s="69">
        <v>5.0973579999999998</v>
      </c>
      <c r="J2090" s="69">
        <v>54.020780000000002</v>
      </c>
      <c r="K2090" s="69">
        <v>55.745480000000001</v>
      </c>
      <c r="L2090" s="69">
        <v>55.955910000000003</v>
      </c>
      <c r="M2090" s="69">
        <v>55.892189999999999</v>
      </c>
      <c r="N2090" s="69">
        <v>14.105090000000001</v>
      </c>
      <c r="O2090" s="69">
        <v>12.80739</v>
      </c>
      <c r="P2090" s="69">
        <v>12.3255</v>
      </c>
      <c r="Q2090" s="69">
        <v>11.97138</v>
      </c>
      <c r="R2090" s="69">
        <v>8.4316859999999991</v>
      </c>
      <c r="S2090" s="69">
        <v>7.4855130000000001</v>
      </c>
      <c r="T2090" s="69">
        <v>7.1337919999999997</v>
      </c>
      <c r="U2090" s="69">
        <v>6.8764690000000002</v>
      </c>
      <c r="V2090" s="70">
        <v>0.64710529999999999</v>
      </c>
      <c r="W2090" s="70">
        <v>0.55987770000000003</v>
      </c>
      <c r="X2090" s="70">
        <v>0.52648740000000005</v>
      </c>
      <c r="Y2090" s="70">
        <v>0.50843139999999998</v>
      </c>
    </row>
    <row r="2091" spans="1:25">
      <c r="A2091" t="str">
        <f t="shared" si="99"/>
        <v>67-28</v>
      </c>
      <c r="B2091">
        <f t="shared" si="97"/>
        <v>67</v>
      </c>
      <c r="C2091">
        <f t="shared" si="98"/>
        <v>28</v>
      </c>
      <c r="D2091">
        <v>288000</v>
      </c>
      <c r="E2091">
        <v>130000</v>
      </c>
      <c r="F2091" s="69">
        <v>4.8741120000000002</v>
      </c>
      <c r="G2091" s="69">
        <v>4.1268089999999997</v>
      </c>
      <c r="H2091" s="69">
        <v>3.8969969999999998</v>
      </c>
      <c r="I2091" s="69">
        <v>3.8337620000000001</v>
      </c>
      <c r="J2091" s="69">
        <v>52.851700000000001</v>
      </c>
      <c r="K2091" s="69">
        <v>54.653190000000002</v>
      </c>
      <c r="L2091" s="69">
        <v>54.897770000000001</v>
      </c>
      <c r="M2091" s="69">
        <v>54.864559999999997</v>
      </c>
      <c r="N2091" s="69">
        <v>7.4309770000000004</v>
      </c>
      <c r="O2091" s="69">
        <v>6.8018710000000002</v>
      </c>
      <c r="P2091" s="69">
        <v>6.5666180000000001</v>
      </c>
      <c r="Q2091" s="69">
        <v>6.3974859999999998</v>
      </c>
      <c r="R2091" s="69">
        <v>6.9994069999999997</v>
      </c>
      <c r="S2091" s="69">
        <v>6.2317660000000004</v>
      </c>
      <c r="T2091" s="69">
        <v>5.9446880000000002</v>
      </c>
      <c r="U2091" s="69">
        <v>5.7345309999999996</v>
      </c>
      <c r="V2091" s="70">
        <v>0.36259079999999999</v>
      </c>
      <c r="W2091" s="70">
        <v>0.31090640000000003</v>
      </c>
      <c r="X2091" s="70">
        <v>0.2889756</v>
      </c>
      <c r="Y2091" s="70">
        <v>0.27785779999999999</v>
      </c>
    </row>
    <row r="2092" spans="1:25">
      <c r="A2092" t="str">
        <f t="shared" si="99"/>
        <v>67-29</v>
      </c>
      <c r="B2092">
        <f t="shared" si="97"/>
        <v>67</v>
      </c>
      <c r="C2092">
        <f t="shared" si="98"/>
        <v>29</v>
      </c>
      <c r="D2092">
        <v>288000</v>
      </c>
      <c r="E2092">
        <v>134000</v>
      </c>
      <c r="F2092" s="69">
        <v>4.8920630000000003</v>
      </c>
      <c r="G2092" s="69">
        <v>4.123335</v>
      </c>
      <c r="H2092" s="69">
        <v>3.8888590000000001</v>
      </c>
      <c r="I2092" s="69">
        <v>3.8305030000000002</v>
      </c>
      <c r="J2092" s="69">
        <v>52.691980000000001</v>
      </c>
      <c r="K2092" s="69">
        <v>54.554789999999997</v>
      </c>
      <c r="L2092" s="69">
        <v>54.822830000000003</v>
      </c>
      <c r="M2092" s="69">
        <v>54.798670000000001</v>
      </c>
      <c r="N2092" s="69">
        <v>6.6509609999999997</v>
      </c>
      <c r="O2092" s="69">
        <v>6.0989089999999999</v>
      </c>
      <c r="P2092" s="69">
        <v>5.8928240000000001</v>
      </c>
      <c r="Q2092" s="69">
        <v>5.7444249999999997</v>
      </c>
      <c r="R2092" s="69">
        <v>6.9242889999999999</v>
      </c>
      <c r="S2092" s="69">
        <v>6.1715140000000002</v>
      </c>
      <c r="T2092" s="69">
        <v>5.8900240000000004</v>
      </c>
      <c r="U2092" s="69">
        <v>5.6827759999999996</v>
      </c>
      <c r="V2092" s="70">
        <v>0.32896379999999997</v>
      </c>
      <c r="W2092" s="70">
        <v>0.28079209999999999</v>
      </c>
      <c r="X2092" s="70">
        <v>0.26048850000000001</v>
      </c>
      <c r="Y2092" s="70">
        <v>0.25038329999999998</v>
      </c>
    </row>
    <row r="2093" spans="1:25">
      <c r="A2093" t="str">
        <f t="shared" si="99"/>
        <v>68-24</v>
      </c>
      <c r="B2093">
        <f t="shared" si="97"/>
        <v>68</v>
      </c>
      <c r="C2093">
        <f t="shared" si="98"/>
        <v>24</v>
      </c>
      <c r="D2093">
        <v>292000</v>
      </c>
      <c r="E2093">
        <v>114000</v>
      </c>
      <c r="F2093" s="69">
        <v>5.447044</v>
      </c>
      <c r="G2093" s="69">
        <v>4.5077970000000001</v>
      </c>
      <c r="H2093" s="69">
        <v>4.2322470000000001</v>
      </c>
      <c r="I2093" s="69">
        <v>4.167662</v>
      </c>
      <c r="J2093" s="69">
        <v>55.552720000000001</v>
      </c>
      <c r="K2093" s="69">
        <v>57.263959999999997</v>
      </c>
      <c r="L2093" s="69">
        <v>57.444850000000002</v>
      </c>
      <c r="M2093" s="69">
        <v>57.32817</v>
      </c>
      <c r="N2093" s="69">
        <v>14.98621</v>
      </c>
      <c r="O2093" s="69">
        <v>13.57202</v>
      </c>
      <c r="P2093" s="69">
        <v>13.05218</v>
      </c>
      <c r="Q2093" s="69">
        <v>12.674189999999999</v>
      </c>
      <c r="R2093" s="69">
        <v>8.3273729999999997</v>
      </c>
      <c r="S2093" s="69">
        <v>7.3787820000000002</v>
      </c>
      <c r="T2093" s="69">
        <v>7.0286010000000001</v>
      </c>
      <c r="U2093" s="69">
        <v>6.7771689999999998</v>
      </c>
      <c r="V2093" s="70">
        <v>0.7002159</v>
      </c>
      <c r="W2093" s="70">
        <v>0.60437719999999995</v>
      </c>
      <c r="X2093" s="70">
        <v>0.56968609999999997</v>
      </c>
      <c r="Y2093" s="70">
        <v>0.55107300000000004</v>
      </c>
    </row>
    <row r="2094" spans="1:25">
      <c r="A2094" t="str">
        <f t="shared" si="99"/>
        <v>68-25</v>
      </c>
      <c r="B2094">
        <f t="shared" si="97"/>
        <v>68</v>
      </c>
      <c r="C2094">
        <f t="shared" si="98"/>
        <v>25</v>
      </c>
      <c r="D2094">
        <v>292000</v>
      </c>
      <c r="E2094">
        <v>118000</v>
      </c>
      <c r="F2094" s="69">
        <v>6.9079629999999996</v>
      </c>
      <c r="G2094" s="69">
        <v>5.7033060000000004</v>
      </c>
      <c r="H2094" s="69">
        <v>5.344684</v>
      </c>
      <c r="I2094" s="69">
        <v>5.2577119999999997</v>
      </c>
      <c r="J2094" s="69">
        <v>53.36007</v>
      </c>
      <c r="K2094" s="69">
        <v>55.281219999999998</v>
      </c>
      <c r="L2094" s="69">
        <v>55.533529999999999</v>
      </c>
      <c r="M2094" s="69">
        <v>55.45185</v>
      </c>
      <c r="N2094" s="69">
        <v>13.895239999999999</v>
      </c>
      <c r="O2094" s="69">
        <v>12.597329999999999</v>
      </c>
      <c r="P2094" s="69">
        <v>12.11942</v>
      </c>
      <c r="Q2094" s="69">
        <v>11.77337</v>
      </c>
      <c r="R2094" s="69">
        <v>8.2774380000000001</v>
      </c>
      <c r="S2094" s="69">
        <v>7.3366379999999998</v>
      </c>
      <c r="T2094" s="69">
        <v>6.9885539999999997</v>
      </c>
      <c r="U2094" s="69">
        <v>6.7383769999999998</v>
      </c>
      <c r="V2094" s="70">
        <v>0.62836939999999997</v>
      </c>
      <c r="W2094" s="70">
        <v>0.54075150000000005</v>
      </c>
      <c r="X2094" s="70">
        <v>0.50836680000000001</v>
      </c>
      <c r="Y2094" s="70">
        <v>0.49145850000000002</v>
      </c>
    </row>
    <row r="2095" spans="1:25">
      <c r="A2095" t="str">
        <f t="shared" si="99"/>
        <v>68-26</v>
      </c>
      <c r="B2095">
        <f t="shared" si="97"/>
        <v>68</v>
      </c>
      <c r="C2095">
        <f t="shared" si="98"/>
        <v>26</v>
      </c>
      <c r="D2095">
        <v>292000</v>
      </c>
      <c r="E2095">
        <v>122000</v>
      </c>
      <c r="F2095" s="69">
        <v>4.7320229999999999</v>
      </c>
      <c r="G2095" s="69">
        <v>3.909402</v>
      </c>
      <c r="H2095" s="69">
        <v>3.661432</v>
      </c>
      <c r="I2095" s="69">
        <v>3.6012029999999999</v>
      </c>
      <c r="J2095" s="69">
        <v>52.714790000000001</v>
      </c>
      <c r="K2095" s="69">
        <v>54.66169</v>
      </c>
      <c r="L2095" s="69">
        <v>54.930520000000001</v>
      </c>
      <c r="M2095" s="69">
        <v>54.869410000000002</v>
      </c>
      <c r="N2095" s="69">
        <v>7.1750059999999998</v>
      </c>
      <c r="O2095" s="69">
        <v>6.5592730000000001</v>
      </c>
      <c r="P2095" s="69">
        <v>6.3319150000000004</v>
      </c>
      <c r="Q2095" s="69">
        <v>6.1727359999999996</v>
      </c>
      <c r="R2095" s="69">
        <v>6.7626929999999996</v>
      </c>
      <c r="S2095" s="69">
        <v>6.0106700000000002</v>
      </c>
      <c r="T2095" s="69">
        <v>5.7319800000000001</v>
      </c>
      <c r="U2095" s="69">
        <v>5.5323310000000001</v>
      </c>
      <c r="V2095" s="70">
        <v>0.35113169999999999</v>
      </c>
      <c r="W2095" s="70">
        <v>0.299319</v>
      </c>
      <c r="X2095" s="70">
        <v>0.2777346</v>
      </c>
      <c r="Y2095" s="70">
        <v>0.2672293</v>
      </c>
    </row>
    <row r="2096" spans="1:25">
      <c r="A2096" t="str">
        <f t="shared" si="99"/>
        <v>68-27</v>
      </c>
      <c r="B2096">
        <f t="shared" si="97"/>
        <v>68</v>
      </c>
      <c r="C2096">
        <f t="shared" si="98"/>
        <v>27</v>
      </c>
      <c r="D2096">
        <v>292000</v>
      </c>
      <c r="E2096">
        <v>126000</v>
      </c>
      <c r="F2096" s="69">
        <v>5.5248520000000001</v>
      </c>
      <c r="G2096" s="69">
        <v>4.5821459999999998</v>
      </c>
      <c r="H2096" s="69">
        <v>4.2974509999999997</v>
      </c>
      <c r="I2096" s="69">
        <v>4.2280030000000002</v>
      </c>
      <c r="J2096" s="69">
        <v>53.070099999999996</v>
      </c>
      <c r="K2096" s="69">
        <v>55.027529999999999</v>
      </c>
      <c r="L2096" s="69">
        <v>55.298549999999999</v>
      </c>
      <c r="M2096" s="69">
        <v>55.243589999999998</v>
      </c>
      <c r="N2096" s="69">
        <v>9.7706049999999998</v>
      </c>
      <c r="O2096" s="69">
        <v>8.9051500000000008</v>
      </c>
      <c r="P2096" s="69">
        <v>8.5862829999999999</v>
      </c>
      <c r="Q2096" s="69">
        <v>8.3578340000000004</v>
      </c>
      <c r="R2096" s="69">
        <v>7.4607109999999999</v>
      </c>
      <c r="S2096" s="69">
        <v>6.6264779999999996</v>
      </c>
      <c r="T2096" s="69">
        <v>6.3177310000000002</v>
      </c>
      <c r="U2096" s="69">
        <v>6.0947339999999999</v>
      </c>
      <c r="V2096" s="70">
        <v>0.45255139999999999</v>
      </c>
      <c r="W2096" s="70">
        <v>0.38712570000000002</v>
      </c>
      <c r="X2096" s="70">
        <v>0.36125970000000002</v>
      </c>
      <c r="Y2096" s="70">
        <v>0.34823379999999998</v>
      </c>
    </row>
    <row r="2097" spans="1:25">
      <c r="A2097" t="str">
        <f t="shared" si="99"/>
        <v>68-28</v>
      </c>
      <c r="B2097">
        <f t="shared" si="97"/>
        <v>68</v>
      </c>
      <c r="C2097">
        <f t="shared" si="98"/>
        <v>28</v>
      </c>
      <c r="D2097">
        <v>292000</v>
      </c>
      <c r="E2097">
        <v>130000</v>
      </c>
      <c r="F2097" s="69">
        <v>4.902628</v>
      </c>
      <c r="G2097" s="69">
        <v>4.082776</v>
      </c>
      <c r="H2097" s="69">
        <v>3.832319</v>
      </c>
      <c r="I2097" s="69">
        <v>3.7688359999999999</v>
      </c>
      <c r="J2097" s="69">
        <v>53.017980000000001</v>
      </c>
      <c r="K2097" s="69">
        <v>54.928199999999997</v>
      </c>
      <c r="L2097" s="69">
        <v>55.198360000000001</v>
      </c>
      <c r="M2097" s="69">
        <v>55.159140000000001</v>
      </c>
      <c r="N2097" s="69">
        <v>7.8825469999999997</v>
      </c>
      <c r="O2097" s="69">
        <v>7.2009499999999997</v>
      </c>
      <c r="P2097" s="69">
        <v>6.9486470000000002</v>
      </c>
      <c r="Q2097" s="69">
        <v>6.7677050000000003</v>
      </c>
      <c r="R2097" s="69">
        <v>7.0901110000000003</v>
      </c>
      <c r="S2097" s="69">
        <v>6.3055110000000001</v>
      </c>
      <c r="T2097" s="69">
        <v>6.013903</v>
      </c>
      <c r="U2097" s="69">
        <v>5.8017099999999999</v>
      </c>
      <c r="V2097" s="70">
        <v>0.37929960000000001</v>
      </c>
      <c r="W2097" s="70">
        <v>0.32340999999999998</v>
      </c>
      <c r="X2097" s="70">
        <v>0.3006007</v>
      </c>
      <c r="Y2097" s="70">
        <v>0.28917179999999998</v>
      </c>
    </row>
    <row r="2098" spans="1:25">
      <c r="A2098" t="str">
        <f t="shared" si="99"/>
        <v>68-29</v>
      </c>
      <c r="B2098">
        <f t="shared" si="97"/>
        <v>68</v>
      </c>
      <c r="C2098">
        <f t="shared" si="98"/>
        <v>29</v>
      </c>
      <c r="D2098">
        <v>292000</v>
      </c>
      <c r="E2098">
        <v>134000</v>
      </c>
      <c r="F2098" s="69">
        <v>4.8264509999999996</v>
      </c>
      <c r="G2098" s="69">
        <v>4.0279249999999998</v>
      </c>
      <c r="H2098" s="69">
        <v>3.7853949999999998</v>
      </c>
      <c r="I2098" s="69">
        <v>3.726356</v>
      </c>
      <c r="J2098" s="69">
        <v>53.266539999999999</v>
      </c>
      <c r="K2098" s="69">
        <v>55.179600000000001</v>
      </c>
      <c r="L2098" s="69">
        <v>55.457639999999998</v>
      </c>
      <c r="M2098" s="69">
        <v>55.423749999999998</v>
      </c>
      <c r="N2098" s="69">
        <v>7.8431839999999999</v>
      </c>
      <c r="O2098" s="69">
        <v>7.1691599999999998</v>
      </c>
      <c r="P2098" s="69">
        <v>6.919244</v>
      </c>
      <c r="Q2098" s="69">
        <v>6.7390129999999999</v>
      </c>
      <c r="R2098" s="69">
        <v>7.152495</v>
      </c>
      <c r="S2098" s="69">
        <v>6.365875</v>
      </c>
      <c r="T2098" s="69">
        <v>6.072908</v>
      </c>
      <c r="U2098" s="69">
        <v>5.8587610000000003</v>
      </c>
      <c r="V2098" s="70">
        <v>0.37843880000000002</v>
      </c>
      <c r="W2098" s="70">
        <v>0.32208310000000001</v>
      </c>
      <c r="X2098" s="70">
        <v>0.29928579999999999</v>
      </c>
      <c r="Y2098" s="70">
        <v>0.2878271</v>
      </c>
    </row>
    <row r="2099" spans="1:25">
      <c r="A2099" t="str">
        <f t="shared" si="99"/>
        <v>69-24</v>
      </c>
      <c r="B2099">
        <f t="shared" si="97"/>
        <v>69</v>
      </c>
      <c r="C2099">
        <f t="shared" si="98"/>
        <v>24</v>
      </c>
      <c r="D2099">
        <v>296000</v>
      </c>
      <c r="E2099">
        <v>114000</v>
      </c>
      <c r="F2099" s="69">
        <v>4.9102100000000002</v>
      </c>
      <c r="G2099" s="69">
        <v>3.9892979999999998</v>
      </c>
      <c r="H2099" s="69">
        <v>3.7209590000000001</v>
      </c>
      <c r="I2099" s="69">
        <v>3.6653099999999998</v>
      </c>
      <c r="J2099" s="69">
        <v>55.440800000000003</v>
      </c>
      <c r="K2099" s="69">
        <v>57.270910000000001</v>
      </c>
      <c r="L2099" s="69">
        <v>57.476390000000002</v>
      </c>
      <c r="M2099" s="69">
        <v>57.361499999999999</v>
      </c>
      <c r="N2099" s="69">
        <v>13.552680000000001</v>
      </c>
      <c r="O2099" s="69">
        <v>12.29044</v>
      </c>
      <c r="P2099" s="69">
        <v>11.830080000000001</v>
      </c>
      <c r="Q2099" s="69">
        <v>11.49966</v>
      </c>
      <c r="R2099" s="69">
        <v>7.9699439999999999</v>
      </c>
      <c r="S2099" s="69">
        <v>7.0626369999999996</v>
      </c>
      <c r="T2099" s="69">
        <v>6.7296810000000002</v>
      </c>
      <c r="U2099" s="69">
        <v>6.4930810000000001</v>
      </c>
      <c r="V2099" s="70">
        <v>0.62539330000000004</v>
      </c>
      <c r="W2099" s="70">
        <v>0.53707130000000003</v>
      </c>
      <c r="X2099" s="70">
        <v>0.50530830000000004</v>
      </c>
      <c r="Y2099" s="70">
        <v>0.48875550000000001</v>
      </c>
    </row>
    <row r="2100" spans="1:25">
      <c r="A2100" t="str">
        <f t="shared" si="99"/>
        <v>69-25</v>
      </c>
      <c r="B2100">
        <f t="shared" si="97"/>
        <v>69</v>
      </c>
      <c r="C2100">
        <f t="shared" si="98"/>
        <v>25</v>
      </c>
      <c r="D2100">
        <v>296000</v>
      </c>
      <c r="E2100">
        <v>118000</v>
      </c>
      <c r="F2100" s="69">
        <v>5.059501</v>
      </c>
      <c r="G2100" s="69">
        <v>4.1537920000000002</v>
      </c>
      <c r="H2100" s="69">
        <v>3.8877790000000001</v>
      </c>
      <c r="I2100" s="69">
        <v>3.8278370000000002</v>
      </c>
      <c r="J2100" s="69">
        <v>56.081690000000002</v>
      </c>
      <c r="K2100" s="69">
        <v>57.824649999999998</v>
      </c>
      <c r="L2100" s="69">
        <v>58.006489999999999</v>
      </c>
      <c r="M2100" s="69">
        <v>57.891129999999997</v>
      </c>
      <c r="N2100" s="69">
        <v>14.86486</v>
      </c>
      <c r="O2100" s="69">
        <v>13.464560000000001</v>
      </c>
      <c r="P2100" s="69">
        <v>12.95351</v>
      </c>
      <c r="Q2100" s="69">
        <v>12.584070000000001</v>
      </c>
      <c r="R2100" s="69">
        <v>8.3447390000000006</v>
      </c>
      <c r="S2100" s="69">
        <v>7.3924250000000002</v>
      </c>
      <c r="T2100" s="69">
        <v>7.0425829999999996</v>
      </c>
      <c r="U2100" s="69">
        <v>6.7933469999999998</v>
      </c>
      <c r="V2100" s="70">
        <v>0.69462440000000003</v>
      </c>
      <c r="W2100" s="70">
        <v>0.5975355</v>
      </c>
      <c r="X2100" s="70">
        <v>0.56353050000000005</v>
      </c>
      <c r="Y2100" s="70">
        <v>0.54540460000000002</v>
      </c>
    </row>
  </sheetData>
  <phoneticPr fontId="3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34"/>
  <sheetViews>
    <sheetView workbookViewId="0">
      <selection activeCell="A2" sqref="A2"/>
    </sheetView>
  </sheetViews>
  <sheetFormatPr defaultColWidth="8.77734375" defaultRowHeight="15.6"/>
  <cols>
    <col min="1" max="1" width="10.44140625" style="117" bestFit="1" customWidth="1"/>
    <col min="2" max="6" width="8.77734375" style="117"/>
    <col min="7" max="7" width="10.33203125" style="117" bestFit="1" customWidth="1"/>
    <col min="8" max="13" width="8.77734375" style="117"/>
    <col min="14" max="14" width="13.109375" style="117" bestFit="1" customWidth="1"/>
    <col min="15" max="17" width="8.77734375" style="117"/>
    <col min="18" max="18" width="7.109375" style="117" bestFit="1" customWidth="1"/>
    <col min="19" max="16384" width="8.77734375" style="117"/>
  </cols>
  <sheetData>
    <row r="1" spans="1:19">
      <c r="A1" s="117" t="s">
        <v>153</v>
      </c>
      <c r="B1" s="117" t="s">
        <v>12</v>
      </c>
      <c r="C1" s="117" t="s">
        <v>13</v>
      </c>
      <c r="D1" s="117" t="s">
        <v>36</v>
      </c>
      <c r="E1" s="117" t="s">
        <v>35</v>
      </c>
      <c r="F1" s="117" t="s">
        <v>11</v>
      </c>
      <c r="G1" s="117" t="s">
        <v>61</v>
      </c>
      <c r="K1" s="117" t="s">
        <v>82</v>
      </c>
      <c r="N1" s="117" t="s">
        <v>113</v>
      </c>
      <c r="O1" s="117" t="str">
        <f>B1</f>
        <v>IX</v>
      </c>
      <c r="P1" s="117" t="str">
        <f>C1</f>
        <v>IY</v>
      </c>
    </row>
    <row r="2" spans="1:19">
      <c r="A2" s="117" t="str">
        <f>CONCATENATE(B2,C2,F2)</f>
        <v>112012</v>
      </c>
      <c r="B2" s="117">
        <f>(D2-24000)/4000+1</f>
        <v>1</v>
      </c>
      <c r="C2" s="117">
        <f>(E2-22000)/4000+1</f>
        <v>1</v>
      </c>
      <c r="D2" s="117">
        <v>24000</v>
      </c>
      <c r="E2" s="117">
        <v>22000</v>
      </c>
      <c r="F2" s="117">
        <v>2012</v>
      </c>
      <c r="G2" s="117">
        <v>3.5847989999999998</v>
      </c>
      <c r="J2" s="117" t="s">
        <v>80</v>
      </c>
      <c r="K2" s="118">
        <f>MIN(G:G)</f>
        <v>1.6551119999999999</v>
      </c>
      <c r="N2" s="117" t="str">
        <f>D2&amp;E2</f>
        <v>2400022000</v>
      </c>
      <c r="O2" s="117">
        <f>B2</f>
        <v>1</v>
      </c>
      <c r="P2" s="117">
        <f>C2</f>
        <v>1</v>
      </c>
      <c r="R2" s="117" t="e">
        <f>VLOOKUP(B2&amp;"-"&amp;C2,Backgroundconc!$A$3:$E$2100,4,FALSE)</f>
        <v>#N/A</v>
      </c>
      <c r="S2" s="117" t="e">
        <f>VLOOKUP(B2&amp;"-"&amp;C2,Backgroundconc!$A$3:$E$2100,5,FALSE)</f>
        <v>#N/A</v>
      </c>
    </row>
    <row r="3" spans="1:19">
      <c r="A3" s="117" t="str">
        <f t="shared" ref="A3:A66" si="0">CONCATENATE(B3,C3,F3)</f>
        <v>122012</v>
      </c>
      <c r="B3" s="117">
        <f t="shared" ref="B3:B27" si="1">(D3-24000)/4000+1</f>
        <v>1</v>
      </c>
      <c r="C3" s="117">
        <f t="shared" ref="C3:C27" si="2">(E3-22000)/4000+1</f>
        <v>2</v>
      </c>
      <c r="D3" s="117">
        <v>24000</v>
      </c>
      <c r="E3" s="117">
        <v>26000</v>
      </c>
      <c r="F3" s="117">
        <v>2012</v>
      </c>
      <c r="G3" s="117">
        <v>3.7195680000000002</v>
      </c>
      <c r="J3" s="117" t="s">
        <v>20</v>
      </c>
      <c r="K3" s="118">
        <f>MAX(G:G)</f>
        <v>7.465395</v>
      </c>
      <c r="N3" s="117" t="str">
        <f t="shared" ref="N3:N66" si="3">D3&amp;E3</f>
        <v>2400026000</v>
      </c>
      <c r="O3" s="117">
        <f t="shared" ref="O3:O66" si="4">B3</f>
        <v>1</v>
      </c>
      <c r="P3" s="117">
        <f t="shared" ref="P3:P66" si="5">C3</f>
        <v>2</v>
      </c>
      <c r="R3" s="117" t="e">
        <f>VLOOKUP(B3&amp;"-"&amp;C3,Backgroundconc!$A$3:$E$2100,4,FALSE)</f>
        <v>#N/A</v>
      </c>
      <c r="S3" s="117" t="e">
        <f>VLOOKUP(B3&amp;"-"&amp;C3,Backgroundconc!$A$3:$E$2100,5,FALSE)</f>
        <v>#N/A</v>
      </c>
    </row>
    <row r="4" spans="1:19">
      <c r="A4" s="117" t="str">
        <f t="shared" si="0"/>
        <v>132012</v>
      </c>
      <c r="B4" s="117">
        <f t="shared" si="1"/>
        <v>1</v>
      </c>
      <c r="C4" s="117">
        <f t="shared" si="2"/>
        <v>3</v>
      </c>
      <c r="D4" s="117">
        <v>24000</v>
      </c>
      <c r="E4" s="117">
        <v>30000</v>
      </c>
      <c r="F4" s="117">
        <v>2012</v>
      </c>
      <c r="G4" s="117">
        <v>3.8043999999999998</v>
      </c>
      <c r="J4" s="117" t="s">
        <v>81</v>
      </c>
      <c r="K4" s="118">
        <f>AVERAGE(G:G)</f>
        <v>3.4235777546402213</v>
      </c>
      <c r="N4" s="117" t="str">
        <f t="shared" si="3"/>
        <v>2400030000</v>
      </c>
      <c r="O4" s="117">
        <f t="shared" si="4"/>
        <v>1</v>
      </c>
      <c r="P4" s="117">
        <f t="shared" si="5"/>
        <v>3</v>
      </c>
      <c r="R4" s="117" t="e">
        <f>VLOOKUP(B4&amp;"-"&amp;C4,Backgroundconc!$A$3:$E$2100,4,FALSE)</f>
        <v>#N/A</v>
      </c>
      <c r="S4" s="117" t="e">
        <f>VLOOKUP(B4&amp;"-"&amp;C4,Backgroundconc!$A$3:$E$2100,5,FALSE)</f>
        <v>#N/A</v>
      </c>
    </row>
    <row r="5" spans="1:19">
      <c r="A5" s="117" t="str">
        <f t="shared" si="0"/>
        <v>142012</v>
      </c>
      <c r="B5" s="117">
        <f t="shared" si="1"/>
        <v>1</v>
      </c>
      <c r="C5" s="117">
        <f t="shared" si="2"/>
        <v>4</v>
      </c>
      <c r="D5" s="117">
        <v>24000</v>
      </c>
      <c r="E5" s="117">
        <v>34000</v>
      </c>
      <c r="F5" s="117">
        <v>2012</v>
      </c>
      <c r="G5" s="117">
        <v>3.8666659999999999</v>
      </c>
      <c r="N5" s="117" t="str">
        <f t="shared" si="3"/>
        <v>2400034000</v>
      </c>
      <c r="O5" s="117">
        <f t="shared" si="4"/>
        <v>1</v>
      </c>
      <c r="P5" s="117">
        <f t="shared" si="5"/>
        <v>4</v>
      </c>
      <c r="R5" s="117" t="e">
        <f>VLOOKUP(B5&amp;"-"&amp;C5,Backgroundconc!$A$3:$E$2100,4,FALSE)</f>
        <v>#N/A</v>
      </c>
      <c r="S5" s="117" t="e">
        <f>VLOOKUP(B5&amp;"-"&amp;C5,Backgroundconc!$A$3:$E$2100,5,FALSE)</f>
        <v>#N/A</v>
      </c>
    </row>
    <row r="6" spans="1:19">
      <c r="A6" s="117" t="str">
        <f t="shared" si="0"/>
        <v>152012</v>
      </c>
      <c r="B6" s="117">
        <f t="shared" si="1"/>
        <v>1</v>
      </c>
      <c r="C6" s="117">
        <f t="shared" si="2"/>
        <v>5</v>
      </c>
      <c r="D6" s="117">
        <v>24000</v>
      </c>
      <c r="E6" s="117">
        <v>38000</v>
      </c>
      <c r="F6" s="117">
        <v>2012</v>
      </c>
      <c r="G6" s="117">
        <v>3.8019980000000002</v>
      </c>
      <c r="N6" s="117" t="str">
        <f t="shared" si="3"/>
        <v>2400038000</v>
      </c>
      <c r="O6" s="117">
        <f t="shared" si="4"/>
        <v>1</v>
      </c>
      <c r="P6" s="117">
        <f t="shared" si="5"/>
        <v>5</v>
      </c>
      <c r="R6" s="117" t="e">
        <f>VLOOKUP(B6&amp;"-"&amp;C6,Backgroundconc!$A$3:$E$2100,4,FALSE)</f>
        <v>#N/A</v>
      </c>
      <c r="S6" s="117" t="e">
        <f>VLOOKUP(B6&amp;"-"&amp;C6,Backgroundconc!$A$3:$E$2100,5,FALSE)</f>
        <v>#N/A</v>
      </c>
    </row>
    <row r="7" spans="1:19">
      <c r="A7" s="117" t="str">
        <f t="shared" si="0"/>
        <v>162012</v>
      </c>
      <c r="B7" s="117">
        <f t="shared" si="1"/>
        <v>1</v>
      </c>
      <c r="C7" s="117">
        <f t="shared" si="2"/>
        <v>6</v>
      </c>
      <c r="D7" s="117">
        <v>24000</v>
      </c>
      <c r="E7" s="117">
        <v>42000</v>
      </c>
      <c r="F7" s="117">
        <v>2012</v>
      </c>
      <c r="G7" s="117">
        <v>3.5922700000000001</v>
      </c>
      <c r="K7" s="117" t="s">
        <v>36</v>
      </c>
      <c r="L7" s="117" t="s">
        <v>35</v>
      </c>
      <c r="N7" s="117" t="str">
        <f t="shared" si="3"/>
        <v>2400042000</v>
      </c>
      <c r="O7" s="117">
        <f t="shared" si="4"/>
        <v>1</v>
      </c>
      <c r="P7" s="117">
        <f t="shared" si="5"/>
        <v>6</v>
      </c>
      <c r="R7" s="117" t="e">
        <f>VLOOKUP(B7&amp;"-"&amp;C7,Backgroundconc!$A$3:$E$2100,4,FALSE)</f>
        <v>#N/A</v>
      </c>
      <c r="S7" s="117" t="e">
        <f>VLOOKUP(B7&amp;"-"&amp;C7,Backgroundconc!$A$3:$E$2100,5,FALSE)</f>
        <v>#N/A</v>
      </c>
    </row>
    <row r="8" spans="1:19">
      <c r="A8" s="117" t="str">
        <f t="shared" si="0"/>
        <v>172012</v>
      </c>
      <c r="B8" s="117">
        <f t="shared" si="1"/>
        <v>1</v>
      </c>
      <c r="C8" s="117">
        <f t="shared" si="2"/>
        <v>7</v>
      </c>
      <c r="D8" s="117">
        <v>24000</v>
      </c>
      <c r="E8" s="117">
        <v>46000</v>
      </c>
      <c r="F8" s="117">
        <v>2012</v>
      </c>
      <c r="G8" s="117">
        <v>3.6263730000000001</v>
      </c>
      <c r="J8" s="117" t="s">
        <v>80</v>
      </c>
      <c r="K8" s="119">
        <f>MIN(B:B)</f>
        <v>1</v>
      </c>
      <c r="L8" s="119">
        <f>MIN(C:C)</f>
        <v>1</v>
      </c>
      <c r="N8" s="117" t="str">
        <f t="shared" si="3"/>
        <v>2400046000</v>
      </c>
      <c r="O8" s="117">
        <f t="shared" si="4"/>
        <v>1</v>
      </c>
      <c r="P8" s="117">
        <f t="shared" si="5"/>
        <v>7</v>
      </c>
      <c r="R8" s="117" t="e">
        <f>VLOOKUP(B8&amp;"-"&amp;C8,Backgroundconc!$A$3:$E$2100,4,FALSE)</f>
        <v>#N/A</v>
      </c>
      <c r="S8" s="117" t="e">
        <f>VLOOKUP(B8&amp;"-"&amp;C8,Backgroundconc!$A$3:$E$2100,5,FALSE)</f>
        <v>#N/A</v>
      </c>
    </row>
    <row r="9" spans="1:19">
      <c r="A9" s="117" t="str">
        <f t="shared" si="0"/>
        <v>182012</v>
      </c>
      <c r="B9" s="117">
        <f t="shared" si="1"/>
        <v>1</v>
      </c>
      <c r="C9" s="117">
        <f t="shared" si="2"/>
        <v>8</v>
      </c>
      <c r="D9" s="117">
        <v>24000</v>
      </c>
      <c r="E9" s="117">
        <v>50000</v>
      </c>
      <c r="F9" s="117">
        <v>2012</v>
      </c>
      <c r="G9" s="117">
        <v>3.6255820000000001</v>
      </c>
      <c r="J9" s="117" t="s">
        <v>20</v>
      </c>
      <c r="K9" s="119">
        <f>MAX(B:B)</f>
        <v>69</v>
      </c>
      <c r="L9" s="119">
        <f>MAX(C:C)</f>
        <v>57</v>
      </c>
      <c r="N9" s="117" t="str">
        <f t="shared" si="3"/>
        <v>2400050000</v>
      </c>
      <c r="O9" s="117">
        <f t="shared" si="4"/>
        <v>1</v>
      </c>
      <c r="P9" s="117">
        <f t="shared" si="5"/>
        <v>8</v>
      </c>
      <c r="R9" s="117" t="e">
        <f>VLOOKUP(B9&amp;"-"&amp;C9,Backgroundconc!$A$3:$E$2100,4,FALSE)</f>
        <v>#N/A</v>
      </c>
      <c r="S9" s="117" t="e">
        <f>VLOOKUP(B9&amp;"-"&amp;C9,Backgroundconc!$A$3:$E$2100,5,FALSE)</f>
        <v>#N/A</v>
      </c>
    </row>
    <row r="10" spans="1:19">
      <c r="A10" s="117" t="str">
        <f t="shared" si="0"/>
        <v>192012</v>
      </c>
      <c r="B10" s="117">
        <f t="shared" si="1"/>
        <v>1</v>
      </c>
      <c r="C10" s="117">
        <f t="shared" si="2"/>
        <v>9</v>
      </c>
      <c r="D10" s="117">
        <v>24000</v>
      </c>
      <c r="E10" s="117">
        <v>54000</v>
      </c>
      <c r="F10" s="117">
        <v>2012</v>
      </c>
      <c r="G10" s="117">
        <v>3.626058</v>
      </c>
      <c r="N10" s="117" t="str">
        <f t="shared" si="3"/>
        <v>2400054000</v>
      </c>
      <c r="O10" s="117">
        <f t="shared" si="4"/>
        <v>1</v>
      </c>
      <c r="P10" s="117">
        <f t="shared" si="5"/>
        <v>9</v>
      </c>
      <c r="R10" s="117" t="e">
        <f>VLOOKUP(B10&amp;"-"&amp;C10,Backgroundconc!$A$3:$E$2100,4,FALSE)</f>
        <v>#N/A</v>
      </c>
      <c r="S10" s="117" t="e">
        <f>VLOOKUP(B10&amp;"-"&amp;C10,Backgroundconc!$A$3:$E$2100,5,FALSE)</f>
        <v>#N/A</v>
      </c>
    </row>
    <row r="11" spans="1:19">
      <c r="A11" s="117" t="str">
        <f t="shared" si="0"/>
        <v>1102012</v>
      </c>
      <c r="B11" s="117">
        <f t="shared" si="1"/>
        <v>1</v>
      </c>
      <c r="C11" s="117">
        <f t="shared" si="2"/>
        <v>10</v>
      </c>
      <c r="D11" s="117">
        <v>24000</v>
      </c>
      <c r="E11" s="117">
        <v>58000</v>
      </c>
      <c r="F11" s="117">
        <v>2012</v>
      </c>
      <c r="G11" s="117">
        <v>3.545461</v>
      </c>
      <c r="N11" s="117" t="str">
        <f t="shared" si="3"/>
        <v>2400058000</v>
      </c>
      <c r="O11" s="117">
        <f t="shared" si="4"/>
        <v>1</v>
      </c>
      <c r="P11" s="117">
        <f t="shared" si="5"/>
        <v>10</v>
      </c>
      <c r="R11" s="117" t="e">
        <f>VLOOKUP(B11&amp;"-"&amp;C11,Backgroundconc!$A$3:$E$2100,4,FALSE)</f>
        <v>#N/A</v>
      </c>
      <c r="S11" s="117" t="e">
        <f>VLOOKUP(B11&amp;"-"&amp;C11,Backgroundconc!$A$3:$E$2100,5,FALSE)</f>
        <v>#N/A</v>
      </c>
    </row>
    <row r="12" spans="1:19">
      <c r="A12" s="117" t="str">
        <f t="shared" si="0"/>
        <v>1112012</v>
      </c>
      <c r="B12" s="117">
        <f t="shared" si="1"/>
        <v>1</v>
      </c>
      <c r="C12" s="117">
        <f t="shared" si="2"/>
        <v>11</v>
      </c>
      <c r="D12" s="117">
        <v>24000</v>
      </c>
      <c r="E12" s="117">
        <v>62000</v>
      </c>
      <c r="F12" s="117">
        <v>2012</v>
      </c>
      <c r="G12" s="117">
        <v>3.527914</v>
      </c>
      <c r="N12" s="117" t="str">
        <f t="shared" si="3"/>
        <v>2400062000</v>
      </c>
      <c r="O12" s="117">
        <f t="shared" si="4"/>
        <v>1</v>
      </c>
      <c r="P12" s="117">
        <f t="shared" si="5"/>
        <v>11</v>
      </c>
      <c r="R12" s="117" t="e">
        <f>VLOOKUP(B12&amp;"-"&amp;C12,Backgroundconc!$A$3:$E$2100,4,FALSE)</f>
        <v>#N/A</v>
      </c>
      <c r="S12" s="117" t="e">
        <f>VLOOKUP(B12&amp;"-"&amp;C12,Backgroundconc!$A$3:$E$2100,5,FALSE)</f>
        <v>#N/A</v>
      </c>
    </row>
    <row r="13" spans="1:19">
      <c r="A13" s="117" t="str">
        <f t="shared" si="0"/>
        <v>1122012</v>
      </c>
      <c r="B13" s="117">
        <f t="shared" si="1"/>
        <v>1</v>
      </c>
      <c r="C13" s="117">
        <f t="shared" si="2"/>
        <v>12</v>
      </c>
      <c r="D13" s="117">
        <v>24000</v>
      </c>
      <c r="E13" s="117">
        <v>66000</v>
      </c>
      <c r="F13" s="117">
        <v>2012</v>
      </c>
      <c r="G13" s="117">
        <v>3.4790130000000001</v>
      </c>
      <c r="N13" s="117" t="str">
        <f t="shared" si="3"/>
        <v>2400066000</v>
      </c>
      <c r="O13" s="117">
        <f t="shared" si="4"/>
        <v>1</v>
      </c>
      <c r="P13" s="117">
        <f t="shared" si="5"/>
        <v>12</v>
      </c>
      <c r="R13" s="117" t="e">
        <f>VLOOKUP(B13&amp;"-"&amp;C13,Backgroundconc!$A$3:$E$2100,4,FALSE)</f>
        <v>#N/A</v>
      </c>
      <c r="S13" s="117" t="e">
        <f>VLOOKUP(B13&amp;"-"&amp;C13,Backgroundconc!$A$3:$E$2100,5,FALSE)</f>
        <v>#N/A</v>
      </c>
    </row>
    <row r="14" spans="1:19">
      <c r="A14" s="117" t="str">
        <f t="shared" si="0"/>
        <v>1132012</v>
      </c>
      <c r="B14" s="117">
        <f t="shared" si="1"/>
        <v>1</v>
      </c>
      <c r="C14" s="117">
        <f t="shared" si="2"/>
        <v>13</v>
      </c>
      <c r="D14" s="117">
        <v>24000</v>
      </c>
      <c r="E14" s="117">
        <v>70000</v>
      </c>
      <c r="F14" s="117">
        <v>2012</v>
      </c>
      <c r="G14" s="117">
        <v>3.5477919999999998</v>
      </c>
      <c r="N14" s="117" t="str">
        <f t="shared" si="3"/>
        <v>2400070000</v>
      </c>
      <c r="O14" s="117">
        <f t="shared" si="4"/>
        <v>1</v>
      </c>
      <c r="P14" s="117">
        <f t="shared" si="5"/>
        <v>13</v>
      </c>
      <c r="R14" s="117" t="e">
        <f>VLOOKUP(B14&amp;"-"&amp;C14,Backgroundconc!$A$3:$E$2100,4,FALSE)</f>
        <v>#N/A</v>
      </c>
      <c r="S14" s="117" t="e">
        <f>VLOOKUP(B14&amp;"-"&amp;C14,Backgroundconc!$A$3:$E$2100,5,FALSE)</f>
        <v>#N/A</v>
      </c>
    </row>
    <row r="15" spans="1:19">
      <c r="A15" s="117" t="str">
        <f t="shared" si="0"/>
        <v>1142012</v>
      </c>
      <c r="B15" s="117">
        <f t="shared" si="1"/>
        <v>1</v>
      </c>
      <c r="C15" s="117">
        <f t="shared" si="2"/>
        <v>14</v>
      </c>
      <c r="D15" s="117">
        <v>24000</v>
      </c>
      <c r="E15" s="117">
        <v>74000</v>
      </c>
      <c r="F15" s="117">
        <v>2012</v>
      </c>
      <c r="G15" s="117">
        <v>3.5018159999999998</v>
      </c>
      <c r="N15" s="117" t="str">
        <f t="shared" si="3"/>
        <v>2400074000</v>
      </c>
      <c r="O15" s="117">
        <f t="shared" si="4"/>
        <v>1</v>
      </c>
      <c r="P15" s="117">
        <f t="shared" si="5"/>
        <v>14</v>
      </c>
      <c r="R15" s="117" t="e">
        <f>VLOOKUP(B15&amp;"-"&amp;C15,Backgroundconc!$A$3:$E$2100,4,FALSE)</f>
        <v>#N/A</v>
      </c>
      <c r="S15" s="117" t="e">
        <f>VLOOKUP(B15&amp;"-"&amp;C15,Backgroundconc!$A$3:$E$2100,5,FALSE)</f>
        <v>#N/A</v>
      </c>
    </row>
    <row r="16" spans="1:19">
      <c r="A16" s="117" t="str">
        <f t="shared" si="0"/>
        <v>1152012</v>
      </c>
      <c r="B16" s="117">
        <f t="shared" si="1"/>
        <v>1</v>
      </c>
      <c r="C16" s="117">
        <f t="shared" si="2"/>
        <v>15</v>
      </c>
      <c r="D16" s="117">
        <v>24000</v>
      </c>
      <c r="E16" s="117">
        <v>78000</v>
      </c>
      <c r="F16" s="117">
        <v>2012</v>
      </c>
      <c r="G16" s="117">
        <v>3.7156600000000002</v>
      </c>
      <c r="N16" s="117" t="str">
        <f t="shared" si="3"/>
        <v>2400078000</v>
      </c>
      <c r="O16" s="117">
        <f t="shared" si="4"/>
        <v>1</v>
      </c>
      <c r="P16" s="117">
        <f t="shared" si="5"/>
        <v>15</v>
      </c>
      <c r="R16" s="117" t="e">
        <f>VLOOKUP(B16&amp;"-"&amp;C16,Backgroundconc!$A$3:$E$2100,4,FALSE)</f>
        <v>#N/A</v>
      </c>
      <c r="S16" s="117" t="e">
        <f>VLOOKUP(B16&amp;"-"&amp;C16,Backgroundconc!$A$3:$E$2100,5,FALSE)</f>
        <v>#N/A</v>
      </c>
    </row>
    <row r="17" spans="1:19">
      <c r="A17" s="117" t="str">
        <f t="shared" si="0"/>
        <v>1162012</v>
      </c>
      <c r="B17" s="117">
        <f t="shared" si="1"/>
        <v>1</v>
      </c>
      <c r="C17" s="117">
        <f t="shared" si="2"/>
        <v>16</v>
      </c>
      <c r="D17" s="117">
        <v>24000</v>
      </c>
      <c r="E17" s="117">
        <v>82000</v>
      </c>
      <c r="F17" s="117">
        <v>2012</v>
      </c>
      <c r="G17" s="117">
        <v>3.7414179999999999</v>
      </c>
      <c r="N17" s="117" t="str">
        <f t="shared" si="3"/>
        <v>2400082000</v>
      </c>
      <c r="O17" s="117">
        <f t="shared" si="4"/>
        <v>1</v>
      </c>
      <c r="P17" s="117">
        <f t="shared" si="5"/>
        <v>16</v>
      </c>
      <c r="R17" s="117" t="e">
        <f>VLOOKUP(B17&amp;"-"&amp;C17,Backgroundconc!$A$3:$E$2100,4,FALSE)</f>
        <v>#N/A</v>
      </c>
      <c r="S17" s="117" t="e">
        <f>VLOOKUP(B17&amp;"-"&amp;C17,Backgroundconc!$A$3:$E$2100,5,FALSE)</f>
        <v>#N/A</v>
      </c>
    </row>
    <row r="18" spans="1:19">
      <c r="A18" s="117" t="str">
        <f t="shared" si="0"/>
        <v>1172012</v>
      </c>
      <c r="B18" s="117">
        <f t="shared" si="1"/>
        <v>1</v>
      </c>
      <c r="C18" s="117">
        <f t="shared" si="2"/>
        <v>17</v>
      </c>
      <c r="D18" s="117">
        <v>24000</v>
      </c>
      <c r="E18" s="117">
        <v>86000</v>
      </c>
      <c r="F18" s="117">
        <v>2012</v>
      </c>
      <c r="G18" s="117">
        <v>3.7665120000000001</v>
      </c>
      <c r="N18" s="117" t="str">
        <f t="shared" si="3"/>
        <v>2400086000</v>
      </c>
      <c r="O18" s="117">
        <f t="shared" si="4"/>
        <v>1</v>
      </c>
      <c r="P18" s="117">
        <f t="shared" si="5"/>
        <v>17</v>
      </c>
      <c r="R18" s="117" t="e">
        <f>VLOOKUP(B18&amp;"-"&amp;C18,Backgroundconc!$A$3:$E$2100,4,FALSE)</f>
        <v>#N/A</v>
      </c>
      <c r="S18" s="117" t="e">
        <f>VLOOKUP(B18&amp;"-"&amp;C18,Backgroundconc!$A$3:$E$2100,5,FALSE)</f>
        <v>#N/A</v>
      </c>
    </row>
    <row r="19" spans="1:19">
      <c r="A19" s="117" t="str">
        <f t="shared" si="0"/>
        <v>1182012</v>
      </c>
      <c r="B19" s="117">
        <f t="shared" si="1"/>
        <v>1</v>
      </c>
      <c r="C19" s="117">
        <f t="shared" si="2"/>
        <v>18</v>
      </c>
      <c r="D19" s="117">
        <v>24000</v>
      </c>
      <c r="E19" s="117">
        <v>90000</v>
      </c>
      <c r="F19" s="117">
        <v>2012</v>
      </c>
      <c r="G19" s="117">
        <v>3.9825370000000002</v>
      </c>
      <c r="N19" s="117" t="str">
        <f t="shared" si="3"/>
        <v>2400090000</v>
      </c>
      <c r="O19" s="117">
        <f t="shared" si="4"/>
        <v>1</v>
      </c>
      <c r="P19" s="117">
        <f t="shared" si="5"/>
        <v>18</v>
      </c>
      <c r="R19" s="117" t="e">
        <f>VLOOKUP(B19&amp;"-"&amp;C19,Backgroundconc!$A$3:$E$2100,4,FALSE)</f>
        <v>#N/A</v>
      </c>
      <c r="S19" s="117" t="e">
        <f>VLOOKUP(B19&amp;"-"&amp;C19,Backgroundconc!$A$3:$E$2100,5,FALSE)</f>
        <v>#N/A</v>
      </c>
    </row>
    <row r="20" spans="1:19">
      <c r="A20" s="117" t="str">
        <f t="shared" si="0"/>
        <v>1192012</v>
      </c>
      <c r="B20" s="117">
        <f t="shared" si="1"/>
        <v>1</v>
      </c>
      <c r="C20" s="117">
        <f t="shared" si="2"/>
        <v>19</v>
      </c>
      <c r="D20" s="117">
        <v>24000</v>
      </c>
      <c r="E20" s="117">
        <v>94000</v>
      </c>
      <c r="F20" s="117">
        <v>2012</v>
      </c>
      <c r="G20" s="117">
        <v>4.0232409999999996</v>
      </c>
      <c r="N20" s="117" t="str">
        <f t="shared" si="3"/>
        <v>2400094000</v>
      </c>
      <c r="O20" s="117">
        <f t="shared" si="4"/>
        <v>1</v>
      </c>
      <c r="P20" s="117">
        <f t="shared" si="5"/>
        <v>19</v>
      </c>
      <c r="R20" s="117" t="e">
        <f>VLOOKUP(B20&amp;"-"&amp;C20,Backgroundconc!$A$3:$E$2100,4,FALSE)</f>
        <v>#N/A</v>
      </c>
      <c r="S20" s="117" t="e">
        <f>VLOOKUP(B20&amp;"-"&amp;C20,Backgroundconc!$A$3:$E$2100,5,FALSE)</f>
        <v>#N/A</v>
      </c>
    </row>
    <row r="21" spans="1:19">
      <c r="A21" s="117" t="str">
        <f t="shared" si="0"/>
        <v>1202012</v>
      </c>
      <c r="B21" s="117">
        <f t="shared" si="1"/>
        <v>1</v>
      </c>
      <c r="C21" s="117">
        <f t="shared" si="2"/>
        <v>20</v>
      </c>
      <c r="D21" s="117">
        <v>24000</v>
      </c>
      <c r="E21" s="117">
        <v>98000</v>
      </c>
      <c r="F21" s="117">
        <v>2012</v>
      </c>
      <c r="G21" s="117">
        <v>4.0233869999999996</v>
      </c>
      <c r="N21" s="117" t="str">
        <f t="shared" si="3"/>
        <v>2400098000</v>
      </c>
      <c r="O21" s="117">
        <f t="shared" si="4"/>
        <v>1</v>
      </c>
      <c r="P21" s="117">
        <f t="shared" si="5"/>
        <v>20</v>
      </c>
      <c r="R21" s="117" t="e">
        <f>VLOOKUP(B21&amp;"-"&amp;C21,Backgroundconc!$A$3:$E$2100,4,FALSE)</f>
        <v>#N/A</v>
      </c>
      <c r="S21" s="117" t="e">
        <f>VLOOKUP(B21&amp;"-"&amp;C21,Backgroundconc!$A$3:$E$2100,5,FALSE)</f>
        <v>#N/A</v>
      </c>
    </row>
    <row r="22" spans="1:19">
      <c r="A22" s="117" t="str">
        <f t="shared" si="0"/>
        <v>1212012</v>
      </c>
      <c r="B22" s="117">
        <f t="shared" si="1"/>
        <v>1</v>
      </c>
      <c r="C22" s="117">
        <f t="shared" si="2"/>
        <v>21</v>
      </c>
      <c r="D22" s="117">
        <v>24000</v>
      </c>
      <c r="E22" s="117">
        <v>102000</v>
      </c>
      <c r="F22" s="117">
        <v>2012</v>
      </c>
      <c r="G22" s="117">
        <v>4.1270280000000001</v>
      </c>
      <c r="N22" s="117" t="str">
        <f t="shared" si="3"/>
        <v>24000102000</v>
      </c>
      <c r="O22" s="117">
        <f t="shared" si="4"/>
        <v>1</v>
      </c>
      <c r="P22" s="117">
        <f t="shared" si="5"/>
        <v>21</v>
      </c>
      <c r="R22" s="117" t="e">
        <f>VLOOKUP(B22&amp;"-"&amp;C22,Backgroundconc!$A$3:$E$2100,4,FALSE)</f>
        <v>#N/A</v>
      </c>
      <c r="S22" s="117" t="e">
        <f>VLOOKUP(B22&amp;"-"&amp;C22,Backgroundconc!$A$3:$E$2100,5,FALSE)</f>
        <v>#N/A</v>
      </c>
    </row>
    <row r="23" spans="1:19">
      <c r="A23" s="117" t="str">
        <f t="shared" si="0"/>
        <v>1222012</v>
      </c>
      <c r="B23" s="117">
        <f t="shared" si="1"/>
        <v>1</v>
      </c>
      <c r="C23" s="117">
        <f t="shared" si="2"/>
        <v>22</v>
      </c>
      <c r="D23" s="117">
        <v>24000</v>
      </c>
      <c r="E23" s="117">
        <v>106000</v>
      </c>
      <c r="F23" s="117">
        <v>2012</v>
      </c>
      <c r="G23" s="117">
        <v>4.1146760000000002</v>
      </c>
      <c r="N23" s="117" t="str">
        <f t="shared" si="3"/>
        <v>24000106000</v>
      </c>
      <c r="O23" s="117">
        <f t="shared" si="4"/>
        <v>1</v>
      </c>
      <c r="P23" s="117">
        <f t="shared" si="5"/>
        <v>22</v>
      </c>
      <c r="R23" s="117" t="e">
        <f>VLOOKUP(B23&amp;"-"&amp;C23,Backgroundconc!$A$3:$E$2100,4,FALSE)</f>
        <v>#N/A</v>
      </c>
      <c r="S23" s="117" t="e">
        <f>VLOOKUP(B23&amp;"-"&amp;C23,Backgroundconc!$A$3:$E$2100,5,FALSE)</f>
        <v>#N/A</v>
      </c>
    </row>
    <row r="24" spans="1:19">
      <c r="A24" s="117" t="str">
        <f t="shared" si="0"/>
        <v>1232012</v>
      </c>
      <c r="B24" s="117">
        <f t="shared" si="1"/>
        <v>1</v>
      </c>
      <c r="C24" s="117">
        <f t="shared" si="2"/>
        <v>23</v>
      </c>
      <c r="D24" s="117">
        <v>24000</v>
      </c>
      <c r="E24" s="117">
        <v>110000</v>
      </c>
      <c r="F24" s="117">
        <v>2012</v>
      </c>
      <c r="G24" s="117">
        <v>3.9744109999999999</v>
      </c>
      <c r="N24" s="117" t="str">
        <f t="shared" si="3"/>
        <v>24000110000</v>
      </c>
      <c r="O24" s="117">
        <f t="shared" si="4"/>
        <v>1</v>
      </c>
      <c r="P24" s="117">
        <f t="shared" si="5"/>
        <v>23</v>
      </c>
      <c r="R24" s="117" t="e">
        <f>VLOOKUP(B24&amp;"-"&amp;C24,Backgroundconc!$A$3:$E$2100,4,FALSE)</f>
        <v>#N/A</v>
      </c>
      <c r="S24" s="117" t="e">
        <f>VLOOKUP(B24&amp;"-"&amp;C24,Backgroundconc!$A$3:$E$2100,5,FALSE)</f>
        <v>#N/A</v>
      </c>
    </row>
    <row r="25" spans="1:19">
      <c r="A25" s="117" t="str">
        <f t="shared" si="0"/>
        <v>1242012</v>
      </c>
      <c r="B25" s="117">
        <f t="shared" si="1"/>
        <v>1</v>
      </c>
      <c r="C25" s="117">
        <f t="shared" si="2"/>
        <v>24</v>
      </c>
      <c r="D25" s="117">
        <v>24000</v>
      </c>
      <c r="E25" s="117">
        <v>114000</v>
      </c>
      <c r="F25" s="117">
        <v>2012</v>
      </c>
      <c r="G25" s="117">
        <v>4.0003880000000001</v>
      </c>
      <c r="N25" s="117" t="str">
        <f t="shared" si="3"/>
        <v>24000114000</v>
      </c>
      <c r="O25" s="117">
        <f t="shared" si="4"/>
        <v>1</v>
      </c>
      <c r="P25" s="117">
        <f t="shared" si="5"/>
        <v>24</v>
      </c>
      <c r="R25" s="117" t="e">
        <f>VLOOKUP(B25&amp;"-"&amp;C25,Backgroundconc!$A$3:$E$2100,4,FALSE)</f>
        <v>#N/A</v>
      </c>
      <c r="S25" s="117" t="e">
        <f>VLOOKUP(B25&amp;"-"&amp;C25,Backgroundconc!$A$3:$E$2100,5,FALSE)</f>
        <v>#N/A</v>
      </c>
    </row>
    <row r="26" spans="1:19">
      <c r="A26" s="117" t="str">
        <f t="shared" si="0"/>
        <v>1252012</v>
      </c>
      <c r="B26" s="117">
        <f t="shared" si="1"/>
        <v>1</v>
      </c>
      <c r="C26" s="117">
        <f t="shared" si="2"/>
        <v>25</v>
      </c>
      <c r="D26" s="117">
        <v>24000</v>
      </c>
      <c r="E26" s="117">
        <v>118000</v>
      </c>
      <c r="F26" s="117">
        <v>2012</v>
      </c>
      <c r="G26" s="117">
        <v>3.8841920000000001</v>
      </c>
      <c r="N26" s="117" t="str">
        <f t="shared" si="3"/>
        <v>24000118000</v>
      </c>
      <c r="O26" s="117">
        <f t="shared" si="4"/>
        <v>1</v>
      </c>
      <c r="P26" s="117">
        <f t="shared" si="5"/>
        <v>25</v>
      </c>
      <c r="R26" s="117" t="e">
        <f>VLOOKUP(B26&amp;"-"&amp;C26,Backgroundconc!$A$3:$E$2100,4,FALSE)</f>
        <v>#N/A</v>
      </c>
      <c r="S26" s="117" t="e">
        <f>VLOOKUP(B26&amp;"-"&amp;C26,Backgroundconc!$A$3:$E$2100,5,FALSE)</f>
        <v>#N/A</v>
      </c>
    </row>
    <row r="27" spans="1:19">
      <c r="A27" s="117" t="str">
        <f t="shared" si="0"/>
        <v>1262012</v>
      </c>
      <c r="B27" s="117">
        <f t="shared" si="1"/>
        <v>1</v>
      </c>
      <c r="C27" s="117">
        <f t="shared" si="2"/>
        <v>26</v>
      </c>
      <c r="D27" s="117">
        <v>24000</v>
      </c>
      <c r="E27" s="117">
        <v>122000</v>
      </c>
      <c r="F27" s="117">
        <v>2012</v>
      </c>
      <c r="G27" s="117">
        <v>4.0281820000000002</v>
      </c>
      <c r="N27" s="117" t="str">
        <f t="shared" si="3"/>
        <v>24000122000</v>
      </c>
      <c r="O27" s="117">
        <f t="shared" si="4"/>
        <v>1</v>
      </c>
      <c r="P27" s="117">
        <f t="shared" si="5"/>
        <v>26</v>
      </c>
      <c r="R27" s="117" t="e">
        <f>VLOOKUP(B27&amp;"-"&amp;C27,Backgroundconc!$A$3:$E$2100,4,FALSE)</f>
        <v>#N/A</v>
      </c>
      <c r="S27" s="117" t="e">
        <f>VLOOKUP(B27&amp;"-"&amp;C27,Backgroundconc!$A$3:$E$2100,5,FALSE)</f>
        <v>#N/A</v>
      </c>
    </row>
    <row r="28" spans="1:19">
      <c r="A28" s="117" t="str">
        <f t="shared" si="0"/>
        <v>1272012</v>
      </c>
      <c r="B28" s="117">
        <f t="shared" ref="B28:B91" si="6">(D28-24000)/4000+1</f>
        <v>1</v>
      </c>
      <c r="C28" s="117">
        <f t="shared" ref="C28:C91" si="7">(E28-22000)/4000+1</f>
        <v>27</v>
      </c>
      <c r="D28" s="117">
        <v>24000</v>
      </c>
      <c r="E28" s="117">
        <v>126000</v>
      </c>
      <c r="F28" s="117">
        <v>2012</v>
      </c>
      <c r="G28" s="117">
        <v>3.7443330000000001</v>
      </c>
      <c r="N28" s="117" t="str">
        <f t="shared" si="3"/>
        <v>24000126000</v>
      </c>
      <c r="O28" s="117">
        <f t="shared" si="4"/>
        <v>1</v>
      </c>
      <c r="P28" s="117">
        <f t="shared" si="5"/>
        <v>27</v>
      </c>
      <c r="R28" s="117" t="e">
        <f>VLOOKUP(B28&amp;"-"&amp;C28,Backgroundconc!$A$3:$E$2100,4,FALSE)</f>
        <v>#N/A</v>
      </c>
      <c r="S28" s="117" t="e">
        <f>VLOOKUP(B28&amp;"-"&amp;C28,Backgroundconc!$A$3:$E$2100,5,FALSE)</f>
        <v>#N/A</v>
      </c>
    </row>
    <row r="29" spans="1:19">
      <c r="A29" s="117" t="str">
        <f t="shared" si="0"/>
        <v>1282012</v>
      </c>
      <c r="B29" s="117">
        <f t="shared" si="6"/>
        <v>1</v>
      </c>
      <c r="C29" s="117">
        <f t="shared" si="7"/>
        <v>28</v>
      </c>
      <c r="D29" s="117">
        <v>24000</v>
      </c>
      <c r="E29" s="117">
        <v>130000</v>
      </c>
      <c r="F29" s="117">
        <v>2012</v>
      </c>
      <c r="G29" s="117">
        <v>3.631154</v>
      </c>
      <c r="N29" s="117" t="str">
        <f t="shared" si="3"/>
        <v>24000130000</v>
      </c>
      <c r="O29" s="117">
        <f t="shared" si="4"/>
        <v>1</v>
      </c>
      <c r="P29" s="117">
        <f t="shared" si="5"/>
        <v>28</v>
      </c>
      <c r="R29" s="117" t="e">
        <f>VLOOKUP(B29&amp;"-"&amp;C29,Backgroundconc!$A$3:$E$2100,4,FALSE)</f>
        <v>#N/A</v>
      </c>
      <c r="S29" s="117" t="e">
        <f>VLOOKUP(B29&amp;"-"&amp;C29,Backgroundconc!$A$3:$E$2100,5,FALSE)</f>
        <v>#N/A</v>
      </c>
    </row>
    <row r="30" spans="1:19">
      <c r="A30" s="117" t="str">
        <f t="shared" si="0"/>
        <v>1292012</v>
      </c>
      <c r="B30" s="117">
        <f t="shared" si="6"/>
        <v>1</v>
      </c>
      <c r="C30" s="117">
        <f t="shared" si="7"/>
        <v>29</v>
      </c>
      <c r="D30" s="117">
        <v>24000</v>
      </c>
      <c r="E30" s="117">
        <v>134000</v>
      </c>
      <c r="F30" s="117">
        <v>2012</v>
      </c>
      <c r="G30" s="117">
        <v>3.5795240000000002</v>
      </c>
      <c r="N30" s="117" t="str">
        <f t="shared" si="3"/>
        <v>24000134000</v>
      </c>
      <c r="O30" s="117">
        <f t="shared" si="4"/>
        <v>1</v>
      </c>
      <c r="P30" s="117">
        <f t="shared" si="5"/>
        <v>29</v>
      </c>
      <c r="R30" s="117" t="e">
        <f>VLOOKUP(B30&amp;"-"&amp;C30,Backgroundconc!$A$3:$E$2100,4,FALSE)</f>
        <v>#N/A</v>
      </c>
      <c r="S30" s="117" t="e">
        <f>VLOOKUP(B30&amp;"-"&amp;C30,Backgroundconc!$A$3:$E$2100,5,FALSE)</f>
        <v>#N/A</v>
      </c>
    </row>
    <row r="31" spans="1:19">
      <c r="A31" s="117" t="str">
        <f t="shared" si="0"/>
        <v>1302012</v>
      </c>
      <c r="B31" s="117">
        <f t="shared" si="6"/>
        <v>1</v>
      </c>
      <c r="C31" s="117">
        <f t="shared" si="7"/>
        <v>30</v>
      </c>
      <c r="D31" s="117">
        <v>24000</v>
      </c>
      <c r="E31" s="117">
        <v>138000</v>
      </c>
      <c r="F31" s="117">
        <v>2012</v>
      </c>
      <c r="G31" s="117">
        <v>3.7328570000000001</v>
      </c>
      <c r="N31" s="117" t="str">
        <f t="shared" si="3"/>
        <v>24000138000</v>
      </c>
      <c r="O31" s="117">
        <f t="shared" si="4"/>
        <v>1</v>
      </c>
      <c r="P31" s="117">
        <f t="shared" si="5"/>
        <v>30</v>
      </c>
      <c r="R31" s="117" t="e">
        <f>VLOOKUP(B31&amp;"-"&amp;C31,Backgroundconc!$A$3:$E$2100,4,FALSE)</f>
        <v>#N/A</v>
      </c>
      <c r="S31" s="117" t="e">
        <f>VLOOKUP(B31&amp;"-"&amp;C31,Backgroundconc!$A$3:$E$2100,5,FALSE)</f>
        <v>#N/A</v>
      </c>
    </row>
    <row r="32" spans="1:19">
      <c r="A32" s="117" t="str">
        <f t="shared" si="0"/>
        <v>1312012</v>
      </c>
      <c r="B32" s="117">
        <f t="shared" si="6"/>
        <v>1</v>
      </c>
      <c r="C32" s="117">
        <f t="shared" si="7"/>
        <v>31</v>
      </c>
      <c r="D32" s="117">
        <v>24000</v>
      </c>
      <c r="E32" s="117">
        <v>142000</v>
      </c>
      <c r="F32" s="117">
        <v>2012</v>
      </c>
      <c r="G32" s="117">
        <v>3.754041</v>
      </c>
      <c r="N32" s="117" t="str">
        <f t="shared" si="3"/>
        <v>24000142000</v>
      </c>
      <c r="O32" s="117">
        <f t="shared" si="4"/>
        <v>1</v>
      </c>
      <c r="P32" s="117">
        <f t="shared" si="5"/>
        <v>31</v>
      </c>
      <c r="R32" s="117" t="e">
        <f>VLOOKUP(B32&amp;"-"&amp;C32,Backgroundconc!$A$3:$E$2100,4,FALSE)</f>
        <v>#N/A</v>
      </c>
      <c r="S32" s="117" t="e">
        <f>VLOOKUP(B32&amp;"-"&amp;C32,Backgroundconc!$A$3:$E$2100,5,FALSE)</f>
        <v>#N/A</v>
      </c>
    </row>
    <row r="33" spans="1:19">
      <c r="A33" s="117" t="str">
        <f t="shared" si="0"/>
        <v>1322012</v>
      </c>
      <c r="B33" s="117">
        <f t="shared" si="6"/>
        <v>1</v>
      </c>
      <c r="C33" s="117">
        <f t="shared" si="7"/>
        <v>32</v>
      </c>
      <c r="D33" s="117">
        <v>24000</v>
      </c>
      <c r="E33" s="117">
        <v>146000</v>
      </c>
      <c r="F33" s="117">
        <v>2012</v>
      </c>
      <c r="G33" s="117">
        <v>3.83941</v>
      </c>
      <c r="N33" s="117" t="str">
        <f t="shared" si="3"/>
        <v>24000146000</v>
      </c>
      <c r="O33" s="117">
        <f t="shared" si="4"/>
        <v>1</v>
      </c>
      <c r="P33" s="117">
        <f t="shared" si="5"/>
        <v>32</v>
      </c>
      <c r="R33" s="117" t="e">
        <f>VLOOKUP(B33&amp;"-"&amp;C33,Backgroundconc!$A$3:$E$2100,4,FALSE)</f>
        <v>#N/A</v>
      </c>
      <c r="S33" s="117" t="e">
        <f>VLOOKUP(B33&amp;"-"&amp;C33,Backgroundconc!$A$3:$E$2100,5,FALSE)</f>
        <v>#N/A</v>
      </c>
    </row>
    <row r="34" spans="1:19">
      <c r="A34" s="117" t="str">
        <f t="shared" si="0"/>
        <v>1332012</v>
      </c>
      <c r="B34" s="117">
        <f t="shared" si="6"/>
        <v>1</v>
      </c>
      <c r="C34" s="117">
        <f t="shared" si="7"/>
        <v>33</v>
      </c>
      <c r="D34" s="117">
        <v>24000</v>
      </c>
      <c r="E34" s="117">
        <v>150000</v>
      </c>
      <c r="F34" s="117">
        <v>2012</v>
      </c>
      <c r="G34" s="117">
        <v>3.4774880000000001</v>
      </c>
      <c r="N34" s="117" t="str">
        <f t="shared" si="3"/>
        <v>24000150000</v>
      </c>
      <c r="O34" s="117">
        <f t="shared" si="4"/>
        <v>1</v>
      </c>
      <c r="P34" s="117">
        <f t="shared" si="5"/>
        <v>33</v>
      </c>
      <c r="R34" s="117" t="e">
        <f>VLOOKUP(B34&amp;"-"&amp;C34,Backgroundconc!$A$3:$E$2100,4,FALSE)</f>
        <v>#N/A</v>
      </c>
      <c r="S34" s="117" t="e">
        <f>VLOOKUP(B34&amp;"-"&amp;C34,Backgroundconc!$A$3:$E$2100,5,FALSE)</f>
        <v>#N/A</v>
      </c>
    </row>
    <row r="35" spans="1:19">
      <c r="A35" s="117" t="str">
        <f t="shared" si="0"/>
        <v>1342012</v>
      </c>
      <c r="B35" s="117">
        <f t="shared" si="6"/>
        <v>1</v>
      </c>
      <c r="C35" s="117">
        <f t="shared" si="7"/>
        <v>34</v>
      </c>
      <c r="D35" s="117">
        <v>24000</v>
      </c>
      <c r="E35" s="117">
        <v>154000</v>
      </c>
      <c r="F35" s="117">
        <v>2012</v>
      </c>
      <c r="G35" s="117">
        <v>3.3889269999999998</v>
      </c>
      <c r="N35" s="117" t="str">
        <f t="shared" si="3"/>
        <v>24000154000</v>
      </c>
      <c r="O35" s="117">
        <f t="shared" si="4"/>
        <v>1</v>
      </c>
      <c r="P35" s="117">
        <f t="shared" si="5"/>
        <v>34</v>
      </c>
      <c r="R35" s="117" t="e">
        <f>VLOOKUP(B35&amp;"-"&amp;C35,Backgroundconc!$A$3:$E$2100,4,FALSE)</f>
        <v>#N/A</v>
      </c>
      <c r="S35" s="117" t="e">
        <f>VLOOKUP(B35&amp;"-"&amp;C35,Backgroundconc!$A$3:$E$2100,5,FALSE)</f>
        <v>#N/A</v>
      </c>
    </row>
    <row r="36" spans="1:19">
      <c r="A36" s="117" t="str">
        <f t="shared" si="0"/>
        <v>1352012</v>
      </c>
      <c r="B36" s="117">
        <f t="shared" si="6"/>
        <v>1</v>
      </c>
      <c r="C36" s="117">
        <f t="shared" si="7"/>
        <v>35</v>
      </c>
      <c r="D36" s="117">
        <v>24000</v>
      </c>
      <c r="E36" s="117">
        <v>158000</v>
      </c>
      <c r="F36" s="117">
        <v>2012</v>
      </c>
      <c r="G36" s="117">
        <v>3.6891780000000001</v>
      </c>
      <c r="N36" s="117" t="str">
        <f t="shared" si="3"/>
        <v>24000158000</v>
      </c>
      <c r="O36" s="117">
        <f t="shared" si="4"/>
        <v>1</v>
      </c>
      <c r="P36" s="117">
        <f t="shared" si="5"/>
        <v>35</v>
      </c>
      <c r="R36" s="117" t="e">
        <f>VLOOKUP(B36&amp;"-"&amp;C36,Backgroundconc!$A$3:$E$2100,4,FALSE)</f>
        <v>#N/A</v>
      </c>
      <c r="S36" s="117" t="e">
        <f>VLOOKUP(B36&amp;"-"&amp;C36,Backgroundconc!$A$3:$E$2100,5,FALSE)</f>
        <v>#N/A</v>
      </c>
    </row>
    <row r="37" spans="1:19">
      <c r="A37" s="117" t="str">
        <f t="shared" si="0"/>
        <v>1362012</v>
      </c>
      <c r="B37" s="117">
        <f t="shared" si="6"/>
        <v>1</v>
      </c>
      <c r="C37" s="117">
        <f t="shared" si="7"/>
        <v>36</v>
      </c>
      <c r="D37" s="117">
        <v>24000</v>
      </c>
      <c r="E37" s="117">
        <v>162000</v>
      </c>
      <c r="F37" s="117">
        <v>2012</v>
      </c>
      <c r="G37" s="117">
        <v>3.7058900000000001</v>
      </c>
      <c r="N37" s="117" t="str">
        <f t="shared" si="3"/>
        <v>24000162000</v>
      </c>
      <c r="O37" s="117">
        <f t="shared" si="4"/>
        <v>1</v>
      </c>
      <c r="P37" s="117">
        <f t="shared" si="5"/>
        <v>36</v>
      </c>
      <c r="R37" s="117" t="e">
        <f>VLOOKUP(B37&amp;"-"&amp;C37,Backgroundconc!$A$3:$E$2100,4,FALSE)</f>
        <v>#N/A</v>
      </c>
      <c r="S37" s="117" t="e">
        <f>VLOOKUP(B37&amp;"-"&amp;C37,Backgroundconc!$A$3:$E$2100,5,FALSE)</f>
        <v>#N/A</v>
      </c>
    </row>
    <row r="38" spans="1:19">
      <c r="A38" s="117" t="str">
        <f t="shared" si="0"/>
        <v>1372012</v>
      </c>
      <c r="B38" s="117">
        <f t="shared" si="6"/>
        <v>1</v>
      </c>
      <c r="C38" s="117">
        <f t="shared" si="7"/>
        <v>37</v>
      </c>
      <c r="D38" s="117">
        <v>24000</v>
      </c>
      <c r="E38" s="117">
        <v>166000</v>
      </c>
      <c r="F38" s="117">
        <v>2012</v>
      </c>
      <c r="G38" s="117">
        <v>3.5929920000000002</v>
      </c>
      <c r="N38" s="117" t="str">
        <f t="shared" si="3"/>
        <v>24000166000</v>
      </c>
      <c r="O38" s="117">
        <f t="shared" si="4"/>
        <v>1</v>
      </c>
      <c r="P38" s="117">
        <f t="shared" si="5"/>
        <v>37</v>
      </c>
      <c r="R38" s="117" t="e">
        <f>VLOOKUP(B38&amp;"-"&amp;C38,Backgroundconc!$A$3:$E$2100,4,FALSE)</f>
        <v>#N/A</v>
      </c>
      <c r="S38" s="117" t="e">
        <f>VLOOKUP(B38&amp;"-"&amp;C38,Backgroundconc!$A$3:$E$2100,5,FALSE)</f>
        <v>#N/A</v>
      </c>
    </row>
    <row r="39" spans="1:19">
      <c r="A39" s="117" t="str">
        <f t="shared" si="0"/>
        <v>1382012</v>
      </c>
      <c r="B39" s="117">
        <f t="shared" si="6"/>
        <v>1</v>
      </c>
      <c r="C39" s="117">
        <f t="shared" si="7"/>
        <v>38</v>
      </c>
      <c r="D39" s="117">
        <v>24000</v>
      </c>
      <c r="E39" s="117">
        <v>170000</v>
      </c>
      <c r="F39" s="117">
        <v>2012</v>
      </c>
      <c r="G39" s="117">
        <v>3.704466</v>
      </c>
      <c r="N39" s="117" t="str">
        <f t="shared" si="3"/>
        <v>24000170000</v>
      </c>
      <c r="O39" s="117">
        <f t="shared" si="4"/>
        <v>1</v>
      </c>
      <c r="P39" s="117">
        <f t="shared" si="5"/>
        <v>38</v>
      </c>
      <c r="R39" s="117" t="e">
        <f>VLOOKUP(B39&amp;"-"&amp;C39,Backgroundconc!$A$3:$E$2100,4,FALSE)</f>
        <v>#N/A</v>
      </c>
      <c r="S39" s="117" t="e">
        <f>VLOOKUP(B39&amp;"-"&amp;C39,Backgroundconc!$A$3:$E$2100,5,FALSE)</f>
        <v>#N/A</v>
      </c>
    </row>
    <row r="40" spans="1:19">
      <c r="A40" s="117" t="str">
        <f t="shared" si="0"/>
        <v>1392012</v>
      </c>
      <c r="B40" s="117">
        <f t="shared" si="6"/>
        <v>1</v>
      </c>
      <c r="C40" s="117">
        <f t="shared" si="7"/>
        <v>39</v>
      </c>
      <c r="D40" s="117">
        <v>24000</v>
      </c>
      <c r="E40" s="117">
        <v>174000</v>
      </c>
      <c r="F40" s="117">
        <v>2012</v>
      </c>
      <c r="G40" s="117">
        <v>3.6471269999999998</v>
      </c>
      <c r="N40" s="117" t="str">
        <f t="shared" si="3"/>
        <v>24000174000</v>
      </c>
      <c r="O40" s="117">
        <f t="shared" si="4"/>
        <v>1</v>
      </c>
      <c r="P40" s="117">
        <f t="shared" si="5"/>
        <v>39</v>
      </c>
      <c r="R40" s="117">
        <f>VLOOKUP(B40&amp;"-"&amp;C40,Backgroundconc!$A$3:$E$2100,4,FALSE)</f>
        <v>24000</v>
      </c>
      <c r="S40" s="117">
        <f>VLOOKUP(B40&amp;"-"&amp;C40,Backgroundconc!$A$3:$E$2100,5,FALSE)</f>
        <v>174000</v>
      </c>
    </row>
    <row r="41" spans="1:19">
      <c r="A41" s="117" t="str">
        <f t="shared" si="0"/>
        <v>1402012</v>
      </c>
      <c r="B41" s="117">
        <f t="shared" si="6"/>
        <v>1</v>
      </c>
      <c r="C41" s="117">
        <f t="shared" si="7"/>
        <v>40</v>
      </c>
      <c r="D41" s="117">
        <v>24000</v>
      </c>
      <c r="E41" s="117">
        <v>178000</v>
      </c>
      <c r="F41" s="117">
        <v>2012</v>
      </c>
      <c r="G41" s="117">
        <v>3.8857010000000001</v>
      </c>
      <c r="N41" s="117" t="str">
        <f t="shared" si="3"/>
        <v>24000178000</v>
      </c>
      <c r="O41" s="117">
        <f t="shared" si="4"/>
        <v>1</v>
      </c>
      <c r="P41" s="117">
        <f t="shared" si="5"/>
        <v>40</v>
      </c>
      <c r="R41" s="117">
        <f>VLOOKUP(B41&amp;"-"&amp;C41,Backgroundconc!$A$3:$E$2100,4,FALSE)</f>
        <v>24000</v>
      </c>
      <c r="S41" s="117">
        <f>VLOOKUP(B41&amp;"-"&amp;C41,Backgroundconc!$A$3:$E$2100,5,FALSE)</f>
        <v>178000</v>
      </c>
    </row>
    <row r="42" spans="1:19">
      <c r="A42" s="117" t="str">
        <f t="shared" si="0"/>
        <v>1412012</v>
      </c>
      <c r="B42" s="117">
        <f t="shared" si="6"/>
        <v>1</v>
      </c>
      <c r="C42" s="117">
        <f t="shared" si="7"/>
        <v>41</v>
      </c>
      <c r="D42" s="117">
        <v>24000</v>
      </c>
      <c r="E42" s="117">
        <v>182000</v>
      </c>
      <c r="F42" s="117">
        <v>2012</v>
      </c>
      <c r="G42" s="117">
        <v>4.0727180000000001</v>
      </c>
      <c r="N42" s="117" t="str">
        <f t="shared" si="3"/>
        <v>24000182000</v>
      </c>
      <c r="O42" s="117">
        <f t="shared" si="4"/>
        <v>1</v>
      </c>
      <c r="P42" s="117">
        <f t="shared" si="5"/>
        <v>41</v>
      </c>
      <c r="R42" s="117">
        <f>VLOOKUP(B42&amp;"-"&amp;C42,Backgroundconc!$A$3:$E$2100,4,FALSE)</f>
        <v>24000</v>
      </c>
      <c r="S42" s="117">
        <f>VLOOKUP(B42&amp;"-"&amp;C42,Backgroundconc!$A$3:$E$2100,5,FALSE)</f>
        <v>182000</v>
      </c>
    </row>
    <row r="43" spans="1:19">
      <c r="A43" s="117" t="str">
        <f t="shared" si="0"/>
        <v>1422012</v>
      </c>
      <c r="B43" s="117">
        <f t="shared" si="6"/>
        <v>1</v>
      </c>
      <c r="C43" s="117">
        <f t="shared" si="7"/>
        <v>42</v>
      </c>
      <c r="D43" s="117">
        <v>24000</v>
      </c>
      <c r="E43" s="117">
        <v>186000</v>
      </c>
      <c r="F43" s="117">
        <v>2012</v>
      </c>
      <c r="G43" s="117">
        <v>4.2715019999999999</v>
      </c>
      <c r="N43" s="117" t="str">
        <f t="shared" si="3"/>
        <v>24000186000</v>
      </c>
      <c r="O43" s="117">
        <f t="shared" si="4"/>
        <v>1</v>
      </c>
      <c r="P43" s="117">
        <f t="shared" si="5"/>
        <v>42</v>
      </c>
      <c r="R43" s="117" t="e">
        <f>VLOOKUP(B43&amp;"-"&amp;C43,Backgroundconc!$A$3:$E$2100,4,FALSE)</f>
        <v>#N/A</v>
      </c>
      <c r="S43" s="117" t="e">
        <f>VLOOKUP(B43&amp;"-"&amp;C43,Backgroundconc!$A$3:$E$2100,5,FALSE)</f>
        <v>#N/A</v>
      </c>
    </row>
    <row r="44" spans="1:19">
      <c r="A44" s="117" t="str">
        <f t="shared" si="0"/>
        <v>1432012</v>
      </c>
      <c r="B44" s="117">
        <f t="shared" si="6"/>
        <v>1</v>
      </c>
      <c r="C44" s="117">
        <f t="shared" si="7"/>
        <v>43</v>
      </c>
      <c r="D44" s="117">
        <v>24000</v>
      </c>
      <c r="E44" s="117">
        <v>190000</v>
      </c>
      <c r="F44" s="117">
        <v>2012</v>
      </c>
      <c r="G44" s="117">
        <v>4.5128349999999999</v>
      </c>
      <c r="N44" s="117" t="str">
        <f t="shared" si="3"/>
        <v>24000190000</v>
      </c>
      <c r="O44" s="117">
        <f t="shared" si="4"/>
        <v>1</v>
      </c>
      <c r="P44" s="117">
        <f t="shared" si="5"/>
        <v>43</v>
      </c>
      <c r="R44" s="117">
        <f>VLOOKUP(B44&amp;"-"&amp;C44,Backgroundconc!$A$3:$E$2100,4,FALSE)</f>
        <v>24000</v>
      </c>
      <c r="S44" s="117">
        <f>VLOOKUP(B44&amp;"-"&amp;C44,Backgroundconc!$A$3:$E$2100,5,FALSE)</f>
        <v>190000</v>
      </c>
    </row>
    <row r="45" spans="1:19">
      <c r="A45" s="117" t="str">
        <f t="shared" si="0"/>
        <v>1442012</v>
      </c>
      <c r="B45" s="117">
        <f t="shared" si="6"/>
        <v>1</v>
      </c>
      <c r="C45" s="117">
        <f t="shared" si="7"/>
        <v>44</v>
      </c>
      <c r="D45" s="117">
        <v>24000</v>
      </c>
      <c r="E45" s="117">
        <v>194000</v>
      </c>
      <c r="F45" s="117">
        <v>2012</v>
      </c>
      <c r="G45" s="117">
        <v>4.6291529999999996</v>
      </c>
      <c r="N45" s="117" t="str">
        <f t="shared" si="3"/>
        <v>24000194000</v>
      </c>
      <c r="O45" s="117">
        <f t="shared" si="4"/>
        <v>1</v>
      </c>
      <c r="P45" s="117">
        <f t="shared" si="5"/>
        <v>44</v>
      </c>
      <c r="R45" s="117">
        <f>VLOOKUP(B45&amp;"-"&amp;C45,Backgroundconc!$A$3:$E$2100,4,FALSE)</f>
        <v>24000</v>
      </c>
      <c r="S45" s="117">
        <f>VLOOKUP(B45&amp;"-"&amp;C45,Backgroundconc!$A$3:$E$2100,5,FALSE)</f>
        <v>194000</v>
      </c>
    </row>
    <row r="46" spans="1:19">
      <c r="A46" s="117" t="str">
        <f t="shared" si="0"/>
        <v>1452012</v>
      </c>
      <c r="B46" s="117">
        <f t="shared" si="6"/>
        <v>1</v>
      </c>
      <c r="C46" s="117">
        <f t="shared" si="7"/>
        <v>45</v>
      </c>
      <c r="D46" s="117">
        <v>24000</v>
      </c>
      <c r="E46" s="117">
        <v>198000</v>
      </c>
      <c r="F46" s="117">
        <v>2012</v>
      </c>
      <c r="G46" s="117">
        <v>4.5187980000000003</v>
      </c>
      <c r="N46" s="117" t="str">
        <f t="shared" si="3"/>
        <v>24000198000</v>
      </c>
      <c r="O46" s="117">
        <f t="shared" si="4"/>
        <v>1</v>
      </c>
      <c r="P46" s="117">
        <f t="shared" si="5"/>
        <v>45</v>
      </c>
      <c r="R46" s="117">
        <f>VLOOKUP(B46&amp;"-"&amp;C46,Backgroundconc!$A$3:$E$2100,4,FALSE)</f>
        <v>24000</v>
      </c>
      <c r="S46" s="117">
        <f>VLOOKUP(B46&amp;"-"&amp;C46,Backgroundconc!$A$3:$E$2100,5,FALSE)</f>
        <v>198000</v>
      </c>
    </row>
    <row r="47" spans="1:19">
      <c r="A47" s="117" t="str">
        <f t="shared" si="0"/>
        <v>1462012</v>
      </c>
      <c r="B47" s="117">
        <f t="shared" si="6"/>
        <v>1</v>
      </c>
      <c r="C47" s="117">
        <f t="shared" si="7"/>
        <v>46</v>
      </c>
      <c r="D47" s="117">
        <v>24000</v>
      </c>
      <c r="E47" s="117">
        <v>202000</v>
      </c>
      <c r="F47" s="117">
        <v>2012</v>
      </c>
      <c r="G47" s="117">
        <v>6.4473580000000004</v>
      </c>
      <c r="N47" s="117" t="str">
        <f t="shared" si="3"/>
        <v>24000202000</v>
      </c>
      <c r="O47" s="117">
        <f t="shared" si="4"/>
        <v>1</v>
      </c>
      <c r="P47" s="117">
        <f t="shared" si="5"/>
        <v>46</v>
      </c>
      <c r="R47" s="117">
        <f>VLOOKUP(B47&amp;"-"&amp;C47,Backgroundconc!$A$3:$E$2100,4,FALSE)</f>
        <v>24000</v>
      </c>
      <c r="S47" s="117">
        <f>VLOOKUP(B47&amp;"-"&amp;C47,Backgroundconc!$A$3:$E$2100,5,FALSE)</f>
        <v>202000</v>
      </c>
    </row>
    <row r="48" spans="1:19">
      <c r="A48" s="117" t="str">
        <f t="shared" si="0"/>
        <v>1472012</v>
      </c>
      <c r="B48" s="117">
        <f t="shared" si="6"/>
        <v>1</v>
      </c>
      <c r="C48" s="117">
        <f t="shared" si="7"/>
        <v>47</v>
      </c>
      <c r="D48" s="117">
        <v>24000</v>
      </c>
      <c r="E48" s="117">
        <v>206000</v>
      </c>
      <c r="F48" s="117">
        <v>2012</v>
      </c>
      <c r="G48" s="117">
        <v>6.7705190000000002</v>
      </c>
      <c r="N48" s="117" t="str">
        <f t="shared" si="3"/>
        <v>24000206000</v>
      </c>
      <c r="O48" s="117">
        <f t="shared" si="4"/>
        <v>1</v>
      </c>
      <c r="P48" s="117">
        <f t="shared" si="5"/>
        <v>47</v>
      </c>
      <c r="R48" s="117" t="e">
        <f>VLOOKUP(B48&amp;"-"&amp;C48,Backgroundconc!$A$3:$E$2100,4,FALSE)</f>
        <v>#N/A</v>
      </c>
      <c r="S48" s="117" t="e">
        <f>VLOOKUP(B48&amp;"-"&amp;C48,Backgroundconc!$A$3:$E$2100,5,FALSE)</f>
        <v>#N/A</v>
      </c>
    </row>
    <row r="49" spans="1:19">
      <c r="A49" s="117" t="str">
        <f t="shared" si="0"/>
        <v>1482012</v>
      </c>
      <c r="B49" s="117">
        <f t="shared" si="6"/>
        <v>1</v>
      </c>
      <c r="C49" s="117">
        <f t="shared" si="7"/>
        <v>48</v>
      </c>
      <c r="D49" s="117">
        <v>24000</v>
      </c>
      <c r="E49" s="117">
        <v>210000</v>
      </c>
      <c r="F49" s="117">
        <v>2012</v>
      </c>
      <c r="G49" s="117">
        <v>7.0993130000000004</v>
      </c>
      <c r="N49" s="117" t="str">
        <f t="shared" si="3"/>
        <v>24000210000</v>
      </c>
      <c r="O49" s="117">
        <f t="shared" si="4"/>
        <v>1</v>
      </c>
      <c r="P49" s="117">
        <f t="shared" si="5"/>
        <v>48</v>
      </c>
      <c r="R49" s="117" t="e">
        <f>VLOOKUP(B49&amp;"-"&amp;C49,Backgroundconc!$A$3:$E$2100,4,FALSE)</f>
        <v>#N/A</v>
      </c>
      <c r="S49" s="117" t="e">
        <f>VLOOKUP(B49&amp;"-"&amp;C49,Backgroundconc!$A$3:$E$2100,5,FALSE)</f>
        <v>#N/A</v>
      </c>
    </row>
    <row r="50" spans="1:19">
      <c r="A50" s="117" t="str">
        <f t="shared" si="0"/>
        <v>1492012</v>
      </c>
      <c r="B50" s="117">
        <f t="shared" si="6"/>
        <v>1</v>
      </c>
      <c r="C50" s="117">
        <f t="shared" si="7"/>
        <v>49</v>
      </c>
      <c r="D50" s="117">
        <v>24000</v>
      </c>
      <c r="E50" s="117">
        <v>214000</v>
      </c>
      <c r="F50" s="117">
        <v>2012</v>
      </c>
      <c r="G50" s="117">
        <v>7.1940879999999998</v>
      </c>
      <c r="N50" s="117" t="str">
        <f t="shared" si="3"/>
        <v>24000214000</v>
      </c>
      <c r="O50" s="117">
        <f t="shared" si="4"/>
        <v>1</v>
      </c>
      <c r="P50" s="117">
        <f t="shared" si="5"/>
        <v>49</v>
      </c>
      <c r="R50" s="117" t="e">
        <f>VLOOKUP(B50&amp;"-"&amp;C50,Backgroundconc!$A$3:$E$2100,4,FALSE)</f>
        <v>#N/A</v>
      </c>
      <c r="S50" s="117" t="e">
        <f>VLOOKUP(B50&amp;"-"&amp;C50,Backgroundconc!$A$3:$E$2100,5,FALSE)</f>
        <v>#N/A</v>
      </c>
    </row>
    <row r="51" spans="1:19">
      <c r="A51" s="117" t="str">
        <f t="shared" si="0"/>
        <v>1502012</v>
      </c>
      <c r="B51" s="117">
        <f t="shared" si="6"/>
        <v>1</v>
      </c>
      <c r="C51" s="117">
        <f t="shared" si="7"/>
        <v>50</v>
      </c>
      <c r="D51" s="117">
        <v>24000</v>
      </c>
      <c r="E51" s="117">
        <v>218000</v>
      </c>
      <c r="F51" s="117">
        <v>2012</v>
      </c>
      <c r="G51" s="117">
        <v>7.2290169999999998</v>
      </c>
      <c r="N51" s="117" t="str">
        <f t="shared" si="3"/>
        <v>24000218000</v>
      </c>
      <c r="O51" s="117">
        <f t="shared" si="4"/>
        <v>1</v>
      </c>
      <c r="P51" s="117">
        <f t="shared" si="5"/>
        <v>50</v>
      </c>
      <c r="R51" s="117" t="e">
        <f>VLOOKUP(B51&amp;"-"&amp;C51,Backgroundconc!$A$3:$E$2100,4,FALSE)</f>
        <v>#N/A</v>
      </c>
      <c r="S51" s="117" t="e">
        <f>VLOOKUP(B51&amp;"-"&amp;C51,Backgroundconc!$A$3:$E$2100,5,FALSE)</f>
        <v>#N/A</v>
      </c>
    </row>
    <row r="52" spans="1:19">
      <c r="A52" s="117" t="str">
        <f t="shared" si="0"/>
        <v>1512012</v>
      </c>
      <c r="B52" s="117">
        <f t="shared" si="6"/>
        <v>1</v>
      </c>
      <c r="C52" s="117">
        <f t="shared" si="7"/>
        <v>51</v>
      </c>
      <c r="D52" s="117">
        <v>24000</v>
      </c>
      <c r="E52" s="117">
        <v>222000</v>
      </c>
      <c r="F52" s="117">
        <v>2012</v>
      </c>
      <c r="G52" s="117">
        <v>7.3019910000000001</v>
      </c>
      <c r="N52" s="117" t="str">
        <f t="shared" si="3"/>
        <v>24000222000</v>
      </c>
      <c r="O52" s="117">
        <f t="shared" si="4"/>
        <v>1</v>
      </c>
      <c r="P52" s="117">
        <f t="shared" si="5"/>
        <v>51</v>
      </c>
      <c r="R52" s="117" t="e">
        <f>VLOOKUP(B52&amp;"-"&amp;C52,Backgroundconc!$A$3:$E$2100,4,FALSE)</f>
        <v>#N/A</v>
      </c>
      <c r="S52" s="117" t="e">
        <f>VLOOKUP(B52&amp;"-"&amp;C52,Backgroundconc!$A$3:$E$2100,5,FALSE)</f>
        <v>#N/A</v>
      </c>
    </row>
    <row r="53" spans="1:19">
      <c r="A53" s="117" t="str">
        <f t="shared" si="0"/>
        <v>1522012</v>
      </c>
      <c r="B53" s="117">
        <f t="shared" si="6"/>
        <v>1</v>
      </c>
      <c r="C53" s="117">
        <f t="shared" si="7"/>
        <v>52</v>
      </c>
      <c r="D53" s="117">
        <v>24000</v>
      </c>
      <c r="E53" s="117">
        <v>226000</v>
      </c>
      <c r="F53" s="117">
        <v>2012</v>
      </c>
      <c r="G53" s="117">
        <v>7.3753279999999997</v>
      </c>
      <c r="N53" s="117" t="str">
        <f t="shared" si="3"/>
        <v>24000226000</v>
      </c>
      <c r="O53" s="117">
        <f t="shared" si="4"/>
        <v>1</v>
      </c>
      <c r="P53" s="117">
        <f t="shared" si="5"/>
        <v>52</v>
      </c>
      <c r="R53" s="117" t="e">
        <f>VLOOKUP(B53&amp;"-"&amp;C53,Backgroundconc!$A$3:$E$2100,4,FALSE)</f>
        <v>#N/A</v>
      </c>
      <c r="S53" s="117" t="e">
        <f>VLOOKUP(B53&amp;"-"&amp;C53,Backgroundconc!$A$3:$E$2100,5,FALSE)</f>
        <v>#N/A</v>
      </c>
    </row>
    <row r="54" spans="1:19">
      <c r="A54" s="117" t="str">
        <f t="shared" si="0"/>
        <v>1532012</v>
      </c>
      <c r="B54" s="117">
        <f t="shared" si="6"/>
        <v>1</v>
      </c>
      <c r="C54" s="117">
        <f t="shared" si="7"/>
        <v>53</v>
      </c>
      <c r="D54" s="117">
        <v>24000</v>
      </c>
      <c r="E54" s="117">
        <v>230000</v>
      </c>
      <c r="F54" s="117">
        <v>2012</v>
      </c>
      <c r="G54" s="117">
        <v>7.4542820000000001</v>
      </c>
      <c r="N54" s="117" t="str">
        <f t="shared" si="3"/>
        <v>24000230000</v>
      </c>
      <c r="O54" s="117">
        <f t="shared" si="4"/>
        <v>1</v>
      </c>
      <c r="P54" s="117">
        <f t="shared" si="5"/>
        <v>53</v>
      </c>
      <c r="R54" s="117" t="e">
        <f>VLOOKUP(B54&amp;"-"&amp;C54,Backgroundconc!$A$3:$E$2100,4,FALSE)</f>
        <v>#N/A</v>
      </c>
      <c r="S54" s="117" t="e">
        <f>VLOOKUP(B54&amp;"-"&amp;C54,Backgroundconc!$A$3:$E$2100,5,FALSE)</f>
        <v>#N/A</v>
      </c>
    </row>
    <row r="55" spans="1:19">
      <c r="A55" s="117" t="str">
        <f t="shared" si="0"/>
        <v>1542012</v>
      </c>
      <c r="B55" s="117">
        <f t="shared" si="6"/>
        <v>1</v>
      </c>
      <c r="C55" s="117">
        <f t="shared" si="7"/>
        <v>54</v>
      </c>
      <c r="D55" s="117">
        <v>24000</v>
      </c>
      <c r="E55" s="117">
        <v>234000</v>
      </c>
      <c r="F55" s="117">
        <v>2012</v>
      </c>
      <c r="G55" s="117">
        <v>7.4368290000000004</v>
      </c>
      <c r="N55" s="117" t="str">
        <f t="shared" si="3"/>
        <v>24000234000</v>
      </c>
      <c r="O55" s="117">
        <f t="shared" si="4"/>
        <v>1</v>
      </c>
      <c r="P55" s="117">
        <f t="shared" si="5"/>
        <v>54</v>
      </c>
      <c r="R55" s="117" t="e">
        <f>VLOOKUP(B55&amp;"-"&amp;C55,Backgroundconc!$A$3:$E$2100,4,FALSE)</f>
        <v>#N/A</v>
      </c>
      <c r="S55" s="117" t="e">
        <f>VLOOKUP(B55&amp;"-"&amp;C55,Backgroundconc!$A$3:$E$2100,5,FALSE)</f>
        <v>#N/A</v>
      </c>
    </row>
    <row r="56" spans="1:19">
      <c r="A56" s="117" t="str">
        <f t="shared" si="0"/>
        <v>1552012</v>
      </c>
      <c r="B56" s="117">
        <f t="shared" si="6"/>
        <v>1</v>
      </c>
      <c r="C56" s="117">
        <f t="shared" si="7"/>
        <v>55</v>
      </c>
      <c r="D56" s="117">
        <v>24000</v>
      </c>
      <c r="E56" s="117">
        <v>238000</v>
      </c>
      <c r="F56" s="117">
        <v>2012</v>
      </c>
      <c r="G56" s="117">
        <v>7.4306749999999999</v>
      </c>
      <c r="N56" s="117" t="str">
        <f t="shared" si="3"/>
        <v>24000238000</v>
      </c>
      <c r="O56" s="117">
        <f t="shared" si="4"/>
        <v>1</v>
      </c>
      <c r="P56" s="117">
        <f t="shared" si="5"/>
        <v>55</v>
      </c>
      <c r="R56" s="117" t="e">
        <f>VLOOKUP(B56&amp;"-"&amp;C56,Backgroundconc!$A$3:$E$2100,4,FALSE)</f>
        <v>#N/A</v>
      </c>
      <c r="S56" s="117" t="e">
        <f>VLOOKUP(B56&amp;"-"&amp;C56,Backgroundconc!$A$3:$E$2100,5,FALSE)</f>
        <v>#N/A</v>
      </c>
    </row>
    <row r="57" spans="1:19">
      <c r="A57" s="117" t="str">
        <f t="shared" si="0"/>
        <v>1562012</v>
      </c>
      <c r="B57" s="117">
        <f t="shared" si="6"/>
        <v>1</v>
      </c>
      <c r="C57" s="117">
        <f t="shared" si="7"/>
        <v>56</v>
      </c>
      <c r="D57" s="117">
        <v>24000</v>
      </c>
      <c r="E57" s="117">
        <v>242000</v>
      </c>
      <c r="F57" s="117">
        <v>2012</v>
      </c>
      <c r="G57" s="117">
        <v>7.4484409999999999</v>
      </c>
      <c r="N57" s="117" t="str">
        <f t="shared" si="3"/>
        <v>24000242000</v>
      </c>
      <c r="O57" s="117">
        <f t="shared" si="4"/>
        <v>1</v>
      </c>
      <c r="P57" s="117">
        <f t="shared" si="5"/>
        <v>56</v>
      </c>
      <c r="R57" s="117" t="e">
        <f>VLOOKUP(B57&amp;"-"&amp;C57,Backgroundconc!$A$3:$E$2100,4,FALSE)</f>
        <v>#N/A</v>
      </c>
      <c r="S57" s="117" t="e">
        <f>VLOOKUP(B57&amp;"-"&amp;C57,Backgroundconc!$A$3:$E$2100,5,FALSE)</f>
        <v>#N/A</v>
      </c>
    </row>
    <row r="58" spans="1:19">
      <c r="A58" s="117" t="str">
        <f t="shared" si="0"/>
        <v>1572012</v>
      </c>
      <c r="B58" s="117">
        <f t="shared" si="6"/>
        <v>1</v>
      </c>
      <c r="C58" s="117">
        <f t="shared" si="7"/>
        <v>57</v>
      </c>
      <c r="D58" s="117">
        <v>24000</v>
      </c>
      <c r="E58" s="117">
        <v>246000</v>
      </c>
      <c r="F58" s="117">
        <v>2012</v>
      </c>
      <c r="G58" s="117">
        <v>7.465395</v>
      </c>
      <c r="N58" s="117" t="str">
        <f t="shared" si="3"/>
        <v>24000246000</v>
      </c>
      <c r="O58" s="117">
        <f t="shared" si="4"/>
        <v>1</v>
      </c>
      <c r="P58" s="117">
        <f t="shared" si="5"/>
        <v>57</v>
      </c>
      <c r="R58" s="117" t="e">
        <f>VLOOKUP(B58&amp;"-"&amp;C58,Backgroundconc!$A$3:$E$2100,4,FALSE)</f>
        <v>#N/A</v>
      </c>
      <c r="S58" s="117" t="e">
        <f>VLOOKUP(B58&amp;"-"&amp;C58,Backgroundconc!$A$3:$E$2100,5,FALSE)</f>
        <v>#N/A</v>
      </c>
    </row>
    <row r="59" spans="1:19">
      <c r="A59" s="117" t="str">
        <f t="shared" si="0"/>
        <v>212012</v>
      </c>
      <c r="B59" s="117">
        <f t="shared" si="6"/>
        <v>2</v>
      </c>
      <c r="C59" s="117">
        <f t="shared" si="7"/>
        <v>1</v>
      </c>
      <c r="D59" s="117">
        <v>28000</v>
      </c>
      <c r="E59" s="117">
        <v>22000</v>
      </c>
      <c r="F59" s="117">
        <v>2012</v>
      </c>
      <c r="G59" s="117">
        <v>3.3772730000000002</v>
      </c>
      <c r="N59" s="117" t="str">
        <f t="shared" si="3"/>
        <v>2800022000</v>
      </c>
      <c r="O59" s="117">
        <f t="shared" si="4"/>
        <v>2</v>
      </c>
      <c r="P59" s="117">
        <f t="shared" si="5"/>
        <v>1</v>
      </c>
      <c r="R59" s="117" t="e">
        <f>VLOOKUP(B59&amp;"-"&amp;C59,Backgroundconc!$A$3:$E$2100,4,FALSE)</f>
        <v>#N/A</v>
      </c>
      <c r="S59" s="117" t="e">
        <f>VLOOKUP(B59&amp;"-"&amp;C59,Backgroundconc!$A$3:$E$2100,5,FALSE)</f>
        <v>#N/A</v>
      </c>
    </row>
    <row r="60" spans="1:19">
      <c r="A60" s="117" t="str">
        <f t="shared" si="0"/>
        <v>222012</v>
      </c>
      <c r="B60" s="117">
        <f t="shared" si="6"/>
        <v>2</v>
      </c>
      <c r="C60" s="117">
        <f t="shared" si="7"/>
        <v>2</v>
      </c>
      <c r="D60" s="117">
        <v>28000</v>
      </c>
      <c r="E60" s="117">
        <v>26000</v>
      </c>
      <c r="F60" s="117">
        <v>2012</v>
      </c>
      <c r="G60" s="117">
        <v>3.4965229999999998</v>
      </c>
      <c r="N60" s="117" t="str">
        <f t="shared" si="3"/>
        <v>2800026000</v>
      </c>
      <c r="O60" s="117">
        <f t="shared" si="4"/>
        <v>2</v>
      </c>
      <c r="P60" s="117">
        <f t="shared" si="5"/>
        <v>2</v>
      </c>
      <c r="R60" s="117" t="e">
        <f>VLOOKUP(B60&amp;"-"&amp;C60,Backgroundconc!$A$3:$E$2100,4,FALSE)</f>
        <v>#N/A</v>
      </c>
      <c r="S60" s="117" t="e">
        <f>VLOOKUP(B60&amp;"-"&amp;C60,Backgroundconc!$A$3:$E$2100,5,FALSE)</f>
        <v>#N/A</v>
      </c>
    </row>
    <row r="61" spans="1:19">
      <c r="A61" s="117" t="str">
        <f t="shared" si="0"/>
        <v>232012</v>
      </c>
      <c r="B61" s="117">
        <f t="shared" si="6"/>
        <v>2</v>
      </c>
      <c r="C61" s="117">
        <f t="shared" si="7"/>
        <v>3</v>
      </c>
      <c r="D61" s="117">
        <v>28000</v>
      </c>
      <c r="E61" s="117">
        <v>30000</v>
      </c>
      <c r="F61" s="117">
        <v>2012</v>
      </c>
      <c r="G61" s="117">
        <v>3.656933</v>
      </c>
      <c r="N61" s="117" t="str">
        <f t="shared" si="3"/>
        <v>2800030000</v>
      </c>
      <c r="O61" s="117">
        <f t="shared" si="4"/>
        <v>2</v>
      </c>
      <c r="P61" s="117">
        <f t="shared" si="5"/>
        <v>3</v>
      </c>
      <c r="R61" s="117" t="e">
        <f>VLOOKUP(B61&amp;"-"&amp;C61,Backgroundconc!$A$3:$E$2100,4,FALSE)</f>
        <v>#N/A</v>
      </c>
      <c r="S61" s="117" t="e">
        <f>VLOOKUP(B61&amp;"-"&amp;C61,Backgroundconc!$A$3:$E$2100,5,FALSE)</f>
        <v>#N/A</v>
      </c>
    </row>
    <row r="62" spans="1:19">
      <c r="A62" s="117" t="str">
        <f t="shared" si="0"/>
        <v>242012</v>
      </c>
      <c r="B62" s="117">
        <f t="shared" si="6"/>
        <v>2</v>
      </c>
      <c r="C62" s="117">
        <f t="shared" si="7"/>
        <v>4</v>
      </c>
      <c r="D62" s="117">
        <v>28000</v>
      </c>
      <c r="E62" s="117">
        <v>34000</v>
      </c>
      <c r="F62" s="117">
        <v>2012</v>
      </c>
      <c r="G62" s="117">
        <v>3.4683630000000001</v>
      </c>
      <c r="N62" s="117" t="str">
        <f t="shared" si="3"/>
        <v>2800034000</v>
      </c>
      <c r="O62" s="117">
        <f t="shared" si="4"/>
        <v>2</v>
      </c>
      <c r="P62" s="117">
        <f t="shared" si="5"/>
        <v>4</v>
      </c>
      <c r="R62" s="117" t="e">
        <f>VLOOKUP(B62&amp;"-"&amp;C62,Backgroundconc!$A$3:$E$2100,4,FALSE)</f>
        <v>#N/A</v>
      </c>
      <c r="S62" s="117" t="e">
        <f>VLOOKUP(B62&amp;"-"&amp;C62,Backgroundconc!$A$3:$E$2100,5,FALSE)</f>
        <v>#N/A</v>
      </c>
    </row>
    <row r="63" spans="1:19">
      <c r="A63" s="117" t="str">
        <f t="shared" si="0"/>
        <v>252012</v>
      </c>
      <c r="B63" s="117">
        <f t="shared" si="6"/>
        <v>2</v>
      </c>
      <c r="C63" s="117">
        <f t="shared" si="7"/>
        <v>5</v>
      </c>
      <c r="D63" s="117">
        <v>28000</v>
      </c>
      <c r="E63" s="117">
        <v>38000</v>
      </c>
      <c r="F63" s="117">
        <v>2012</v>
      </c>
      <c r="G63" s="117">
        <v>3.7127509999999999</v>
      </c>
      <c r="N63" s="117" t="str">
        <f t="shared" si="3"/>
        <v>2800038000</v>
      </c>
      <c r="O63" s="117">
        <f t="shared" si="4"/>
        <v>2</v>
      </c>
      <c r="P63" s="117">
        <f t="shared" si="5"/>
        <v>5</v>
      </c>
      <c r="R63" s="117" t="e">
        <f>VLOOKUP(B63&amp;"-"&amp;C63,Backgroundconc!$A$3:$E$2100,4,FALSE)</f>
        <v>#N/A</v>
      </c>
      <c r="S63" s="117" t="e">
        <f>VLOOKUP(B63&amp;"-"&amp;C63,Backgroundconc!$A$3:$E$2100,5,FALSE)</f>
        <v>#N/A</v>
      </c>
    </row>
    <row r="64" spans="1:19">
      <c r="A64" s="117" t="str">
        <f t="shared" si="0"/>
        <v>262012</v>
      </c>
      <c r="B64" s="117">
        <f t="shared" si="6"/>
        <v>2</v>
      </c>
      <c r="C64" s="117">
        <f t="shared" si="7"/>
        <v>6</v>
      </c>
      <c r="D64" s="117">
        <v>28000</v>
      </c>
      <c r="E64" s="117">
        <v>42000</v>
      </c>
      <c r="F64" s="117">
        <v>2012</v>
      </c>
      <c r="G64" s="117">
        <v>3.5233249999999998</v>
      </c>
      <c r="N64" s="117" t="str">
        <f t="shared" si="3"/>
        <v>2800042000</v>
      </c>
      <c r="O64" s="117">
        <f t="shared" si="4"/>
        <v>2</v>
      </c>
      <c r="P64" s="117">
        <f t="shared" si="5"/>
        <v>6</v>
      </c>
      <c r="R64" s="117" t="e">
        <f>VLOOKUP(B64&amp;"-"&amp;C64,Backgroundconc!$A$3:$E$2100,4,FALSE)</f>
        <v>#N/A</v>
      </c>
      <c r="S64" s="117" t="e">
        <f>VLOOKUP(B64&amp;"-"&amp;C64,Backgroundconc!$A$3:$E$2100,5,FALSE)</f>
        <v>#N/A</v>
      </c>
    </row>
    <row r="65" spans="1:19">
      <c r="A65" s="117" t="str">
        <f t="shared" si="0"/>
        <v>272012</v>
      </c>
      <c r="B65" s="117">
        <f t="shared" si="6"/>
        <v>2</v>
      </c>
      <c r="C65" s="117">
        <f t="shared" si="7"/>
        <v>7</v>
      </c>
      <c r="D65" s="117">
        <v>28000</v>
      </c>
      <c r="E65" s="117">
        <v>46000</v>
      </c>
      <c r="F65" s="117">
        <v>2012</v>
      </c>
      <c r="G65" s="117">
        <v>3.6776409999999999</v>
      </c>
      <c r="N65" s="117" t="str">
        <f t="shared" si="3"/>
        <v>2800046000</v>
      </c>
      <c r="O65" s="117">
        <f t="shared" si="4"/>
        <v>2</v>
      </c>
      <c r="P65" s="117">
        <f t="shared" si="5"/>
        <v>7</v>
      </c>
      <c r="R65" s="117" t="e">
        <f>VLOOKUP(B65&amp;"-"&amp;C65,Backgroundconc!$A$3:$E$2100,4,FALSE)</f>
        <v>#N/A</v>
      </c>
      <c r="S65" s="117" t="e">
        <f>VLOOKUP(B65&amp;"-"&amp;C65,Backgroundconc!$A$3:$E$2100,5,FALSE)</f>
        <v>#N/A</v>
      </c>
    </row>
    <row r="66" spans="1:19">
      <c r="A66" s="117" t="str">
        <f t="shared" si="0"/>
        <v>282012</v>
      </c>
      <c r="B66" s="117">
        <f t="shared" si="6"/>
        <v>2</v>
      </c>
      <c r="C66" s="117">
        <f t="shared" si="7"/>
        <v>8</v>
      </c>
      <c r="D66" s="117">
        <v>28000</v>
      </c>
      <c r="E66" s="117">
        <v>50000</v>
      </c>
      <c r="F66" s="117">
        <v>2012</v>
      </c>
      <c r="G66" s="117">
        <v>3.7060050000000002</v>
      </c>
      <c r="N66" s="117" t="str">
        <f t="shared" si="3"/>
        <v>2800050000</v>
      </c>
      <c r="O66" s="117">
        <f t="shared" si="4"/>
        <v>2</v>
      </c>
      <c r="P66" s="117">
        <f t="shared" si="5"/>
        <v>8</v>
      </c>
      <c r="R66" s="117" t="e">
        <f>VLOOKUP(B66&amp;"-"&amp;C66,Backgroundconc!$A$3:$E$2100,4,FALSE)</f>
        <v>#N/A</v>
      </c>
      <c r="S66" s="117" t="e">
        <f>VLOOKUP(B66&amp;"-"&amp;C66,Backgroundconc!$A$3:$E$2100,5,FALSE)</f>
        <v>#N/A</v>
      </c>
    </row>
    <row r="67" spans="1:19">
      <c r="A67" s="117" t="str">
        <f t="shared" ref="A67:A130" si="8">CONCATENATE(B67,C67,F67)</f>
        <v>292012</v>
      </c>
      <c r="B67" s="117">
        <f t="shared" si="6"/>
        <v>2</v>
      </c>
      <c r="C67" s="117">
        <f t="shared" si="7"/>
        <v>9</v>
      </c>
      <c r="D67" s="117">
        <v>28000</v>
      </c>
      <c r="E67" s="117">
        <v>54000</v>
      </c>
      <c r="F67" s="117">
        <v>2012</v>
      </c>
      <c r="G67" s="117">
        <v>3.6465459999999998</v>
      </c>
      <c r="N67" s="117" t="str">
        <f t="shared" ref="N67:N130" si="9">D67&amp;E67</f>
        <v>2800054000</v>
      </c>
      <c r="O67" s="117">
        <f t="shared" ref="O67:O130" si="10">B67</f>
        <v>2</v>
      </c>
      <c r="P67" s="117">
        <f t="shared" ref="P67:P130" si="11">C67</f>
        <v>9</v>
      </c>
      <c r="R67" s="117" t="e">
        <f>VLOOKUP(B67&amp;"-"&amp;C67,Backgroundconc!$A$3:$E$2100,4,FALSE)</f>
        <v>#N/A</v>
      </c>
      <c r="S67" s="117" t="e">
        <f>VLOOKUP(B67&amp;"-"&amp;C67,Backgroundconc!$A$3:$E$2100,5,FALSE)</f>
        <v>#N/A</v>
      </c>
    </row>
    <row r="68" spans="1:19">
      <c r="A68" s="117" t="str">
        <f t="shared" si="8"/>
        <v>2102012</v>
      </c>
      <c r="B68" s="117">
        <f t="shared" si="6"/>
        <v>2</v>
      </c>
      <c r="C68" s="117">
        <f t="shared" si="7"/>
        <v>10</v>
      </c>
      <c r="D68" s="117">
        <v>28000</v>
      </c>
      <c r="E68" s="117">
        <v>58000</v>
      </c>
      <c r="F68" s="117">
        <v>2012</v>
      </c>
      <c r="G68" s="117">
        <v>3.5956239999999999</v>
      </c>
      <c r="N68" s="117" t="str">
        <f t="shared" si="9"/>
        <v>2800058000</v>
      </c>
      <c r="O68" s="117">
        <f t="shared" si="10"/>
        <v>2</v>
      </c>
      <c r="P68" s="117">
        <f t="shared" si="11"/>
        <v>10</v>
      </c>
      <c r="R68" s="117" t="e">
        <f>VLOOKUP(B68&amp;"-"&amp;C68,Backgroundconc!$A$3:$E$2100,4,FALSE)</f>
        <v>#N/A</v>
      </c>
      <c r="S68" s="117" t="e">
        <f>VLOOKUP(B68&amp;"-"&amp;C68,Backgroundconc!$A$3:$E$2100,5,FALSE)</f>
        <v>#N/A</v>
      </c>
    </row>
    <row r="69" spans="1:19">
      <c r="A69" s="117" t="str">
        <f t="shared" si="8"/>
        <v>2112012</v>
      </c>
      <c r="B69" s="117">
        <f t="shared" si="6"/>
        <v>2</v>
      </c>
      <c r="C69" s="117">
        <f t="shared" si="7"/>
        <v>11</v>
      </c>
      <c r="D69" s="117">
        <v>28000</v>
      </c>
      <c r="E69" s="117">
        <v>62000</v>
      </c>
      <c r="F69" s="117">
        <v>2012</v>
      </c>
      <c r="G69" s="117">
        <v>3.4855100000000001</v>
      </c>
      <c r="N69" s="117" t="str">
        <f t="shared" si="9"/>
        <v>2800062000</v>
      </c>
      <c r="O69" s="117">
        <f t="shared" si="10"/>
        <v>2</v>
      </c>
      <c r="P69" s="117">
        <f t="shared" si="11"/>
        <v>11</v>
      </c>
      <c r="R69" s="117" t="e">
        <f>VLOOKUP(B69&amp;"-"&amp;C69,Backgroundconc!$A$3:$E$2100,4,FALSE)</f>
        <v>#N/A</v>
      </c>
      <c r="S69" s="117" t="e">
        <f>VLOOKUP(B69&amp;"-"&amp;C69,Backgroundconc!$A$3:$E$2100,5,FALSE)</f>
        <v>#N/A</v>
      </c>
    </row>
    <row r="70" spans="1:19">
      <c r="A70" s="117" t="str">
        <f t="shared" si="8"/>
        <v>2122012</v>
      </c>
      <c r="B70" s="117">
        <f t="shared" si="6"/>
        <v>2</v>
      </c>
      <c r="C70" s="117">
        <f t="shared" si="7"/>
        <v>12</v>
      </c>
      <c r="D70" s="117">
        <v>28000</v>
      </c>
      <c r="E70" s="117">
        <v>66000</v>
      </c>
      <c r="F70" s="117">
        <v>2012</v>
      </c>
      <c r="G70" s="117">
        <v>3.3014420000000002</v>
      </c>
      <c r="N70" s="117" t="str">
        <f t="shared" si="9"/>
        <v>2800066000</v>
      </c>
      <c r="O70" s="117">
        <f t="shared" si="10"/>
        <v>2</v>
      </c>
      <c r="P70" s="117">
        <f t="shared" si="11"/>
        <v>12</v>
      </c>
      <c r="R70" s="117" t="e">
        <f>VLOOKUP(B70&amp;"-"&amp;C70,Backgroundconc!$A$3:$E$2100,4,FALSE)</f>
        <v>#N/A</v>
      </c>
      <c r="S70" s="117" t="e">
        <f>VLOOKUP(B70&amp;"-"&amp;C70,Backgroundconc!$A$3:$E$2100,5,FALSE)</f>
        <v>#N/A</v>
      </c>
    </row>
    <row r="71" spans="1:19">
      <c r="A71" s="117" t="str">
        <f t="shared" si="8"/>
        <v>2132012</v>
      </c>
      <c r="B71" s="117">
        <f t="shared" si="6"/>
        <v>2</v>
      </c>
      <c r="C71" s="117">
        <f t="shared" si="7"/>
        <v>13</v>
      </c>
      <c r="D71" s="117">
        <v>28000</v>
      </c>
      <c r="E71" s="117">
        <v>70000</v>
      </c>
      <c r="F71" s="117">
        <v>2012</v>
      </c>
      <c r="G71" s="117">
        <v>3.339664</v>
      </c>
      <c r="N71" s="117" t="str">
        <f t="shared" si="9"/>
        <v>2800070000</v>
      </c>
      <c r="O71" s="117">
        <f t="shared" si="10"/>
        <v>2</v>
      </c>
      <c r="P71" s="117">
        <f t="shared" si="11"/>
        <v>13</v>
      </c>
      <c r="R71" s="117" t="e">
        <f>VLOOKUP(B71&amp;"-"&amp;C71,Backgroundconc!$A$3:$E$2100,4,FALSE)</f>
        <v>#N/A</v>
      </c>
      <c r="S71" s="117" t="e">
        <f>VLOOKUP(B71&amp;"-"&amp;C71,Backgroundconc!$A$3:$E$2100,5,FALSE)</f>
        <v>#N/A</v>
      </c>
    </row>
    <row r="72" spans="1:19">
      <c r="A72" s="117" t="str">
        <f t="shared" si="8"/>
        <v>2142012</v>
      </c>
      <c r="B72" s="117">
        <f t="shared" si="6"/>
        <v>2</v>
      </c>
      <c r="C72" s="117">
        <f t="shared" si="7"/>
        <v>14</v>
      </c>
      <c r="D72" s="117">
        <v>28000</v>
      </c>
      <c r="E72" s="117">
        <v>74000</v>
      </c>
      <c r="F72" s="117">
        <v>2012</v>
      </c>
      <c r="G72" s="117">
        <v>3.587431</v>
      </c>
      <c r="N72" s="117" t="str">
        <f t="shared" si="9"/>
        <v>2800074000</v>
      </c>
      <c r="O72" s="117">
        <f t="shared" si="10"/>
        <v>2</v>
      </c>
      <c r="P72" s="117">
        <f t="shared" si="11"/>
        <v>14</v>
      </c>
      <c r="R72" s="117" t="e">
        <f>VLOOKUP(B72&amp;"-"&amp;C72,Backgroundconc!$A$3:$E$2100,4,FALSE)</f>
        <v>#N/A</v>
      </c>
      <c r="S72" s="117" t="e">
        <f>VLOOKUP(B72&amp;"-"&amp;C72,Backgroundconc!$A$3:$E$2100,5,FALSE)</f>
        <v>#N/A</v>
      </c>
    </row>
    <row r="73" spans="1:19">
      <c r="A73" s="117" t="str">
        <f t="shared" si="8"/>
        <v>2152012</v>
      </c>
      <c r="B73" s="117">
        <f t="shared" si="6"/>
        <v>2</v>
      </c>
      <c r="C73" s="117">
        <f t="shared" si="7"/>
        <v>15</v>
      </c>
      <c r="D73" s="117">
        <v>28000</v>
      </c>
      <c r="E73" s="117">
        <v>78000</v>
      </c>
      <c r="F73" s="117">
        <v>2012</v>
      </c>
      <c r="G73" s="117">
        <v>3.5325359999999999</v>
      </c>
      <c r="N73" s="117" t="str">
        <f t="shared" si="9"/>
        <v>2800078000</v>
      </c>
      <c r="O73" s="117">
        <f t="shared" si="10"/>
        <v>2</v>
      </c>
      <c r="P73" s="117">
        <f t="shared" si="11"/>
        <v>15</v>
      </c>
      <c r="R73" s="117" t="e">
        <f>VLOOKUP(B73&amp;"-"&amp;C73,Backgroundconc!$A$3:$E$2100,4,FALSE)</f>
        <v>#N/A</v>
      </c>
      <c r="S73" s="117" t="e">
        <f>VLOOKUP(B73&amp;"-"&amp;C73,Backgroundconc!$A$3:$E$2100,5,FALSE)</f>
        <v>#N/A</v>
      </c>
    </row>
    <row r="74" spans="1:19">
      <c r="A74" s="117" t="str">
        <f t="shared" si="8"/>
        <v>2162012</v>
      </c>
      <c r="B74" s="117">
        <f t="shared" si="6"/>
        <v>2</v>
      </c>
      <c r="C74" s="117">
        <f t="shared" si="7"/>
        <v>16</v>
      </c>
      <c r="D74" s="117">
        <v>28000</v>
      </c>
      <c r="E74" s="117">
        <v>82000</v>
      </c>
      <c r="F74" s="117">
        <v>2012</v>
      </c>
      <c r="G74" s="117">
        <v>3.5041190000000002</v>
      </c>
      <c r="N74" s="117" t="str">
        <f t="shared" si="9"/>
        <v>2800082000</v>
      </c>
      <c r="O74" s="117">
        <f t="shared" si="10"/>
        <v>2</v>
      </c>
      <c r="P74" s="117">
        <f t="shared" si="11"/>
        <v>16</v>
      </c>
      <c r="R74" s="117" t="e">
        <f>VLOOKUP(B74&amp;"-"&amp;C74,Backgroundconc!$A$3:$E$2100,4,FALSE)</f>
        <v>#N/A</v>
      </c>
      <c r="S74" s="117" t="e">
        <f>VLOOKUP(B74&amp;"-"&amp;C74,Backgroundconc!$A$3:$E$2100,5,FALSE)</f>
        <v>#N/A</v>
      </c>
    </row>
    <row r="75" spans="1:19">
      <c r="A75" s="117" t="str">
        <f t="shared" si="8"/>
        <v>2172012</v>
      </c>
      <c r="B75" s="117">
        <f t="shared" si="6"/>
        <v>2</v>
      </c>
      <c r="C75" s="117">
        <f t="shared" si="7"/>
        <v>17</v>
      </c>
      <c r="D75" s="117">
        <v>28000</v>
      </c>
      <c r="E75" s="117">
        <v>86000</v>
      </c>
      <c r="F75" s="117">
        <v>2012</v>
      </c>
      <c r="G75" s="117">
        <v>3.7751079999999999</v>
      </c>
      <c r="N75" s="117" t="str">
        <f t="shared" si="9"/>
        <v>2800086000</v>
      </c>
      <c r="O75" s="117">
        <f t="shared" si="10"/>
        <v>2</v>
      </c>
      <c r="P75" s="117">
        <f t="shared" si="11"/>
        <v>17</v>
      </c>
      <c r="R75" s="117" t="e">
        <f>VLOOKUP(B75&amp;"-"&amp;C75,Backgroundconc!$A$3:$E$2100,4,FALSE)</f>
        <v>#N/A</v>
      </c>
      <c r="S75" s="117" t="e">
        <f>VLOOKUP(B75&amp;"-"&amp;C75,Backgroundconc!$A$3:$E$2100,5,FALSE)</f>
        <v>#N/A</v>
      </c>
    </row>
    <row r="76" spans="1:19">
      <c r="A76" s="117" t="str">
        <f t="shared" si="8"/>
        <v>2182012</v>
      </c>
      <c r="B76" s="117">
        <f t="shared" si="6"/>
        <v>2</v>
      </c>
      <c r="C76" s="117">
        <f t="shared" si="7"/>
        <v>18</v>
      </c>
      <c r="D76" s="117">
        <v>28000</v>
      </c>
      <c r="E76" s="117">
        <v>90000</v>
      </c>
      <c r="F76" s="117">
        <v>2012</v>
      </c>
      <c r="G76" s="117">
        <v>3.9978639999999999</v>
      </c>
      <c r="N76" s="117" t="str">
        <f t="shared" si="9"/>
        <v>2800090000</v>
      </c>
      <c r="O76" s="117">
        <f t="shared" si="10"/>
        <v>2</v>
      </c>
      <c r="P76" s="117">
        <f t="shared" si="11"/>
        <v>18</v>
      </c>
      <c r="R76" s="117" t="e">
        <f>VLOOKUP(B76&amp;"-"&amp;C76,Backgroundconc!$A$3:$E$2100,4,FALSE)</f>
        <v>#N/A</v>
      </c>
      <c r="S76" s="117" t="e">
        <f>VLOOKUP(B76&amp;"-"&amp;C76,Backgroundconc!$A$3:$E$2100,5,FALSE)</f>
        <v>#N/A</v>
      </c>
    </row>
    <row r="77" spans="1:19">
      <c r="A77" s="117" t="str">
        <f t="shared" si="8"/>
        <v>2192012</v>
      </c>
      <c r="B77" s="117">
        <f t="shared" si="6"/>
        <v>2</v>
      </c>
      <c r="C77" s="117">
        <f t="shared" si="7"/>
        <v>19</v>
      </c>
      <c r="D77" s="117">
        <v>28000</v>
      </c>
      <c r="E77" s="117">
        <v>94000</v>
      </c>
      <c r="F77" s="117">
        <v>2012</v>
      </c>
      <c r="G77" s="117">
        <v>3.9834890000000001</v>
      </c>
      <c r="N77" s="117" t="str">
        <f t="shared" si="9"/>
        <v>2800094000</v>
      </c>
      <c r="O77" s="117">
        <f t="shared" si="10"/>
        <v>2</v>
      </c>
      <c r="P77" s="117">
        <f t="shared" si="11"/>
        <v>19</v>
      </c>
      <c r="R77" s="117" t="e">
        <f>VLOOKUP(B77&amp;"-"&amp;C77,Backgroundconc!$A$3:$E$2100,4,FALSE)</f>
        <v>#N/A</v>
      </c>
      <c r="S77" s="117" t="e">
        <f>VLOOKUP(B77&amp;"-"&amp;C77,Backgroundconc!$A$3:$E$2100,5,FALSE)</f>
        <v>#N/A</v>
      </c>
    </row>
    <row r="78" spans="1:19">
      <c r="A78" s="117" t="str">
        <f t="shared" si="8"/>
        <v>2202012</v>
      </c>
      <c r="B78" s="117">
        <f t="shared" si="6"/>
        <v>2</v>
      </c>
      <c r="C78" s="117">
        <f t="shared" si="7"/>
        <v>20</v>
      </c>
      <c r="D78" s="117">
        <v>28000</v>
      </c>
      <c r="E78" s="117">
        <v>98000</v>
      </c>
      <c r="F78" s="117">
        <v>2012</v>
      </c>
      <c r="G78" s="117">
        <v>4.0926080000000002</v>
      </c>
      <c r="N78" s="117" t="str">
        <f t="shared" si="9"/>
        <v>2800098000</v>
      </c>
      <c r="O78" s="117">
        <f t="shared" si="10"/>
        <v>2</v>
      </c>
      <c r="P78" s="117">
        <f t="shared" si="11"/>
        <v>20</v>
      </c>
      <c r="R78" s="117" t="e">
        <f>VLOOKUP(B78&amp;"-"&amp;C78,Backgroundconc!$A$3:$E$2100,4,FALSE)</f>
        <v>#N/A</v>
      </c>
      <c r="S78" s="117" t="e">
        <f>VLOOKUP(B78&amp;"-"&amp;C78,Backgroundconc!$A$3:$E$2100,5,FALSE)</f>
        <v>#N/A</v>
      </c>
    </row>
    <row r="79" spans="1:19">
      <c r="A79" s="117" t="str">
        <f t="shared" si="8"/>
        <v>2212012</v>
      </c>
      <c r="B79" s="117">
        <f t="shared" si="6"/>
        <v>2</v>
      </c>
      <c r="C79" s="117">
        <f t="shared" si="7"/>
        <v>21</v>
      </c>
      <c r="D79" s="117">
        <v>28000</v>
      </c>
      <c r="E79" s="117">
        <v>102000</v>
      </c>
      <c r="F79" s="117">
        <v>2012</v>
      </c>
      <c r="G79" s="117">
        <v>4.0841880000000002</v>
      </c>
      <c r="N79" s="117" t="str">
        <f t="shared" si="9"/>
        <v>28000102000</v>
      </c>
      <c r="O79" s="117">
        <f t="shared" si="10"/>
        <v>2</v>
      </c>
      <c r="P79" s="117">
        <f t="shared" si="11"/>
        <v>21</v>
      </c>
      <c r="R79" s="117" t="e">
        <f>VLOOKUP(B79&amp;"-"&amp;C79,Backgroundconc!$A$3:$E$2100,4,FALSE)</f>
        <v>#N/A</v>
      </c>
      <c r="S79" s="117" t="e">
        <f>VLOOKUP(B79&amp;"-"&amp;C79,Backgroundconc!$A$3:$E$2100,5,FALSE)</f>
        <v>#N/A</v>
      </c>
    </row>
    <row r="80" spans="1:19">
      <c r="A80" s="117" t="str">
        <f t="shared" si="8"/>
        <v>2222012</v>
      </c>
      <c r="B80" s="117">
        <f t="shared" si="6"/>
        <v>2</v>
      </c>
      <c r="C80" s="117">
        <f t="shared" si="7"/>
        <v>22</v>
      </c>
      <c r="D80" s="117">
        <v>28000</v>
      </c>
      <c r="E80" s="117">
        <v>106000</v>
      </c>
      <c r="F80" s="117">
        <v>2012</v>
      </c>
      <c r="G80" s="117">
        <v>3.9437950000000002</v>
      </c>
      <c r="N80" s="117" t="str">
        <f t="shared" si="9"/>
        <v>28000106000</v>
      </c>
      <c r="O80" s="117">
        <f t="shared" si="10"/>
        <v>2</v>
      </c>
      <c r="P80" s="117">
        <f t="shared" si="11"/>
        <v>22</v>
      </c>
      <c r="R80" s="117" t="e">
        <f>VLOOKUP(B80&amp;"-"&amp;C80,Backgroundconc!$A$3:$E$2100,4,FALSE)</f>
        <v>#N/A</v>
      </c>
      <c r="S80" s="117" t="e">
        <f>VLOOKUP(B80&amp;"-"&amp;C80,Backgroundconc!$A$3:$E$2100,5,FALSE)</f>
        <v>#N/A</v>
      </c>
    </row>
    <row r="81" spans="1:19">
      <c r="A81" s="117" t="str">
        <f t="shared" si="8"/>
        <v>2232012</v>
      </c>
      <c r="B81" s="117">
        <f t="shared" si="6"/>
        <v>2</v>
      </c>
      <c r="C81" s="117">
        <f t="shared" si="7"/>
        <v>23</v>
      </c>
      <c r="D81" s="117">
        <v>28000</v>
      </c>
      <c r="E81" s="117">
        <v>110000</v>
      </c>
      <c r="F81" s="117">
        <v>2012</v>
      </c>
      <c r="G81" s="117">
        <v>3.9259900000000001</v>
      </c>
      <c r="N81" s="117" t="str">
        <f t="shared" si="9"/>
        <v>28000110000</v>
      </c>
      <c r="O81" s="117">
        <f t="shared" si="10"/>
        <v>2</v>
      </c>
      <c r="P81" s="117">
        <f t="shared" si="11"/>
        <v>23</v>
      </c>
      <c r="R81" s="117" t="e">
        <f>VLOOKUP(B81&amp;"-"&amp;C81,Backgroundconc!$A$3:$E$2100,4,FALSE)</f>
        <v>#N/A</v>
      </c>
      <c r="S81" s="117" t="e">
        <f>VLOOKUP(B81&amp;"-"&amp;C81,Backgroundconc!$A$3:$E$2100,5,FALSE)</f>
        <v>#N/A</v>
      </c>
    </row>
    <row r="82" spans="1:19">
      <c r="A82" s="117" t="str">
        <f t="shared" si="8"/>
        <v>2242012</v>
      </c>
      <c r="B82" s="117">
        <f t="shared" si="6"/>
        <v>2</v>
      </c>
      <c r="C82" s="117">
        <f t="shared" si="7"/>
        <v>24</v>
      </c>
      <c r="D82" s="117">
        <v>28000</v>
      </c>
      <c r="E82" s="117">
        <v>114000</v>
      </c>
      <c r="F82" s="117">
        <v>2012</v>
      </c>
      <c r="G82" s="117">
        <v>3.920023</v>
      </c>
      <c r="N82" s="117" t="str">
        <f t="shared" si="9"/>
        <v>28000114000</v>
      </c>
      <c r="O82" s="117">
        <f t="shared" si="10"/>
        <v>2</v>
      </c>
      <c r="P82" s="117">
        <f t="shared" si="11"/>
        <v>24</v>
      </c>
      <c r="R82" s="117" t="e">
        <f>VLOOKUP(B82&amp;"-"&amp;C82,Backgroundconc!$A$3:$E$2100,4,FALSE)</f>
        <v>#N/A</v>
      </c>
      <c r="S82" s="117" t="e">
        <f>VLOOKUP(B82&amp;"-"&amp;C82,Backgroundconc!$A$3:$E$2100,5,FALSE)</f>
        <v>#N/A</v>
      </c>
    </row>
    <row r="83" spans="1:19">
      <c r="A83" s="117" t="str">
        <f t="shared" si="8"/>
        <v>2252012</v>
      </c>
      <c r="B83" s="117">
        <f t="shared" si="6"/>
        <v>2</v>
      </c>
      <c r="C83" s="117">
        <f t="shared" si="7"/>
        <v>25</v>
      </c>
      <c r="D83" s="117">
        <v>28000</v>
      </c>
      <c r="E83" s="117">
        <v>118000</v>
      </c>
      <c r="F83" s="117">
        <v>2012</v>
      </c>
      <c r="G83" s="117">
        <v>3.7127279999999998</v>
      </c>
      <c r="N83" s="117" t="str">
        <f t="shared" si="9"/>
        <v>28000118000</v>
      </c>
      <c r="O83" s="117">
        <f t="shared" si="10"/>
        <v>2</v>
      </c>
      <c r="P83" s="117">
        <f t="shared" si="11"/>
        <v>25</v>
      </c>
      <c r="R83" s="117" t="e">
        <f>VLOOKUP(B83&amp;"-"&amp;C83,Backgroundconc!$A$3:$E$2100,4,FALSE)</f>
        <v>#N/A</v>
      </c>
      <c r="S83" s="117" t="e">
        <f>VLOOKUP(B83&amp;"-"&amp;C83,Backgroundconc!$A$3:$E$2100,5,FALSE)</f>
        <v>#N/A</v>
      </c>
    </row>
    <row r="84" spans="1:19">
      <c r="A84" s="117" t="str">
        <f t="shared" si="8"/>
        <v>2262012</v>
      </c>
      <c r="B84" s="117">
        <f t="shared" si="6"/>
        <v>2</v>
      </c>
      <c r="C84" s="117">
        <f t="shared" si="7"/>
        <v>26</v>
      </c>
      <c r="D84" s="117">
        <v>28000</v>
      </c>
      <c r="E84" s="117">
        <v>122000</v>
      </c>
      <c r="F84" s="117">
        <v>2012</v>
      </c>
      <c r="G84" s="117">
        <v>3.78152</v>
      </c>
      <c r="N84" s="117" t="str">
        <f t="shared" si="9"/>
        <v>28000122000</v>
      </c>
      <c r="O84" s="117">
        <f t="shared" si="10"/>
        <v>2</v>
      </c>
      <c r="P84" s="117">
        <f t="shared" si="11"/>
        <v>26</v>
      </c>
      <c r="R84" s="117" t="e">
        <f>VLOOKUP(B84&amp;"-"&amp;C84,Backgroundconc!$A$3:$E$2100,4,FALSE)</f>
        <v>#N/A</v>
      </c>
      <c r="S84" s="117" t="e">
        <f>VLOOKUP(B84&amp;"-"&amp;C84,Backgroundconc!$A$3:$E$2100,5,FALSE)</f>
        <v>#N/A</v>
      </c>
    </row>
    <row r="85" spans="1:19">
      <c r="A85" s="117" t="str">
        <f t="shared" si="8"/>
        <v>2272012</v>
      </c>
      <c r="B85" s="117">
        <f t="shared" si="6"/>
        <v>2</v>
      </c>
      <c r="C85" s="117">
        <f t="shared" si="7"/>
        <v>27</v>
      </c>
      <c r="D85" s="117">
        <v>28000</v>
      </c>
      <c r="E85" s="117">
        <v>126000</v>
      </c>
      <c r="F85" s="117">
        <v>2012</v>
      </c>
      <c r="G85" s="117">
        <v>3.650442</v>
      </c>
      <c r="N85" s="117" t="str">
        <f t="shared" si="9"/>
        <v>28000126000</v>
      </c>
      <c r="O85" s="117">
        <f t="shared" si="10"/>
        <v>2</v>
      </c>
      <c r="P85" s="117">
        <f t="shared" si="11"/>
        <v>27</v>
      </c>
      <c r="R85" s="117" t="e">
        <f>VLOOKUP(B85&amp;"-"&amp;C85,Backgroundconc!$A$3:$E$2100,4,FALSE)</f>
        <v>#N/A</v>
      </c>
      <c r="S85" s="117" t="e">
        <f>VLOOKUP(B85&amp;"-"&amp;C85,Backgroundconc!$A$3:$E$2100,5,FALSE)</f>
        <v>#N/A</v>
      </c>
    </row>
    <row r="86" spans="1:19">
      <c r="A86" s="117" t="str">
        <f t="shared" si="8"/>
        <v>2282012</v>
      </c>
      <c r="B86" s="117">
        <f t="shared" si="6"/>
        <v>2</v>
      </c>
      <c r="C86" s="117">
        <f t="shared" si="7"/>
        <v>28</v>
      </c>
      <c r="D86" s="117">
        <v>28000</v>
      </c>
      <c r="E86" s="117">
        <v>130000</v>
      </c>
      <c r="F86" s="117">
        <v>2012</v>
      </c>
      <c r="G86" s="117">
        <v>3.6507239999999999</v>
      </c>
      <c r="N86" s="117" t="str">
        <f t="shared" si="9"/>
        <v>28000130000</v>
      </c>
      <c r="O86" s="117">
        <f t="shared" si="10"/>
        <v>2</v>
      </c>
      <c r="P86" s="117">
        <f t="shared" si="11"/>
        <v>28</v>
      </c>
      <c r="R86" s="117" t="e">
        <f>VLOOKUP(B86&amp;"-"&amp;C86,Backgroundconc!$A$3:$E$2100,4,FALSE)</f>
        <v>#N/A</v>
      </c>
      <c r="S86" s="117" t="e">
        <f>VLOOKUP(B86&amp;"-"&amp;C86,Backgroundconc!$A$3:$E$2100,5,FALSE)</f>
        <v>#N/A</v>
      </c>
    </row>
    <row r="87" spans="1:19">
      <c r="A87" s="117" t="str">
        <f t="shared" si="8"/>
        <v>2292012</v>
      </c>
      <c r="B87" s="117">
        <f t="shared" si="6"/>
        <v>2</v>
      </c>
      <c r="C87" s="117">
        <f t="shared" si="7"/>
        <v>29</v>
      </c>
      <c r="D87" s="117">
        <v>28000</v>
      </c>
      <c r="E87" s="117">
        <v>134000</v>
      </c>
      <c r="F87" s="117">
        <v>2012</v>
      </c>
      <c r="G87" s="117">
        <v>3.6304289999999999</v>
      </c>
      <c r="N87" s="117" t="str">
        <f t="shared" si="9"/>
        <v>28000134000</v>
      </c>
      <c r="O87" s="117">
        <f t="shared" si="10"/>
        <v>2</v>
      </c>
      <c r="P87" s="117">
        <f t="shared" si="11"/>
        <v>29</v>
      </c>
      <c r="R87" s="117" t="e">
        <f>VLOOKUP(B87&amp;"-"&amp;C87,Backgroundconc!$A$3:$E$2100,4,FALSE)</f>
        <v>#N/A</v>
      </c>
      <c r="S87" s="117" t="e">
        <f>VLOOKUP(B87&amp;"-"&amp;C87,Backgroundconc!$A$3:$E$2100,5,FALSE)</f>
        <v>#N/A</v>
      </c>
    </row>
    <row r="88" spans="1:19">
      <c r="A88" s="117" t="str">
        <f t="shared" si="8"/>
        <v>2302012</v>
      </c>
      <c r="B88" s="117">
        <f t="shared" si="6"/>
        <v>2</v>
      </c>
      <c r="C88" s="117">
        <f t="shared" si="7"/>
        <v>30</v>
      </c>
      <c r="D88" s="117">
        <v>28000</v>
      </c>
      <c r="E88" s="117">
        <v>138000</v>
      </c>
      <c r="F88" s="117">
        <v>2012</v>
      </c>
      <c r="G88" s="117">
        <v>3.8027549999999999</v>
      </c>
      <c r="N88" s="117" t="str">
        <f t="shared" si="9"/>
        <v>28000138000</v>
      </c>
      <c r="O88" s="117">
        <f t="shared" si="10"/>
        <v>2</v>
      </c>
      <c r="P88" s="117">
        <f t="shared" si="11"/>
        <v>30</v>
      </c>
      <c r="R88" s="117" t="e">
        <f>VLOOKUP(B88&amp;"-"&amp;C88,Backgroundconc!$A$3:$E$2100,4,FALSE)</f>
        <v>#N/A</v>
      </c>
      <c r="S88" s="117" t="e">
        <f>VLOOKUP(B88&amp;"-"&amp;C88,Backgroundconc!$A$3:$E$2100,5,FALSE)</f>
        <v>#N/A</v>
      </c>
    </row>
    <row r="89" spans="1:19">
      <c r="A89" s="117" t="str">
        <f t="shared" si="8"/>
        <v>2312012</v>
      </c>
      <c r="B89" s="117">
        <f t="shared" si="6"/>
        <v>2</v>
      </c>
      <c r="C89" s="117">
        <f t="shared" si="7"/>
        <v>31</v>
      </c>
      <c r="D89" s="117">
        <v>28000</v>
      </c>
      <c r="E89" s="117">
        <v>142000</v>
      </c>
      <c r="F89" s="117">
        <v>2012</v>
      </c>
      <c r="G89" s="117">
        <v>3.7637679999999998</v>
      </c>
      <c r="N89" s="117" t="str">
        <f t="shared" si="9"/>
        <v>28000142000</v>
      </c>
      <c r="O89" s="117">
        <f t="shared" si="10"/>
        <v>2</v>
      </c>
      <c r="P89" s="117">
        <f t="shared" si="11"/>
        <v>31</v>
      </c>
      <c r="R89" s="117" t="e">
        <f>VLOOKUP(B89&amp;"-"&amp;C89,Backgroundconc!$A$3:$E$2100,4,FALSE)</f>
        <v>#N/A</v>
      </c>
      <c r="S89" s="117" t="e">
        <f>VLOOKUP(B89&amp;"-"&amp;C89,Backgroundconc!$A$3:$E$2100,5,FALSE)</f>
        <v>#N/A</v>
      </c>
    </row>
    <row r="90" spans="1:19">
      <c r="A90" s="117" t="str">
        <f t="shared" si="8"/>
        <v>2322012</v>
      </c>
      <c r="B90" s="117">
        <f t="shared" si="6"/>
        <v>2</v>
      </c>
      <c r="C90" s="117">
        <f t="shared" si="7"/>
        <v>32</v>
      </c>
      <c r="D90" s="117">
        <v>28000</v>
      </c>
      <c r="E90" s="117">
        <v>146000</v>
      </c>
      <c r="F90" s="117">
        <v>2012</v>
      </c>
      <c r="G90" s="117">
        <v>3.7793800000000002</v>
      </c>
      <c r="N90" s="117" t="str">
        <f t="shared" si="9"/>
        <v>28000146000</v>
      </c>
      <c r="O90" s="117">
        <f t="shared" si="10"/>
        <v>2</v>
      </c>
      <c r="P90" s="117">
        <f t="shared" si="11"/>
        <v>32</v>
      </c>
      <c r="R90" s="117" t="e">
        <f>VLOOKUP(B90&amp;"-"&amp;C90,Backgroundconc!$A$3:$E$2100,4,FALSE)</f>
        <v>#N/A</v>
      </c>
      <c r="S90" s="117" t="e">
        <f>VLOOKUP(B90&amp;"-"&amp;C90,Backgroundconc!$A$3:$E$2100,5,FALSE)</f>
        <v>#N/A</v>
      </c>
    </row>
    <row r="91" spans="1:19">
      <c r="A91" s="117" t="str">
        <f t="shared" si="8"/>
        <v>2332012</v>
      </c>
      <c r="B91" s="117">
        <f t="shared" si="6"/>
        <v>2</v>
      </c>
      <c r="C91" s="117">
        <f t="shared" si="7"/>
        <v>33</v>
      </c>
      <c r="D91" s="117">
        <v>28000</v>
      </c>
      <c r="E91" s="117">
        <v>150000</v>
      </c>
      <c r="F91" s="117">
        <v>2012</v>
      </c>
      <c r="G91" s="117">
        <v>3.6236440000000001</v>
      </c>
      <c r="N91" s="117" t="str">
        <f t="shared" si="9"/>
        <v>28000150000</v>
      </c>
      <c r="O91" s="117">
        <f t="shared" si="10"/>
        <v>2</v>
      </c>
      <c r="P91" s="117">
        <f t="shared" si="11"/>
        <v>33</v>
      </c>
      <c r="R91" s="117" t="e">
        <f>VLOOKUP(B91&amp;"-"&amp;C91,Backgroundconc!$A$3:$E$2100,4,FALSE)</f>
        <v>#N/A</v>
      </c>
      <c r="S91" s="117" t="e">
        <f>VLOOKUP(B91&amp;"-"&amp;C91,Backgroundconc!$A$3:$E$2100,5,FALSE)</f>
        <v>#N/A</v>
      </c>
    </row>
    <row r="92" spans="1:19">
      <c r="A92" s="117" t="str">
        <f t="shared" si="8"/>
        <v>2342012</v>
      </c>
      <c r="B92" s="117">
        <f t="shared" ref="B92:B155" si="12">(D92-24000)/4000+1</f>
        <v>2</v>
      </c>
      <c r="C92" s="117">
        <f t="shared" ref="C92:C155" si="13">(E92-22000)/4000+1</f>
        <v>34</v>
      </c>
      <c r="D92" s="117">
        <v>28000</v>
      </c>
      <c r="E92" s="117">
        <v>154000</v>
      </c>
      <c r="F92" s="117">
        <v>2012</v>
      </c>
      <c r="G92" s="117">
        <v>3.7073510000000001</v>
      </c>
      <c r="N92" s="117" t="str">
        <f t="shared" si="9"/>
        <v>28000154000</v>
      </c>
      <c r="O92" s="117">
        <f t="shared" si="10"/>
        <v>2</v>
      </c>
      <c r="P92" s="117">
        <f t="shared" si="11"/>
        <v>34</v>
      </c>
      <c r="R92" s="117" t="e">
        <f>VLOOKUP(B92&amp;"-"&amp;C92,Backgroundconc!$A$3:$E$2100,4,FALSE)</f>
        <v>#N/A</v>
      </c>
      <c r="S92" s="117" t="e">
        <f>VLOOKUP(B92&amp;"-"&amp;C92,Backgroundconc!$A$3:$E$2100,5,FALSE)</f>
        <v>#N/A</v>
      </c>
    </row>
    <row r="93" spans="1:19">
      <c r="A93" s="117" t="str">
        <f t="shared" si="8"/>
        <v>2352012</v>
      </c>
      <c r="B93" s="117">
        <f t="shared" si="12"/>
        <v>2</v>
      </c>
      <c r="C93" s="117">
        <f t="shared" si="13"/>
        <v>35</v>
      </c>
      <c r="D93" s="117">
        <v>28000</v>
      </c>
      <c r="E93" s="117">
        <v>158000</v>
      </c>
      <c r="F93" s="117">
        <v>2012</v>
      </c>
      <c r="G93" s="117">
        <v>3.7176629999999999</v>
      </c>
      <c r="N93" s="117" t="str">
        <f t="shared" si="9"/>
        <v>28000158000</v>
      </c>
      <c r="O93" s="117">
        <f t="shared" si="10"/>
        <v>2</v>
      </c>
      <c r="P93" s="117">
        <f t="shared" si="11"/>
        <v>35</v>
      </c>
      <c r="R93" s="117" t="e">
        <f>VLOOKUP(B93&amp;"-"&amp;C93,Backgroundconc!$A$3:$E$2100,4,FALSE)</f>
        <v>#N/A</v>
      </c>
      <c r="S93" s="117" t="e">
        <f>VLOOKUP(B93&amp;"-"&amp;C93,Backgroundconc!$A$3:$E$2100,5,FALSE)</f>
        <v>#N/A</v>
      </c>
    </row>
    <row r="94" spans="1:19">
      <c r="A94" s="117" t="str">
        <f t="shared" si="8"/>
        <v>2362012</v>
      </c>
      <c r="B94" s="117">
        <f t="shared" si="12"/>
        <v>2</v>
      </c>
      <c r="C94" s="117">
        <f t="shared" si="13"/>
        <v>36</v>
      </c>
      <c r="D94" s="117">
        <v>28000</v>
      </c>
      <c r="E94" s="117">
        <v>162000</v>
      </c>
      <c r="F94" s="117">
        <v>2012</v>
      </c>
      <c r="G94" s="117">
        <v>3.7276769999999999</v>
      </c>
      <c r="N94" s="117" t="str">
        <f t="shared" si="9"/>
        <v>28000162000</v>
      </c>
      <c r="O94" s="117">
        <f t="shared" si="10"/>
        <v>2</v>
      </c>
      <c r="P94" s="117">
        <f t="shared" si="11"/>
        <v>36</v>
      </c>
      <c r="R94" s="117" t="e">
        <f>VLOOKUP(B94&amp;"-"&amp;C94,Backgroundconc!$A$3:$E$2100,4,FALSE)</f>
        <v>#N/A</v>
      </c>
      <c r="S94" s="117" t="e">
        <f>VLOOKUP(B94&amp;"-"&amp;C94,Backgroundconc!$A$3:$E$2100,5,FALSE)</f>
        <v>#N/A</v>
      </c>
    </row>
    <row r="95" spans="1:19">
      <c r="A95" s="117" t="str">
        <f t="shared" si="8"/>
        <v>2372012</v>
      </c>
      <c r="B95" s="117">
        <f t="shared" si="12"/>
        <v>2</v>
      </c>
      <c r="C95" s="117">
        <f t="shared" si="13"/>
        <v>37</v>
      </c>
      <c r="D95" s="117">
        <v>28000</v>
      </c>
      <c r="E95" s="117">
        <v>166000</v>
      </c>
      <c r="F95" s="117">
        <v>2012</v>
      </c>
      <c r="G95" s="117">
        <v>3.7372230000000002</v>
      </c>
      <c r="N95" s="117" t="str">
        <f t="shared" si="9"/>
        <v>28000166000</v>
      </c>
      <c r="O95" s="117">
        <f t="shared" si="10"/>
        <v>2</v>
      </c>
      <c r="P95" s="117">
        <f t="shared" si="11"/>
        <v>37</v>
      </c>
      <c r="R95" s="117" t="e">
        <f>VLOOKUP(B95&amp;"-"&amp;C95,Backgroundconc!$A$3:$E$2100,4,FALSE)</f>
        <v>#N/A</v>
      </c>
      <c r="S95" s="117" t="e">
        <f>VLOOKUP(B95&amp;"-"&amp;C95,Backgroundconc!$A$3:$E$2100,5,FALSE)</f>
        <v>#N/A</v>
      </c>
    </row>
    <row r="96" spans="1:19">
      <c r="A96" s="117" t="str">
        <f t="shared" si="8"/>
        <v>2382012</v>
      </c>
      <c r="B96" s="117">
        <f t="shared" si="12"/>
        <v>2</v>
      </c>
      <c r="C96" s="117">
        <f t="shared" si="13"/>
        <v>38</v>
      </c>
      <c r="D96" s="117">
        <v>28000</v>
      </c>
      <c r="E96" s="117">
        <v>170000</v>
      </c>
      <c r="F96" s="117">
        <v>2012</v>
      </c>
      <c r="G96" s="117">
        <v>3.7121430000000002</v>
      </c>
      <c r="N96" s="117" t="str">
        <f t="shared" si="9"/>
        <v>28000170000</v>
      </c>
      <c r="O96" s="117">
        <f t="shared" si="10"/>
        <v>2</v>
      </c>
      <c r="P96" s="117">
        <f t="shared" si="11"/>
        <v>38</v>
      </c>
      <c r="R96" s="117">
        <f>VLOOKUP(B96&amp;"-"&amp;C96,Backgroundconc!$A$3:$E$2100,4,FALSE)</f>
        <v>28000</v>
      </c>
      <c r="S96" s="117">
        <f>VLOOKUP(B96&amp;"-"&amp;C96,Backgroundconc!$A$3:$E$2100,5,FALSE)</f>
        <v>170000</v>
      </c>
    </row>
    <row r="97" spans="1:19">
      <c r="A97" s="117" t="str">
        <f t="shared" si="8"/>
        <v>2392012</v>
      </c>
      <c r="B97" s="117">
        <f t="shared" si="12"/>
        <v>2</v>
      </c>
      <c r="C97" s="117">
        <f t="shared" si="13"/>
        <v>39</v>
      </c>
      <c r="D97" s="117">
        <v>28000</v>
      </c>
      <c r="E97" s="117">
        <v>174000</v>
      </c>
      <c r="F97" s="117">
        <v>2012</v>
      </c>
      <c r="G97" s="117">
        <v>3.706915</v>
      </c>
      <c r="N97" s="117" t="str">
        <f t="shared" si="9"/>
        <v>28000174000</v>
      </c>
      <c r="O97" s="117">
        <f t="shared" si="10"/>
        <v>2</v>
      </c>
      <c r="P97" s="117">
        <f t="shared" si="11"/>
        <v>39</v>
      </c>
      <c r="R97" s="117">
        <f>VLOOKUP(B97&amp;"-"&amp;C97,Backgroundconc!$A$3:$E$2100,4,FALSE)</f>
        <v>28000</v>
      </c>
      <c r="S97" s="117">
        <f>VLOOKUP(B97&amp;"-"&amp;C97,Backgroundconc!$A$3:$E$2100,5,FALSE)</f>
        <v>174000</v>
      </c>
    </row>
    <row r="98" spans="1:19">
      <c r="A98" s="117" t="str">
        <f t="shared" si="8"/>
        <v>2402012</v>
      </c>
      <c r="B98" s="117">
        <f t="shared" si="12"/>
        <v>2</v>
      </c>
      <c r="C98" s="117">
        <f t="shared" si="13"/>
        <v>40</v>
      </c>
      <c r="D98" s="117">
        <v>28000</v>
      </c>
      <c r="E98" s="117">
        <v>178000</v>
      </c>
      <c r="F98" s="117">
        <v>2012</v>
      </c>
      <c r="G98" s="117">
        <v>3.786861</v>
      </c>
      <c r="N98" s="117" t="str">
        <f t="shared" si="9"/>
        <v>28000178000</v>
      </c>
      <c r="O98" s="117">
        <f t="shared" si="10"/>
        <v>2</v>
      </c>
      <c r="P98" s="117">
        <f t="shared" si="11"/>
        <v>40</v>
      </c>
      <c r="R98" s="117">
        <f>VLOOKUP(B98&amp;"-"&amp;C98,Backgroundconc!$A$3:$E$2100,4,FALSE)</f>
        <v>28000</v>
      </c>
      <c r="S98" s="117">
        <f>VLOOKUP(B98&amp;"-"&amp;C98,Backgroundconc!$A$3:$E$2100,5,FALSE)</f>
        <v>178000</v>
      </c>
    </row>
    <row r="99" spans="1:19">
      <c r="A99" s="117" t="str">
        <f t="shared" si="8"/>
        <v>2412012</v>
      </c>
      <c r="B99" s="117">
        <f t="shared" si="12"/>
        <v>2</v>
      </c>
      <c r="C99" s="117">
        <f t="shared" si="13"/>
        <v>41</v>
      </c>
      <c r="D99" s="117">
        <v>28000</v>
      </c>
      <c r="E99" s="117">
        <v>182000</v>
      </c>
      <c r="F99" s="117">
        <v>2012</v>
      </c>
      <c r="G99" s="117">
        <v>4.032375</v>
      </c>
      <c r="N99" s="117" t="str">
        <f t="shared" si="9"/>
        <v>28000182000</v>
      </c>
      <c r="O99" s="117">
        <f t="shared" si="10"/>
        <v>2</v>
      </c>
      <c r="P99" s="117">
        <f t="shared" si="11"/>
        <v>41</v>
      </c>
      <c r="R99" s="117">
        <f>VLOOKUP(B99&amp;"-"&amp;C99,Backgroundconc!$A$3:$E$2100,4,FALSE)</f>
        <v>28000</v>
      </c>
      <c r="S99" s="117">
        <f>VLOOKUP(B99&amp;"-"&amp;C99,Backgroundconc!$A$3:$E$2100,5,FALSE)</f>
        <v>182000</v>
      </c>
    </row>
    <row r="100" spans="1:19">
      <c r="A100" s="117" t="str">
        <f t="shared" si="8"/>
        <v>2422012</v>
      </c>
      <c r="B100" s="117">
        <f t="shared" si="12"/>
        <v>2</v>
      </c>
      <c r="C100" s="117">
        <f t="shared" si="13"/>
        <v>42</v>
      </c>
      <c r="D100" s="117">
        <v>28000</v>
      </c>
      <c r="E100" s="117">
        <v>186000</v>
      </c>
      <c r="F100" s="117">
        <v>2012</v>
      </c>
      <c r="G100" s="117">
        <v>4.2273969999999998</v>
      </c>
      <c r="N100" s="117" t="str">
        <f t="shared" si="9"/>
        <v>28000186000</v>
      </c>
      <c r="O100" s="117">
        <f t="shared" si="10"/>
        <v>2</v>
      </c>
      <c r="P100" s="117">
        <f t="shared" si="11"/>
        <v>42</v>
      </c>
      <c r="R100" s="117">
        <f>VLOOKUP(B100&amp;"-"&amp;C100,Backgroundconc!$A$3:$E$2100,4,FALSE)</f>
        <v>28000</v>
      </c>
      <c r="S100" s="117">
        <f>VLOOKUP(B100&amp;"-"&amp;C100,Backgroundconc!$A$3:$E$2100,5,FALSE)</f>
        <v>186000</v>
      </c>
    </row>
    <row r="101" spans="1:19">
      <c r="A101" s="117" t="str">
        <f t="shared" si="8"/>
        <v>2432012</v>
      </c>
      <c r="B101" s="117">
        <f t="shared" si="12"/>
        <v>2</v>
      </c>
      <c r="C101" s="117">
        <f t="shared" si="13"/>
        <v>43</v>
      </c>
      <c r="D101" s="117">
        <v>28000</v>
      </c>
      <c r="E101" s="117">
        <v>190000</v>
      </c>
      <c r="F101" s="117">
        <v>2012</v>
      </c>
      <c r="G101" s="117">
        <v>4.3796099999999996</v>
      </c>
      <c r="N101" s="117" t="str">
        <f t="shared" si="9"/>
        <v>28000190000</v>
      </c>
      <c r="O101" s="117">
        <f t="shared" si="10"/>
        <v>2</v>
      </c>
      <c r="P101" s="117">
        <f t="shared" si="11"/>
        <v>43</v>
      </c>
      <c r="R101" s="117">
        <f>VLOOKUP(B101&amp;"-"&amp;C101,Backgroundconc!$A$3:$E$2100,4,FALSE)</f>
        <v>28000</v>
      </c>
      <c r="S101" s="117">
        <f>VLOOKUP(B101&amp;"-"&amp;C101,Backgroundconc!$A$3:$E$2100,5,FALSE)</f>
        <v>190000</v>
      </c>
    </row>
    <row r="102" spans="1:19">
      <c r="A102" s="117" t="str">
        <f t="shared" si="8"/>
        <v>2442012</v>
      </c>
      <c r="B102" s="117">
        <f t="shared" si="12"/>
        <v>2</v>
      </c>
      <c r="C102" s="117">
        <f t="shared" si="13"/>
        <v>44</v>
      </c>
      <c r="D102" s="117">
        <v>28000</v>
      </c>
      <c r="E102" s="117">
        <v>194000</v>
      </c>
      <c r="F102" s="117">
        <v>2012</v>
      </c>
      <c r="G102" s="117">
        <v>4.5623449999999997</v>
      </c>
      <c r="N102" s="117" t="str">
        <f t="shared" si="9"/>
        <v>28000194000</v>
      </c>
      <c r="O102" s="117">
        <f t="shared" si="10"/>
        <v>2</v>
      </c>
      <c r="P102" s="117">
        <f t="shared" si="11"/>
        <v>44</v>
      </c>
      <c r="R102" s="117">
        <f>VLOOKUP(B102&amp;"-"&amp;C102,Backgroundconc!$A$3:$E$2100,4,FALSE)</f>
        <v>28000</v>
      </c>
      <c r="S102" s="117">
        <f>VLOOKUP(B102&amp;"-"&amp;C102,Backgroundconc!$A$3:$E$2100,5,FALSE)</f>
        <v>194000</v>
      </c>
    </row>
    <row r="103" spans="1:19">
      <c r="A103" s="117" t="str">
        <f t="shared" si="8"/>
        <v>2452012</v>
      </c>
      <c r="B103" s="117">
        <f t="shared" si="12"/>
        <v>2</v>
      </c>
      <c r="C103" s="117">
        <f t="shared" si="13"/>
        <v>45</v>
      </c>
      <c r="D103" s="117">
        <v>28000</v>
      </c>
      <c r="E103" s="117">
        <v>198000</v>
      </c>
      <c r="F103" s="117">
        <v>2012</v>
      </c>
      <c r="G103" s="117">
        <v>4.4555530000000001</v>
      </c>
      <c r="N103" s="117" t="str">
        <f t="shared" si="9"/>
        <v>28000198000</v>
      </c>
      <c r="O103" s="117">
        <f t="shared" si="10"/>
        <v>2</v>
      </c>
      <c r="P103" s="117">
        <f t="shared" si="11"/>
        <v>45</v>
      </c>
      <c r="R103" s="117">
        <f>VLOOKUP(B103&amp;"-"&amp;C103,Backgroundconc!$A$3:$E$2100,4,FALSE)</f>
        <v>28000</v>
      </c>
      <c r="S103" s="117">
        <f>VLOOKUP(B103&amp;"-"&amp;C103,Backgroundconc!$A$3:$E$2100,5,FALSE)</f>
        <v>198000</v>
      </c>
    </row>
    <row r="104" spans="1:19">
      <c r="A104" s="117" t="str">
        <f t="shared" si="8"/>
        <v>2462012</v>
      </c>
      <c r="B104" s="117">
        <f t="shared" si="12"/>
        <v>2</v>
      </c>
      <c r="C104" s="117">
        <f t="shared" si="13"/>
        <v>46</v>
      </c>
      <c r="D104" s="117">
        <v>28000</v>
      </c>
      <c r="E104" s="117">
        <v>202000</v>
      </c>
      <c r="F104" s="117">
        <v>2012</v>
      </c>
      <c r="G104" s="117">
        <v>5.3511629999999997</v>
      </c>
      <c r="N104" s="117" t="str">
        <f t="shared" si="9"/>
        <v>28000202000</v>
      </c>
      <c r="O104" s="117">
        <f t="shared" si="10"/>
        <v>2</v>
      </c>
      <c r="P104" s="117">
        <f t="shared" si="11"/>
        <v>46</v>
      </c>
      <c r="R104" s="117">
        <f>VLOOKUP(B104&amp;"-"&amp;C104,Backgroundconc!$A$3:$E$2100,4,FALSE)</f>
        <v>28000</v>
      </c>
      <c r="S104" s="117">
        <f>VLOOKUP(B104&amp;"-"&amp;C104,Backgroundconc!$A$3:$E$2100,5,FALSE)</f>
        <v>202000</v>
      </c>
    </row>
    <row r="105" spans="1:19">
      <c r="A105" s="117" t="str">
        <f t="shared" si="8"/>
        <v>2472012</v>
      </c>
      <c r="B105" s="117">
        <f t="shared" si="12"/>
        <v>2</v>
      </c>
      <c r="C105" s="117">
        <f t="shared" si="13"/>
        <v>47</v>
      </c>
      <c r="D105" s="117">
        <v>28000</v>
      </c>
      <c r="E105" s="117">
        <v>206000</v>
      </c>
      <c r="F105" s="117">
        <v>2012</v>
      </c>
      <c r="G105" s="117">
        <v>6.6451079999999996</v>
      </c>
      <c r="N105" s="117" t="str">
        <f t="shared" si="9"/>
        <v>28000206000</v>
      </c>
      <c r="O105" s="117">
        <f t="shared" si="10"/>
        <v>2</v>
      </c>
      <c r="P105" s="117">
        <f t="shared" si="11"/>
        <v>47</v>
      </c>
      <c r="R105" s="117" t="e">
        <f>VLOOKUP(B105&amp;"-"&amp;C105,Backgroundconc!$A$3:$E$2100,4,FALSE)</f>
        <v>#N/A</v>
      </c>
      <c r="S105" s="117" t="e">
        <f>VLOOKUP(B105&amp;"-"&amp;C105,Backgroundconc!$A$3:$E$2100,5,FALSE)</f>
        <v>#N/A</v>
      </c>
    </row>
    <row r="106" spans="1:19">
      <c r="A106" s="117" t="str">
        <f t="shared" si="8"/>
        <v>2482012</v>
      </c>
      <c r="B106" s="117">
        <f t="shared" si="12"/>
        <v>2</v>
      </c>
      <c r="C106" s="117">
        <f t="shared" si="13"/>
        <v>48</v>
      </c>
      <c r="D106" s="117">
        <v>28000</v>
      </c>
      <c r="E106" s="117">
        <v>210000</v>
      </c>
      <c r="F106" s="117">
        <v>2012</v>
      </c>
      <c r="G106" s="117">
        <v>6.9415339999999999</v>
      </c>
      <c r="N106" s="117" t="str">
        <f t="shared" si="9"/>
        <v>28000210000</v>
      </c>
      <c r="O106" s="117">
        <f t="shared" si="10"/>
        <v>2</v>
      </c>
      <c r="P106" s="117">
        <f t="shared" si="11"/>
        <v>48</v>
      </c>
      <c r="R106" s="117" t="e">
        <f>VLOOKUP(B106&amp;"-"&amp;C106,Backgroundconc!$A$3:$E$2100,4,FALSE)</f>
        <v>#N/A</v>
      </c>
      <c r="S106" s="117" t="e">
        <f>VLOOKUP(B106&amp;"-"&amp;C106,Backgroundconc!$A$3:$E$2100,5,FALSE)</f>
        <v>#N/A</v>
      </c>
    </row>
    <row r="107" spans="1:19">
      <c r="A107" s="117" t="str">
        <f t="shared" si="8"/>
        <v>2492012</v>
      </c>
      <c r="B107" s="117">
        <f t="shared" si="12"/>
        <v>2</v>
      </c>
      <c r="C107" s="117">
        <f t="shared" si="13"/>
        <v>49</v>
      </c>
      <c r="D107" s="117">
        <v>28000</v>
      </c>
      <c r="E107" s="117">
        <v>214000</v>
      </c>
      <c r="F107" s="117">
        <v>2012</v>
      </c>
      <c r="G107" s="117">
        <v>7.0430539999999997</v>
      </c>
      <c r="N107" s="117" t="str">
        <f t="shared" si="9"/>
        <v>28000214000</v>
      </c>
      <c r="O107" s="117">
        <f t="shared" si="10"/>
        <v>2</v>
      </c>
      <c r="P107" s="117">
        <f t="shared" si="11"/>
        <v>49</v>
      </c>
      <c r="R107" s="117" t="e">
        <f>VLOOKUP(B107&amp;"-"&amp;C107,Backgroundconc!$A$3:$E$2100,4,FALSE)</f>
        <v>#N/A</v>
      </c>
      <c r="S107" s="117" t="e">
        <f>VLOOKUP(B107&amp;"-"&amp;C107,Backgroundconc!$A$3:$E$2100,5,FALSE)</f>
        <v>#N/A</v>
      </c>
    </row>
    <row r="108" spans="1:19">
      <c r="A108" s="117" t="str">
        <f t="shared" si="8"/>
        <v>2502012</v>
      </c>
      <c r="B108" s="117">
        <f t="shared" si="12"/>
        <v>2</v>
      </c>
      <c r="C108" s="117">
        <f t="shared" si="13"/>
        <v>50</v>
      </c>
      <c r="D108" s="117">
        <v>28000</v>
      </c>
      <c r="E108" s="117">
        <v>218000</v>
      </c>
      <c r="F108" s="117">
        <v>2012</v>
      </c>
      <c r="G108" s="117">
        <v>7.1163340000000002</v>
      </c>
      <c r="N108" s="117" t="str">
        <f t="shared" si="9"/>
        <v>28000218000</v>
      </c>
      <c r="O108" s="117">
        <f t="shared" si="10"/>
        <v>2</v>
      </c>
      <c r="P108" s="117">
        <f t="shared" si="11"/>
        <v>50</v>
      </c>
      <c r="R108" s="117" t="e">
        <f>VLOOKUP(B108&amp;"-"&amp;C108,Backgroundconc!$A$3:$E$2100,4,FALSE)</f>
        <v>#N/A</v>
      </c>
      <c r="S108" s="117" t="e">
        <f>VLOOKUP(B108&amp;"-"&amp;C108,Backgroundconc!$A$3:$E$2100,5,FALSE)</f>
        <v>#N/A</v>
      </c>
    </row>
    <row r="109" spans="1:19">
      <c r="A109" s="117" t="str">
        <f t="shared" si="8"/>
        <v>2512012</v>
      </c>
      <c r="B109" s="117">
        <f t="shared" si="12"/>
        <v>2</v>
      </c>
      <c r="C109" s="117">
        <f t="shared" si="13"/>
        <v>51</v>
      </c>
      <c r="D109" s="117">
        <v>28000</v>
      </c>
      <c r="E109" s="117">
        <v>222000</v>
      </c>
      <c r="F109" s="117">
        <v>2012</v>
      </c>
      <c r="G109" s="117">
        <v>7.208062</v>
      </c>
      <c r="N109" s="117" t="str">
        <f t="shared" si="9"/>
        <v>28000222000</v>
      </c>
      <c r="O109" s="117">
        <f t="shared" si="10"/>
        <v>2</v>
      </c>
      <c r="P109" s="117">
        <f t="shared" si="11"/>
        <v>51</v>
      </c>
      <c r="R109" s="117" t="e">
        <f>VLOOKUP(B109&amp;"-"&amp;C109,Backgroundconc!$A$3:$E$2100,4,FALSE)</f>
        <v>#N/A</v>
      </c>
      <c r="S109" s="117" t="e">
        <f>VLOOKUP(B109&amp;"-"&amp;C109,Backgroundconc!$A$3:$E$2100,5,FALSE)</f>
        <v>#N/A</v>
      </c>
    </row>
    <row r="110" spans="1:19">
      <c r="A110" s="117" t="str">
        <f t="shared" si="8"/>
        <v>2522012</v>
      </c>
      <c r="B110" s="117">
        <f t="shared" si="12"/>
        <v>2</v>
      </c>
      <c r="C110" s="117">
        <f t="shared" si="13"/>
        <v>52</v>
      </c>
      <c r="D110" s="117">
        <v>28000</v>
      </c>
      <c r="E110" s="117">
        <v>226000</v>
      </c>
      <c r="F110" s="117">
        <v>2012</v>
      </c>
      <c r="G110" s="117">
        <v>7.2951980000000001</v>
      </c>
      <c r="N110" s="117" t="str">
        <f t="shared" si="9"/>
        <v>28000226000</v>
      </c>
      <c r="O110" s="117">
        <f t="shared" si="10"/>
        <v>2</v>
      </c>
      <c r="P110" s="117">
        <f t="shared" si="11"/>
        <v>52</v>
      </c>
      <c r="R110" s="117" t="e">
        <f>VLOOKUP(B110&amp;"-"&amp;C110,Backgroundconc!$A$3:$E$2100,4,FALSE)</f>
        <v>#N/A</v>
      </c>
      <c r="S110" s="117" t="e">
        <f>VLOOKUP(B110&amp;"-"&amp;C110,Backgroundconc!$A$3:$E$2100,5,FALSE)</f>
        <v>#N/A</v>
      </c>
    </row>
    <row r="111" spans="1:19">
      <c r="A111" s="117" t="str">
        <f t="shared" si="8"/>
        <v>2532012</v>
      </c>
      <c r="B111" s="117">
        <f t="shared" si="12"/>
        <v>2</v>
      </c>
      <c r="C111" s="117">
        <f t="shared" si="13"/>
        <v>53</v>
      </c>
      <c r="D111" s="117">
        <v>28000</v>
      </c>
      <c r="E111" s="117">
        <v>230000</v>
      </c>
      <c r="F111" s="117">
        <v>2012</v>
      </c>
      <c r="G111" s="117">
        <v>7.3897310000000003</v>
      </c>
      <c r="N111" s="117" t="str">
        <f t="shared" si="9"/>
        <v>28000230000</v>
      </c>
      <c r="O111" s="117">
        <f t="shared" si="10"/>
        <v>2</v>
      </c>
      <c r="P111" s="117">
        <f t="shared" si="11"/>
        <v>53</v>
      </c>
      <c r="R111" s="117" t="e">
        <f>VLOOKUP(B111&amp;"-"&amp;C111,Backgroundconc!$A$3:$E$2100,4,FALSE)</f>
        <v>#N/A</v>
      </c>
      <c r="S111" s="117" t="e">
        <f>VLOOKUP(B111&amp;"-"&amp;C111,Backgroundconc!$A$3:$E$2100,5,FALSE)</f>
        <v>#N/A</v>
      </c>
    </row>
    <row r="112" spans="1:19">
      <c r="A112" s="117" t="str">
        <f t="shared" si="8"/>
        <v>2542012</v>
      </c>
      <c r="B112" s="117">
        <f t="shared" si="12"/>
        <v>2</v>
      </c>
      <c r="C112" s="117">
        <f t="shared" si="13"/>
        <v>54</v>
      </c>
      <c r="D112" s="117">
        <v>28000</v>
      </c>
      <c r="E112" s="117">
        <v>234000</v>
      </c>
      <c r="F112" s="117">
        <v>2012</v>
      </c>
      <c r="G112" s="117">
        <v>7.3776279999999996</v>
      </c>
      <c r="N112" s="117" t="str">
        <f t="shared" si="9"/>
        <v>28000234000</v>
      </c>
      <c r="O112" s="117">
        <f t="shared" si="10"/>
        <v>2</v>
      </c>
      <c r="P112" s="117">
        <f t="shared" si="11"/>
        <v>54</v>
      </c>
      <c r="R112" s="117" t="e">
        <f>VLOOKUP(B112&amp;"-"&amp;C112,Backgroundconc!$A$3:$E$2100,4,FALSE)</f>
        <v>#N/A</v>
      </c>
      <c r="S112" s="117" t="e">
        <f>VLOOKUP(B112&amp;"-"&amp;C112,Backgroundconc!$A$3:$E$2100,5,FALSE)</f>
        <v>#N/A</v>
      </c>
    </row>
    <row r="113" spans="1:19">
      <c r="A113" s="117" t="str">
        <f t="shared" si="8"/>
        <v>2552012</v>
      </c>
      <c r="B113" s="117">
        <f t="shared" si="12"/>
        <v>2</v>
      </c>
      <c r="C113" s="117">
        <f t="shared" si="13"/>
        <v>55</v>
      </c>
      <c r="D113" s="117">
        <v>28000</v>
      </c>
      <c r="E113" s="117">
        <v>238000</v>
      </c>
      <c r="F113" s="117">
        <v>2012</v>
      </c>
      <c r="G113" s="117">
        <v>7.3774600000000001</v>
      </c>
      <c r="N113" s="117" t="str">
        <f t="shared" si="9"/>
        <v>28000238000</v>
      </c>
      <c r="O113" s="117">
        <f t="shared" si="10"/>
        <v>2</v>
      </c>
      <c r="P113" s="117">
        <f t="shared" si="11"/>
        <v>55</v>
      </c>
      <c r="R113" s="117" t="e">
        <f>VLOOKUP(B113&amp;"-"&amp;C113,Backgroundconc!$A$3:$E$2100,4,FALSE)</f>
        <v>#N/A</v>
      </c>
      <c r="S113" s="117" t="e">
        <f>VLOOKUP(B113&amp;"-"&amp;C113,Backgroundconc!$A$3:$E$2100,5,FALSE)</f>
        <v>#N/A</v>
      </c>
    </row>
    <row r="114" spans="1:19">
      <c r="A114" s="117" t="str">
        <f t="shared" si="8"/>
        <v>2562012</v>
      </c>
      <c r="B114" s="117">
        <f t="shared" si="12"/>
        <v>2</v>
      </c>
      <c r="C114" s="117">
        <f t="shared" si="13"/>
        <v>56</v>
      </c>
      <c r="D114" s="117">
        <v>28000</v>
      </c>
      <c r="E114" s="117">
        <v>242000</v>
      </c>
      <c r="F114" s="117">
        <v>2012</v>
      </c>
      <c r="G114" s="117">
        <v>7.3962130000000004</v>
      </c>
      <c r="N114" s="117" t="str">
        <f t="shared" si="9"/>
        <v>28000242000</v>
      </c>
      <c r="O114" s="117">
        <f t="shared" si="10"/>
        <v>2</v>
      </c>
      <c r="P114" s="117">
        <f t="shared" si="11"/>
        <v>56</v>
      </c>
      <c r="R114" s="117" t="e">
        <f>VLOOKUP(B114&amp;"-"&amp;C114,Backgroundconc!$A$3:$E$2100,4,FALSE)</f>
        <v>#N/A</v>
      </c>
      <c r="S114" s="117" t="e">
        <f>VLOOKUP(B114&amp;"-"&amp;C114,Backgroundconc!$A$3:$E$2100,5,FALSE)</f>
        <v>#N/A</v>
      </c>
    </row>
    <row r="115" spans="1:19">
      <c r="A115" s="117" t="str">
        <f t="shared" si="8"/>
        <v>2572012</v>
      </c>
      <c r="B115" s="117">
        <f t="shared" si="12"/>
        <v>2</v>
      </c>
      <c r="C115" s="117">
        <f t="shared" si="13"/>
        <v>57</v>
      </c>
      <c r="D115" s="117">
        <v>28000</v>
      </c>
      <c r="E115" s="117">
        <v>246000</v>
      </c>
      <c r="F115" s="117">
        <v>2012</v>
      </c>
      <c r="G115" s="117">
        <v>7.423254</v>
      </c>
      <c r="N115" s="117" t="str">
        <f t="shared" si="9"/>
        <v>28000246000</v>
      </c>
      <c r="O115" s="117">
        <f t="shared" si="10"/>
        <v>2</v>
      </c>
      <c r="P115" s="117">
        <f t="shared" si="11"/>
        <v>57</v>
      </c>
      <c r="R115" s="117" t="e">
        <f>VLOOKUP(B115&amp;"-"&amp;C115,Backgroundconc!$A$3:$E$2100,4,FALSE)</f>
        <v>#N/A</v>
      </c>
      <c r="S115" s="117" t="e">
        <f>VLOOKUP(B115&amp;"-"&amp;C115,Backgroundconc!$A$3:$E$2100,5,FALSE)</f>
        <v>#N/A</v>
      </c>
    </row>
    <row r="116" spans="1:19">
      <c r="A116" s="117" t="str">
        <f t="shared" si="8"/>
        <v>312012</v>
      </c>
      <c r="B116" s="117">
        <f t="shared" si="12"/>
        <v>3</v>
      </c>
      <c r="C116" s="117">
        <f t="shared" si="13"/>
        <v>1</v>
      </c>
      <c r="D116" s="117">
        <v>32000</v>
      </c>
      <c r="E116" s="117">
        <v>22000</v>
      </c>
      <c r="F116" s="117">
        <v>2012</v>
      </c>
      <c r="G116" s="117">
        <v>3.582344</v>
      </c>
      <c r="N116" s="117" t="str">
        <f t="shared" si="9"/>
        <v>3200022000</v>
      </c>
      <c r="O116" s="117">
        <f t="shared" si="10"/>
        <v>3</v>
      </c>
      <c r="P116" s="117">
        <f t="shared" si="11"/>
        <v>1</v>
      </c>
      <c r="R116" s="117" t="e">
        <f>VLOOKUP(B116&amp;"-"&amp;C116,Backgroundconc!$A$3:$E$2100,4,FALSE)</f>
        <v>#N/A</v>
      </c>
      <c r="S116" s="117" t="e">
        <f>VLOOKUP(B116&amp;"-"&amp;C116,Backgroundconc!$A$3:$E$2100,5,FALSE)</f>
        <v>#N/A</v>
      </c>
    </row>
    <row r="117" spans="1:19">
      <c r="A117" s="117" t="str">
        <f t="shared" si="8"/>
        <v>322012</v>
      </c>
      <c r="B117" s="117">
        <f t="shared" si="12"/>
        <v>3</v>
      </c>
      <c r="C117" s="117">
        <f t="shared" si="13"/>
        <v>2</v>
      </c>
      <c r="D117" s="117">
        <v>32000</v>
      </c>
      <c r="E117" s="117">
        <v>26000</v>
      </c>
      <c r="F117" s="117">
        <v>2012</v>
      </c>
      <c r="G117" s="117">
        <v>3.4364029999999999</v>
      </c>
      <c r="N117" s="117" t="str">
        <f t="shared" si="9"/>
        <v>3200026000</v>
      </c>
      <c r="O117" s="117">
        <f t="shared" si="10"/>
        <v>3</v>
      </c>
      <c r="P117" s="117">
        <f t="shared" si="11"/>
        <v>2</v>
      </c>
      <c r="R117" s="117" t="e">
        <f>VLOOKUP(B117&amp;"-"&amp;C117,Backgroundconc!$A$3:$E$2100,4,FALSE)</f>
        <v>#N/A</v>
      </c>
      <c r="S117" s="117" t="e">
        <f>VLOOKUP(B117&amp;"-"&amp;C117,Backgroundconc!$A$3:$E$2100,5,FALSE)</f>
        <v>#N/A</v>
      </c>
    </row>
    <row r="118" spans="1:19">
      <c r="A118" s="117" t="str">
        <f t="shared" si="8"/>
        <v>332012</v>
      </c>
      <c r="B118" s="117">
        <f t="shared" si="12"/>
        <v>3</v>
      </c>
      <c r="C118" s="117">
        <f t="shared" si="13"/>
        <v>3</v>
      </c>
      <c r="D118" s="117">
        <v>32000</v>
      </c>
      <c r="E118" s="117">
        <v>30000</v>
      </c>
      <c r="F118" s="117">
        <v>2012</v>
      </c>
      <c r="G118" s="117">
        <v>3.4985750000000002</v>
      </c>
      <c r="N118" s="117" t="str">
        <f t="shared" si="9"/>
        <v>3200030000</v>
      </c>
      <c r="O118" s="117">
        <f t="shared" si="10"/>
        <v>3</v>
      </c>
      <c r="P118" s="117">
        <f t="shared" si="11"/>
        <v>3</v>
      </c>
      <c r="R118" s="117" t="e">
        <f>VLOOKUP(B118&amp;"-"&amp;C118,Backgroundconc!$A$3:$E$2100,4,FALSE)</f>
        <v>#N/A</v>
      </c>
      <c r="S118" s="117" t="e">
        <f>VLOOKUP(B118&amp;"-"&amp;C118,Backgroundconc!$A$3:$E$2100,5,FALSE)</f>
        <v>#N/A</v>
      </c>
    </row>
    <row r="119" spans="1:19">
      <c r="A119" s="117" t="str">
        <f t="shared" si="8"/>
        <v>342012</v>
      </c>
      <c r="B119" s="117">
        <f t="shared" si="12"/>
        <v>3</v>
      </c>
      <c r="C119" s="117">
        <f t="shared" si="13"/>
        <v>4</v>
      </c>
      <c r="D119" s="117">
        <v>32000</v>
      </c>
      <c r="E119" s="117">
        <v>34000</v>
      </c>
      <c r="F119" s="117">
        <v>2012</v>
      </c>
      <c r="G119" s="117">
        <v>3.4965700000000002</v>
      </c>
      <c r="N119" s="117" t="str">
        <f t="shared" si="9"/>
        <v>3200034000</v>
      </c>
      <c r="O119" s="117">
        <f t="shared" si="10"/>
        <v>3</v>
      </c>
      <c r="P119" s="117">
        <f t="shared" si="11"/>
        <v>4</v>
      </c>
      <c r="R119" s="117" t="e">
        <f>VLOOKUP(B119&amp;"-"&amp;C119,Backgroundconc!$A$3:$E$2100,4,FALSE)</f>
        <v>#N/A</v>
      </c>
      <c r="S119" s="117" t="e">
        <f>VLOOKUP(B119&amp;"-"&amp;C119,Backgroundconc!$A$3:$E$2100,5,FALSE)</f>
        <v>#N/A</v>
      </c>
    </row>
    <row r="120" spans="1:19">
      <c r="A120" s="117" t="str">
        <f t="shared" si="8"/>
        <v>352012</v>
      </c>
      <c r="B120" s="117">
        <f t="shared" si="12"/>
        <v>3</v>
      </c>
      <c r="C120" s="117">
        <f t="shared" si="13"/>
        <v>5</v>
      </c>
      <c r="D120" s="117">
        <v>32000</v>
      </c>
      <c r="E120" s="117">
        <v>38000</v>
      </c>
      <c r="F120" s="117">
        <v>2012</v>
      </c>
      <c r="G120" s="117">
        <v>3.6436130000000002</v>
      </c>
      <c r="N120" s="117" t="str">
        <f t="shared" si="9"/>
        <v>3200038000</v>
      </c>
      <c r="O120" s="117">
        <f t="shared" si="10"/>
        <v>3</v>
      </c>
      <c r="P120" s="117">
        <f t="shared" si="11"/>
        <v>5</v>
      </c>
      <c r="R120" s="117" t="e">
        <f>VLOOKUP(B120&amp;"-"&amp;C120,Backgroundconc!$A$3:$E$2100,4,FALSE)</f>
        <v>#N/A</v>
      </c>
      <c r="S120" s="117" t="e">
        <f>VLOOKUP(B120&amp;"-"&amp;C120,Backgroundconc!$A$3:$E$2100,5,FALSE)</f>
        <v>#N/A</v>
      </c>
    </row>
    <row r="121" spans="1:19">
      <c r="A121" s="117" t="str">
        <f t="shared" si="8"/>
        <v>362012</v>
      </c>
      <c r="B121" s="117">
        <f t="shared" si="12"/>
        <v>3</v>
      </c>
      <c r="C121" s="117">
        <f t="shared" si="13"/>
        <v>6</v>
      </c>
      <c r="D121" s="117">
        <v>32000</v>
      </c>
      <c r="E121" s="117">
        <v>42000</v>
      </c>
      <c r="F121" s="117">
        <v>2012</v>
      </c>
      <c r="G121" s="117">
        <v>3.6150340000000001</v>
      </c>
      <c r="N121" s="117" t="str">
        <f t="shared" si="9"/>
        <v>3200042000</v>
      </c>
      <c r="O121" s="117">
        <f t="shared" si="10"/>
        <v>3</v>
      </c>
      <c r="P121" s="117">
        <f t="shared" si="11"/>
        <v>6</v>
      </c>
      <c r="R121" s="117" t="e">
        <f>VLOOKUP(B121&amp;"-"&amp;C121,Backgroundconc!$A$3:$E$2100,4,FALSE)</f>
        <v>#N/A</v>
      </c>
      <c r="S121" s="117" t="e">
        <f>VLOOKUP(B121&amp;"-"&amp;C121,Backgroundconc!$A$3:$E$2100,5,FALSE)</f>
        <v>#N/A</v>
      </c>
    </row>
    <row r="122" spans="1:19">
      <c r="A122" s="117" t="str">
        <f t="shared" si="8"/>
        <v>372012</v>
      </c>
      <c r="B122" s="117">
        <f t="shared" si="12"/>
        <v>3</v>
      </c>
      <c r="C122" s="117">
        <f t="shared" si="13"/>
        <v>7</v>
      </c>
      <c r="D122" s="117">
        <v>32000</v>
      </c>
      <c r="E122" s="117">
        <v>46000</v>
      </c>
      <c r="F122" s="117">
        <v>2012</v>
      </c>
      <c r="G122" s="117">
        <v>3.6681279999999998</v>
      </c>
      <c r="N122" s="117" t="str">
        <f t="shared" si="9"/>
        <v>3200046000</v>
      </c>
      <c r="O122" s="117">
        <f t="shared" si="10"/>
        <v>3</v>
      </c>
      <c r="P122" s="117">
        <f t="shared" si="11"/>
        <v>7</v>
      </c>
      <c r="R122" s="117" t="e">
        <f>VLOOKUP(B122&amp;"-"&amp;C122,Backgroundconc!$A$3:$E$2100,4,FALSE)</f>
        <v>#N/A</v>
      </c>
      <c r="S122" s="117" t="e">
        <f>VLOOKUP(B122&amp;"-"&amp;C122,Backgroundconc!$A$3:$E$2100,5,FALSE)</f>
        <v>#N/A</v>
      </c>
    </row>
    <row r="123" spans="1:19">
      <c r="A123" s="117" t="str">
        <f t="shared" si="8"/>
        <v>382012</v>
      </c>
      <c r="B123" s="117">
        <f t="shared" si="12"/>
        <v>3</v>
      </c>
      <c r="C123" s="117">
        <f t="shared" si="13"/>
        <v>8</v>
      </c>
      <c r="D123" s="117">
        <v>32000</v>
      </c>
      <c r="E123" s="117">
        <v>50000</v>
      </c>
      <c r="F123" s="117">
        <v>2012</v>
      </c>
      <c r="G123" s="117">
        <v>3.6758060000000001</v>
      </c>
      <c r="N123" s="117" t="str">
        <f t="shared" si="9"/>
        <v>3200050000</v>
      </c>
      <c r="O123" s="117">
        <f t="shared" si="10"/>
        <v>3</v>
      </c>
      <c r="P123" s="117">
        <f t="shared" si="11"/>
        <v>8</v>
      </c>
      <c r="R123" s="117" t="e">
        <f>VLOOKUP(B123&amp;"-"&amp;C123,Backgroundconc!$A$3:$E$2100,4,FALSE)</f>
        <v>#N/A</v>
      </c>
      <c r="S123" s="117" t="e">
        <f>VLOOKUP(B123&amp;"-"&amp;C123,Backgroundconc!$A$3:$E$2100,5,FALSE)</f>
        <v>#N/A</v>
      </c>
    </row>
    <row r="124" spans="1:19">
      <c r="A124" s="117" t="str">
        <f t="shared" si="8"/>
        <v>392012</v>
      </c>
      <c r="B124" s="117">
        <f t="shared" si="12"/>
        <v>3</v>
      </c>
      <c r="C124" s="117">
        <f t="shared" si="13"/>
        <v>9</v>
      </c>
      <c r="D124" s="117">
        <v>32000</v>
      </c>
      <c r="E124" s="117">
        <v>54000</v>
      </c>
      <c r="F124" s="117">
        <v>2012</v>
      </c>
      <c r="G124" s="117">
        <v>3.5890170000000001</v>
      </c>
      <c r="N124" s="117" t="str">
        <f t="shared" si="9"/>
        <v>3200054000</v>
      </c>
      <c r="O124" s="117">
        <f t="shared" si="10"/>
        <v>3</v>
      </c>
      <c r="P124" s="117">
        <f t="shared" si="11"/>
        <v>9</v>
      </c>
      <c r="R124" s="117" t="e">
        <f>VLOOKUP(B124&amp;"-"&amp;C124,Backgroundconc!$A$3:$E$2100,4,FALSE)</f>
        <v>#N/A</v>
      </c>
      <c r="S124" s="117" t="e">
        <f>VLOOKUP(B124&amp;"-"&amp;C124,Backgroundconc!$A$3:$E$2100,5,FALSE)</f>
        <v>#N/A</v>
      </c>
    </row>
    <row r="125" spans="1:19">
      <c r="A125" s="117" t="str">
        <f t="shared" si="8"/>
        <v>3102012</v>
      </c>
      <c r="B125" s="117">
        <f t="shared" si="12"/>
        <v>3</v>
      </c>
      <c r="C125" s="117">
        <f t="shared" si="13"/>
        <v>10</v>
      </c>
      <c r="D125" s="117">
        <v>32000</v>
      </c>
      <c r="E125" s="117">
        <v>58000</v>
      </c>
      <c r="F125" s="117">
        <v>2012</v>
      </c>
      <c r="G125" s="117">
        <v>3.5485660000000001</v>
      </c>
      <c r="N125" s="117" t="str">
        <f t="shared" si="9"/>
        <v>3200058000</v>
      </c>
      <c r="O125" s="117">
        <f t="shared" si="10"/>
        <v>3</v>
      </c>
      <c r="P125" s="117">
        <f t="shared" si="11"/>
        <v>10</v>
      </c>
      <c r="R125" s="117" t="e">
        <f>VLOOKUP(B125&amp;"-"&amp;C125,Backgroundconc!$A$3:$E$2100,4,FALSE)</f>
        <v>#N/A</v>
      </c>
      <c r="S125" s="117" t="e">
        <f>VLOOKUP(B125&amp;"-"&amp;C125,Backgroundconc!$A$3:$E$2100,5,FALSE)</f>
        <v>#N/A</v>
      </c>
    </row>
    <row r="126" spans="1:19">
      <c r="A126" s="117" t="str">
        <f t="shared" si="8"/>
        <v>3112012</v>
      </c>
      <c r="B126" s="117">
        <f t="shared" si="12"/>
        <v>3</v>
      </c>
      <c r="C126" s="117">
        <f t="shared" si="13"/>
        <v>11</v>
      </c>
      <c r="D126" s="117">
        <v>32000</v>
      </c>
      <c r="E126" s="117">
        <v>62000</v>
      </c>
      <c r="F126" s="117">
        <v>2012</v>
      </c>
      <c r="G126" s="117">
        <v>3.5747800000000001</v>
      </c>
      <c r="N126" s="117" t="str">
        <f t="shared" si="9"/>
        <v>3200062000</v>
      </c>
      <c r="O126" s="117">
        <f t="shared" si="10"/>
        <v>3</v>
      </c>
      <c r="P126" s="117">
        <f t="shared" si="11"/>
        <v>11</v>
      </c>
      <c r="R126" s="117" t="e">
        <f>VLOOKUP(B126&amp;"-"&amp;C126,Backgroundconc!$A$3:$E$2100,4,FALSE)</f>
        <v>#N/A</v>
      </c>
      <c r="S126" s="117" t="e">
        <f>VLOOKUP(B126&amp;"-"&amp;C126,Backgroundconc!$A$3:$E$2100,5,FALSE)</f>
        <v>#N/A</v>
      </c>
    </row>
    <row r="127" spans="1:19">
      <c r="A127" s="117" t="str">
        <f t="shared" si="8"/>
        <v>3122012</v>
      </c>
      <c r="B127" s="117">
        <f t="shared" si="12"/>
        <v>3</v>
      </c>
      <c r="C127" s="117">
        <f t="shared" si="13"/>
        <v>12</v>
      </c>
      <c r="D127" s="117">
        <v>32000</v>
      </c>
      <c r="E127" s="117">
        <v>66000</v>
      </c>
      <c r="F127" s="117">
        <v>2012</v>
      </c>
      <c r="G127" s="117">
        <v>3.350568</v>
      </c>
      <c r="N127" s="117" t="str">
        <f t="shared" si="9"/>
        <v>3200066000</v>
      </c>
      <c r="O127" s="117">
        <f t="shared" si="10"/>
        <v>3</v>
      </c>
      <c r="P127" s="117">
        <f t="shared" si="11"/>
        <v>12</v>
      </c>
      <c r="R127" s="117" t="e">
        <f>VLOOKUP(B127&amp;"-"&amp;C127,Backgroundconc!$A$3:$E$2100,4,FALSE)</f>
        <v>#N/A</v>
      </c>
      <c r="S127" s="117" t="e">
        <f>VLOOKUP(B127&amp;"-"&amp;C127,Backgroundconc!$A$3:$E$2100,5,FALSE)</f>
        <v>#N/A</v>
      </c>
    </row>
    <row r="128" spans="1:19">
      <c r="A128" s="117" t="str">
        <f t="shared" si="8"/>
        <v>3132012</v>
      </c>
      <c r="B128" s="117">
        <f t="shared" si="12"/>
        <v>3</v>
      </c>
      <c r="C128" s="117">
        <f t="shared" si="13"/>
        <v>13</v>
      </c>
      <c r="D128" s="117">
        <v>32000</v>
      </c>
      <c r="E128" s="117">
        <v>70000</v>
      </c>
      <c r="F128" s="117">
        <v>2012</v>
      </c>
      <c r="G128" s="117">
        <v>3.3861240000000001</v>
      </c>
      <c r="N128" s="117" t="str">
        <f t="shared" si="9"/>
        <v>3200070000</v>
      </c>
      <c r="O128" s="117">
        <f t="shared" si="10"/>
        <v>3</v>
      </c>
      <c r="P128" s="117">
        <f t="shared" si="11"/>
        <v>13</v>
      </c>
      <c r="R128" s="117" t="e">
        <f>VLOOKUP(B128&amp;"-"&amp;C128,Backgroundconc!$A$3:$E$2100,4,FALSE)</f>
        <v>#N/A</v>
      </c>
      <c r="S128" s="117" t="e">
        <f>VLOOKUP(B128&amp;"-"&amp;C128,Backgroundconc!$A$3:$E$2100,5,FALSE)</f>
        <v>#N/A</v>
      </c>
    </row>
    <row r="129" spans="1:19">
      <c r="A129" s="117" t="str">
        <f t="shared" si="8"/>
        <v>3142012</v>
      </c>
      <c r="B129" s="117">
        <f t="shared" si="12"/>
        <v>3</v>
      </c>
      <c r="C129" s="117">
        <f t="shared" si="13"/>
        <v>14</v>
      </c>
      <c r="D129" s="117">
        <v>32000</v>
      </c>
      <c r="E129" s="117">
        <v>74000</v>
      </c>
      <c r="F129" s="117">
        <v>2012</v>
      </c>
      <c r="G129" s="117">
        <v>3.6729340000000001</v>
      </c>
      <c r="N129" s="117" t="str">
        <f t="shared" si="9"/>
        <v>3200074000</v>
      </c>
      <c r="O129" s="117">
        <f t="shared" si="10"/>
        <v>3</v>
      </c>
      <c r="P129" s="117">
        <f t="shared" si="11"/>
        <v>14</v>
      </c>
      <c r="R129" s="117" t="e">
        <f>VLOOKUP(B129&amp;"-"&amp;C129,Backgroundconc!$A$3:$E$2100,4,FALSE)</f>
        <v>#N/A</v>
      </c>
      <c r="S129" s="117" t="e">
        <f>VLOOKUP(B129&amp;"-"&amp;C129,Backgroundconc!$A$3:$E$2100,5,FALSE)</f>
        <v>#N/A</v>
      </c>
    </row>
    <row r="130" spans="1:19">
      <c r="A130" s="117" t="str">
        <f t="shared" si="8"/>
        <v>3152012</v>
      </c>
      <c r="B130" s="117">
        <f t="shared" si="12"/>
        <v>3</v>
      </c>
      <c r="C130" s="117">
        <f t="shared" si="13"/>
        <v>15</v>
      </c>
      <c r="D130" s="117">
        <v>32000</v>
      </c>
      <c r="E130" s="117">
        <v>78000</v>
      </c>
      <c r="F130" s="117">
        <v>2012</v>
      </c>
      <c r="G130" s="117">
        <v>3.646792</v>
      </c>
      <c r="N130" s="117" t="str">
        <f t="shared" si="9"/>
        <v>3200078000</v>
      </c>
      <c r="O130" s="117">
        <f t="shared" si="10"/>
        <v>3</v>
      </c>
      <c r="P130" s="117">
        <f t="shared" si="11"/>
        <v>15</v>
      </c>
      <c r="R130" s="117" t="e">
        <f>VLOOKUP(B130&amp;"-"&amp;C130,Backgroundconc!$A$3:$E$2100,4,FALSE)</f>
        <v>#N/A</v>
      </c>
      <c r="S130" s="117" t="e">
        <f>VLOOKUP(B130&amp;"-"&amp;C130,Backgroundconc!$A$3:$E$2100,5,FALSE)</f>
        <v>#N/A</v>
      </c>
    </row>
    <row r="131" spans="1:19">
      <c r="A131" s="117" t="str">
        <f t="shared" ref="A131:A194" si="14">CONCATENATE(B131,C131,F131)</f>
        <v>3162012</v>
      </c>
      <c r="B131" s="117">
        <f t="shared" si="12"/>
        <v>3</v>
      </c>
      <c r="C131" s="117">
        <f t="shared" si="13"/>
        <v>16</v>
      </c>
      <c r="D131" s="117">
        <v>32000</v>
      </c>
      <c r="E131" s="117">
        <v>82000</v>
      </c>
      <c r="F131" s="117">
        <v>2012</v>
      </c>
      <c r="G131" s="117">
        <v>3.8799640000000002</v>
      </c>
      <c r="N131" s="117" t="str">
        <f t="shared" ref="N131:N194" si="15">D131&amp;E131</f>
        <v>3200082000</v>
      </c>
      <c r="O131" s="117">
        <f t="shared" ref="O131:O194" si="16">B131</f>
        <v>3</v>
      </c>
      <c r="P131" s="117">
        <f t="shared" ref="P131:P194" si="17">C131</f>
        <v>16</v>
      </c>
      <c r="R131" s="117" t="e">
        <f>VLOOKUP(B131&amp;"-"&amp;C131,Backgroundconc!$A$3:$E$2100,4,FALSE)</f>
        <v>#N/A</v>
      </c>
      <c r="S131" s="117" t="e">
        <f>VLOOKUP(B131&amp;"-"&amp;C131,Backgroundconc!$A$3:$E$2100,5,FALSE)</f>
        <v>#N/A</v>
      </c>
    </row>
    <row r="132" spans="1:19">
      <c r="A132" s="117" t="str">
        <f t="shared" si="14"/>
        <v>3172012</v>
      </c>
      <c r="B132" s="117">
        <f t="shared" si="12"/>
        <v>3</v>
      </c>
      <c r="C132" s="117">
        <f t="shared" si="13"/>
        <v>17</v>
      </c>
      <c r="D132" s="117">
        <v>32000</v>
      </c>
      <c r="E132" s="117">
        <v>86000</v>
      </c>
      <c r="F132" s="117">
        <v>2012</v>
      </c>
      <c r="G132" s="117">
        <v>3.90848</v>
      </c>
      <c r="N132" s="117" t="str">
        <f t="shared" si="15"/>
        <v>3200086000</v>
      </c>
      <c r="O132" s="117">
        <f t="shared" si="16"/>
        <v>3</v>
      </c>
      <c r="P132" s="117">
        <f t="shared" si="17"/>
        <v>17</v>
      </c>
      <c r="R132" s="117" t="e">
        <f>VLOOKUP(B132&amp;"-"&amp;C132,Backgroundconc!$A$3:$E$2100,4,FALSE)</f>
        <v>#N/A</v>
      </c>
      <c r="S132" s="117" t="e">
        <f>VLOOKUP(B132&amp;"-"&amp;C132,Backgroundconc!$A$3:$E$2100,5,FALSE)</f>
        <v>#N/A</v>
      </c>
    </row>
    <row r="133" spans="1:19">
      <c r="A133" s="117" t="str">
        <f t="shared" si="14"/>
        <v>3182012</v>
      </c>
      <c r="B133" s="117">
        <f t="shared" si="12"/>
        <v>3</v>
      </c>
      <c r="C133" s="117">
        <f t="shared" si="13"/>
        <v>18</v>
      </c>
      <c r="D133" s="117">
        <v>32000</v>
      </c>
      <c r="E133" s="117">
        <v>90000</v>
      </c>
      <c r="F133" s="117">
        <v>2012</v>
      </c>
      <c r="G133" s="117">
        <v>3.9784839999999999</v>
      </c>
      <c r="N133" s="117" t="str">
        <f t="shared" si="15"/>
        <v>3200090000</v>
      </c>
      <c r="O133" s="117">
        <f t="shared" si="16"/>
        <v>3</v>
      </c>
      <c r="P133" s="117">
        <f t="shared" si="17"/>
        <v>18</v>
      </c>
      <c r="R133" s="117" t="e">
        <f>VLOOKUP(B133&amp;"-"&amp;C133,Backgroundconc!$A$3:$E$2100,4,FALSE)</f>
        <v>#N/A</v>
      </c>
      <c r="S133" s="117" t="e">
        <f>VLOOKUP(B133&amp;"-"&amp;C133,Backgroundconc!$A$3:$E$2100,5,FALSE)</f>
        <v>#N/A</v>
      </c>
    </row>
    <row r="134" spans="1:19">
      <c r="A134" s="117" t="str">
        <f t="shared" si="14"/>
        <v>3192012</v>
      </c>
      <c r="B134" s="117">
        <f t="shared" si="12"/>
        <v>3</v>
      </c>
      <c r="C134" s="117">
        <f t="shared" si="13"/>
        <v>19</v>
      </c>
      <c r="D134" s="117">
        <v>32000</v>
      </c>
      <c r="E134" s="117">
        <v>94000</v>
      </c>
      <c r="F134" s="117">
        <v>2012</v>
      </c>
      <c r="G134" s="117">
        <v>3.9540069999999998</v>
      </c>
      <c r="N134" s="117" t="str">
        <f t="shared" si="15"/>
        <v>3200094000</v>
      </c>
      <c r="O134" s="117">
        <f t="shared" si="16"/>
        <v>3</v>
      </c>
      <c r="P134" s="117">
        <f t="shared" si="17"/>
        <v>19</v>
      </c>
      <c r="R134" s="117" t="e">
        <f>VLOOKUP(B134&amp;"-"&amp;C134,Backgroundconc!$A$3:$E$2100,4,FALSE)</f>
        <v>#N/A</v>
      </c>
      <c r="S134" s="117" t="e">
        <f>VLOOKUP(B134&amp;"-"&amp;C134,Backgroundconc!$A$3:$E$2100,5,FALSE)</f>
        <v>#N/A</v>
      </c>
    </row>
    <row r="135" spans="1:19">
      <c r="A135" s="117" t="str">
        <f t="shared" si="14"/>
        <v>3202012</v>
      </c>
      <c r="B135" s="117">
        <f t="shared" si="12"/>
        <v>3</v>
      </c>
      <c r="C135" s="117">
        <f t="shared" si="13"/>
        <v>20</v>
      </c>
      <c r="D135" s="117">
        <v>32000</v>
      </c>
      <c r="E135" s="117">
        <v>98000</v>
      </c>
      <c r="F135" s="117">
        <v>2012</v>
      </c>
      <c r="G135" s="117">
        <v>3.8232140000000001</v>
      </c>
      <c r="N135" s="117" t="str">
        <f t="shared" si="15"/>
        <v>3200098000</v>
      </c>
      <c r="O135" s="117">
        <f t="shared" si="16"/>
        <v>3</v>
      </c>
      <c r="P135" s="117">
        <f t="shared" si="17"/>
        <v>20</v>
      </c>
      <c r="R135" s="117" t="e">
        <f>VLOOKUP(B135&amp;"-"&amp;C135,Backgroundconc!$A$3:$E$2100,4,FALSE)</f>
        <v>#N/A</v>
      </c>
      <c r="S135" s="117" t="e">
        <f>VLOOKUP(B135&amp;"-"&amp;C135,Backgroundconc!$A$3:$E$2100,5,FALSE)</f>
        <v>#N/A</v>
      </c>
    </row>
    <row r="136" spans="1:19">
      <c r="A136" s="117" t="str">
        <f t="shared" si="14"/>
        <v>3212012</v>
      </c>
      <c r="B136" s="117">
        <f t="shared" si="12"/>
        <v>3</v>
      </c>
      <c r="C136" s="117">
        <f t="shared" si="13"/>
        <v>21</v>
      </c>
      <c r="D136" s="117">
        <v>32000</v>
      </c>
      <c r="E136" s="117">
        <v>102000</v>
      </c>
      <c r="F136" s="117">
        <v>2012</v>
      </c>
      <c r="G136" s="117">
        <v>4.007727</v>
      </c>
      <c r="N136" s="117" t="str">
        <f t="shared" si="15"/>
        <v>32000102000</v>
      </c>
      <c r="O136" s="117">
        <f t="shared" si="16"/>
        <v>3</v>
      </c>
      <c r="P136" s="117">
        <f t="shared" si="17"/>
        <v>21</v>
      </c>
      <c r="R136" s="117" t="e">
        <f>VLOOKUP(B136&amp;"-"&amp;C136,Backgroundconc!$A$3:$E$2100,4,FALSE)</f>
        <v>#N/A</v>
      </c>
      <c r="S136" s="117" t="e">
        <f>VLOOKUP(B136&amp;"-"&amp;C136,Backgroundconc!$A$3:$E$2100,5,FALSE)</f>
        <v>#N/A</v>
      </c>
    </row>
    <row r="137" spans="1:19">
      <c r="A137" s="117" t="str">
        <f t="shared" si="14"/>
        <v>3222012</v>
      </c>
      <c r="B137" s="117">
        <f t="shared" si="12"/>
        <v>3</v>
      </c>
      <c r="C137" s="117">
        <f t="shared" si="13"/>
        <v>22</v>
      </c>
      <c r="D137" s="117">
        <v>32000</v>
      </c>
      <c r="E137" s="117">
        <v>106000</v>
      </c>
      <c r="F137" s="117">
        <v>2012</v>
      </c>
      <c r="G137" s="117">
        <v>3.9452050000000001</v>
      </c>
      <c r="N137" s="117" t="str">
        <f t="shared" si="15"/>
        <v>32000106000</v>
      </c>
      <c r="O137" s="117">
        <f t="shared" si="16"/>
        <v>3</v>
      </c>
      <c r="P137" s="117">
        <f t="shared" si="17"/>
        <v>22</v>
      </c>
      <c r="R137" s="117" t="e">
        <f>VLOOKUP(B137&amp;"-"&amp;C137,Backgroundconc!$A$3:$E$2100,4,FALSE)</f>
        <v>#N/A</v>
      </c>
      <c r="S137" s="117" t="e">
        <f>VLOOKUP(B137&amp;"-"&amp;C137,Backgroundconc!$A$3:$E$2100,5,FALSE)</f>
        <v>#N/A</v>
      </c>
    </row>
    <row r="138" spans="1:19">
      <c r="A138" s="117" t="str">
        <f t="shared" si="14"/>
        <v>3232012</v>
      </c>
      <c r="B138" s="117">
        <f t="shared" si="12"/>
        <v>3</v>
      </c>
      <c r="C138" s="117">
        <f t="shared" si="13"/>
        <v>23</v>
      </c>
      <c r="D138" s="117">
        <v>32000</v>
      </c>
      <c r="E138" s="117">
        <v>110000</v>
      </c>
      <c r="F138" s="117">
        <v>2012</v>
      </c>
      <c r="G138" s="117">
        <v>3.8994759999999999</v>
      </c>
      <c r="N138" s="117" t="str">
        <f t="shared" si="15"/>
        <v>32000110000</v>
      </c>
      <c r="O138" s="117">
        <f t="shared" si="16"/>
        <v>3</v>
      </c>
      <c r="P138" s="117">
        <f t="shared" si="17"/>
        <v>23</v>
      </c>
      <c r="R138" s="117" t="e">
        <f>VLOOKUP(B138&amp;"-"&amp;C138,Backgroundconc!$A$3:$E$2100,4,FALSE)</f>
        <v>#N/A</v>
      </c>
      <c r="S138" s="117" t="e">
        <f>VLOOKUP(B138&amp;"-"&amp;C138,Backgroundconc!$A$3:$E$2100,5,FALSE)</f>
        <v>#N/A</v>
      </c>
    </row>
    <row r="139" spans="1:19">
      <c r="A139" s="117" t="str">
        <f t="shared" si="14"/>
        <v>3242012</v>
      </c>
      <c r="B139" s="117">
        <f t="shared" si="12"/>
        <v>3</v>
      </c>
      <c r="C139" s="117">
        <f t="shared" si="13"/>
        <v>24</v>
      </c>
      <c r="D139" s="117">
        <v>32000</v>
      </c>
      <c r="E139" s="117">
        <v>114000</v>
      </c>
      <c r="F139" s="117">
        <v>2012</v>
      </c>
      <c r="G139" s="117">
        <v>3.8098890000000001</v>
      </c>
      <c r="N139" s="117" t="str">
        <f t="shared" si="15"/>
        <v>32000114000</v>
      </c>
      <c r="O139" s="117">
        <f t="shared" si="16"/>
        <v>3</v>
      </c>
      <c r="P139" s="117">
        <f t="shared" si="17"/>
        <v>24</v>
      </c>
      <c r="R139" s="117" t="e">
        <f>VLOOKUP(B139&amp;"-"&amp;C139,Backgroundconc!$A$3:$E$2100,4,FALSE)</f>
        <v>#N/A</v>
      </c>
      <c r="S139" s="117" t="e">
        <f>VLOOKUP(B139&amp;"-"&amp;C139,Backgroundconc!$A$3:$E$2100,5,FALSE)</f>
        <v>#N/A</v>
      </c>
    </row>
    <row r="140" spans="1:19">
      <c r="A140" s="117" t="str">
        <f t="shared" si="14"/>
        <v>3252012</v>
      </c>
      <c r="B140" s="117">
        <f t="shared" si="12"/>
        <v>3</v>
      </c>
      <c r="C140" s="117">
        <f t="shared" si="13"/>
        <v>25</v>
      </c>
      <c r="D140" s="117">
        <v>32000</v>
      </c>
      <c r="E140" s="117">
        <v>118000</v>
      </c>
      <c r="F140" s="117">
        <v>2012</v>
      </c>
      <c r="G140" s="117">
        <v>3.860919</v>
      </c>
      <c r="N140" s="117" t="str">
        <f t="shared" si="15"/>
        <v>32000118000</v>
      </c>
      <c r="O140" s="117">
        <f t="shared" si="16"/>
        <v>3</v>
      </c>
      <c r="P140" s="117">
        <f t="shared" si="17"/>
        <v>25</v>
      </c>
      <c r="R140" s="117" t="e">
        <f>VLOOKUP(B140&amp;"-"&amp;C140,Backgroundconc!$A$3:$E$2100,4,FALSE)</f>
        <v>#N/A</v>
      </c>
      <c r="S140" s="117" t="e">
        <f>VLOOKUP(B140&amp;"-"&amp;C140,Backgroundconc!$A$3:$E$2100,5,FALSE)</f>
        <v>#N/A</v>
      </c>
    </row>
    <row r="141" spans="1:19">
      <c r="A141" s="117" t="str">
        <f t="shared" si="14"/>
        <v>3262012</v>
      </c>
      <c r="B141" s="117">
        <f t="shared" si="12"/>
        <v>3</v>
      </c>
      <c r="C141" s="117">
        <f t="shared" si="13"/>
        <v>26</v>
      </c>
      <c r="D141" s="117">
        <v>32000</v>
      </c>
      <c r="E141" s="117">
        <v>122000</v>
      </c>
      <c r="F141" s="117">
        <v>2012</v>
      </c>
      <c r="G141" s="117">
        <v>3.5143219999999999</v>
      </c>
      <c r="N141" s="117" t="str">
        <f t="shared" si="15"/>
        <v>32000122000</v>
      </c>
      <c r="O141" s="117">
        <f t="shared" si="16"/>
        <v>3</v>
      </c>
      <c r="P141" s="117">
        <f t="shared" si="17"/>
        <v>26</v>
      </c>
      <c r="R141" s="117" t="e">
        <f>VLOOKUP(B141&amp;"-"&amp;C141,Backgroundconc!$A$3:$E$2100,4,FALSE)</f>
        <v>#N/A</v>
      </c>
      <c r="S141" s="117" t="e">
        <f>VLOOKUP(B141&amp;"-"&amp;C141,Backgroundconc!$A$3:$E$2100,5,FALSE)</f>
        <v>#N/A</v>
      </c>
    </row>
    <row r="142" spans="1:19">
      <c r="A142" s="117" t="str">
        <f t="shared" si="14"/>
        <v>3272012</v>
      </c>
      <c r="B142" s="117">
        <f t="shared" si="12"/>
        <v>3</v>
      </c>
      <c r="C142" s="117">
        <f t="shared" si="13"/>
        <v>27</v>
      </c>
      <c r="D142" s="117">
        <v>32000</v>
      </c>
      <c r="E142" s="117">
        <v>126000</v>
      </c>
      <c r="F142" s="117">
        <v>2012</v>
      </c>
      <c r="G142" s="117">
        <v>3.447724</v>
      </c>
      <c r="N142" s="117" t="str">
        <f t="shared" si="15"/>
        <v>32000126000</v>
      </c>
      <c r="O142" s="117">
        <f t="shared" si="16"/>
        <v>3</v>
      </c>
      <c r="P142" s="117">
        <f t="shared" si="17"/>
        <v>27</v>
      </c>
      <c r="R142" s="117" t="e">
        <f>VLOOKUP(B142&amp;"-"&amp;C142,Backgroundconc!$A$3:$E$2100,4,FALSE)</f>
        <v>#N/A</v>
      </c>
      <c r="S142" s="117" t="e">
        <f>VLOOKUP(B142&amp;"-"&amp;C142,Backgroundconc!$A$3:$E$2100,5,FALSE)</f>
        <v>#N/A</v>
      </c>
    </row>
    <row r="143" spans="1:19">
      <c r="A143" s="117" t="str">
        <f t="shared" si="14"/>
        <v>3282012</v>
      </c>
      <c r="B143" s="117">
        <f t="shared" si="12"/>
        <v>3</v>
      </c>
      <c r="C143" s="117">
        <f t="shared" si="13"/>
        <v>28</v>
      </c>
      <c r="D143" s="117">
        <v>32000</v>
      </c>
      <c r="E143" s="117">
        <v>130000</v>
      </c>
      <c r="F143" s="117">
        <v>2012</v>
      </c>
      <c r="G143" s="117">
        <v>3.5979070000000002</v>
      </c>
      <c r="N143" s="117" t="str">
        <f t="shared" si="15"/>
        <v>32000130000</v>
      </c>
      <c r="O143" s="117">
        <f t="shared" si="16"/>
        <v>3</v>
      </c>
      <c r="P143" s="117">
        <f t="shared" si="17"/>
        <v>28</v>
      </c>
      <c r="R143" s="117" t="e">
        <f>VLOOKUP(B143&amp;"-"&amp;C143,Backgroundconc!$A$3:$E$2100,4,FALSE)</f>
        <v>#N/A</v>
      </c>
      <c r="S143" s="117" t="e">
        <f>VLOOKUP(B143&amp;"-"&amp;C143,Backgroundconc!$A$3:$E$2100,5,FALSE)</f>
        <v>#N/A</v>
      </c>
    </row>
    <row r="144" spans="1:19">
      <c r="A144" s="117" t="str">
        <f t="shared" si="14"/>
        <v>3292012</v>
      </c>
      <c r="B144" s="117">
        <f t="shared" si="12"/>
        <v>3</v>
      </c>
      <c r="C144" s="117">
        <f t="shared" si="13"/>
        <v>29</v>
      </c>
      <c r="D144" s="117">
        <v>32000</v>
      </c>
      <c r="E144" s="117">
        <v>134000</v>
      </c>
      <c r="F144" s="117">
        <v>2012</v>
      </c>
      <c r="G144" s="117">
        <v>3.590141</v>
      </c>
      <c r="N144" s="117" t="str">
        <f t="shared" si="15"/>
        <v>32000134000</v>
      </c>
      <c r="O144" s="117">
        <f t="shared" si="16"/>
        <v>3</v>
      </c>
      <c r="P144" s="117">
        <f t="shared" si="17"/>
        <v>29</v>
      </c>
      <c r="R144" s="117" t="e">
        <f>VLOOKUP(B144&amp;"-"&amp;C144,Backgroundconc!$A$3:$E$2100,4,FALSE)</f>
        <v>#N/A</v>
      </c>
      <c r="S144" s="117" t="e">
        <f>VLOOKUP(B144&amp;"-"&amp;C144,Backgroundconc!$A$3:$E$2100,5,FALSE)</f>
        <v>#N/A</v>
      </c>
    </row>
    <row r="145" spans="1:19">
      <c r="A145" s="117" t="str">
        <f t="shared" si="14"/>
        <v>3302012</v>
      </c>
      <c r="B145" s="117">
        <f t="shared" si="12"/>
        <v>3</v>
      </c>
      <c r="C145" s="117">
        <f t="shared" si="13"/>
        <v>30</v>
      </c>
      <c r="D145" s="117">
        <v>32000</v>
      </c>
      <c r="E145" s="117">
        <v>138000</v>
      </c>
      <c r="F145" s="117">
        <v>2012</v>
      </c>
      <c r="G145" s="117">
        <v>3.6823890000000001</v>
      </c>
      <c r="N145" s="117" t="str">
        <f t="shared" si="15"/>
        <v>32000138000</v>
      </c>
      <c r="O145" s="117">
        <f t="shared" si="16"/>
        <v>3</v>
      </c>
      <c r="P145" s="117">
        <f t="shared" si="17"/>
        <v>30</v>
      </c>
      <c r="R145" s="117" t="e">
        <f>VLOOKUP(B145&amp;"-"&amp;C145,Backgroundconc!$A$3:$E$2100,4,FALSE)</f>
        <v>#N/A</v>
      </c>
      <c r="S145" s="117" t="e">
        <f>VLOOKUP(B145&amp;"-"&amp;C145,Backgroundconc!$A$3:$E$2100,5,FALSE)</f>
        <v>#N/A</v>
      </c>
    </row>
    <row r="146" spans="1:19">
      <c r="A146" s="117" t="str">
        <f t="shared" si="14"/>
        <v>3312012</v>
      </c>
      <c r="B146" s="117">
        <f t="shared" si="12"/>
        <v>3</v>
      </c>
      <c r="C146" s="117">
        <f t="shared" si="13"/>
        <v>31</v>
      </c>
      <c r="D146" s="117">
        <v>32000</v>
      </c>
      <c r="E146" s="117">
        <v>142000</v>
      </c>
      <c r="F146" s="117">
        <v>2012</v>
      </c>
      <c r="G146" s="117">
        <v>3.8325969999999998</v>
      </c>
      <c r="N146" s="117" t="str">
        <f t="shared" si="15"/>
        <v>32000142000</v>
      </c>
      <c r="O146" s="117">
        <f t="shared" si="16"/>
        <v>3</v>
      </c>
      <c r="P146" s="117">
        <f t="shared" si="17"/>
        <v>31</v>
      </c>
      <c r="R146" s="117" t="e">
        <f>VLOOKUP(B146&amp;"-"&amp;C146,Backgroundconc!$A$3:$E$2100,4,FALSE)</f>
        <v>#N/A</v>
      </c>
      <c r="S146" s="117" t="e">
        <f>VLOOKUP(B146&amp;"-"&amp;C146,Backgroundconc!$A$3:$E$2100,5,FALSE)</f>
        <v>#N/A</v>
      </c>
    </row>
    <row r="147" spans="1:19">
      <c r="A147" s="117" t="str">
        <f t="shared" si="14"/>
        <v>3322012</v>
      </c>
      <c r="B147" s="117">
        <f t="shared" si="12"/>
        <v>3</v>
      </c>
      <c r="C147" s="117">
        <f t="shared" si="13"/>
        <v>32</v>
      </c>
      <c r="D147" s="117">
        <v>32000</v>
      </c>
      <c r="E147" s="117">
        <v>146000</v>
      </c>
      <c r="F147" s="117">
        <v>2012</v>
      </c>
      <c r="G147" s="117">
        <v>3.5881439999999998</v>
      </c>
      <c r="N147" s="117" t="str">
        <f t="shared" si="15"/>
        <v>32000146000</v>
      </c>
      <c r="O147" s="117">
        <f t="shared" si="16"/>
        <v>3</v>
      </c>
      <c r="P147" s="117">
        <f t="shared" si="17"/>
        <v>32</v>
      </c>
      <c r="R147" s="117" t="e">
        <f>VLOOKUP(B147&amp;"-"&amp;C147,Backgroundconc!$A$3:$E$2100,4,FALSE)</f>
        <v>#N/A</v>
      </c>
      <c r="S147" s="117" t="e">
        <f>VLOOKUP(B147&amp;"-"&amp;C147,Backgroundconc!$A$3:$E$2100,5,FALSE)</f>
        <v>#N/A</v>
      </c>
    </row>
    <row r="148" spans="1:19">
      <c r="A148" s="117" t="str">
        <f t="shared" si="14"/>
        <v>3332012</v>
      </c>
      <c r="B148" s="117">
        <f t="shared" si="12"/>
        <v>3</v>
      </c>
      <c r="C148" s="117">
        <f t="shared" si="13"/>
        <v>33</v>
      </c>
      <c r="D148" s="117">
        <v>32000</v>
      </c>
      <c r="E148" s="117">
        <v>150000</v>
      </c>
      <c r="F148" s="117">
        <v>2012</v>
      </c>
      <c r="G148" s="117">
        <v>3.531971</v>
      </c>
      <c r="N148" s="117" t="str">
        <f t="shared" si="15"/>
        <v>32000150000</v>
      </c>
      <c r="O148" s="117">
        <f t="shared" si="16"/>
        <v>3</v>
      </c>
      <c r="P148" s="117">
        <f t="shared" si="17"/>
        <v>33</v>
      </c>
      <c r="R148" s="117" t="e">
        <f>VLOOKUP(B148&amp;"-"&amp;C148,Backgroundconc!$A$3:$E$2100,4,FALSE)</f>
        <v>#N/A</v>
      </c>
      <c r="S148" s="117" t="e">
        <f>VLOOKUP(B148&amp;"-"&amp;C148,Backgroundconc!$A$3:$E$2100,5,FALSE)</f>
        <v>#N/A</v>
      </c>
    </row>
    <row r="149" spans="1:19">
      <c r="A149" s="117" t="str">
        <f t="shared" si="14"/>
        <v>3342012</v>
      </c>
      <c r="B149" s="117">
        <f t="shared" si="12"/>
        <v>3</v>
      </c>
      <c r="C149" s="117">
        <f t="shared" si="13"/>
        <v>34</v>
      </c>
      <c r="D149" s="117">
        <v>32000</v>
      </c>
      <c r="E149" s="117">
        <v>154000</v>
      </c>
      <c r="F149" s="117">
        <v>2012</v>
      </c>
      <c r="G149" s="117">
        <v>3.7485460000000002</v>
      </c>
      <c r="N149" s="117" t="str">
        <f t="shared" si="15"/>
        <v>32000154000</v>
      </c>
      <c r="O149" s="117">
        <f t="shared" si="16"/>
        <v>3</v>
      </c>
      <c r="P149" s="117">
        <f t="shared" si="17"/>
        <v>34</v>
      </c>
      <c r="R149" s="117" t="e">
        <f>VLOOKUP(B149&amp;"-"&amp;C149,Backgroundconc!$A$3:$E$2100,4,FALSE)</f>
        <v>#N/A</v>
      </c>
      <c r="S149" s="117" t="e">
        <f>VLOOKUP(B149&amp;"-"&amp;C149,Backgroundconc!$A$3:$E$2100,5,FALSE)</f>
        <v>#N/A</v>
      </c>
    </row>
    <row r="150" spans="1:19">
      <c r="A150" s="117" t="str">
        <f t="shared" si="14"/>
        <v>3352012</v>
      </c>
      <c r="B150" s="117">
        <f t="shared" si="12"/>
        <v>3</v>
      </c>
      <c r="C150" s="117">
        <f t="shared" si="13"/>
        <v>35</v>
      </c>
      <c r="D150" s="117">
        <v>32000</v>
      </c>
      <c r="E150" s="117">
        <v>158000</v>
      </c>
      <c r="F150" s="117">
        <v>2012</v>
      </c>
      <c r="G150" s="117">
        <v>3.705476</v>
      </c>
      <c r="N150" s="117" t="str">
        <f t="shared" si="15"/>
        <v>32000158000</v>
      </c>
      <c r="O150" s="117">
        <f t="shared" si="16"/>
        <v>3</v>
      </c>
      <c r="P150" s="117">
        <f t="shared" si="17"/>
        <v>35</v>
      </c>
      <c r="R150" s="117" t="e">
        <f>VLOOKUP(B150&amp;"-"&amp;C150,Backgroundconc!$A$3:$E$2100,4,FALSE)</f>
        <v>#N/A</v>
      </c>
      <c r="S150" s="117" t="e">
        <f>VLOOKUP(B150&amp;"-"&amp;C150,Backgroundconc!$A$3:$E$2100,5,FALSE)</f>
        <v>#N/A</v>
      </c>
    </row>
    <row r="151" spans="1:19">
      <c r="A151" s="117" t="str">
        <f t="shared" si="14"/>
        <v>3362012</v>
      </c>
      <c r="B151" s="117">
        <f t="shared" si="12"/>
        <v>3</v>
      </c>
      <c r="C151" s="117">
        <f t="shared" si="13"/>
        <v>36</v>
      </c>
      <c r="D151" s="117">
        <v>32000</v>
      </c>
      <c r="E151" s="117">
        <v>162000</v>
      </c>
      <c r="F151" s="117">
        <v>2012</v>
      </c>
      <c r="G151" s="117">
        <v>3.6775319999999998</v>
      </c>
      <c r="N151" s="117" t="str">
        <f t="shared" si="15"/>
        <v>32000162000</v>
      </c>
      <c r="O151" s="117">
        <f t="shared" si="16"/>
        <v>3</v>
      </c>
      <c r="P151" s="117">
        <f t="shared" si="17"/>
        <v>36</v>
      </c>
      <c r="R151" s="117" t="e">
        <f>VLOOKUP(B151&amp;"-"&amp;C151,Backgroundconc!$A$3:$E$2100,4,FALSE)</f>
        <v>#N/A</v>
      </c>
      <c r="S151" s="117" t="e">
        <f>VLOOKUP(B151&amp;"-"&amp;C151,Backgroundconc!$A$3:$E$2100,5,FALSE)</f>
        <v>#N/A</v>
      </c>
    </row>
    <row r="152" spans="1:19">
      <c r="A152" s="117" t="str">
        <f t="shared" si="14"/>
        <v>3372012</v>
      </c>
      <c r="B152" s="117">
        <f t="shared" si="12"/>
        <v>3</v>
      </c>
      <c r="C152" s="117">
        <f t="shared" si="13"/>
        <v>37</v>
      </c>
      <c r="D152" s="117">
        <v>32000</v>
      </c>
      <c r="E152" s="117">
        <v>166000</v>
      </c>
      <c r="F152" s="117">
        <v>2012</v>
      </c>
      <c r="G152" s="117">
        <v>3.7076950000000002</v>
      </c>
      <c r="N152" s="117" t="str">
        <f t="shared" si="15"/>
        <v>32000166000</v>
      </c>
      <c r="O152" s="117">
        <f t="shared" si="16"/>
        <v>3</v>
      </c>
      <c r="P152" s="117">
        <f t="shared" si="17"/>
        <v>37</v>
      </c>
      <c r="R152" s="117">
        <f>VLOOKUP(B152&amp;"-"&amp;C152,Backgroundconc!$A$3:$E$2100,4,FALSE)</f>
        <v>32000</v>
      </c>
      <c r="S152" s="117">
        <f>VLOOKUP(B152&amp;"-"&amp;C152,Backgroundconc!$A$3:$E$2100,5,FALSE)</f>
        <v>166000</v>
      </c>
    </row>
    <row r="153" spans="1:19">
      <c r="A153" s="117" t="str">
        <f t="shared" si="14"/>
        <v>3382012</v>
      </c>
      <c r="B153" s="117">
        <f t="shared" si="12"/>
        <v>3</v>
      </c>
      <c r="C153" s="117">
        <f t="shared" si="13"/>
        <v>38</v>
      </c>
      <c r="D153" s="117">
        <v>32000</v>
      </c>
      <c r="E153" s="117">
        <v>170000</v>
      </c>
      <c r="F153" s="117">
        <v>2012</v>
      </c>
      <c r="G153" s="117">
        <v>3.6754570000000002</v>
      </c>
      <c r="N153" s="117" t="str">
        <f t="shared" si="15"/>
        <v>32000170000</v>
      </c>
      <c r="O153" s="117">
        <f t="shared" si="16"/>
        <v>3</v>
      </c>
      <c r="P153" s="117">
        <f t="shared" si="17"/>
        <v>38</v>
      </c>
      <c r="R153" s="117">
        <f>VLOOKUP(B153&amp;"-"&amp;C153,Backgroundconc!$A$3:$E$2100,4,FALSE)</f>
        <v>32000</v>
      </c>
      <c r="S153" s="117">
        <f>VLOOKUP(B153&amp;"-"&amp;C153,Backgroundconc!$A$3:$E$2100,5,FALSE)</f>
        <v>170000</v>
      </c>
    </row>
    <row r="154" spans="1:19">
      <c r="A154" s="117" t="str">
        <f t="shared" si="14"/>
        <v>3392012</v>
      </c>
      <c r="B154" s="117">
        <f t="shared" si="12"/>
        <v>3</v>
      </c>
      <c r="C154" s="117">
        <f t="shared" si="13"/>
        <v>39</v>
      </c>
      <c r="D154" s="117">
        <v>32000</v>
      </c>
      <c r="E154" s="117">
        <v>174000</v>
      </c>
      <c r="F154" s="117">
        <v>2012</v>
      </c>
      <c r="G154" s="117">
        <v>3.490383</v>
      </c>
      <c r="N154" s="117" t="str">
        <f t="shared" si="15"/>
        <v>32000174000</v>
      </c>
      <c r="O154" s="117">
        <f t="shared" si="16"/>
        <v>3</v>
      </c>
      <c r="P154" s="117">
        <f t="shared" si="17"/>
        <v>39</v>
      </c>
      <c r="R154" s="117">
        <f>VLOOKUP(B154&amp;"-"&amp;C154,Backgroundconc!$A$3:$E$2100,4,FALSE)</f>
        <v>32000</v>
      </c>
      <c r="S154" s="117">
        <f>VLOOKUP(B154&amp;"-"&amp;C154,Backgroundconc!$A$3:$E$2100,5,FALSE)</f>
        <v>174000</v>
      </c>
    </row>
    <row r="155" spans="1:19">
      <c r="A155" s="117" t="str">
        <f t="shared" si="14"/>
        <v>3402012</v>
      </c>
      <c r="B155" s="117">
        <f t="shared" si="12"/>
        <v>3</v>
      </c>
      <c r="C155" s="117">
        <f t="shared" si="13"/>
        <v>40</v>
      </c>
      <c r="D155" s="117">
        <v>32000</v>
      </c>
      <c r="E155" s="117">
        <v>178000</v>
      </c>
      <c r="F155" s="117">
        <v>2012</v>
      </c>
      <c r="G155" s="117">
        <v>3.7435010000000002</v>
      </c>
      <c r="N155" s="117" t="str">
        <f t="shared" si="15"/>
        <v>32000178000</v>
      </c>
      <c r="O155" s="117">
        <f t="shared" si="16"/>
        <v>3</v>
      </c>
      <c r="P155" s="117">
        <f t="shared" si="17"/>
        <v>40</v>
      </c>
      <c r="R155" s="117">
        <f>VLOOKUP(B155&amp;"-"&amp;C155,Backgroundconc!$A$3:$E$2100,4,FALSE)</f>
        <v>32000</v>
      </c>
      <c r="S155" s="117">
        <f>VLOOKUP(B155&amp;"-"&amp;C155,Backgroundconc!$A$3:$E$2100,5,FALSE)</f>
        <v>178000</v>
      </c>
    </row>
    <row r="156" spans="1:19">
      <c r="A156" s="117" t="str">
        <f t="shared" si="14"/>
        <v>3412012</v>
      </c>
      <c r="B156" s="117">
        <f t="shared" ref="B156:B219" si="18">(D156-24000)/4000+1</f>
        <v>3</v>
      </c>
      <c r="C156" s="117">
        <f t="shared" ref="C156:C219" si="19">(E156-22000)/4000+1</f>
        <v>41</v>
      </c>
      <c r="D156" s="117">
        <v>32000</v>
      </c>
      <c r="E156" s="117">
        <v>182000</v>
      </c>
      <c r="F156" s="117">
        <v>2012</v>
      </c>
      <c r="G156" s="117">
        <v>3.9378860000000002</v>
      </c>
      <c r="N156" s="117" t="str">
        <f t="shared" si="15"/>
        <v>32000182000</v>
      </c>
      <c r="O156" s="117">
        <f t="shared" si="16"/>
        <v>3</v>
      </c>
      <c r="P156" s="117">
        <f t="shared" si="17"/>
        <v>41</v>
      </c>
      <c r="R156" s="117">
        <f>VLOOKUP(B156&amp;"-"&amp;C156,Backgroundconc!$A$3:$E$2100,4,FALSE)</f>
        <v>32000</v>
      </c>
      <c r="S156" s="117">
        <f>VLOOKUP(B156&amp;"-"&amp;C156,Backgroundconc!$A$3:$E$2100,5,FALSE)</f>
        <v>182000</v>
      </c>
    </row>
    <row r="157" spans="1:19">
      <c r="A157" s="117" t="str">
        <f t="shared" si="14"/>
        <v>3422012</v>
      </c>
      <c r="B157" s="117">
        <f t="shared" si="18"/>
        <v>3</v>
      </c>
      <c r="C157" s="117">
        <f t="shared" si="19"/>
        <v>42</v>
      </c>
      <c r="D157" s="117">
        <v>32000</v>
      </c>
      <c r="E157" s="117">
        <v>186000</v>
      </c>
      <c r="F157" s="117">
        <v>2012</v>
      </c>
      <c r="G157" s="117">
        <v>4.1395759999999999</v>
      </c>
      <c r="N157" s="117" t="str">
        <f t="shared" si="15"/>
        <v>32000186000</v>
      </c>
      <c r="O157" s="117">
        <f t="shared" si="16"/>
        <v>3</v>
      </c>
      <c r="P157" s="117">
        <f t="shared" si="17"/>
        <v>42</v>
      </c>
      <c r="R157" s="117">
        <f>VLOOKUP(B157&amp;"-"&amp;C157,Backgroundconc!$A$3:$E$2100,4,FALSE)</f>
        <v>32000</v>
      </c>
      <c r="S157" s="117">
        <f>VLOOKUP(B157&amp;"-"&amp;C157,Backgroundconc!$A$3:$E$2100,5,FALSE)</f>
        <v>186000</v>
      </c>
    </row>
    <row r="158" spans="1:19">
      <c r="A158" s="117" t="str">
        <f t="shared" si="14"/>
        <v>3432012</v>
      </c>
      <c r="B158" s="117">
        <f t="shared" si="18"/>
        <v>3</v>
      </c>
      <c r="C158" s="117">
        <f t="shared" si="19"/>
        <v>43</v>
      </c>
      <c r="D158" s="117">
        <v>32000</v>
      </c>
      <c r="E158" s="117">
        <v>190000</v>
      </c>
      <c r="F158" s="117">
        <v>2012</v>
      </c>
      <c r="G158" s="117">
        <v>4.2608940000000004</v>
      </c>
      <c r="N158" s="117" t="str">
        <f t="shared" si="15"/>
        <v>32000190000</v>
      </c>
      <c r="O158" s="117">
        <f t="shared" si="16"/>
        <v>3</v>
      </c>
      <c r="P158" s="117">
        <f t="shared" si="17"/>
        <v>43</v>
      </c>
      <c r="R158" s="117">
        <f>VLOOKUP(B158&amp;"-"&amp;C158,Backgroundconc!$A$3:$E$2100,4,FALSE)</f>
        <v>32000</v>
      </c>
      <c r="S158" s="117">
        <f>VLOOKUP(B158&amp;"-"&amp;C158,Backgroundconc!$A$3:$E$2100,5,FALSE)</f>
        <v>190000</v>
      </c>
    </row>
    <row r="159" spans="1:19">
      <c r="A159" s="117" t="str">
        <f t="shared" si="14"/>
        <v>3442012</v>
      </c>
      <c r="B159" s="117">
        <f t="shared" si="18"/>
        <v>3</v>
      </c>
      <c r="C159" s="117">
        <f t="shared" si="19"/>
        <v>44</v>
      </c>
      <c r="D159" s="117">
        <v>32000</v>
      </c>
      <c r="E159" s="117">
        <v>194000</v>
      </c>
      <c r="F159" s="117">
        <v>2012</v>
      </c>
      <c r="G159" s="117">
        <v>4.4043010000000002</v>
      </c>
      <c r="N159" s="117" t="str">
        <f t="shared" si="15"/>
        <v>32000194000</v>
      </c>
      <c r="O159" s="117">
        <f t="shared" si="16"/>
        <v>3</v>
      </c>
      <c r="P159" s="117">
        <f t="shared" si="17"/>
        <v>44</v>
      </c>
      <c r="R159" s="117">
        <f>VLOOKUP(B159&amp;"-"&amp;C159,Backgroundconc!$A$3:$E$2100,4,FALSE)</f>
        <v>32000</v>
      </c>
      <c r="S159" s="117">
        <f>VLOOKUP(B159&amp;"-"&amp;C159,Backgroundconc!$A$3:$E$2100,5,FALSE)</f>
        <v>194000</v>
      </c>
    </row>
    <row r="160" spans="1:19">
      <c r="A160" s="117" t="str">
        <f t="shared" si="14"/>
        <v>3452012</v>
      </c>
      <c r="B160" s="117">
        <f t="shared" si="18"/>
        <v>3</v>
      </c>
      <c r="C160" s="117">
        <f t="shared" si="19"/>
        <v>45</v>
      </c>
      <c r="D160" s="117">
        <v>32000</v>
      </c>
      <c r="E160" s="117">
        <v>198000</v>
      </c>
      <c r="F160" s="117">
        <v>2012</v>
      </c>
      <c r="G160" s="117">
        <v>4.3655609999999996</v>
      </c>
      <c r="N160" s="117" t="str">
        <f t="shared" si="15"/>
        <v>32000198000</v>
      </c>
      <c r="O160" s="117">
        <f t="shared" si="16"/>
        <v>3</v>
      </c>
      <c r="P160" s="117">
        <f t="shared" si="17"/>
        <v>45</v>
      </c>
      <c r="R160" s="117">
        <f>VLOOKUP(B160&amp;"-"&amp;C160,Backgroundconc!$A$3:$E$2100,4,FALSE)</f>
        <v>32000</v>
      </c>
      <c r="S160" s="117">
        <f>VLOOKUP(B160&amp;"-"&amp;C160,Backgroundconc!$A$3:$E$2100,5,FALSE)</f>
        <v>198000</v>
      </c>
    </row>
    <row r="161" spans="1:19">
      <c r="A161" s="117" t="str">
        <f t="shared" si="14"/>
        <v>3462012</v>
      </c>
      <c r="B161" s="117">
        <f t="shared" si="18"/>
        <v>3</v>
      </c>
      <c r="C161" s="117">
        <f t="shared" si="19"/>
        <v>46</v>
      </c>
      <c r="D161" s="117">
        <v>32000</v>
      </c>
      <c r="E161" s="117">
        <v>202000</v>
      </c>
      <c r="F161" s="117">
        <v>2012</v>
      </c>
      <c r="G161" s="117">
        <v>4.4425600000000003</v>
      </c>
      <c r="N161" s="117" t="str">
        <f t="shared" si="15"/>
        <v>32000202000</v>
      </c>
      <c r="O161" s="117">
        <f t="shared" si="16"/>
        <v>3</v>
      </c>
      <c r="P161" s="117">
        <f t="shared" si="17"/>
        <v>46</v>
      </c>
      <c r="R161" s="117">
        <f>VLOOKUP(B161&amp;"-"&amp;C161,Backgroundconc!$A$3:$E$2100,4,FALSE)</f>
        <v>32000</v>
      </c>
      <c r="S161" s="117">
        <f>VLOOKUP(B161&amp;"-"&amp;C161,Backgroundconc!$A$3:$E$2100,5,FALSE)</f>
        <v>202000</v>
      </c>
    </row>
    <row r="162" spans="1:19">
      <c r="A162" s="117" t="str">
        <f t="shared" si="14"/>
        <v>3472012</v>
      </c>
      <c r="B162" s="117">
        <f t="shared" si="18"/>
        <v>3</v>
      </c>
      <c r="C162" s="117">
        <f t="shared" si="19"/>
        <v>47</v>
      </c>
      <c r="D162" s="117">
        <v>32000</v>
      </c>
      <c r="E162" s="117">
        <v>206000</v>
      </c>
      <c r="F162" s="117">
        <v>2012</v>
      </c>
      <c r="G162" s="117">
        <v>6.5650389999999996</v>
      </c>
      <c r="N162" s="117" t="str">
        <f t="shared" si="15"/>
        <v>32000206000</v>
      </c>
      <c r="O162" s="117">
        <f t="shared" si="16"/>
        <v>3</v>
      </c>
      <c r="P162" s="117">
        <f t="shared" si="17"/>
        <v>47</v>
      </c>
      <c r="R162" s="117">
        <f>VLOOKUP(B162&amp;"-"&amp;C162,Backgroundconc!$A$3:$E$2100,4,FALSE)</f>
        <v>32000</v>
      </c>
      <c r="S162" s="117">
        <f>VLOOKUP(B162&amp;"-"&amp;C162,Backgroundconc!$A$3:$E$2100,5,FALSE)</f>
        <v>206000</v>
      </c>
    </row>
    <row r="163" spans="1:19">
      <c r="A163" s="117" t="str">
        <f t="shared" si="14"/>
        <v>3482012</v>
      </c>
      <c r="B163" s="117">
        <f t="shared" si="18"/>
        <v>3</v>
      </c>
      <c r="C163" s="117">
        <f t="shared" si="19"/>
        <v>48</v>
      </c>
      <c r="D163" s="117">
        <v>32000</v>
      </c>
      <c r="E163" s="117">
        <v>210000</v>
      </c>
      <c r="F163" s="117">
        <v>2012</v>
      </c>
      <c r="G163" s="117">
        <v>6.8172370000000004</v>
      </c>
      <c r="N163" s="117" t="str">
        <f t="shared" si="15"/>
        <v>32000210000</v>
      </c>
      <c r="O163" s="117">
        <f t="shared" si="16"/>
        <v>3</v>
      </c>
      <c r="P163" s="117">
        <f t="shared" si="17"/>
        <v>48</v>
      </c>
      <c r="R163" s="117" t="e">
        <f>VLOOKUP(B163&amp;"-"&amp;C163,Backgroundconc!$A$3:$E$2100,4,FALSE)</f>
        <v>#N/A</v>
      </c>
      <c r="S163" s="117" t="e">
        <f>VLOOKUP(B163&amp;"-"&amp;C163,Backgroundconc!$A$3:$E$2100,5,FALSE)</f>
        <v>#N/A</v>
      </c>
    </row>
    <row r="164" spans="1:19">
      <c r="A164" s="117" t="str">
        <f t="shared" si="14"/>
        <v>3492012</v>
      </c>
      <c r="B164" s="117">
        <f t="shared" si="18"/>
        <v>3</v>
      </c>
      <c r="C164" s="117">
        <f t="shared" si="19"/>
        <v>49</v>
      </c>
      <c r="D164" s="117">
        <v>32000</v>
      </c>
      <c r="E164" s="117">
        <v>214000</v>
      </c>
      <c r="F164" s="117">
        <v>2012</v>
      </c>
      <c r="G164" s="117">
        <v>6.9275700000000002</v>
      </c>
      <c r="N164" s="117" t="str">
        <f t="shared" si="15"/>
        <v>32000214000</v>
      </c>
      <c r="O164" s="117">
        <f t="shared" si="16"/>
        <v>3</v>
      </c>
      <c r="P164" s="117">
        <f t="shared" si="17"/>
        <v>49</v>
      </c>
      <c r="R164" s="117" t="e">
        <f>VLOOKUP(B164&amp;"-"&amp;C164,Backgroundconc!$A$3:$E$2100,4,FALSE)</f>
        <v>#N/A</v>
      </c>
      <c r="S164" s="117" t="e">
        <f>VLOOKUP(B164&amp;"-"&amp;C164,Backgroundconc!$A$3:$E$2100,5,FALSE)</f>
        <v>#N/A</v>
      </c>
    </row>
    <row r="165" spans="1:19">
      <c r="A165" s="117" t="str">
        <f t="shared" si="14"/>
        <v>3502012</v>
      </c>
      <c r="B165" s="117">
        <f t="shared" si="18"/>
        <v>3</v>
      </c>
      <c r="C165" s="117">
        <f t="shared" si="19"/>
        <v>50</v>
      </c>
      <c r="D165" s="117">
        <v>32000</v>
      </c>
      <c r="E165" s="117">
        <v>218000</v>
      </c>
      <c r="F165" s="117">
        <v>2012</v>
      </c>
      <c r="G165" s="117">
        <v>7.0233920000000003</v>
      </c>
      <c r="N165" s="117" t="str">
        <f t="shared" si="15"/>
        <v>32000218000</v>
      </c>
      <c r="O165" s="117">
        <f t="shared" si="16"/>
        <v>3</v>
      </c>
      <c r="P165" s="117">
        <f t="shared" si="17"/>
        <v>50</v>
      </c>
      <c r="R165" s="117" t="e">
        <f>VLOOKUP(B165&amp;"-"&amp;C165,Backgroundconc!$A$3:$E$2100,4,FALSE)</f>
        <v>#N/A</v>
      </c>
      <c r="S165" s="117" t="e">
        <f>VLOOKUP(B165&amp;"-"&amp;C165,Backgroundconc!$A$3:$E$2100,5,FALSE)</f>
        <v>#N/A</v>
      </c>
    </row>
    <row r="166" spans="1:19">
      <c r="A166" s="117" t="str">
        <f t="shared" si="14"/>
        <v>3512012</v>
      </c>
      <c r="B166" s="117">
        <f t="shared" si="18"/>
        <v>3</v>
      </c>
      <c r="C166" s="117">
        <f t="shared" si="19"/>
        <v>51</v>
      </c>
      <c r="D166" s="117">
        <v>32000</v>
      </c>
      <c r="E166" s="117">
        <v>222000</v>
      </c>
      <c r="F166" s="117">
        <v>2012</v>
      </c>
      <c r="G166" s="117">
        <v>7.1134219999999999</v>
      </c>
      <c r="N166" s="117" t="str">
        <f t="shared" si="15"/>
        <v>32000222000</v>
      </c>
      <c r="O166" s="117">
        <f t="shared" si="16"/>
        <v>3</v>
      </c>
      <c r="P166" s="117">
        <f t="shared" si="17"/>
        <v>51</v>
      </c>
      <c r="R166" s="117" t="e">
        <f>VLOOKUP(B166&amp;"-"&amp;C166,Backgroundconc!$A$3:$E$2100,4,FALSE)</f>
        <v>#N/A</v>
      </c>
      <c r="S166" s="117" t="e">
        <f>VLOOKUP(B166&amp;"-"&amp;C166,Backgroundconc!$A$3:$E$2100,5,FALSE)</f>
        <v>#N/A</v>
      </c>
    </row>
    <row r="167" spans="1:19">
      <c r="A167" s="117" t="str">
        <f t="shared" si="14"/>
        <v>3522012</v>
      </c>
      <c r="B167" s="117">
        <f t="shared" si="18"/>
        <v>3</v>
      </c>
      <c r="C167" s="117">
        <f t="shared" si="19"/>
        <v>52</v>
      </c>
      <c r="D167" s="117">
        <v>32000</v>
      </c>
      <c r="E167" s="117">
        <v>226000</v>
      </c>
      <c r="F167" s="117">
        <v>2012</v>
      </c>
      <c r="G167" s="117">
        <v>7.2191530000000004</v>
      </c>
      <c r="N167" s="117" t="str">
        <f t="shared" si="15"/>
        <v>32000226000</v>
      </c>
      <c r="O167" s="117">
        <f t="shared" si="16"/>
        <v>3</v>
      </c>
      <c r="P167" s="117">
        <f t="shared" si="17"/>
        <v>52</v>
      </c>
      <c r="R167" s="117" t="e">
        <f>VLOOKUP(B167&amp;"-"&amp;C167,Backgroundconc!$A$3:$E$2100,4,FALSE)</f>
        <v>#N/A</v>
      </c>
      <c r="S167" s="117" t="e">
        <f>VLOOKUP(B167&amp;"-"&amp;C167,Backgroundconc!$A$3:$E$2100,5,FALSE)</f>
        <v>#N/A</v>
      </c>
    </row>
    <row r="168" spans="1:19">
      <c r="A168" s="117" t="str">
        <f t="shared" si="14"/>
        <v>3532012</v>
      </c>
      <c r="B168" s="117">
        <f t="shared" si="18"/>
        <v>3</v>
      </c>
      <c r="C168" s="117">
        <f t="shared" si="19"/>
        <v>53</v>
      </c>
      <c r="D168" s="117">
        <v>32000</v>
      </c>
      <c r="E168" s="117">
        <v>230000</v>
      </c>
      <c r="F168" s="117">
        <v>2012</v>
      </c>
      <c r="G168" s="117">
        <v>7.3341960000000004</v>
      </c>
      <c r="N168" s="117" t="str">
        <f t="shared" si="15"/>
        <v>32000230000</v>
      </c>
      <c r="O168" s="117">
        <f t="shared" si="16"/>
        <v>3</v>
      </c>
      <c r="P168" s="117">
        <f t="shared" si="17"/>
        <v>53</v>
      </c>
      <c r="R168" s="117" t="e">
        <f>VLOOKUP(B168&amp;"-"&amp;C168,Backgroundconc!$A$3:$E$2100,4,FALSE)</f>
        <v>#N/A</v>
      </c>
      <c r="S168" s="117" t="e">
        <f>VLOOKUP(B168&amp;"-"&amp;C168,Backgroundconc!$A$3:$E$2100,5,FALSE)</f>
        <v>#N/A</v>
      </c>
    </row>
    <row r="169" spans="1:19">
      <c r="A169" s="117" t="str">
        <f t="shared" si="14"/>
        <v>3542012</v>
      </c>
      <c r="B169" s="117">
        <f t="shared" si="18"/>
        <v>3</v>
      </c>
      <c r="C169" s="117">
        <f t="shared" si="19"/>
        <v>54</v>
      </c>
      <c r="D169" s="117">
        <v>32000</v>
      </c>
      <c r="E169" s="117">
        <v>234000</v>
      </c>
      <c r="F169" s="117">
        <v>2012</v>
      </c>
      <c r="G169" s="117">
        <v>7.3350439999999999</v>
      </c>
      <c r="N169" s="117" t="str">
        <f t="shared" si="15"/>
        <v>32000234000</v>
      </c>
      <c r="O169" s="117">
        <f t="shared" si="16"/>
        <v>3</v>
      </c>
      <c r="P169" s="117">
        <f t="shared" si="17"/>
        <v>54</v>
      </c>
      <c r="R169" s="117" t="e">
        <f>VLOOKUP(B169&amp;"-"&amp;C169,Backgroundconc!$A$3:$E$2100,4,FALSE)</f>
        <v>#N/A</v>
      </c>
      <c r="S169" s="117" t="e">
        <f>VLOOKUP(B169&amp;"-"&amp;C169,Backgroundconc!$A$3:$E$2100,5,FALSE)</f>
        <v>#N/A</v>
      </c>
    </row>
    <row r="170" spans="1:19">
      <c r="A170" s="117" t="str">
        <f t="shared" si="14"/>
        <v>3552012</v>
      </c>
      <c r="B170" s="117">
        <f t="shared" si="18"/>
        <v>3</v>
      </c>
      <c r="C170" s="117">
        <f t="shared" si="19"/>
        <v>55</v>
      </c>
      <c r="D170" s="117">
        <v>32000</v>
      </c>
      <c r="E170" s="117">
        <v>238000</v>
      </c>
      <c r="F170" s="117">
        <v>2012</v>
      </c>
      <c r="G170" s="117">
        <v>7.3461179999999997</v>
      </c>
      <c r="N170" s="117" t="str">
        <f t="shared" si="15"/>
        <v>32000238000</v>
      </c>
      <c r="O170" s="117">
        <f t="shared" si="16"/>
        <v>3</v>
      </c>
      <c r="P170" s="117">
        <f t="shared" si="17"/>
        <v>55</v>
      </c>
      <c r="R170" s="117" t="e">
        <f>VLOOKUP(B170&amp;"-"&amp;C170,Backgroundconc!$A$3:$E$2100,4,FALSE)</f>
        <v>#N/A</v>
      </c>
      <c r="S170" s="117" t="e">
        <f>VLOOKUP(B170&amp;"-"&amp;C170,Backgroundconc!$A$3:$E$2100,5,FALSE)</f>
        <v>#N/A</v>
      </c>
    </row>
    <row r="171" spans="1:19">
      <c r="A171" s="117" t="str">
        <f t="shared" si="14"/>
        <v>3562012</v>
      </c>
      <c r="B171" s="117">
        <f t="shared" si="18"/>
        <v>3</v>
      </c>
      <c r="C171" s="117">
        <f t="shared" si="19"/>
        <v>56</v>
      </c>
      <c r="D171" s="117">
        <v>32000</v>
      </c>
      <c r="E171" s="117">
        <v>242000</v>
      </c>
      <c r="F171" s="117">
        <v>2012</v>
      </c>
      <c r="G171" s="117">
        <v>7.369599</v>
      </c>
      <c r="N171" s="117" t="str">
        <f t="shared" si="15"/>
        <v>32000242000</v>
      </c>
      <c r="O171" s="117">
        <f t="shared" si="16"/>
        <v>3</v>
      </c>
      <c r="P171" s="117">
        <f t="shared" si="17"/>
        <v>56</v>
      </c>
      <c r="R171" s="117" t="e">
        <f>VLOOKUP(B171&amp;"-"&amp;C171,Backgroundconc!$A$3:$E$2100,4,FALSE)</f>
        <v>#N/A</v>
      </c>
      <c r="S171" s="117" t="e">
        <f>VLOOKUP(B171&amp;"-"&amp;C171,Backgroundconc!$A$3:$E$2100,5,FALSE)</f>
        <v>#N/A</v>
      </c>
    </row>
    <row r="172" spans="1:19">
      <c r="A172" s="117" t="str">
        <f t="shared" si="14"/>
        <v>3572012</v>
      </c>
      <c r="B172" s="117">
        <f t="shared" si="18"/>
        <v>3</v>
      </c>
      <c r="C172" s="117">
        <f t="shared" si="19"/>
        <v>57</v>
      </c>
      <c r="D172" s="117">
        <v>32000</v>
      </c>
      <c r="E172" s="117">
        <v>246000</v>
      </c>
      <c r="F172" s="117">
        <v>2012</v>
      </c>
      <c r="G172" s="117">
        <v>7.4050070000000003</v>
      </c>
      <c r="N172" s="117" t="str">
        <f t="shared" si="15"/>
        <v>32000246000</v>
      </c>
      <c r="O172" s="117">
        <f t="shared" si="16"/>
        <v>3</v>
      </c>
      <c r="P172" s="117">
        <f t="shared" si="17"/>
        <v>57</v>
      </c>
      <c r="R172" s="117" t="e">
        <f>VLOOKUP(B172&amp;"-"&amp;C172,Backgroundconc!$A$3:$E$2100,4,FALSE)</f>
        <v>#N/A</v>
      </c>
      <c r="S172" s="117" t="e">
        <f>VLOOKUP(B172&amp;"-"&amp;C172,Backgroundconc!$A$3:$E$2100,5,FALSE)</f>
        <v>#N/A</v>
      </c>
    </row>
    <row r="173" spans="1:19">
      <c r="A173" s="117" t="str">
        <f t="shared" si="14"/>
        <v>412012</v>
      </c>
      <c r="B173" s="117">
        <f t="shared" si="18"/>
        <v>4</v>
      </c>
      <c r="C173" s="117">
        <f t="shared" si="19"/>
        <v>1</v>
      </c>
      <c r="D173" s="117">
        <v>36000</v>
      </c>
      <c r="E173" s="117">
        <v>22000</v>
      </c>
      <c r="F173" s="117">
        <v>2012</v>
      </c>
      <c r="G173" s="117">
        <v>3.1101160000000001</v>
      </c>
      <c r="N173" s="117" t="str">
        <f t="shared" si="15"/>
        <v>3600022000</v>
      </c>
      <c r="O173" s="117">
        <f t="shared" si="16"/>
        <v>4</v>
      </c>
      <c r="P173" s="117">
        <f t="shared" si="17"/>
        <v>1</v>
      </c>
      <c r="R173" s="117" t="e">
        <f>VLOOKUP(B173&amp;"-"&amp;C173,Backgroundconc!$A$3:$E$2100,4,FALSE)</f>
        <v>#N/A</v>
      </c>
      <c r="S173" s="117" t="e">
        <f>VLOOKUP(B173&amp;"-"&amp;C173,Backgroundconc!$A$3:$E$2100,5,FALSE)</f>
        <v>#N/A</v>
      </c>
    </row>
    <row r="174" spans="1:19">
      <c r="A174" s="117" t="str">
        <f t="shared" si="14"/>
        <v>422012</v>
      </c>
      <c r="B174" s="117">
        <f t="shared" si="18"/>
        <v>4</v>
      </c>
      <c r="C174" s="117">
        <f t="shared" si="19"/>
        <v>2</v>
      </c>
      <c r="D174" s="117">
        <v>36000</v>
      </c>
      <c r="E174" s="117">
        <v>26000</v>
      </c>
      <c r="F174" s="117">
        <v>2012</v>
      </c>
      <c r="G174" s="117">
        <v>3.2070590000000001</v>
      </c>
      <c r="N174" s="117" t="str">
        <f t="shared" si="15"/>
        <v>3600026000</v>
      </c>
      <c r="O174" s="117">
        <f t="shared" si="16"/>
        <v>4</v>
      </c>
      <c r="P174" s="117">
        <f t="shared" si="17"/>
        <v>2</v>
      </c>
      <c r="R174" s="117" t="e">
        <f>VLOOKUP(B174&amp;"-"&amp;C174,Backgroundconc!$A$3:$E$2100,4,FALSE)</f>
        <v>#N/A</v>
      </c>
      <c r="S174" s="117" t="e">
        <f>VLOOKUP(B174&amp;"-"&amp;C174,Backgroundconc!$A$3:$E$2100,5,FALSE)</f>
        <v>#N/A</v>
      </c>
    </row>
    <row r="175" spans="1:19">
      <c r="A175" s="117" t="str">
        <f t="shared" si="14"/>
        <v>432012</v>
      </c>
      <c r="B175" s="117">
        <f t="shared" si="18"/>
        <v>4</v>
      </c>
      <c r="C175" s="117">
        <f t="shared" si="19"/>
        <v>3</v>
      </c>
      <c r="D175" s="117">
        <v>36000</v>
      </c>
      <c r="E175" s="117">
        <v>30000</v>
      </c>
      <c r="F175" s="117">
        <v>2012</v>
      </c>
      <c r="G175" s="117">
        <v>3.1219649999999999</v>
      </c>
      <c r="N175" s="117" t="str">
        <f t="shared" si="15"/>
        <v>3600030000</v>
      </c>
      <c r="O175" s="117">
        <f t="shared" si="16"/>
        <v>4</v>
      </c>
      <c r="P175" s="117">
        <f t="shared" si="17"/>
        <v>3</v>
      </c>
      <c r="R175" s="117" t="e">
        <f>VLOOKUP(B175&amp;"-"&amp;C175,Backgroundconc!$A$3:$E$2100,4,FALSE)</f>
        <v>#N/A</v>
      </c>
      <c r="S175" s="117" t="e">
        <f>VLOOKUP(B175&amp;"-"&amp;C175,Backgroundconc!$A$3:$E$2100,5,FALSE)</f>
        <v>#N/A</v>
      </c>
    </row>
    <row r="176" spans="1:19">
      <c r="A176" s="117" t="str">
        <f t="shared" si="14"/>
        <v>442012</v>
      </c>
      <c r="B176" s="117">
        <f t="shared" si="18"/>
        <v>4</v>
      </c>
      <c r="C176" s="117">
        <f t="shared" si="19"/>
        <v>4</v>
      </c>
      <c r="D176" s="117">
        <v>36000</v>
      </c>
      <c r="E176" s="117">
        <v>34000</v>
      </c>
      <c r="F176" s="117">
        <v>2012</v>
      </c>
      <c r="G176" s="117">
        <v>3.5187360000000001</v>
      </c>
      <c r="N176" s="117" t="str">
        <f t="shared" si="15"/>
        <v>3600034000</v>
      </c>
      <c r="O176" s="117">
        <f t="shared" si="16"/>
        <v>4</v>
      </c>
      <c r="P176" s="117">
        <f t="shared" si="17"/>
        <v>4</v>
      </c>
      <c r="R176" s="117" t="e">
        <f>VLOOKUP(B176&amp;"-"&amp;C176,Backgroundconc!$A$3:$E$2100,4,FALSE)</f>
        <v>#N/A</v>
      </c>
      <c r="S176" s="117" t="e">
        <f>VLOOKUP(B176&amp;"-"&amp;C176,Backgroundconc!$A$3:$E$2100,5,FALSE)</f>
        <v>#N/A</v>
      </c>
    </row>
    <row r="177" spans="1:19">
      <c r="A177" s="117" t="str">
        <f t="shared" si="14"/>
        <v>452012</v>
      </c>
      <c r="B177" s="117">
        <f t="shared" si="18"/>
        <v>4</v>
      </c>
      <c r="C177" s="117">
        <f t="shared" si="19"/>
        <v>5</v>
      </c>
      <c r="D177" s="117">
        <v>36000</v>
      </c>
      <c r="E177" s="117">
        <v>38000</v>
      </c>
      <c r="F177" s="117">
        <v>2012</v>
      </c>
      <c r="G177" s="117">
        <v>3.6766489999999998</v>
      </c>
      <c r="N177" s="117" t="str">
        <f t="shared" si="15"/>
        <v>3600038000</v>
      </c>
      <c r="O177" s="117">
        <f t="shared" si="16"/>
        <v>4</v>
      </c>
      <c r="P177" s="117">
        <f t="shared" si="17"/>
        <v>5</v>
      </c>
      <c r="R177" s="117" t="e">
        <f>VLOOKUP(B177&amp;"-"&amp;C177,Backgroundconc!$A$3:$E$2100,4,FALSE)</f>
        <v>#N/A</v>
      </c>
      <c r="S177" s="117" t="e">
        <f>VLOOKUP(B177&amp;"-"&amp;C177,Backgroundconc!$A$3:$E$2100,5,FALSE)</f>
        <v>#N/A</v>
      </c>
    </row>
    <row r="178" spans="1:19">
      <c r="A178" s="117" t="str">
        <f t="shared" si="14"/>
        <v>462012</v>
      </c>
      <c r="B178" s="117">
        <f t="shared" si="18"/>
        <v>4</v>
      </c>
      <c r="C178" s="117">
        <f t="shared" si="19"/>
        <v>6</v>
      </c>
      <c r="D178" s="117">
        <v>36000</v>
      </c>
      <c r="E178" s="117">
        <v>42000</v>
      </c>
      <c r="F178" s="117">
        <v>2012</v>
      </c>
      <c r="G178" s="117">
        <v>3.5397219999999998</v>
      </c>
      <c r="N178" s="117" t="str">
        <f t="shared" si="15"/>
        <v>3600042000</v>
      </c>
      <c r="O178" s="117">
        <f t="shared" si="16"/>
        <v>4</v>
      </c>
      <c r="P178" s="117">
        <f t="shared" si="17"/>
        <v>6</v>
      </c>
      <c r="R178" s="117" t="e">
        <f>VLOOKUP(B178&amp;"-"&amp;C178,Backgroundconc!$A$3:$E$2100,4,FALSE)</f>
        <v>#N/A</v>
      </c>
      <c r="S178" s="117" t="e">
        <f>VLOOKUP(B178&amp;"-"&amp;C178,Backgroundconc!$A$3:$E$2100,5,FALSE)</f>
        <v>#N/A</v>
      </c>
    </row>
    <row r="179" spans="1:19">
      <c r="A179" s="117" t="str">
        <f t="shared" si="14"/>
        <v>472012</v>
      </c>
      <c r="B179" s="117">
        <f t="shared" si="18"/>
        <v>4</v>
      </c>
      <c r="C179" s="117">
        <f t="shared" si="19"/>
        <v>7</v>
      </c>
      <c r="D179" s="117">
        <v>36000</v>
      </c>
      <c r="E179" s="117">
        <v>46000</v>
      </c>
      <c r="F179" s="117">
        <v>2012</v>
      </c>
      <c r="G179" s="117">
        <v>3.4975580000000002</v>
      </c>
      <c r="N179" s="117" t="str">
        <f t="shared" si="15"/>
        <v>3600046000</v>
      </c>
      <c r="O179" s="117">
        <f t="shared" si="16"/>
        <v>4</v>
      </c>
      <c r="P179" s="117">
        <f t="shared" si="17"/>
        <v>7</v>
      </c>
      <c r="R179" s="117" t="e">
        <f>VLOOKUP(B179&amp;"-"&amp;C179,Backgroundconc!$A$3:$E$2100,4,FALSE)</f>
        <v>#N/A</v>
      </c>
      <c r="S179" s="117" t="e">
        <f>VLOOKUP(B179&amp;"-"&amp;C179,Backgroundconc!$A$3:$E$2100,5,FALSE)</f>
        <v>#N/A</v>
      </c>
    </row>
    <row r="180" spans="1:19">
      <c r="A180" s="117" t="str">
        <f t="shared" si="14"/>
        <v>482012</v>
      </c>
      <c r="B180" s="117">
        <f t="shared" si="18"/>
        <v>4</v>
      </c>
      <c r="C180" s="117">
        <f t="shared" si="19"/>
        <v>8</v>
      </c>
      <c r="D180" s="117">
        <v>36000</v>
      </c>
      <c r="E180" s="117">
        <v>50000</v>
      </c>
      <c r="F180" s="117">
        <v>2012</v>
      </c>
      <c r="G180" s="117">
        <v>3.566236</v>
      </c>
      <c r="N180" s="117" t="str">
        <f t="shared" si="15"/>
        <v>3600050000</v>
      </c>
      <c r="O180" s="117">
        <f t="shared" si="16"/>
        <v>4</v>
      </c>
      <c r="P180" s="117">
        <f t="shared" si="17"/>
        <v>8</v>
      </c>
      <c r="R180" s="117" t="e">
        <f>VLOOKUP(B180&amp;"-"&amp;C180,Backgroundconc!$A$3:$E$2100,4,FALSE)</f>
        <v>#N/A</v>
      </c>
      <c r="S180" s="117" t="e">
        <f>VLOOKUP(B180&amp;"-"&amp;C180,Backgroundconc!$A$3:$E$2100,5,FALSE)</f>
        <v>#N/A</v>
      </c>
    </row>
    <row r="181" spans="1:19">
      <c r="A181" s="117" t="str">
        <f t="shared" si="14"/>
        <v>492012</v>
      </c>
      <c r="B181" s="117">
        <f t="shared" si="18"/>
        <v>4</v>
      </c>
      <c r="C181" s="117">
        <f t="shared" si="19"/>
        <v>9</v>
      </c>
      <c r="D181" s="117">
        <v>36000</v>
      </c>
      <c r="E181" s="117">
        <v>54000</v>
      </c>
      <c r="F181" s="117">
        <v>2012</v>
      </c>
      <c r="G181" s="117">
        <v>3.5733079999999999</v>
      </c>
      <c r="N181" s="117" t="str">
        <f t="shared" si="15"/>
        <v>3600054000</v>
      </c>
      <c r="O181" s="117">
        <f t="shared" si="16"/>
        <v>4</v>
      </c>
      <c r="P181" s="117">
        <f t="shared" si="17"/>
        <v>9</v>
      </c>
      <c r="R181" s="117" t="e">
        <f>VLOOKUP(B181&amp;"-"&amp;C181,Backgroundconc!$A$3:$E$2100,4,FALSE)</f>
        <v>#N/A</v>
      </c>
      <c r="S181" s="117" t="e">
        <f>VLOOKUP(B181&amp;"-"&amp;C181,Backgroundconc!$A$3:$E$2100,5,FALSE)</f>
        <v>#N/A</v>
      </c>
    </row>
    <row r="182" spans="1:19">
      <c r="A182" s="117" t="str">
        <f t="shared" si="14"/>
        <v>4102012</v>
      </c>
      <c r="B182" s="117">
        <f t="shared" si="18"/>
        <v>4</v>
      </c>
      <c r="C182" s="117">
        <f t="shared" si="19"/>
        <v>10</v>
      </c>
      <c r="D182" s="117">
        <v>36000</v>
      </c>
      <c r="E182" s="117">
        <v>58000</v>
      </c>
      <c r="F182" s="117">
        <v>2012</v>
      </c>
      <c r="G182" s="117">
        <v>3.4779930000000001</v>
      </c>
      <c r="N182" s="117" t="str">
        <f t="shared" si="15"/>
        <v>3600058000</v>
      </c>
      <c r="O182" s="117">
        <f t="shared" si="16"/>
        <v>4</v>
      </c>
      <c r="P182" s="117">
        <f t="shared" si="17"/>
        <v>10</v>
      </c>
      <c r="R182" s="117" t="e">
        <f>VLOOKUP(B182&amp;"-"&amp;C182,Backgroundconc!$A$3:$E$2100,4,FALSE)</f>
        <v>#N/A</v>
      </c>
      <c r="S182" s="117" t="e">
        <f>VLOOKUP(B182&amp;"-"&amp;C182,Backgroundconc!$A$3:$E$2100,5,FALSE)</f>
        <v>#N/A</v>
      </c>
    </row>
    <row r="183" spans="1:19">
      <c r="A183" s="117" t="str">
        <f t="shared" si="14"/>
        <v>4112012</v>
      </c>
      <c r="B183" s="117">
        <f t="shared" si="18"/>
        <v>4</v>
      </c>
      <c r="C183" s="117">
        <f t="shared" si="19"/>
        <v>11</v>
      </c>
      <c r="D183" s="117">
        <v>36000</v>
      </c>
      <c r="E183" s="117">
        <v>62000</v>
      </c>
      <c r="F183" s="117">
        <v>2012</v>
      </c>
      <c r="G183" s="117">
        <v>3.5579100000000001</v>
      </c>
      <c r="N183" s="117" t="str">
        <f t="shared" si="15"/>
        <v>3600062000</v>
      </c>
      <c r="O183" s="117">
        <f t="shared" si="16"/>
        <v>4</v>
      </c>
      <c r="P183" s="117">
        <f t="shared" si="17"/>
        <v>11</v>
      </c>
      <c r="R183" s="117" t="e">
        <f>VLOOKUP(B183&amp;"-"&amp;C183,Backgroundconc!$A$3:$E$2100,4,FALSE)</f>
        <v>#N/A</v>
      </c>
      <c r="S183" s="117" t="e">
        <f>VLOOKUP(B183&amp;"-"&amp;C183,Backgroundconc!$A$3:$E$2100,5,FALSE)</f>
        <v>#N/A</v>
      </c>
    </row>
    <row r="184" spans="1:19">
      <c r="A184" s="117" t="str">
        <f t="shared" si="14"/>
        <v>4122012</v>
      </c>
      <c r="B184" s="117">
        <f t="shared" si="18"/>
        <v>4</v>
      </c>
      <c r="C184" s="117">
        <f t="shared" si="19"/>
        <v>12</v>
      </c>
      <c r="D184" s="117">
        <v>36000</v>
      </c>
      <c r="E184" s="117">
        <v>66000</v>
      </c>
      <c r="F184" s="117">
        <v>2012</v>
      </c>
      <c r="G184" s="117">
        <v>3.4885540000000002</v>
      </c>
      <c r="N184" s="117" t="str">
        <f t="shared" si="15"/>
        <v>3600066000</v>
      </c>
      <c r="O184" s="117">
        <f t="shared" si="16"/>
        <v>4</v>
      </c>
      <c r="P184" s="117">
        <f t="shared" si="17"/>
        <v>12</v>
      </c>
      <c r="R184" s="117" t="e">
        <f>VLOOKUP(B184&amp;"-"&amp;C184,Backgroundconc!$A$3:$E$2100,4,FALSE)</f>
        <v>#N/A</v>
      </c>
      <c r="S184" s="117" t="e">
        <f>VLOOKUP(B184&amp;"-"&amp;C184,Backgroundconc!$A$3:$E$2100,5,FALSE)</f>
        <v>#N/A</v>
      </c>
    </row>
    <row r="185" spans="1:19">
      <c r="A185" s="117" t="str">
        <f t="shared" si="14"/>
        <v>4132012</v>
      </c>
      <c r="B185" s="117">
        <f t="shared" si="18"/>
        <v>4</v>
      </c>
      <c r="C185" s="117">
        <f t="shared" si="19"/>
        <v>13</v>
      </c>
      <c r="D185" s="117">
        <v>36000</v>
      </c>
      <c r="E185" s="117">
        <v>70000</v>
      </c>
      <c r="F185" s="117">
        <v>2012</v>
      </c>
      <c r="G185" s="117">
        <v>3.394107</v>
      </c>
      <c r="N185" s="117" t="str">
        <f t="shared" si="15"/>
        <v>3600070000</v>
      </c>
      <c r="O185" s="117">
        <f t="shared" si="16"/>
        <v>4</v>
      </c>
      <c r="P185" s="117">
        <f t="shared" si="17"/>
        <v>13</v>
      </c>
      <c r="R185" s="117" t="e">
        <f>VLOOKUP(B185&amp;"-"&amp;C185,Backgroundconc!$A$3:$E$2100,4,FALSE)</f>
        <v>#N/A</v>
      </c>
      <c r="S185" s="117" t="e">
        <f>VLOOKUP(B185&amp;"-"&amp;C185,Backgroundconc!$A$3:$E$2100,5,FALSE)</f>
        <v>#N/A</v>
      </c>
    </row>
    <row r="186" spans="1:19">
      <c r="A186" s="117" t="str">
        <f t="shared" si="14"/>
        <v>4142012</v>
      </c>
      <c r="B186" s="117">
        <f t="shared" si="18"/>
        <v>4</v>
      </c>
      <c r="C186" s="117">
        <f t="shared" si="19"/>
        <v>14</v>
      </c>
      <c r="D186" s="117">
        <v>36000</v>
      </c>
      <c r="E186" s="117">
        <v>74000</v>
      </c>
      <c r="F186" s="117">
        <v>2012</v>
      </c>
      <c r="G186" s="117">
        <v>3.5249259999999998</v>
      </c>
      <c r="N186" s="117" t="str">
        <f t="shared" si="15"/>
        <v>3600074000</v>
      </c>
      <c r="O186" s="117">
        <f t="shared" si="16"/>
        <v>4</v>
      </c>
      <c r="P186" s="117">
        <f t="shared" si="17"/>
        <v>14</v>
      </c>
      <c r="R186" s="117" t="e">
        <f>VLOOKUP(B186&amp;"-"&amp;C186,Backgroundconc!$A$3:$E$2100,4,FALSE)</f>
        <v>#N/A</v>
      </c>
      <c r="S186" s="117" t="e">
        <f>VLOOKUP(B186&amp;"-"&amp;C186,Backgroundconc!$A$3:$E$2100,5,FALSE)</f>
        <v>#N/A</v>
      </c>
    </row>
    <row r="187" spans="1:19">
      <c r="A187" s="117" t="str">
        <f t="shared" si="14"/>
        <v>4152012</v>
      </c>
      <c r="B187" s="117">
        <f t="shared" si="18"/>
        <v>4</v>
      </c>
      <c r="C187" s="117">
        <f t="shared" si="19"/>
        <v>15</v>
      </c>
      <c r="D187" s="117">
        <v>36000</v>
      </c>
      <c r="E187" s="117">
        <v>78000</v>
      </c>
      <c r="F187" s="117">
        <v>2012</v>
      </c>
      <c r="G187" s="117">
        <v>3.7404280000000001</v>
      </c>
      <c r="N187" s="117" t="str">
        <f t="shared" si="15"/>
        <v>3600078000</v>
      </c>
      <c r="O187" s="117">
        <f t="shared" si="16"/>
        <v>4</v>
      </c>
      <c r="P187" s="117">
        <f t="shared" si="17"/>
        <v>15</v>
      </c>
      <c r="R187" s="117" t="e">
        <f>VLOOKUP(B187&amp;"-"&amp;C187,Backgroundconc!$A$3:$E$2100,4,FALSE)</f>
        <v>#N/A</v>
      </c>
      <c r="S187" s="117" t="e">
        <f>VLOOKUP(B187&amp;"-"&amp;C187,Backgroundconc!$A$3:$E$2100,5,FALSE)</f>
        <v>#N/A</v>
      </c>
    </row>
    <row r="188" spans="1:19">
      <c r="A188" s="117" t="str">
        <f t="shared" si="14"/>
        <v>4162012</v>
      </c>
      <c r="B188" s="117">
        <f t="shared" si="18"/>
        <v>4</v>
      </c>
      <c r="C188" s="117">
        <f t="shared" si="19"/>
        <v>16</v>
      </c>
      <c r="D188" s="117">
        <v>36000</v>
      </c>
      <c r="E188" s="117">
        <v>82000</v>
      </c>
      <c r="F188" s="117">
        <v>2012</v>
      </c>
      <c r="G188" s="117">
        <v>3.7138149999999999</v>
      </c>
      <c r="N188" s="117" t="str">
        <f t="shared" si="15"/>
        <v>3600082000</v>
      </c>
      <c r="O188" s="117">
        <f t="shared" si="16"/>
        <v>4</v>
      </c>
      <c r="P188" s="117">
        <f t="shared" si="17"/>
        <v>16</v>
      </c>
      <c r="R188" s="117" t="e">
        <f>VLOOKUP(B188&amp;"-"&amp;C188,Backgroundconc!$A$3:$E$2100,4,FALSE)</f>
        <v>#N/A</v>
      </c>
      <c r="S188" s="117" t="e">
        <f>VLOOKUP(B188&amp;"-"&amp;C188,Backgroundconc!$A$3:$E$2100,5,FALSE)</f>
        <v>#N/A</v>
      </c>
    </row>
    <row r="189" spans="1:19">
      <c r="A189" s="117" t="str">
        <f t="shared" si="14"/>
        <v>4172012</v>
      </c>
      <c r="B189" s="117">
        <f t="shared" si="18"/>
        <v>4</v>
      </c>
      <c r="C189" s="117">
        <f t="shared" si="19"/>
        <v>17</v>
      </c>
      <c r="D189" s="117">
        <v>36000</v>
      </c>
      <c r="E189" s="117">
        <v>86000</v>
      </c>
      <c r="F189" s="117">
        <v>2012</v>
      </c>
      <c r="G189" s="117">
        <v>3.9449749999999999</v>
      </c>
      <c r="N189" s="117" t="str">
        <f t="shared" si="15"/>
        <v>3600086000</v>
      </c>
      <c r="O189" s="117">
        <f t="shared" si="16"/>
        <v>4</v>
      </c>
      <c r="P189" s="117">
        <f t="shared" si="17"/>
        <v>17</v>
      </c>
      <c r="R189" s="117" t="e">
        <f>VLOOKUP(B189&amp;"-"&amp;C189,Backgroundconc!$A$3:$E$2100,4,FALSE)</f>
        <v>#N/A</v>
      </c>
      <c r="S189" s="117" t="e">
        <f>VLOOKUP(B189&amp;"-"&amp;C189,Backgroundconc!$A$3:$E$2100,5,FALSE)</f>
        <v>#N/A</v>
      </c>
    </row>
    <row r="190" spans="1:19">
      <c r="A190" s="117" t="str">
        <f t="shared" si="14"/>
        <v>4182012</v>
      </c>
      <c r="B190" s="117">
        <f t="shared" si="18"/>
        <v>4</v>
      </c>
      <c r="C190" s="117">
        <f t="shared" si="19"/>
        <v>18</v>
      </c>
      <c r="D190" s="117">
        <v>36000</v>
      </c>
      <c r="E190" s="117">
        <v>90000</v>
      </c>
      <c r="F190" s="117">
        <v>2012</v>
      </c>
      <c r="G190" s="117">
        <v>3.9536359999999999</v>
      </c>
      <c r="N190" s="117" t="str">
        <f t="shared" si="15"/>
        <v>3600090000</v>
      </c>
      <c r="O190" s="117">
        <f t="shared" si="16"/>
        <v>4</v>
      </c>
      <c r="P190" s="117">
        <f t="shared" si="17"/>
        <v>18</v>
      </c>
      <c r="R190" s="117" t="e">
        <f>VLOOKUP(B190&amp;"-"&amp;C190,Backgroundconc!$A$3:$E$2100,4,FALSE)</f>
        <v>#N/A</v>
      </c>
      <c r="S190" s="117" t="e">
        <f>VLOOKUP(B190&amp;"-"&amp;C190,Backgroundconc!$A$3:$E$2100,5,FALSE)</f>
        <v>#N/A</v>
      </c>
    </row>
    <row r="191" spans="1:19">
      <c r="A191" s="117" t="str">
        <f t="shared" si="14"/>
        <v>4192012</v>
      </c>
      <c r="B191" s="117">
        <f t="shared" si="18"/>
        <v>4</v>
      </c>
      <c r="C191" s="117">
        <f t="shared" si="19"/>
        <v>19</v>
      </c>
      <c r="D191" s="117">
        <v>36000</v>
      </c>
      <c r="E191" s="117">
        <v>94000</v>
      </c>
      <c r="F191" s="117">
        <v>2012</v>
      </c>
      <c r="G191" s="117">
        <v>3.8657059999999999</v>
      </c>
      <c r="N191" s="117" t="str">
        <f t="shared" si="15"/>
        <v>3600094000</v>
      </c>
      <c r="O191" s="117">
        <f t="shared" si="16"/>
        <v>4</v>
      </c>
      <c r="P191" s="117">
        <f t="shared" si="17"/>
        <v>19</v>
      </c>
      <c r="R191" s="117" t="e">
        <f>VLOOKUP(B191&amp;"-"&amp;C191,Backgroundconc!$A$3:$E$2100,4,FALSE)</f>
        <v>#N/A</v>
      </c>
      <c r="S191" s="117" t="e">
        <f>VLOOKUP(B191&amp;"-"&amp;C191,Backgroundconc!$A$3:$E$2100,5,FALSE)</f>
        <v>#N/A</v>
      </c>
    </row>
    <row r="192" spans="1:19">
      <c r="A192" s="117" t="str">
        <f t="shared" si="14"/>
        <v>4202012</v>
      </c>
      <c r="B192" s="117">
        <f t="shared" si="18"/>
        <v>4</v>
      </c>
      <c r="C192" s="117">
        <f t="shared" si="19"/>
        <v>20</v>
      </c>
      <c r="D192" s="117">
        <v>36000</v>
      </c>
      <c r="E192" s="117">
        <v>98000</v>
      </c>
      <c r="F192" s="117">
        <v>2012</v>
      </c>
      <c r="G192" s="117">
        <v>4.014437</v>
      </c>
      <c r="N192" s="117" t="str">
        <f t="shared" si="15"/>
        <v>3600098000</v>
      </c>
      <c r="O192" s="117">
        <f t="shared" si="16"/>
        <v>4</v>
      </c>
      <c r="P192" s="117">
        <f t="shared" si="17"/>
        <v>20</v>
      </c>
      <c r="R192" s="117" t="e">
        <f>VLOOKUP(B192&amp;"-"&amp;C192,Backgroundconc!$A$3:$E$2100,4,FALSE)</f>
        <v>#N/A</v>
      </c>
      <c r="S192" s="117" t="e">
        <f>VLOOKUP(B192&amp;"-"&amp;C192,Backgroundconc!$A$3:$E$2100,5,FALSE)</f>
        <v>#N/A</v>
      </c>
    </row>
    <row r="193" spans="1:19">
      <c r="A193" s="117" t="str">
        <f t="shared" si="14"/>
        <v>4212012</v>
      </c>
      <c r="B193" s="117">
        <f t="shared" si="18"/>
        <v>4</v>
      </c>
      <c r="C193" s="117">
        <f t="shared" si="19"/>
        <v>21</v>
      </c>
      <c r="D193" s="117">
        <v>36000</v>
      </c>
      <c r="E193" s="117">
        <v>102000</v>
      </c>
      <c r="F193" s="117">
        <v>2012</v>
      </c>
      <c r="G193" s="117">
        <v>3.9720870000000001</v>
      </c>
      <c r="N193" s="117" t="str">
        <f t="shared" si="15"/>
        <v>36000102000</v>
      </c>
      <c r="O193" s="117">
        <f t="shared" si="16"/>
        <v>4</v>
      </c>
      <c r="P193" s="117">
        <f t="shared" si="17"/>
        <v>21</v>
      </c>
      <c r="R193" s="117" t="e">
        <f>VLOOKUP(B193&amp;"-"&amp;C193,Backgroundconc!$A$3:$E$2100,4,FALSE)</f>
        <v>#N/A</v>
      </c>
      <c r="S193" s="117" t="e">
        <f>VLOOKUP(B193&amp;"-"&amp;C193,Backgroundconc!$A$3:$E$2100,5,FALSE)</f>
        <v>#N/A</v>
      </c>
    </row>
    <row r="194" spans="1:19">
      <c r="A194" s="117" t="str">
        <f t="shared" si="14"/>
        <v>4222012</v>
      </c>
      <c r="B194" s="117">
        <f t="shared" si="18"/>
        <v>4</v>
      </c>
      <c r="C194" s="117">
        <f t="shared" si="19"/>
        <v>22</v>
      </c>
      <c r="D194" s="117">
        <v>36000</v>
      </c>
      <c r="E194" s="117">
        <v>106000</v>
      </c>
      <c r="F194" s="117">
        <v>2012</v>
      </c>
      <c r="G194" s="117">
        <v>3.7675360000000002</v>
      </c>
      <c r="N194" s="117" t="str">
        <f t="shared" si="15"/>
        <v>36000106000</v>
      </c>
      <c r="O194" s="117">
        <f t="shared" si="16"/>
        <v>4</v>
      </c>
      <c r="P194" s="117">
        <f t="shared" si="17"/>
        <v>22</v>
      </c>
      <c r="R194" s="117" t="e">
        <f>VLOOKUP(B194&amp;"-"&amp;C194,Backgroundconc!$A$3:$E$2100,4,FALSE)</f>
        <v>#N/A</v>
      </c>
      <c r="S194" s="117" t="e">
        <f>VLOOKUP(B194&amp;"-"&amp;C194,Backgroundconc!$A$3:$E$2100,5,FALSE)</f>
        <v>#N/A</v>
      </c>
    </row>
    <row r="195" spans="1:19">
      <c r="A195" s="117" t="str">
        <f t="shared" ref="A195:A258" si="20">CONCATENATE(B195,C195,F195)</f>
        <v>4232012</v>
      </c>
      <c r="B195" s="117">
        <f t="shared" si="18"/>
        <v>4</v>
      </c>
      <c r="C195" s="117">
        <f t="shared" si="19"/>
        <v>23</v>
      </c>
      <c r="D195" s="117">
        <v>36000</v>
      </c>
      <c r="E195" s="117">
        <v>110000</v>
      </c>
      <c r="F195" s="117">
        <v>2012</v>
      </c>
      <c r="G195" s="117">
        <v>3.425271</v>
      </c>
      <c r="N195" s="117" t="str">
        <f t="shared" ref="N195:N258" si="21">D195&amp;E195</f>
        <v>36000110000</v>
      </c>
      <c r="O195" s="117">
        <f t="shared" ref="O195:O258" si="22">B195</f>
        <v>4</v>
      </c>
      <c r="P195" s="117">
        <f t="shared" ref="P195:P258" si="23">C195</f>
        <v>23</v>
      </c>
      <c r="R195" s="117" t="e">
        <f>VLOOKUP(B195&amp;"-"&amp;C195,Backgroundconc!$A$3:$E$2100,4,FALSE)</f>
        <v>#N/A</v>
      </c>
      <c r="S195" s="117" t="e">
        <f>VLOOKUP(B195&amp;"-"&amp;C195,Backgroundconc!$A$3:$E$2100,5,FALSE)</f>
        <v>#N/A</v>
      </c>
    </row>
    <row r="196" spans="1:19">
      <c r="A196" s="117" t="str">
        <f t="shared" si="20"/>
        <v>4242012</v>
      </c>
      <c r="B196" s="117">
        <f t="shared" si="18"/>
        <v>4</v>
      </c>
      <c r="C196" s="117">
        <f t="shared" si="19"/>
        <v>24</v>
      </c>
      <c r="D196" s="117">
        <v>36000</v>
      </c>
      <c r="E196" s="117">
        <v>114000</v>
      </c>
      <c r="F196" s="117">
        <v>2012</v>
      </c>
      <c r="G196" s="117">
        <v>3.857348</v>
      </c>
      <c r="N196" s="117" t="str">
        <f t="shared" si="21"/>
        <v>36000114000</v>
      </c>
      <c r="O196" s="117">
        <f t="shared" si="22"/>
        <v>4</v>
      </c>
      <c r="P196" s="117">
        <f t="shared" si="23"/>
        <v>24</v>
      </c>
      <c r="R196" s="117" t="e">
        <f>VLOOKUP(B196&amp;"-"&amp;C196,Backgroundconc!$A$3:$E$2100,4,FALSE)</f>
        <v>#N/A</v>
      </c>
      <c r="S196" s="117" t="e">
        <f>VLOOKUP(B196&amp;"-"&amp;C196,Backgroundconc!$A$3:$E$2100,5,FALSE)</f>
        <v>#N/A</v>
      </c>
    </row>
    <row r="197" spans="1:19">
      <c r="A197" s="117" t="str">
        <f t="shared" si="20"/>
        <v>4252012</v>
      </c>
      <c r="B197" s="117">
        <f t="shared" si="18"/>
        <v>4</v>
      </c>
      <c r="C197" s="117">
        <f t="shared" si="19"/>
        <v>25</v>
      </c>
      <c r="D197" s="117">
        <v>36000</v>
      </c>
      <c r="E197" s="117">
        <v>118000</v>
      </c>
      <c r="F197" s="117">
        <v>2012</v>
      </c>
      <c r="G197" s="117">
        <v>3.718547</v>
      </c>
      <c r="N197" s="117" t="str">
        <f t="shared" si="21"/>
        <v>36000118000</v>
      </c>
      <c r="O197" s="117">
        <f t="shared" si="22"/>
        <v>4</v>
      </c>
      <c r="P197" s="117">
        <f t="shared" si="23"/>
        <v>25</v>
      </c>
      <c r="R197" s="117" t="e">
        <f>VLOOKUP(B197&amp;"-"&amp;C197,Backgroundconc!$A$3:$E$2100,4,FALSE)</f>
        <v>#N/A</v>
      </c>
      <c r="S197" s="117" t="e">
        <f>VLOOKUP(B197&amp;"-"&amp;C197,Backgroundconc!$A$3:$E$2100,5,FALSE)</f>
        <v>#N/A</v>
      </c>
    </row>
    <row r="198" spans="1:19">
      <c r="A198" s="117" t="str">
        <f t="shared" si="20"/>
        <v>4262012</v>
      </c>
      <c r="B198" s="117">
        <f t="shared" si="18"/>
        <v>4</v>
      </c>
      <c r="C198" s="117">
        <f t="shared" si="19"/>
        <v>26</v>
      </c>
      <c r="D198" s="117">
        <v>36000</v>
      </c>
      <c r="E198" s="117">
        <v>122000</v>
      </c>
      <c r="F198" s="117">
        <v>2012</v>
      </c>
      <c r="G198" s="117">
        <v>3.4415770000000001</v>
      </c>
      <c r="N198" s="117" t="str">
        <f t="shared" si="21"/>
        <v>36000122000</v>
      </c>
      <c r="O198" s="117">
        <f t="shared" si="22"/>
        <v>4</v>
      </c>
      <c r="P198" s="117">
        <f t="shared" si="23"/>
        <v>26</v>
      </c>
      <c r="R198" s="117" t="e">
        <f>VLOOKUP(B198&amp;"-"&amp;C198,Backgroundconc!$A$3:$E$2100,4,FALSE)</f>
        <v>#N/A</v>
      </c>
      <c r="S198" s="117" t="e">
        <f>VLOOKUP(B198&amp;"-"&amp;C198,Backgroundconc!$A$3:$E$2100,5,FALSE)</f>
        <v>#N/A</v>
      </c>
    </row>
    <row r="199" spans="1:19">
      <c r="A199" s="117" t="str">
        <f t="shared" si="20"/>
        <v>4272012</v>
      </c>
      <c r="B199" s="117">
        <f t="shared" si="18"/>
        <v>4</v>
      </c>
      <c r="C199" s="117">
        <f t="shared" si="19"/>
        <v>27</v>
      </c>
      <c r="D199" s="117">
        <v>36000</v>
      </c>
      <c r="E199" s="117">
        <v>126000</v>
      </c>
      <c r="F199" s="117">
        <v>2012</v>
      </c>
      <c r="G199" s="117">
        <v>3.3190840000000001</v>
      </c>
      <c r="N199" s="117" t="str">
        <f t="shared" si="21"/>
        <v>36000126000</v>
      </c>
      <c r="O199" s="117">
        <f t="shared" si="22"/>
        <v>4</v>
      </c>
      <c r="P199" s="117">
        <f t="shared" si="23"/>
        <v>27</v>
      </c>
      <c r="R199" s="117" t="e">
        <f>VLOOKUP(B199&amp;"-"&amp;C199,Backgroundconc!$A$3:$E$2100,4,FALSE)</f>
        <v>#N/A</v>
      </c>
      <c r="S199" s="117" t="e">
        <f>VLOOKUP(B199&amp;"-"&amp;C199,Backgroundconc!$A$3:$E$2100,5,FALSE)</f>
        <v>#N/A</v>
      </c>
    </row>
    <row r="200" spans="1:19">
      <c r="A200" s="117" t="str">
        <f t="shared" si="20"/>
        <v>4282012</v>
      </c>
      <c r="B200" s="117">
        <f t="shared" si="18"/>
        <v>4</v>
      </c>
      <c r="C200" s="117">
        <f t="shared" si="19"/>
        <v>28</v>
      </c>
      <c r="D200" s="117">
        <v>36000</v>
      </c>
      <c r="E200" s="117">
        <v>130000</v>
      </c>
      <c r="F200" s="117">
        <v>2012</v>
      </c>
      <c r="G200" s="117">
        <v>3.5123500000000001</v>
      </c>
      <c r="N200" s="117" t="str">
        <f t="shared" si="21"/>
        <v>36000130000</v>
      </c>
      <c r="O200" s="117">
        <f t="shared" si="22"/>
        <v>4</v>
      </c>
      <c r="P200" s="117">
        <f t="shared" si="23"/>
        <v>28</v>
      </c>
      <c r="R200" s="117" t="e">
        <f>VLOOKUP(B200&amp;"-"&amp;C200,Backgroundconc!$A$3:$E$2100,4,FALSE)</f>
        <v>#N/A</v>
      </c>
      <c r="S200" s="117" t="e">
        <f>VLOOKUP(B200&amp;"-"&amp;C200,Backgroundconc!$A$3:$E$2100,5,FALSE)</f>
        <v>#N/A</v>
      </c>
    </row>
    <row r="201" spans="1:19">
      <c r="A201" s="117" t="str">
        <f t="shared" si="20"/>
        <v>4292012</v>
      </c>
      <c r="B201" s="117">
        <f t="shared" si="18"/>
        <v>4</v>
      </c>
      <c r="C201" s="117">
        <f t="shared" si="19"/>
        <v>29</v>
      </c>
      <c r="D201" s="117">
        <v>36000</v>
      </c>
      <c r="E201" s="117">
        <v>134000</v>
      </c>
      <c r="F201" s="117">
        <v>2012</v>
      </c>
      <c r="G201" s="117">
        <v>3.592403</v>
      </c>
      <c r="N201" s="117" t="str">
        <f t="shared" si="21"/>
        <v>36000134000</v>
      </c>
      <c r="O201" s="117">
        <f t="shared" si="22"/>
        <v>4</v>
      </c>
      <c r="P201" s="117">
        <f t="shared" si="23"/>
        <v>29</v>
      </c>
      <c r="R201" s="117" t="e">
        <f>VLOOKUP(B201&amp;"-"&amp;C201,Backgroundconc!$A$3:$E$2100,4,FALSE)</f>
        <v>#N/A</v>
      </c>
      <c r="S201" s="117" t="e">
        <f>VLOOKUP(B201&amp;"-"&amp;C201,Backgroundconc!$A$3:$E$2100,5,FALSE)</f>
        <v>#N/A</v>
      </c>
    </row>
    <row r="202" spans="1:19">
      <c r="A202" s="117" t="str">
        <f t="shared" si="20"/>
        <v>4302012</v>
      </c>
      <c r="B202" s="117">
        <f t="shared" si="18"/>
        <v>4</v>
      </c>
      <c r="C202" s="117">
        <f t="shared" si="19"/>
        <v>30</v>
      </c>
      <c r="D202" s="117">
        <v>36000</v>
      </c>
      <c r="E202" s="117">
        <v>138000</v>
      </c>
      <c r="F202" s="117">
        <v>2012</v>
      </c>
      <c r="G202" s="117">
        <v>3.7577199999999999</v>
      </c>
      <c r="N202" s="117" t="str">
        <f t="shared" si="21"/>
        <v>36000138000</v>
      </c>
      <c r="O202" s="117">
        <f t="shared" si="22"/>
        <v>4</v>
      </c>
      <c r="P202" s="117">
        <f t="shared" si="23"/>
        <v>30</v>
      </c>
      <c r="R202" s="117" t="e">
        <f>VLOOKUP(B202&amp;"-"&amp;C202,Backgroundconc!$A$3:$E$2100,4,FALSE)</f>
        <v>#N/A</v>
      </c>
      <c r="S202" s="117" t="e">
        <f>VLOOKUP(B202&amp;"-"&amp;C202,Backgroundconc!$A$3:$E$2100,5,FALSE)</f>
        <v>#N/A</v>
      </c>
    </row>
    <row r="203" spans="1:19">
      <c r="A203" s="117" t="str">
        <f t="shared" si="20"/>
        <v>4312012</v>
      </c>
      <c r="B203" s="117">
        <f t="shared" si="18"/>
        <v>4</v>
      </c>
      <c r="C203" s="117">
        <f t="shared" si="19"/>
        <v>31</v>
      </c>
      <c r="D203" s="117">
        <v>36000</v>
      </c>
      <c r="E203" s="117">
        <v>142000</v>
      </c>
      <c r="F203" s="117">
        <v>2012</v>
      </c>
      <c r="G203" s="117">
        <v>3.7883870000000002</v>
      </c>
      <c r="N203" s="117" t="str">
        <f t="shared" si="21"/>
        <v>36000142000</v>
      </c>
      <c r="O203" s="117">
        <f t="shared" si="22"/>
        <v>4</v>
      </c>
      <c r="P203" s="117">
        <f t="shared" si="23"/>
        <v>31</v>
      </c>
      <c r="R203" s="117" t="e">
        <f>VLOOKUP(B203&amp;"-"&amp;C203,Backgroundconc!$A$3:$E$2100,4,FALSE)</f>
        <v>#N/A</v>
      </c>
      <c r="S203" s="117" t="e">
        <f>VLOOKUP(B203&amp;"-"&amp;C203,Backgroundconc!$A$3:$E$2100,5,FALSE)</f>
        <v>#N/A</v>
      </c>
    </row>
    <row r="204" spans="1:19">
      <c r="A204" s="117" t="str">
        <f t="shared" si="20"/>
        <v>4322012</v>
      </c>
      <c r="B204" s="117">
        <f t="shared" si="18"/>
        <v>4</v>
      </c>
      <c r="C204" s="117">
        <f t="shared" si="19"/>
        <v>32</v>
      </c>
      <c r="D204" s="117">
        <v>36000</v>
      </c>
      <c r="E204" s="117">
        <v>146000</v>
      </c>
      <c r="F204" s="117">
        <v>2012</v>
      </c>
      <c r="G204" s="117">
        <v>3.76396</v>
      </c>
      <c r="N204" s="117" t="str">
        <f t="shared" si="21"/>
        <v>36000146000</v>
      </c>
      <c r="O204" s="117">
        <f t="shared" si="22"/>
        <v>4</v>
      </c>
      <c r="P204" s="117">
        <f t="shared" si="23"/>
        <v>32</v>
      </c>
      <c r="R204" s="117" t="e">
        <f>VLOOKUP(B204&amp;"-"&amp;C204,Backgroundconc!$A$3:$E$2100,4,FALSE)</f>
        <v>#N/A</v>
      </c>
      <c r="S204" s="117" t="e">
        <f>VLOOKUP(B204&amp;"-"&amp;C204,Backgroundconc!$A$3:$E$2100,5,FALSE)</f>
        <v>#N/A</v>
      </c>
    </row>
    <row r="205" spans="1:19">
      <c r="A205" s="117" t="str">
        <f t="shared" si="20"/>
        <v>4332012</v>
      </c>
      <c r="B205" s="117">
        <f t="shared" si="18"/>
        <v>4</v>
      </c>
      <c r="C205" s="117">
        <f t="shared" si="19"/>
        <v>33</v>
      </c>
      <c r="D205" s="117">
        <v>36000</v>
      </c>
      <c r="E205" s="117">
        <v>150000</v>
      </c>
      <c r="F205" s="117">
        <v>2012</v>
      </c>
      <c r="G205" s="117">
        <v>3.6967539999999999</v>
      </c>
      <c r="N205" s="117" t="str">
        <f t="shared" si="21"/>
        <v>36000150000</v>
      </c>
      <c r="O205" s="117">
        <f t="shared" si="22"/>
        <v>4</v>
      </c>
      <c r="P205" s="117">
        <f t="shared" si="23"/>
        <v>33</v>
      </c>
      <c r="R205" s="117" t="e">
        <f>VLOOKUP(B205&amp;"-"&amp;C205,Backgroundconc!$A$3:$E$2100,4,FALSE)</f>
        <v>#N/A</v>
      </c>
      <c r="S205" s="117" t="e">
        <f>VLOOKUP(B205&amp;"-"&amp;C205,Backgroundconc!$A$3:$E$2100,5,FALSE)</f>
        <v>#N/A</v>
      </c>
    </row>
    <row r="206" spans="1:19">
      <c r="A206" s="117" t="str">
        <f t="shared" si="20"/>
        <v>4342012</v>
      </c>
      <c r="B206" s="117">
        <f t="shared" si="18"/>
        <v>4</v>
      </c>
      <c r="C206" s="117">
        <f t="shared" si="19"/>
        <v>34</v>
      </c>
      <c r="D206" s="117">
        <v>36000</v>
      </c>
      <c r="E206" s="117">
        <v>154000</v>
      </c>
      <c r="F206" s="117">
        <v>2012</v>
      </c>
      <c r="G206" s="117">
        <v>3.7495500000000002</v>
      </c>
      <c r="N206" s="117" t="str">
        <f t="shared" si="21"/>
        <v>36000154000</v>
      </c>
      <c r="O206" s="117">
        <f t="shared" si="22"/>
        <v>4</v>
      </c>
      <c r="P206" s="117">
        <f t="shared" si="23"/>
        <v>34</v>
      </c>
      <c r="R206" s="117" t="e">
        <f>VLOOKUP(B206&amp;"-"&amp;C206,Backgroundconc!$A$3:$E$2100,4,FALSE)</f>
        <v>#N/A</v>
      </c>
      <c r="S206" s="117" t="e">
        <f>VLOOKUP(B206&amp;"-"&amp;C206,Backgroundconc!$A$3:$E$2100,5,FALSE)</f>
        <v>#N/A</v>
      </c>
    </row>
    <row r="207" spans="1:19">
      <c r="A207" s="117" t="str">
        <f t="shared" si="20"/>
        <v>4352012</v>
      </c>
      <c r="B207" s="117">
        <f t="shared" si="18"/>
        <v>4</v>
      </c>
      <c r="C207" s="117">
        <f t="shared" si="19"/>
        <v>35</v>
      </c>
      <c r="D207" s="117">
        <v>36000</v>
      </c>
      <c r="E207" s="117">
        <v>158000</v>
      </c>
      <c r="F207" s="117">
        <v>2012</v>
      </c>
      <c r="G207" s="117">
        <v>3.6740010000000001</v>
      </c>
      <c r="N207" s="117" t="str">
        <f t="shared" si="21"/>
        <v>36000158000</v>
      </c>
      <c r="O207" s="117">
        <f t="shared" si="22"/>
        <v>4</v>
      </c>
      <c r="P207" s="117">
        <f t="shared" si="23"/>
        <v>35</v>
      </c>
      <c r="R207" s="117" t="e">
        <f>VLOOKUP(B207&amp;"-"&amp;C207,Backgroundconc!$A$3:$E$2100,4,FALSE)</f>
        <v>#N/A</v>
      </c>
      <c r="S207" s="117" t="e">
        <f>VLOOKUP(B207&amp;"-"&amp;C207,Backgroundconc!$A$3:$E$2100,5,FALSE)</f>
        <v>#N/A</v>
      </c>
    </row>
    <row r="208" spans="1:19">
      <c r="A208" s="117" t="str">
        <f t="shared" si="20"/>
        <v>4362012</v>
      </c>
      <c r="B208" s="117">
        <f t="shared" si="18"/>
        <v>4</v>
      </c>
      <c r="C208" s="117">
        <f t="shared" si="19"/>
        <v>36</v>
      </c>
      <c r="D208" s="117">
        <v>36000</v>
      </c>
      <c r="E208" s="117">
        <v>162000</v>
      </c>
      <c r="F208" s="117">
        <v>2012</v>
      </c>
      <c r="G208" s="117">
        <v>3.6632570000000002</v>
      </c>
      <c r="N208" s="117" t="str">
        <f t="shared" si="21"/>
        <v>36000162000</v>
      </c>
      <c r="O208" s="117">
        <f t="shared" si="22"/>
        <v>4</v>
      </c>
      <c r="P208" s="117">
        <f t="shared" si="23"/>
        <v>36</v>
      </c>
      <c r="R208" s="117">
        <f>VLOOKUP(B208&amp;"-"&amp;C208,Backgroundconc!$A$3:$E$2100,4,FALSE)</f>
        <v>36000</v>
      </c>
      <c r="S208" s="117">
        <f>VLOOKUP(B208&amp;"-"&amp;C208,Backgroundconc!$A$3:$E$2100,5,FALSE)</f>
        <v>162000</v>
      </c>
    </row>
    <row r="209" spans="1:19">
      <c r="A209" s="117" t="str">
        <f t="shared" si="20"/>
        <v>4372012</v>
      </c>
      <c r="B209" s="117">
        <f t="shared" si="18"/>
        <v>4</v>
      </c>
      <c r="C209" s="117">
        <f t="shared" si="19"/>
        <v>37</v>
      </c>
      <c r="D209" s="117">
        <v>36000</v>
      </c>
      <c r="E209" s="117">
        <v>166000</v>
      </c>
      <c r="F209" s="117">
        <v>2012</v>
      </c>
      <c r="G209" s="117">
        <v>3.6181700000000001</v>
      </c>
      <c r="N209" s="117" t="str">
        <f t="shared" si="21"/>
        <v>36000166000</v>
      </c>
      <c r="O209" s="117">
        <f t="shared" si="22"/>
        <v>4</v>
      </c>
      <c r="P209" s="117">
        <f t="shared" si="23"/>
        <v>37</v>
      </c>
      <c r="R209" s="117">
        <f>VLOOKUP(B209&amp;"-"&amp;C209,Backgroundconc!$A$3:$E$2100,4,FALSE)</f>
        <v>36000</v>
      </c>
      <c r="S209" s="117">
        <f>VLOOKUP(B209&amp;"-"&amp;C209,Backgroundconc!$A$3:$E$2100,5,FALSE)</f>
        <v>166000</v>
      </c>
    </row>
    <row r="210" spans="1:19">
      <c r="A210" s="117" t="str">
        <f t="shared" si="20"/>
        <v>4382012</v>
      </c>
      <c r="B210" s="117">
        <f t="shared" si="18"/>
        <v>4</v>
      </c>
      <c r="C210" s="117">
        <f t="shared" si="19"/>
        <v>38</v>
      </c>
      <c r="D210" s="117">
        <v>36000</v>
      </c>
      <c r="E210" s="117">
        <v>170000</v>
      </c>
      <c r="F210" s="117">
        <v>2012</v>
      </c>
      <c r="G210" s="117">
        <v>3.6894429999999998</v>
      </c>
      <c r="N210" s="117" t="str">
        <f t="shared" si="21"/>
        <v>36000170000</v>
      </c>
      <c r="O210" s="117">
        <f t="shared" si="22"/>
        <v>4</v>
      </c>
      <c r="P210" s="117">
        <f t="shared" si="23"/>
        <v>38</v>
      </c>
      <c r="R210" s="117">
        <f>VLOOKUP(B210&amp;"-"&amp;C210,Backgroundconc!$A$3:$E$2100,4,FALSE)</f>
        <v>36000</v>
      </c>
      <c r="S210" s="117">
        <f>VLOOKUP(B210&amp;"-"&amp;C210,Backgroundconc!$A$3:$E$2100,5,FALSE)</f>
        <v>170000</v>
      </c>
    </row>
    <row r="211" spans="1:19">
      <c r="A211" s="117" t="str">
        <f t="shared" si="20"/>
        <v>4392012</v>
      </c>
      <c r="B211" s="117">
        <f t="shared" si="18"/>
        <v>4</v>
      </c>
      <c r="C211" s="117">
        <f t="shared" si="19"/>
        <v>39</v>
      </c>
      <c r="D211" s="117">
        <v>36000</v>
      </c>
      <c r="E211" s="117">
        <v>174000</v>
      </c>
      <c r="F211" s="117">
        <v>2012</v>
      </c>
      <c r="G211" s="117">
        <v>3.6034929999999998</v>
      </c>
      <c r="N211" s="117" t="str">
        <f t="shared" si="21"/>
        <v>36000174000</v>
      </c>
      <c r="O211" s="117">
        <f t="shared" si="22"/>
        <v>4</v>
      </c>
      <c r="P211" s="117">
        <f t="shared" si="23"/>
        <v>39</v>
      </c>
      <c r="R211" s="117">
        <f>VLOOKUP(B211&amp;"-"&amp;C211,Backgroundconc!$A$3:$E$2100,4,FALSE)</f>
        <v>36000</v>
      </c>
      <c r="S211" s="117">
        <f>VLOOKUP(B211&amp;"-"&amp;C211,Backgroundconc!$A$3:$E$2100,5,FALSE)</f>
        <v>174000</v>
      </c>
    </row>
    <row r="212" spans="1:19">
      <c r="A212" s="117" t="str">
        <f t="shared" si="20"/>
        <v>4402012</v>
      </c>
      <c r="B212" s="117">
        <f t="shared" si="18"/>
        <v>4</v>
      </c>
      <c r="C212" s="117">
        <f t="shared" si="19"/>
        <v>40</v>
      </c>
      <c r="D212" s="117">
        <v>36000</v>
      </c>
      <c r="E212" s="117">
        <v>178000</v>
      </c>
      <c r="F212" s="117">
        <v>2012</v>
      </c>
      <c r="G212" s="117">
        <v>3.776097</v>
      </c>
      <c r="N212" s="117" t="str">
        <f t="shared" si="21"/>
        <v>36000178000</v>
      </c>
      <c r="O212" s="117">
        <f t="shared" si="22"/>
        <v>4</v>
      </c>
      <c r="P212" s="117">
        <f t="shared" si="23"/>
        <v>40</v>
      </c>
      <c r="R212" s="117">
        <f>VLOOKUP(B212&amp;"-"&amp;C212,Backgroundconc!$A$3:$E$2100,4,FALSE)</f>
        <v>36000</v>
      </c>
      <c r="S212" s="117">
        <f>VLOOKUP(B212&amp;"-"&amp;C212,Backgroundconc!$A$3:$E$2100,5,FALSE)</f>
        <v>178000</v>
      </c>
    </row>
    <row r="213" spans="1:19">
      <c r="A213" s="117" t="str">
        <f t="shared" si="20"/>
        <v>4412012</v>
      </c>
      <c r="B213" s="117">
        <f t="shared" si="18"/>
        <v>4</v>
      </c>
      <c r="C213" s="117">
        <f t="shared" si="19"/>
        <v>41</v>
      </c>
      <c r="D213" s="117">
        <v>36000</v>
      </c>
      <c r="E213" s="117">
        <v>182000</v>
      </c>
      <c r="F213" s="117">
        <v>2012</v>
      </c>
      <c r="G213" s="117">
        <v>3.9006750000000001</v>
      </c>
      <c r="N213" s="117" t="str">
        <f t="shared" si="21"/>
        <v>36000182000</v>
      </c>
      <c r="O213" s="117">
        <f t="shared" si="22"/>
        <v>4</v>
      </c>
      <c r="P213" s="117">
        <f t="shared" si="23"/>
        <v>41</v>
      </c>
      <c r="R213" s="117">
        <f>VLOOKUP(B213&amp;"-"&amp;C213,Backgroundconc!$A$3:$E$2100,4,FALSE)</f>
        <v>36000</v>
      </c>
      <c r="S213" s="117">
        <f>VLOOKUP(B213&amp;"-"&amp;C213,Backgroundconc!$A$3:$E$2100,5,FALSE)</f>
        <v>182000</v>
      </c>
    </row>
    <row r="214" spans="1:19">
      <c r="A214" s="117" t="str">
        <f t="shared" si="20"/>
        <v>4422012</v>
      </c>
      <c r="B214" s="117">
        <f t="shared" si="18"/>
        <v>4</v>
      </c>
      <c r="C214" s="117">
        <f t="shared" si="19"/>
        <v>42</v>
      </c>
      <c r="D214" s="117">
        <v>36000</v>
      </c>
      <c r="E214" s="117">
        <v>186000</v>
      </c>
      <c r="F214" s="117">
        <v>2012</v>
      </c>
      <c r="G214" s="117">
        <v>4.062106</v>
      </c>
      <c r="N214" s="117" t="str">
        <f t="shared" si="21"/>
        <v>36000186000</v>
      </c>
      <c r="O214" s="117">
        <f t="shared" si="22"/>
        <v>4</v>
      </c>
      <c r="P214" s="117">
        <f t="shared" si="23"/>
        <v>42</v>
      </c>
      <c r="R214" s="117">
        <f>VLOOKUP(B214&amp;"-"&amp;C214,Backgroundconc!$A$3:$E$2100,4,FALSE)</f>
        <v>36000</v>
      </c>
      <c r="S214" s="117">
        <f>VLOOKUP(B214&amp;"-"&amp;C214,Backgroundconc!$A$3:$E$2100,5,FALSE)</f>
        <v>186000</v>
      </c>
    </row>
    <row r="215" spans="1:19">
      <c r="A215" s="117" t="str">
        <f t="shared" si="20"/>
        <v>4432012</v>
      </c>
      <c r="B215" s="117">
        <f t="shared" si="18"/>
        <v>4</v>
      </c>
      <c r="C215" s="117">
        <f t="shared" si="19"/>
        <v>43</v>
      </c>
      <c r="D215" s="117">
        <v>36000</v>
      </c>
      <c r="E215" s="117">
        <v>190000</v>
      </c>
      <c r="F215" s="117">
        <v>2012</v>
      </c>
      <c r="G215" s="117">
        <v>4.1033770000000001</v>
      </c>
      <c r="N215" s="117" t="str">
        <f t="shared" si="21"/>
        <v>36000190000</v>
      </c>
      <c r="O215" s="117">
        <f t="shared" si="22"/>
        <v>4</v>
      </c>
      <c r="P215" s="117">
        <f t="shared" si="23"/>
        <v>43</v>
      </c>
      <c r="R215" s="117">
        <f>VLOOKUP(B215&amp;"-"&amp;C215,Backgroundconc!$A$3:$E$2100,4,FALSE)</f>
        <v>36000</v>
      </c>
      <c r="S215" s="117">
        <f>VLOOKUP(B215&amp;"-"&amp;C215,Backgroundconc!$A$3:$E$2100,5,FALSE)</f>
        <v>190000</v>
      </c>
    </row>
    <row r="216" spans="1:19">
      <c r="A216" s="117" t="str">
        <f t="shared" si="20"/>
        <v>4442012</v>
      </c>
      <c r="B216" s="117">
        <f t="shared" si="18"/>
        <v>4</v>
      </c>
      <c r="C216" s="117">
        <f t="shared" si="19"/>
        <v>44</v>
      </c>
      <c r="D216" s="117">
        <v>36000</v>
      </c>
      <c r="E216" s="117">
        <v>194000</v>
      </c>
      <c r="F216" s="117">
        <v>2012</v>
      </c>
      <c r="G216" s="117">
        <v>4.2454809999999998</v>
      </c>
      <c r="N216" s="117" t="str">
        <f t="shared" si="21"/>
        <v>36000194000</v>
      </c>
      <c r="O216" s="117">
        <f t="shared" si="22"/>
        <v>4</v>
      </c>
      <c r="P216" s="117">
        <f t="shared" si="23"/>
        <v>44</v>
      </c>
      <c r="R216" s="117">
        <f>VLOOKUP(B216&amp;"-"&amp;C216,Backgroundconc!$A$3:$E$2100,4,FALSE)</f>
        <v>36000</v>
      </c>
      <c r="S216" s="117">
        <f>VLOOKUP(B216&amp;"-"&amp;C216,Backgroundconc!$A$3:$E$2100,5,FALSE)</f>
        <v>194000</v>
      </c>
    </row>
    <row r="217" spans="1:19">
      <c r="A217" s="117" t="str">
        <f t="shared" si="20"/>
        <v>4452012</v>
      </c>
      <c r="B217" s="117">
        <f t="shared" si="18"/>
        <v>4</v>
      </c>
      <c r="C217" s="117">
        <f t="shared" si="19"/>
        <v>45</v>
      </c>
      <c r="D217" s="117">
        <v>36000</v>
      </c>
      <c r="E217" s="117">
        <v>198000</v>
      </c>
      <c r="F217" s="117">
        <v>2012</v>
      </c>
      <c r="G217" s="117">
        <v>4.4240899999999996</v>
      </c>
      <c r="N217" s="117" t="str">
        <f t="shared" si="21"/>
        <v>36000198000</v>
      </c>
      <c r="O217" s="117">
        <f t="shared" si="22"/>
        <v>4</v>
      </c>
      <c r="P217" s="117">
        <f t="shared" si="23"/>
        <v>45</v>
      </c>
      <c r="R217" s="117">
        <f>VLOOKUP(B217&amp;"-"&amp;C217,Backgroundconc!$A$3:$E$2100,4,FALSE)</f>
        <v>36000</v>
      </c>
      <c r="S217" s="117">
        <f>VLOOKUP(B217&amp;"-"&amp;C217,Backgroundconc!$A$3:$E$2100,5,FALSE)</f>
        <v>198000</v>
      </c>
    </row>
    <row r="218" spans="1:19">
      <c r="A218" s="117" t="str">
        <f t="shared" si="20"/>
        <v>4462012</v>
      </c>
      <c r="B218" s="117">
        <f t="shared" si="18"/>
        <v>4</v>
      </c>
      <c r="C218" s="117">
        <f t="shared" si="19"/>
        <v>46</v>
      </c>
      <c r="D218" s="117">
        <v>36000</v>
      </c>
      <c r="E218" s="117">
        <v>202000</v>
      </c>
      <c r="F218" s="117">
        <v>2012</v>
      </c>
      <c r="G218" s="117">
        <v>4.3373759999999999</v>
      </c>
      <c r="N218" s="117" t="str">
        <f t="shared" si="21"/>
        <v>36000202000</v>
      </c>
      <c r="O218" s="117">
        <f t="shared" si="22"/>
        <v>4</v>
      </c>
      <c r="P218" s="117">
        <f t="shared" si="23"/>
        <v>46</v>
      </c>
      <c r="R218" s="117">
        <f>VLOOKUP(B218&amp;"-"&amp;C218,Backgroundconc!$A$3:$E$2100,4,FALSE)</f>
        <v>36000</v>
      </c>
      <c r="S218" s="117">
        <f>VLOOKUP(B218&amp;"-"&amp;C218,Backgroundconc!$A$3:$E$2100,5,FALSE)</f>
        <v>202000</v>
      </c>
    </row>
    <row r="219" spans="1:19">
      <c r="A219" s="117" t="str">
        <f t="shared" si="20"/>
        <v>4472012</v>
      </c>
      <c r="B219" s="117">
        <f t="shared" si="18"/>
        <v>4</v>
      </c>
      <c r="C219" s="117">
        <f t="shared" si="19"/>
        <v>47</v>
      </c>
      <c r="D219" s="117">
        <v>36000</v>
      </c>
      <c r="E219" s="117">
        <v>206000</v>
      </c>
      <c r="F219" s="117">
        <v>2012</v>
      </c>
      <c r="G219" s="117">
        <v>5.3088110000000004</v>
      </c>
      <c r="N219" s="117" t="str">
        <f t="shared" si="21"/>
        <v>36000206000</v>
      </c>
      <c r="O219" s="117">
        <f t="shared" si="22"/>
        <v>4</v>
      </c>
      <c r="P219" s="117">
        <f t="shared" si="23"/>
        <v>47</v>
      </c>
      <c r="R219" s="117">
        <f>VLOOKUP(B219&amp;"-"&amp;C219,Backgroundconc!$A$3:$E$2100,4,FALSE)</f>
        <v>36000</v>
      </c>
      <c r="S219" s="117">
        <f>VLOOKUP(B219&amp;"-"&amp;C219,Backgroundconc!$A$3:$E$2100,5,FALSE)</f>
        <v>206000</v>
      </c>
    </row>
    <row r="220" spans="1:19">
      <c r="A220" s="117" t="str">
        <f t="shared" si="20"/>
        <v>4482012</v>
      </c>
      <c r="B220" s="117">
        <f t="shared" ref="B220:B283" si="24">(D220-24000)/4000+1</f>
        <v>4</v>
      </c>
      <c r="C220" s="117">
        <f t="shared" ref="C220:C283" si="25">(E220-22000)/4000+1</f>
        <v>48</v>
      </c>
      <c r="D220" s="117">
        <v>36000</v>
      </c>
      <c r="E220" s="117">
        <v>210000</v>
      </c>
      <c r="F220" s="117">
        <v>2012</v>
      </c>
      <c r="G220" s="117">
        <v>6.6714700000000002</v>
      </c>
      <c r="N220" s="117" t="str">
        <f t="shared" si="21"/>
        <v>36000210000</v>
      </c>
      <c r="O220" s="117">
        <f t="shared" si="22"/>
        <v>4</v>
      </c>
      <c r="P220" s="117">
        <f t="shared" si="23"/>
        <v>48</v>
      </c>
      <c r="R220" s="117" t="e">
        <f>VLOOKUP(B220&amp;"-"&amp;C220,Backgroundconc!$A$3:$E$2100,4,FALSE)</f>
        <v>#N/A</v>
      </c>
      <c r="S220" s="117" t="e">
        <f>VLOOKUP(B220&amp;"-"&amp;C220,Backgroundconc!$A$3:$E$2100,5,FALSE)</f>
        <v>#N/A</v>
      </c>
    </row>
    <row r="221" spans="1:19">
      <c r="A221" s="117" t="str">
        <f t="shared" si="20"/>
        <v>4492012</v>
      </c>
      <c r="B221" s="117">
        <f t="shared" si="24"/>
        <v>4</v>
      </c>
      <c r="C221" s="117">
        <f t="shared" si="25"/>
        <v>49</v>
      </c>
      <c r="D221" s="117">
        <v>36000</v>
      </c>
      <c r="E221" s="117">
        <v>214000</v>
      </c>
      <c r="F221" s="117">
        <v>2012</v>
      </c>
      <c r="G221" s="117">
        <v>6.8199389999999998</v>
      </c>
      <c r="N221" s="117" t="str">
        <f t="shared" si="21"/>
        <v>36000214000</v>
      </c>
      <c r="O221" s="117">
        <f t="shared" si="22"/>
        <v>4</v>
      </c>
      <c r="P221" s="117">
        <f t="shared" si="23"/>
        <v>49</v>
      </c>
      <c r="R221" s="117" t="e">
        <f>VLOOKUP(B221&amp;"-"&amp;C221,Backgroundconc!$A$3:$E$2100,4,FALSE)</f>
        <v>#N/A</v>
      </c>
      <c r="S221" s="117" t="e">
        <f>VLOOKUP(B221&amp;"-"&amp;C221,Backgroundconc!$A$3:$E$2100,5,FALSE)</f>
        <v>#N/A</v>
      </c>
    </row>
    <row r="222" spans="1:19">
      <c r="A222" s="117" t="str">
        <f t="shared" si="20"/>
        <v>4502012</v>
      </c>
      <c r="B222" s="117">
        <f t="shared" si="24"/>
        <v>4</v>
      </c>
      <c r="C222" s="117">
        <f t="shared" si="25"/>
        <v>50</v>
      </c>
      <c r="D222" s="117">
        <v>36000</v>
      </c>
      <c r="E222" s="117">
        <v>218000</v>
      </c>
      <c r="F222" s="117">
        <v>2012</v>
      </c>
      <c r="G222" s="117">
        <v>6.9387400000000001</v>
      </c>
      <c r="N222" s="117" t="str">
        <f t="shared" si="21"/>
        <v>36000218000</v>
      </c>
      <c r="O222" s="117">
        <f t="shared" si="22"/>
        <v>4</v>
      </c>
      <c r="P222" s="117">
        <f t="shared" si="23"/>
        <v>50</v>
      </c>
      <c r="R222" s="117" t="e">
        <f>VLOOKUP(B222&amp;"-"&amp;C222,Backgroundconc!$A$3:$E$2100,4,FALSE)</f>
        <v>#N/A</v>
      </c>
      <c r="S222" s="117" t="e">
        <f>VLOOKUP(B222&amp;"-"&amp;C222,Backgroundconc!$A$3:$E$2100,5,FALSE)</f>
        <v>#N/A</v>
      </c>
    </row>
    <row r="223" spans="1:19">
      <c r="A223" s="117" t="str">
        <f t="shared" si="20"/>
        <v>4512012</v>
      </c>
      <c r="B223" s="117">
        <f t="shared" si="24"/>
        <v>4</v>
      </c>
      <c r="C223" s="117">
        <f t="shared" si="25"/>
        <v>51</v>
      </c>
      <c r="D223" s="117">
        <v>36000</v>
      </c>
      <c r="E223" s="117">
        <v>222000</v>
      </c>
      <c r="F223" s="117">
        <v>2012</v>
      </c>
      <c r="G223" s="117">
        <v>7.045172</v>
      </c>
      <c r="N223" s="117" t="str">
        <f t="shared" si="21"/>
        <v>36000222000</v>
      </c>
      <c r="O223" s="117">
        <f t="shared" si="22"/>
        <v>4</v>
      </c>
      <c r="P223" s="117">
        <f t="shared" si="23"/>
        <v>51</v>
      </c>
      <c r="R223" s="117" t="e">
        <f>VLOOKUP(B223&amp;"-"&amp;C223,Backgroundconc!$A$3:$E$2100,4,FALSE)</f>
        <v>#N/A</v>
      </c>
      <c r="S223" s="117" t="e">
        <f>VLOOKUP(B223&amp;"-"&amp;C223,Backgroundconc!$A$3:$E$2100,5,FALSE)</f>
        <v>#N/A</v>
      </c>
    </row>
    <row r="224" spans="1:19">
      <c r="A224" s="117" t="str">
        <f t="shared" si="20"/>
        <v>4522012</v>
      </c>
      <c r="B224" s="117">
        <f t="shared" si="24"/>
        <v>4</v>
      </c>
      <c r="C224" s="117">
        <f t="shared" si="25"/>
        <v>52</v>
      </c>
      <c r="D224" s="117">
        <v>36000</v>
      </c>
      <c r="E224" s="117">
        <v>226000</v>
      </c>
      <c r="F224" s="117">
        <v>2012</v>
      </c>
      <c r="G224" s="117">
        <v>7.1665289999999997</v>
      </c>
      <c r="N224" s="117" t="str">
        <f t="shared" si="21"/>
        <v>36000226000</v>
      </c>
      <c r="O224" s="117">
        <f t="shared" si="22"/>
        <v>4</v>
      </c>
      <c r="P224" s="117">
        <f t="shared" si="23"/>
        <v>52</v>
      </c>
      <c r="R224" s="117" t="e">
        <f>VLOOKUP(B224&amp;"-"&amp;C224,Backgroundconc!$A$3:$E$2100,4,FALSE)</f>
        <v>#N/A</v>
      </c>
      <c r="S224" s="117" t="e">
        <f>VLOOKUP(B224&amp;"-"&amp;C224,Backgroundconc!$A$3:$E$2100,5,FALSE)</f>
        <v>#N/A</v>
      </c>
    </row>
    <row r="225" spans="1:19">
      <c r="A225" s="117" t="str">
        <f t="shared" si="20"/>
        <v>4532012</v>
      </c>
      <c r="B225" s="117">
        <f t="shared" si="24"/>
        <v>4</v>
      </c>
      <c r="C225" s="117">
        <f t="shared" si="25"/>
        <v>53</v>
      </c>
      <c r="D225" s="117">
        <v>36000</v>
      </c>
      <c r="E225" s="117">
        <v>230000</v>
      </c>
      <c r="F225" s="117">
        <v>2012</v>
      </c>
      <c r="G225" s="117">
        <v>7.2981740000000004</v>
      </c>
      <c r="N225" s="117" t="str">
        <f t="shared" si="21"/>
        <v>36000230000</v>
      </c>
      <c r="O225" s="117">
        <f t="shared" si="22"/>
        <v>4</v>
      </c>
      <c r="P225" s="117">
        <f t="shared" si="23"/>
        <v>53</v>
      </c>
      <c r="R225" s="117" t="e">
        <f>VLOOKUP(B225&amp;"-"&amp;C225,Backgroundconc!$A$3:$E$2100,4,FALSE)</f>
        <v>#N/A</v>
      </c>
      <c r="S225" s="117" t="e">
        <f>VLOOKUP(B225&amp;"-"&amp;C225,Backgroundconc!$A$3:$E$2100,5,FALSE)</f>
        <v>#N/A</v>
      </c>
    </row>
    <row r="226" spans="1:19">
      <c r="A226" s="117" t="str">
        <f t="shared" si="20"/>
        <v>4542012</v>
      </c>
      <c r="B226" s="117">
        <f t="shared" si="24"/>
        <v>4</v>
      </c>
      <c r="C226" s="117">
        <f t="shared" si="25"/>
        <v>54</v>
      </c>
      <c r="D226" s="117">
        <v>36000</v>
      </c>
      <c r="E226" s="117">
        <v>234000</v>
      </c>
      <c r="F226" s="117">
        <v>2012</v>
      </c>
      <c r="G226" s="117">
        <v>7.2985920000000002</v>
      </c>
      <c r="N226" s="117" t="str">
        <f t="shared" si="21"/>
        <v>36000234000</v>
      </c>
      <c r="O226" s="117">
        <f t="shared" si="22"/>
        <v>4</v>
      </c>
      <c r="P226" s="117">
        <f t="shared" si="23"/>
        <v>54</v>
      </c>
      <c r="R226" s="117" t="e">
        <f>VLOOKUP(B226&amp;"-"&amp;C226,Backgroundconc!$A$3:$E$2100,4,FALSE)</f>
        <v>#N/A</v>
      </c>
      <c r="S226" s="117" t="e">
        <f>VLOOKUP(B226&amp;"-"&amp;C226,Backgroundconc!$A$3:$E$2100,5,FALSE)</f>
        <v>#N/A</v>
      </c>
    </row>
    <row r="227" spans="1:19">
      <c r="A227" s="117" t="str">
        <f t="shared" si="20"/>
        <v>4552012</v>
      </c>
      <c r="B227" s="117">
        <f t="shared" si="24"/>
        <v>4</v>
      </c>
      <c r="C227" s="117">
        <f t="shared" si="25"/>
        <v>55</v>
      </c>
      <c r="D227" s="117">
        <v>36000</v>
      </c>
      <c r="E227" s="117">
        <v>238000</v>
      </c>
      <c r="F227" s="117">
        <v>2012</v>
      </c>
      <c r="G227" s="117">
        <v>7.320354</v>
      </c>
      <c r="N227" s="117" t="str">
        <f t="shared" si="21"/>
        <v>36000238000</v>
      </c>
      <c r="O227" s="117">
        <f t="shared" si="22"/>
        <v>4</v>
      </c>
      <c r="P227" s="117">
        <f t="shared" si="23"/>
        <v>55</v>
      </c>
      <c r="R227" s="117" t="e">
        <f>VLOOKUP(B227&amp;"-"&amp;C227,Backgroundconc!$A$3:$E$2100,4,FALSE)</f>
        <v>#N/A</v>
      </c>
      <c r="S227" s="117" t="e">
        <f>VLOOKUP(B227&amp;"-"&amp;C227,Backgroundconc!$A$3:$E$2100,5,FALSE)</f>
        <v>#N/A</v>
      </c>
    </row>
    <row r="228" spans="1:19">
      <c r="A228" s="117" t="str">
        <f t="shared" si="20"/>
        <v>4562012</v>
      </c>
      <c r="B228" s="117">
        <f t="shared" si="24"/>
        <v>4</v>
      </c>
      <c r="C228" s="117">
        <f t="shared" si="25"/>
        <v>56</v>
      </c>
      <c r="D228" s="117">
        <v>36000</v>
      </c>
      <c r="E228" s="117">
        <v>242000</v>
      </c>
      <c r="F228" s="117">
        <v>2012</v>
      </c>
      <c r="G228" s="117">
        <v>7.3530170000000004</v>
      </c>
      <c r="N228" s="117" t="str">
        <f t="shared" si="21"/>
        <v>36000242000</v>
      </c>
      <c r="O228" s="117">
        <f t="shared" si="22"/>
        <v>4</v>
      </c>
      <c r="P228" s="117">
        <f t="shared" si="23"/>
        <v>56</v>
      </c>
      <c r="R228" s="117" t="e">
        <f>VLOOKUP(B228&amp;"-"&amp;C228,Backgroundconc!$A$3:$E$2100,4,FALSE)</f>
        <v>#N/A</v>
      </c>
      <c r="S228" s="117" t="e">
        <f>VLOOKUP(B228&amp;"-"&amp;C228,Backgroundconc!$A$3:$E$2100,5,FALSE)</f>
        <v>#N/A</v>
      </c>
    </row>
    <row r="229" spans="1:19">
      <c r="A229" s="117" t="str">
        <f t="shared" si="20"/>
        <v>4572012</v>
      </c>
      <c r="B229" s="117">
        <f t="shared" si="24"/>
        <v>4</v>
      </c>
      <c r="C229" s="117">
        <f t="shared" si="25"/>
        <v>57</v>
      </c>
      <c r="D229" s="117">
        <v>36000</v>
      </c>
      <c r="E229" s="117">
        <v>246000</v>
      </c>
      <c r="F229" s="117">
        <v>2012</v>
      </c>
      <c r="G229" s="117">
        <v>7.3985209999999997</v>
      </c>
      <c r="N229" s="117" t="str">
        <f t="shared" si="21"/>
        <v>36000246000</v>
      </c>
      <c r="O229" s="117">
        <f t="shared" si="22"/>
        <v>4</v>
      </c>
      <c r="P229" s="117">
        <f t="shared" si="23"/>
        <v>57</v>
      </c>
      <c r="R229" s="117" t="e">
        <f>VLOOKUP(B229&amp;"-"&amp;C229,Backgroundconc!$A$3:$E$2100,4,FALSE)</f>
        <v>#N/A</v>
      </c>
      <c r="S229" s="117" t="e">
        <f>VLOOKUP(B229&amp;"-"&amp;C229,Backgroundconc!$A$3:$E$2100,5,FALSE)</f>
        <v>#N/A</v>
      </c>
    </row>
    <row r="230" spans="1:19">
      <c r="A230" s="117" t="str">
        <f t="shared" si="20"/>
        <v>512012</v>
      </c>
      <c r="B230" s="117">
        <f t="shared" si="24"/>
        <v>5</v>
      </c>
      <c r="C230" s="117">
        <f t="shared" si="25"/>
        <v>1</v>
      </c>
      <c r="D230" s="117">
        <v>40000</v>
      </c>
      <c r="E230" s="117">
        <v>22000</v>
      </c>
      <c r="F230" s="117">
        <v>2012</v>
      </c>
      <c r="G230" s="117">
        <v>3.0792950000000001</v>
      </c>
      <c r="N230" s="117" t="str">
        <f t="shared" si="21"/>
        <v>4000022000</v>
      </c>
      <c r="O230" s="117">
        <f t="shared" si="22"/>
        <v>5</v>
      </c>
      <c r="P230" s="117">
        <f t="shared" si="23"/>
        <v>1</v>
      </c>
      <c r="R230" s="117" t="e">
        <f>VLOOKUP(B230&amp;"-"&amp;C230,Backgroundconc!$A$3:$E$2100,4,FALSE)</f>
        <v>#N/A</v>
      </c>
      <c r="S230" s="117" t="e">
        <f>VLOOKUP(B230&amp;"-"&amp;C230,Backgroundconc!$A$3:$E$2100,5,FALSE)</f>
        <v>#N/A</v>
      </c>
    </row>
    <row r="231" spans="1:19">
      <c r="A231" s="117" t="str">
        <f t="shared" si="20"/>
        <v>522012</v>
      </c>
      <c r="B231" s="117">
        <f t="shared" si="24"/>
        <v>5</v>
      </c>
      <c r="C231" s="117">
        <f t="shared" si="25"/>
        <v>2</v>
      </c>
      <c r="D231" s="117">
        <v>40000</v>
      </c>
      <c r="E231" s="117">
        <v>26000</v>
      </c>
      <c r="F231" s="117">
        <v>2012</v>
      </c>
      <c r="G231" s="117">
        <v>2.983241</v>
      </c>
      <c r="N231" s="117" t="str">
        <f t="shared" si="21"/>
        <v>4000026000</v>
      </c>
      <c r="O231" s="117">
        <f t="shared" si="22"/>
        <v>5</v>
      </c>
      <c r="P231" s="117">
        <f t="shared" si="23"/>
        <v>2</v>
      </c>
      <c r="R231" s="117" t="e">
        <f>VLOOKUP(B231&amp;"-"&amp;C231,Backgroundconc!$A$3:$E$2100,4,FALSE)</f>
        <v>#N/A</v>
      </c>
      <c r="S231" s="117" t="e">
        <f>VLOOKUP(B231&amp;"-"&amp;C231,Backgroundconc!$A$3:$E$2100,5,FALSE)</f>
        <v>#N/A</v>
      </c>
    </row>
    <row r="232" spans="1:19">
      <c r="A232" s="117" t="str">
        <f t="shared" si="20"/>
        <v>532012</v>
      </c>
      <c r="B232" s="117">
        <f t="shared" si="24"/>
        <v>5</v>
      </c>
      <c r="C232" s="117">
        <f t="shared" si="25"/>
        <v>3</v>
      </c>
      <c r="D232" s="117">
        <v>40000</v>
      </c>
      <c r="E232" s="117">
        <v>30000</v>
      </c>
      <c r="F232" s="117">
        <v>2012</v>
      </c>
      <c r="G232" s="117">
        <v>3.3728189999999998</v>
      </c>
      <c r="N232" s="117" t="str">
        <f t="shared" si="21"/>
        <v>4000030000</v>
      </c>
      <c r="O232" s="117">
        <f t="shared" si="22"/>
        <v>5</v>
      </c>
      <c r="P232" s="117">
        <f t="shared" si="23"/>
        <v>3</v>
      </c>
      <c r="R232" s="117" t="e">
        <f>VLOOKUP(B232&amp;"-"&amp;C232,Backgroundconc!$A$3:$E$2100,4,FALSE)</f>
        <v>#N/A</v>
      </c>
      <c r="S232" s="117" t="e">
        <f>VLOOKUP(B232&amp;"-"&amp;C232,Backgroundconc!$A$3:$E$2100,5,FALSE)</f>
        <v>#N/A</v>
      </c>
    </row>
    <row r="233" spans="1:19">
      <c r="A233" s="117" t="str">
        <f t="shared" si="20"/>
        <v>542012</v>
      </c>
      <c r="B233" s="117">
        <f t="shared" si="24"/>
        <v>5</v>
      </c>
      <c r="C233" s="117">
        <f t="shared" si="25"/>
        <v>4</v>
      </c>
      <c r="D233" s="117">
        <v>40000</v>
      </c>
      <c r="E233" s="117">
        <v>34000</v>
      </c>
      <c r="F233" s="117">
        <v>2012</v>
      </c>
      <c r="G233" s="117">
        <v>3.4297460000000002</v>
      </c>
      <c r="N233" s="117" t="str">
        <f t="shared" si="21"/>
        <v>4000034000</v>
      </c>
      <c r="O233" s="117">
        <f t="shared" si="22"/>
        <v>5</v>
      </c>
      <c r="P233" s="117">
        <f t="shared" si="23"/>
        <v>4</v>
      </c>
      <c r="R233" s="117" t="e">
        <f>VLOOKUP(B233&amp;"-"&amp;C233,Backgroundconc!$A$3:$E$2100,4,FALSE)</f>
        <v>#N/A</v>
      </c>
      <c r="S233" s="117" t="e">
        <f>VLOOKUP(B233&amp;"-"&amp;C233,Backgroundconc!$A$3:$E$2100,5,FALSE)</f>
        <v>#N/A</v>
      </c>
    </row>
    <row r="234" spans="1:19">
      <c r="A234" s="117" t="str">
        <f t="shared" si="20"/>
        <v>552012</v>
      </c>
      <c r="B234" s="117">
        <f t="shared" si="24"/>
        <v>5</v>
      </c>
      <c r="C234" s="117">
        <f t="shared" si="25"/>
        <v>5</v>
      </c>
      <c r="D234" s="117">
        <v>40000</v>
      </c>
      <c r="E234" s="117">
        <v>38000</v>
      </c>
      <c r="F234" s="117">
        <v>2012</v>
      </c>
      <c r="G234" s="117">
        <v>3.44564</v>
      </c>
      <c r="N234" s="117" t="str">
        <f t="shared" si="21"/>
        <v>4000038000</v>
      </c>
      <c r="O234" s="117">
        <f t="shared" si="22"/>
        <v>5</v>
      </c>
      <c r="P234" s="117">
        <f t="shared" si="23"/>
        <v>5</v>
      </c>
      <c r="R234" s="117" t="e">
        <f>VLOOKUP(B234&amp;"-"&amp;C234,Backgroundconc!$A$3:$E$2100,4,FALSE)</f>
        <v>#N/A</v>
      </c>
      <c r="S234" s="117" t="e">
        <f>VLOOKUP(B234&amp;"-"&amp;C234,Backgroundconc!$A$3:$E$2100,5,FALSE)</f>
        <v>#N/A</v>
      </c>
    </row>
    <row r="235" spans="1:19">
      <c r="A235" s="117" t="str">
        <f t="shared" si="20"/>
        <v>562012</v>
      </c>
      <c r="B235" s="117">
        <f t="shared" si="24"/>
        <v>5</v>
      </c>
      <c r="C235" s="117">
        <f t="shared" si="25"/>
        <v>6</v>
      </c>
      <c r="D235" s="117">
        <v>40000</v>
      </c>
      <c r="E235" s="117">
        <v>42000</v>
      </c>
      <c r="F235" s="117">
        <v>2012</v>
      </c>
      <c r="G235" s="117">
        <v>3.5855250000000001</v>
      </c>
      <c r="N235" s="117" t="str">
        <f t="shared" si="21"/>
        <v>4000042000</v>
      </c>
      <c r="O235" s="117">
        <f t="shared" si="22"/>
        <v>5</v>
      </c>
      <c r="P235" s="117">
        <f t="shared" si="23"/>
        <v>6</v>
      </c>
      <c r="R235" s="117" t="e">
        <f>VLOOKUP(B235&amp;"-"&amp;C235,Backgroundconc!$A$3:$E$2100,4,FALSE)</f>
        <v>#N/A</v>
      </c>
      <c r="S235" s="117" t="e">
        <f>VLOOKUP(B235&amp;"-"&amp;C235,Backgroundconc!$A$3:$E$2100,5,FALSE)</f>
        <v>#N/A</v>
      </c>
    </row>
    <row r="236" spans="1:19">
      <c r="A236" s="117" t="str">
        <f t="shared" si="20"/>
        <v>572012</v>
      </c>
      <c r="B236" s="117">
        <f t="shared" si="24"/>
        <v>5</v>
      </c>
      <c r="C236" s="117">
        <f t="shared" si="25"/>
        <v>7</v>
      </c>
      <c r="D236" s="117">
        <v>40000</v>
      </c>
      <c r="E236" s="117">
        <v>46000</v>
      </c>
      <c r="F236" s="117">
        <v>2012</v>
      </c>
      <c r="G236" s="117">
        <v>3.6258360000000001</v>
      </c>
      <c r="N236" s="117" t="str">
        <f t="shared" si="21"/>
        <v>4000046000</v>
      </c>
      <c r="O236" s="117">
        <f t="shared" si="22"/>
        <v>5</v>
      </c>
      <c r="P236" s="117">
        <f t="shared" si="23"/>
        <v>7</v>
      </c>
      <c r="R236" s="117" t="e">
        <f>VLOOKUP(B236&amp;"-"&amp;C236,Backgroundconc!$A$3:$E$2100,4,FALSE)</f>
        <v>#N/A</v>
      </c>
      <c r="S236" s="117" t="e">
        <f>VLOOKUP(B236&amp;"-"&amp;C236,Backgroundconc!$A$3:$E$2100,5,FALSE)</f>
        <v>#N/A</v>
      </c>
    </row>
    <row r="237" spans="1:19">
      <c r="A237" s="117" t="str">
        <f t="shared" si="20"/>
        <v>582012</v>
      </c>
      <c r="B237" s="117">
        <f t="shared" si="24"/>
        <v>5</v>
      </c>
      <c r="C237" s="117">
        <f t="shared" si="25"/>
        <v>8</v>
      </c>
      <c r="D237" s="117">
        <v>40000</v>
      </c>
      <c r="E237" s="117">
        <v>50000</v>
      </c>
      <c r="F237" s="117">
        <v>2012</v>
      </c>
      <c r="G237" s="117">
        <v>3.6083280000000002</v>
      </c>
      <c r="N237" s="117" t="str">
        <f t="shared" si="21"/>
        <v>4000050000</v>
      </c>
      <c r="O237" s="117">
        <f t="shared" si="22"/>
        <v>5</v>
      </c>
      <c r="P237" s="117">
        <f t="shared" si="23"/>
        <v>8</v>
      </c>
      <c r="R237" s="117" t="e">
        <f>VLOOKUP(B237&amp;"-"&amp;C237,Backgroundconc!$A$3:$E$2100,4,FALSE)</f>
        <v>#N/A</v>
      </c>
      <c r="S237" s="117" t="e">
        <f>VLOOKUP(B237&amp;"-"&amp;C237,Backgroundconc!$A$3:$E$2100,5,FALSE)</f>
        <v>#N/A</v>
      </c>
    </row>
    <row r="238" spans="1:19">
      <c r="A238" s="117" t="str">
        <f t="shared" si="20"/>
        <v>592012</v>
      </c>
      <c r="B238" s="117">
        <f t="shared" si="24"/>
        <v>5</v>
      </c>
      <c r="C238" s="117">
        <f t="shared" si="25"/>
        <v>9</v>
      </c>
      <c r="D238" s="117">
        <v>40000</v>
      </c>
      <c r="E238" s="117">
        <v>54000</v>
      </c>
      <c r="F238" s="117">
        <v>2012</v>
      </c>
      <c r="G238" s="117">
        <v>3.6255190000000002</v>
      </c>
      <c r="N238" s="117" t="str">
        <f t="shared" si="21"/>
        <v>4000054000</v>
      </c>
      <c r="O238" s="117">
        <f t="shared" si="22"/>
        <v>5</v>
      </c>
      <c r="P238" s="117">
        <f t="shared" si="23"/>
        <v>9</v>
      </c>
      <c r="R238" s="117" t="e">
        <f>VLOOKUP(B238&amp;"-"&amp;C238,Backgroundconc!$A$3:$E$2100,4,FALSE)</f>
        <v>#N/A</v>
      </c>
      <c r="S238" s="117" t="e">
        <f>VLOOKUP(B238&amp;"-"&amp;C238,Backgroundconc!$A$3:$E$2100,5,FALSE)</f>
        <v>#N/A</v>
      </c>
    </row>
    <row r="239" spans="1:19">
      <c r="A239" s="117" t="str">
        <f t="shared" si="20"/>
        <v>5102012</v>
      </c>
      <c r="B239" s="117">
        <f t="shared" si="24"/>
        <v>5</v>
      </c>
      <c r="C239" s="117">
        <f t="shared" si="25"/>
        <v>10</v>
      </c>
      <c r="D239" s="117">
        <v>40000</v>
      </c>
      <c r="E239" s="117">
        <v>58000</v>
      </c>
      <c r="F239" s="117">
        <v>2012</v>
      </c>
      <c r="G239" s="117">
        <v>3.6082109999999998</v>
      </c>
      <c r="N239" s="117" t="str">
        <f t="shared" si="21"/>
        <v>4000058000</v>
      </c>
      <c r="O239" s="117">
        <f t="shared" si="22"/>
        <v>5</v>
      </c>
      <c r="P239" s="117">
        <f t="shared" si="23"/>
        <v>10</v>
      </c>
      <c r="R239" s="117" t="e">
        <f>VLOOKUP(B239&amp;"-"&amp;C239,Backgroundconc!$A$3:$E$2100,4,FALSE)</f>
        <v>#N/A</v>
      </c>
      <c r="S239" s="117" t="e">
        <f>VLOOKUP(B239&amp;"-"&amp;C239,Backgroundconc!$A$3:$E$2100,5,FALSE)</f>
        <v>#N/A</v>
      </c>
    </row>
    <row r="240" spans="1:19">
      <c r="A240" s="117" t="str">
        <f t="shared" si="20"/>
        <v>5112012</v>
      </c>
      <c r="B240" s="117">
        <f t="shared" si="24"/>
        <v>5</v>
      </c>
      <c r="C240" s="117">
        <f t="shared" si="25"/>
        <v>11</v>
      </c>
      <c r="D240" s="117">
        <v>40000</v>
      </c>
      <c r="E240" s="117">
        <v>62000</v>
      </c>
      <c r="F240" s="117">
        <v>2012</v>
      </c>
      <c r="G240" s="117">
        <v>3.6282399999999999</v>
      </c>
      <c r="N240" s="117" t="str">
        <f t="shared" si="21"/>
        <v>4000062000</v>
      </c>
      <c r="O240" s="117">
        <f t="shared" si="22"/>
        <v>5</v>
      </c>
      <c r="P240" s="117">
        <f t="shared" si="23"/>
        <v>11</v>
      </c>
      <c r="R240" s="117" t="e">
        <f>VLOOKUP(B240&amp;"-"&amp;C240,Backgroundconc!$A$3:$E$2100,4,FALSE)</f>
        <v>#N/A</v>
      </c>
      <c r="S240" s="117" t="e">
        <f>VLOOKUP(B240&amp;"-"&amp;C240,Backgroundconc!$A$3:$E$2100,5,FALSE)</f>
        <v>#N/A</v>
      </c>
    </row>
    <row r="241" spans="1:19">
      <c r="A241" s="117" t="str">
        <f t="shared" si="20"/>
        <v>5122012</v>
      </c>
      <c r="B241" s="117">
        <f t="shared" si="24"/>
        <v>5</v>
      </c>
      <c r="C241" s="117">
        <f t="shared" si="25"/>
        <v>12</v>
      </c>
      <c r="D241" s="117">
        <v>40000</v>
      </c>
      <c r="E241" s="117">
        <v>66000</v>
      </c>
      <c r="F241" s="117">
        <v>2012</v>
      </c>
      <c r="G241" s="117">
        <v>3.6140590000000001</v>
      </c>
      <c r="N241" s="117" t="str">
        <f t="shared" si="21"/>
        <v>4000066000</v>
      </c>
      <c r="O241" s="117">
        <f t="shared" si="22"/>
        <v>5</v>
      </c>
      <c r="P241" s="117">
        <f t="shared" si="23"/>
        <v>12</v>
      </c>
      <c r="R241" s="117" t="e">
        <f>VLOOKUP(B241&amp;"-"&amp;C241,Backgroundconc!$A$3:$E$2100,4,FALSE)</f>
        <v>#N/A</v>
      </c>
      <c r="S241" s="117" t="e">
        <f>VLOOKUP(B241&amp;"-"&amp;C241,Backgroundconc!$A$3:$E$2100,5,FALSE)</f>
        <v>#N/A</v>
      </c>
    </row>
    <row r="242" spans="1:19">
      <c r="A242" s="117" t="str">
        <f t="shared" si="20"/>
        <v>5132012</v>
      </c>
      <c r="B242" s="117">
        <f t="shared" si="24"/>
        <v>5</v>
      </c>
      <c r="C242" s="117">
        <f t="shared" si="25"/>
        <v>13</v>
      </c>
      <c r="D242" s="117">
        <v>40000</v>
      </c>
      <c r="E242" s="117">
        <v>70000</v>
      </c>
      <c r="F242" s="117">
        <v>2012</v>
      </c>
      <c r="G242" s="117">
        <v>3.4844629999999999</v>
      </c>
      <c r="N242" s="117" t="str">
        <f t="shared" si="21"/>
        <v>4000070000</v>
      </c>
      <c r="O242" s="117">
        <f t="shared" si="22"/>
        <v>5</v>
      </c>
      <c r="P242" s="117">
        <f t="shared" si="23"/>
        <v>13</v>
      </c>
      <c r="R242" s="117" t="e">
        <f>VLOOKUP(B242&amp;"-"&amp;C242,Backgroundconc!$A$3:$E$2100,4,FALSE)</f>
        <v>#N/A</v>
      </c>
      <c r="S242" s="117" t="e">
        <f>VLOOKUP(B242&amp;"-"&amp;C242,Backgroundconc!$A$3:$E$2100,5,FALSE)</f>
        <v>#N/A</v>
      </c>
    </row>
    <row r="243" spans="1:19">
      <c r="A243" s="117" t="str">
        <f t="shared" si="20"/>
        <v>5142012</v>
      </c>
      <c r="B243" s="117">
        <f t="shared" si="24"/>
        <v>5</v>
      </c>
      <c r="C243" s="117">
        <f t="shared" si="25"/>
        <v>14</v>
      </c>
      <c r="D243" s="117">
        <v>40000</v>
      </c>
      <c r="E243" s="117">
        <v>74000</v>
      </c>
      <c r="F243" s="117">
        <v>2012</v>
      </c>
      <c r="G243" s="117">
        <v>3.512734</v>
      </c>
      <c r="N243" s="117" t="str">
        <f t="shared" si="21"/>
        <v>4000074000</v>
      </c>
      <c r="O243" s="117">
        <f t="shared" si="22"/>
        <v>5</v>
      </c>
      <c r="P243" s="117">
        <f t="shared" si="23"/>
        <v>14</v>
      </c>
      <c r="R243" s="117" t="e">
        <f>VLOOKUP(B243&amp;"-"&amp;C243,Backgroundconc!$A$3:$E$2100,4,FALSE)</f>
        <v>#N/A</v>
      </c>
      <c r="S243" s="117" t="e">
        <f>VLOOKUP(B243&amp;"-"&amp;C243,Backgroundconc!$A$3:$E$2100,5,FALSE)</f>
        <v>#N/A</v>
      </c>
    </row>
    <row r="244" spans="1:19">
      <c r="A244" s="117" t="str">
        <f t="shared" si="20"/>
        <v>5152012</v>
      </c>
      <c r="B244" s="117">
        <f t="shared" si="24"/>
        <v>5</v>
      </c>
      <c r="C244" s="117">
        <f t="shared" si="25"/>
        <v>15</v>
      </c>
      <c r="D244" s="117">
        <v>40000</v>
      </c>
      <c r="E244" s="117">
        <v>78000</v>
      </c>
      <c r="F244" s="117">
        <v>2012</v>
      </c>
      <c r="G244" s="117">
        <v>3.6689379999999998</v>
      </c>
      <c r="N244" s="117" t="str">
        <f t="shared" si="21"/>
        <v>4000078000</v>
      </c>
      <c r="O244" s="117">
        <f t="shared" si="22"/>
        <v>5</v>
      </c>
      <c r="P244" s="117">
        <f t="shared" si="23"/>
        <v>15</v>
      </c>
      <c r="R244" s="117" t="e">
        <f>VLOOKUP(B244&amp;"-"&amp;C244,Backgroundconc!$A$3:$E$2100,4,FALSE)</f>
        <v>#N/A</v>
      </c>
      <c r="S244" s="117" t="e">
        <f>VLOOKUP(B244&amp;"-"&amp;C244,Backgroundconc!$A$3:$E$2100,5,FALSE)</f>
        <v>#N/A</v>
      </c>
    </row>
    <row r="245" spans="1:19">
      <c r="A245" s="117" t="str">
        <f t="shared" si="20"/>
        <v>5162012</v>
      </c>
      <c r="B245" s="117">
        <f t="shared" si="24"/>
        <v>5</v>
      </c>
      <c r="C245" s="117">
        <f t="shared" si="25"/>
        <v>16</v>
      </c>
      <c r="D245" s="117">
        <v>40000</v>
      </c>
      <c r="E245" s="117">
        <v>82000</v>
      </c>
      <c r="F245" s="117">
        <v>2012</v>
      </c>
      <c r="G245" s="117">
        <v>3.770492</v>
      </c>
      <c r="N245" s="117" t="str">
        <f t="shared" si="21"/>
        <v>4000082000</v>
      </c>
      <c r="O245" s="117">
        <f t="shared" si="22"/>
        <v>5</v>
      </c>
      <c r="P245" s="117">
        <f t="shared" si="23"/>
        <v>16</v>
      </c>
      <c r="R245" s="117" t="e">
        <f>VLOOKUP(B245&amp;"-"&amp;C245,Backgroundconc!$A$3:$E$2100,4,FALSE)</f>
        <v>#N/A</v>
      </c>
      <c r="S245" s="117" t="e">
        <f>VLOOKUP(B245&amp;"-"&amp;C245,Backgroundconc!$A$3:$E$2100,5,FALSE)</f>
        <v>#N/A</v>
      </c>
    </row>
    <row r="246" spans="1:19">
      <c r="A246" s="117" t="str">
        <f t="shared" si="20"/>
        <v>5172012</v>
      </c>
      <c r="B246" s="117">
        <f t="shared" si="24"/>
        <v>5</v>
      </c>
      <c r="C246" s="117">
        <f t="shared" si="25"/>
        <v>17</v>
      </c>
      <c r="D246" s="117">
        <v>40000</v>
      </c>
      <c r="E246" s="117">
        <v>86000</v>
      </c>
      <c r="F246" s="117">
        <v>2012</v>
      </c>
      <c r="G246" s="117">
        <v>4.0012740000000004</v>
      </c>
      <c r="N246" s="117" t="str">
        <f t="shared" si="21"/>
        <v>4000086000</v>
      </c>
      <c r="O246" s="117">
        <f t="shared" si="22"/>
        <v>5</v>
      </c>
      <c r="P246" s="117">
        <f t="shared" si="23"/>
        <v>17</v>
      </c>
      <c r="R246" s="117" t="e">
        <f>VLOOKUP(B246&amp;"-"&amp;C246,Backgroundconc!$A$3:$E$2100,4,FALSE)</f>
        <v>#N/A</v>
      </c>
      <c r="S246" s="117" t="e">
        <f>VLOOKUP(B246&amp;"-"&amp;C246,Backgroundconc!$A$3:$E$2100,5,FALSE)</f>
        <v>#N/A</v>
      </c>
    </row>
    <row r="247" spans="1:19">
      <c r="A247" s="117" t="str">
        <f t="shared" si="20"/>
        <v>5182012</v>
      </c>
      <c r="B247" s="117">
        <f t="shared" si="24"/>
        <v>5</v>
      </c>
      <c r="C247" s="117">
        <f t="shared" si="25"/>
        <v>18</v>
      </c>
      <c r="D247" s="117">
        <v>40000</v>
      </c>
      <c r="E247" s="117">
        <v>90000</v>
      </c>
      <c r="F247" s="117">
        <v>2012</v>
      </c>
      <c r="G247" s="117">
        <v>3.945125</v>
      </c>
      <c r="N247" s="117" t="str">
        <f t="shared" si="21"/>
        <v>4000090000</v>
      </c>
      <c r="O247" s="117">
        <f t="shared" si="22"/>
        <v>5</v>
      </c>
      <c r="P247" s="117">
        <f t="shared" si="23"/>
        <v>18</v>
      </c>
      <c r="R247" s="117" t="e">
        <f>VLOOKUP(B247&amp;"-"&amp;C247,Backgroundconc!$A$3:$E$2100,4,FALSE)</f>
        <v>#N/A</v>
      </c>
      <c r="S247" s="117" t="e">
        <f>VLOOKUP(B247&amp;"-"&amp;C247,Backgroundconc!$A$3:$E$2100,5,FALSE)</f>
        <v>#N/A</v>
      </c>
    </row>
    <row r="248" spans="1:19">
      <c r="A248" s="117" t="str">
        <f t="shared" si="20"/>
        <v>5192012</v>
      </c>
      <c r="B248" s="117">
        <f t="shared" si="24"/>
        <v>5</v>
      </c>
      <c r="C248" s="117">
        <f t="shared" si="25"/>
        <v>19</v>
      </c>
      <c r="D248" s="117">
        <v>40000</v>
      </c>
      <c r="E248" s="117">
        <v>94000</v>
      </c>
      <c r="F248" s="117">
        <v>2012</v>
      </c>
      <c r="G248" s="117">
        <v>4.0123119999999997</v>
      </c>
      <c r="N248" s="117" t="str">
        <f t="shared" si="21"/>
        <v>4000094000</v>
      </c>
      <c r="O248" s="117">
        <f t="shared" si="22"/>
        <v>5</v>
      </c>
      <c r="P248" s="117">
        <f t="shared" si="23"/>
        <v>19</v>
      </c>
      <c r="R248" s="117" t="e">
        <f>VLOOKUP(B248&amp;"-"&amp;C248,Backgroundconc!$A$3:$E$2100,4,FALSE)</f>
        <v>#N/A</v>
      </c>
      <c r="S248" s="117" t="e">
        <f>VLOOKUP(B248&amp;"-"&amp;C248,Backgroundconc!$A$3:$E$2100,5,FALSE)</f>
        <v>#N/A</v>
      </c>
    </row>
    <row r="249" spans="1:19">
      <c r="A249" s="117" t="str">
        <f t="shared" si="20"/>
        <v>5202012</v>
      </c>
      <c r="B249" s="117">
        <f t="shared" si="24"/>
        <v>5</v>
      </c>
      <c r="C249" s="117">
        <f t="shared" si="25"/>
        <v>20</v>
      </c>
      <c r="D249" s="117">
        <v>40000</v>
      </c>
      <c r="E249" s="117">
        <v>98000</v>
      </c>
      <c r="F249" s="117">
        <v>2012</v>
      </c>
      <c r="G249" s="117">
        <v>4.0415359999999998</v>
      </c>
      <c r="N249" s="117" t="str">
        <f t="shared" si="21"/>
        <v>4000098000</v>
      </c>
      <c r="O249" s="117">
        <f t="shared" si="22"/>
        <v>5</v>
      </c>
      <c r="P249" s="117">
        <f t="shared" si="23"/>
        <v>20</v>
      </c>
      <c r="R249" s="117" t="e">
        <f>VLOOKUP(B249&amp;"-"&amp;C249,Backgroundconc!$A$3:$E$2100,4,FALSE)</f>
        <v>#N/A</v>
      </c>
      <c r="S249" s="117" t="e">
        <f>VLOOKUP(B249&amp;"-"&amp;C249,Backgroundconc!$A$3:$E$2100,5,FALSE)</f>
        <v>#N/A</v>
      </c>
    </row>
    <row r="250" spans="1:19">
      <c r="A250" s="117" t="str">
        <f t="shared" si="20"/>
        <v>5212012</v>
      </c>
      <c r="B250" s="117">
        <f t="shared" si="24"/>
        <v>5</v>
      </c>
      <c r="C250" s="117">
        <f t="shared" si="25"/>
        <v>21</v>
      </c>
      <c r="D250" s="117">
        <v>40000</v>
      </c>
      <c r="E250" s="117">
        <v>102000</v>
      </c>
      <c r="F250" s="117">
        <v>2012</v>
      </c>
      <c r="G250" s="117">
        <v>3.9619819999999999</v>
      </c>
      <c r="N250" s="117" t="str">
        <f t="shared" si="21"/>
        <v>40000102000</v>
      </c>
      <c r="O250" s="117">
        <f t="shared" si="22"/>
        <v>5</v>
      </c>
      <c r="P250" s="117">
        <f t="shared" si="23"/>
        <v>21</v>
      </c>
      <c r="R250" s="117" t="e">
        <f>VLOOKUP(B250&amp;"-"&amp;C250,Backgroundconc!$A$3:$E$2100,4,FALSE)</f>
        <v>#N/A</v>
      </c>
      <c r="S250" s="117" t="e">
        <f>VLOOKUP(B250&amp;"-"&amp;C250,Backgroundconc!$A$3:$E$2100,5,FALSE)</f>
        <v>#N/A</v>
      </c>
    </row>
    <row r="251" spans="1:19">
      <c r="A251" s="117" t="str">
        <f t="shared" si="20"/>
        <v>5222012</v>
      </c>
      <c r="B251" s="117">
        <f t="shared" si="24"/>
        <v>5</v>
      </c>
      <c r="C251" s="117">
        <f t="shared" si="25"/>
        <v>22</v>
      </c>
      <c r="D251" s="117">
        <v>40000</v>
      </c>
      <c r="E251" s="117">
        <v>106000</v>
      </c>
      <c r="F251" s="117">
        <v>2012</v>
      </c>
      <c r="G251" s="117">
        <v>4.034637</v>
      </c>
      <c r="N251" s="117" t="str">
        <f t="shared" si="21"/>
        <v>40000106000</v>
      </c>
      <c r="O251" s="117">
        <f t="shared" si="22"/>
        <v>5</v>
      </c>
      <c r="P251" s="117">
        <f t="shared" si="23"/>
        <v>22</v>
      </c>
      <c r="R251" s="117" t="e">
        <f>VLOOKUP(B251&amp;"-"&amp;C251,Backgroundconc!$A$3:$E$2100,4,FALSE)</f>
        <v>#N/A</v>
      </c>
      <c r="S251" s="117" t="e">
        <f>VLOOKUP(B251&amp;"-"&amp;C251,Backgroundconc!$A$3:$E$2100,5,FALSE)</f>
        <v>#N/A</v>
      </c>
    </row>
    <row r="252" spans="1:19">
      <c r="A252" s="117" t="str">
        <f t="shared" si="20"/>
        <v>5232012</v>
      </c>
      <c r="B252" s="117">
        <f t="shared" si="24"/>
        <v>5</v>
      </c>
      <c r="C252" s="117">
        <f t="shared" si="25"/>
        <v>23</v>
      </c>
      <c r="D252" s="117">
        <v>40000</v>
      </c>
      <c r="E252" s="117">
        <v>110000</v>
      </c>
      <c r="F252" s="117">
        <v>2012</v>
      </c>
      <c r="G252" s="117">
        <v>3.745746</v>
      </c>
      <c r="N252" s="117" t="str">
        <f t="shared" si="21"/>
        <v>40000110000</v>
      </c>
      <c r="O252" s="117">
        <f t="shared" si="22"/>
        <v>5</v>
      </c>
      <c r="P252" s="117">
        <f t="shared" si="23"/>
        <v>23</v>
      </c>
      <c r="R252" s="117" t="e">
        <f>VLOOKUP(B252&amp;"-"&amp;C252,Backgroundconc!$A$3:$E$2100,4,FALSE)</f>
        <v>#N/A</v>
      </c>
      <c r="S252" s="117" t="e">
        <f>VLOOKUP(B252&amp;"-"&amp;C252,Backgroundconc!$A$3:$E$2100,5,FALSE)</f>
        <v>#N/A</v>
      </c>
    </row>
    <row r="253" spans="1:19">
      <c r="A253" s="117" t="str">
        <f t="shared" si="20"/>
        <v>5242012</v>
      </c>
      <c r="B253" s="117">
        <f t="shared" si="24"/>
        <v>5</v>
      </c>
      <c r="C253" s="117">
        <f t="shared" si="25"/>
        <v>24</v>
      </c>
      <c r="D253" s="117">
        <v>40000</v>
      </c>
      <c r="E253" s="117">
        <v>114000</v>
      </c>
      <c r="F253" s="117">
        <v>2012</v>
      </c>
      <c r="G253" s="117">
        <v>3.9062730000000001</v>
      </c>
      <c r="N253" s="117" t="str">
        <f t="shared" si="21"/>
        <v>40000114000</v>
      </c>
      <c r="O253" s="117">
        <f t="shared" si="22"/>
        <v>5</v>
      </c>
      <c r="P253" s="117">
        <f t="shared" si="23"/>
        <v>24</v>
      </c>
      <c r="R253" s="117" t="e">
        <f>VLOOKUP(B253&amp;"-"&amp;C253,Backgroundconc!$A$3:$E$2100,4,FALSE)</f>
        <v>#N/A</v>
      </c>
      <c r="S253" s="117" t="e">
        <f>VLOOKUP(B253&amp;"-"&amp;C253,Backgroundconc!$A$3:$E$2100,5,FALSE)</f>
        <v>#N/A</v>
      </c>
    </row>
    <row r="254" spans="1:19">
      <c r="A254" s="117" t="str">
        <f t="shared" si="20"/>
        <v>5252012</v>
      </c>
      <c r="B254" s="117">
        <f t="shared" si="24"/>
        <v>5</v>
      </c>
      <c r="C254" s="117">
        <f t="shared" si="25"/>
        <v>25</v>
      </c>
      <c r="D254" s="117">
        <v>40000</v>
      </c>
      <c r="E254" s="117">
        <v>118000</v>
      </c>
      <c r="F254" s="117">
        <v>2012</v>
      </c>
      <c r="G254" s="117">
        <v>3.6328339999999999</v>
      </c>
      <c r="N254" s="117" t="str">
        <f t="shared" si="21"/>
        <v>40000118000</v>
      </c>
      <c r="O254" s="117">
        <f t="shared" si="22"/>
        <v>5</v>
      </c>
      <c r="P254" s="117">
        <f t="shared" si="23"/>
        <v>25</v>
      </c>
      <c r="R254" s="117" t="e">
        <f>VLOOKUP(B254&amp;"-"&amp;C254,Backgroundconc!$A$3:$E$2100,4,FALSE)</f>
        <v>#N/A</v>
      </c>
      <c r="S254" s="117" t="e">
        <f>VLOOKUP(B254&amp;"-"&amp;C254,Backgroundconc!$A$3:$E$2100,5,FALSE)</f>
        <v>#N/A</v>
      </c>
    </row>
    <row r="255" spans="1:19">
      <c r="A255" s="117" t="str">
        <f t="shared" si="20"/>
        <v>5262012</v>
      </c>
      <c r="B255" s="117">
        <f t="shared" si="24"/>
        <v>5</v>
      </c>
      <c r="C255" s="117">
        <f t="shared" si="25"/>
        <v>26</v>
      </c>
      <c r="D255" s="117">
        <v>40000</v>
      </c>
      <c r="E255" s="117">
        <v>122000</v>
      </c>
      <c r="F255" s="117">
        <v>2012</v>
      </c>
      <c r="G255" s="117">
        <v>3.4803259999999998</v>
      </c>
      <c r="N255" s="117" t="str">
        <f t="shared" si="21"/>
        <v>40000122000</v>
      </c>
      <c r="O255" s="117">
        <f t="shared" si="22"/>
        <v>5</v>
      </c>
      <c r="P255" s="117">
        <f t="shared" si="23"/>
        <v>26</v>
      </c>
      <c r="R255" s="117" t="e">
        <f>VLOOKUP(B255&amp;"-"&amp;C255,Backgroundconc!$A$3:$E$2100,4,FALSE)</f>
        <v>#N/A</v>
      </c>
      <c r="S255" s="117" t="e">
        <f>VLOOKUP(B255&amp;"-"&amp;C255,Backgroundconc!$A$3:$E$2100,5,FALSE)</f>
        <v>#N/A</v>
      </c>
    </row>
    <row r="256" spans="1:19">
      <c r="A256" s="117" t="str">
        <f t="shared" si="20"/>
        <v>5272012</v>
      </c>
      <c r="B256" s="117">
        <f t="shared" si="24"/>
        <v>5</v>
      </c>
      <c r="C256" s="117">
        <f t="shared" si="25"/>
        <v>27</v>
      </c>
      <c r="D256" s="117">
        <v>40000</v>
      </c>
      <c r="E256" s="117">
        <v>126000</v>
      </c>
      <c r="F256" s="117">
        <v>2012</v>
      </c>
      <c r="G256" s="117">
        <v>3.1259299999999999</v>
      </c>
      <c r="N256" s="117" t="str">
        <f t="shared" si="21"/>
        <v>40000126000</v>
      </c>
      <c r="O256" s="117">
        <f t="shared" si="22"/>
        <v>5</v>
      </c>
      <c r="P256" s="117">
        <f t="shared" si="23"/>
        <v>27</v>
      </c>
      <c r="R256" s="117" t="e">
        <f>VLOOKUP(B256&amp;"-"&amp;C256,Backgroundconc!$A$3:$E$2100,4,FALSE)</f>
        <v>#N/A</v>
      </c>
      <c r="S256" s="117" t="e">
        <f>VLOOKUP(B256&amp;"-"&amp;C256,Backgroundconc!$A$3:$E$2100,5,FALSE)</f>
        <v>#N/A</v>
      </c>
    </row>
    <row r="257" spans="1:19">
      <c r="A257" s="117" t="str">
        <f t="shared" si="20"/>
        <v>5282012</v>
      </c>
      <c r="B257" s="117">
        <f t="shared" si="24"/>
        <v>5</v>
      </c>
      <c r="C257" s="117">
        <f t="shared" si="25"/>
        <v>28</v>
      </c>
      <c r="D257" s="117">
        <v>40000</v>
      </c>
      <c r="E257" s="117">
        <v>130000</v>
      </c>
      <c r="F257" s="117">
        <v>2012</v>
      </c>
      <c r="G257" s="117">
        <v>3.5688339999999998</v>
      </c>
      <c r="N257" s="117" t="str">
        <f t="shared" si="21"/>
        <v>40000130000</v>
      </c>
      <c r="O257" s="117">
        <f t="shared" si="22"/>
        <v>5</v>
      </c>
      <c r="P257" s="117">
        <f t="shared" si="23"/>
        <v>28</v>
      </c>
      <c r="R257" s="117" t="e">
        <f>VLOOKUP(B257&amp;"-"&amp;C257,Backgroundconc!$A$3:$E$2100,4,FALSE)</f>
        <v>#N/A</v>
      </c>
      <c r="S257" s="117" t="e">
        <f>VLOOKUP(B257&amp;"-"&amp;C257,Backgroundconc!$A$3:$E$2100,5,FALSE)</f>
        <v>#N/A</v>
      </c>
    </row>
    <row r="258" spans="1:19">
      <c r="A258" s="117" t="str">
        <f t="shared" si="20"/>
        <v>5292012</v>
      </c>
      <c r="B258" s="117">
        <f t="shared" si="24"/>
        <v>5</v>
      </c>
      <c r="C258" s="117">
        <f t="shared" si="25"/>
        <v>29</v>
      </c>
      <c r="D258" s="117">
        <v>40000</v>
      </c>
      <c r="E258" s="117">
        <v>134000</v>
      </c>
      <c r="F258" s="117">
        <v>2012</v>
      </c>
      <c r="G258" s="117">
        <v>3.5155889999999999</v>
      </c>
      <c r="N258" s="117" t="str">
        <f t="shared" si="21"/>
        <v>40000134000</v>
      </c>
      <c r="O258" s="117">
        <f t="shared" si="22"/>
        <v>5</v>
      </c>
      <c r="P258" s="117">
        <f t="shared" si="23"/>
        <v>29</v>
      </c>
      <c r="R258" s="117" t="e">
        <f>VLOOKUP(B258&amp;"-"&amp;C258,Backgroundconc!$A$3:$E$2100,4,FALSE)</f>
        <v>#N/A</v>
      </c>
      <c r="S258" s="117" t="e">
        <f>VLOOKUP(B258&amp;"-"&amp;C258,Backgroundconc!$A$3:$E$2100,5,FALSE)</f>
        <v>#N/A</v>
      </c>
    </row>
    <row r="259" spans="1:19">
      <c r="A259" s="117" t="str">
        <f t="shared" ref="A259:A322" si="26">CONCATENATE(B259,C259,F259)</f>
        <v>5302012</v>
      </c>
      <c r="B259" s="117">
        <f t="shared" si="24"/>
        <v>5</v>
      </c>
      <c r="C259" s="117">
        <f t="shared" si="25"/>
        <v>30</v>
      </c>
      <c r="D259" s="117">
        <v>40000</v>
      </c>
      <c r="E259" s="117">
        <v>138000</v>
      </c>
      <c r="F259" s="117">
        <v>2012</v>
      </c>
      <c r="G259" s="117">
        <v>3.6471629999999999</v>
      </c>
      <c r="N259" s="117" t="str">
        <f t="shared" ref="N259:N322" si="27">D259&amp;E259</f>
        <v>40000138000</v>
      </c>
      <c r="O259" s="117">
        <f t="shared" ref="O259:O322" si="28">B259</f>
        <v>5</v>
      </c>
      <c r="P259" s="117">
        <f t="shared" ref="P259:P322" si="29">C259</f>
        <v>30</v>
      </c>
      <c r="R259" s="117" t="e">
        <f>VLOOKUP(B259&amp;"-"&amp;C259,Backgroundconc!$A$3:$E$2100,4,FALSE)</f>
        <v>#N/A</v>
      </c>
      <c r="S259" s="117" t="e">
        <f>VLOOKUP(B259&amp;"-"&amp;C259,Backgroundconc!$A$3:$E$2100,5,FALSE)</f>
        <v>#N/A</v>
      </c>
    </row>
    <row r="260" spans="1:19">
      <c r="A260" s="117" t="str">
        <f t="shared" si="26"/>
        <v>5312012</v>
      </c>
      <c r="B260" s="117">
        <f t="shared" si="24"/>
        <v>5</v>
      </c>
      <c r="C260" s="117">
        <f t="shared" si="25"/>
        <v>31</v>
      </c>
      <c r="D260" s="117">
        <v>40000</v>
      </c>
      <c r="E260" s="117">
        <v>142000</v>
      </c>
      <c r="F260" s="117">
        <v>2012</v>
      </c>
      <c r="G260" s="117">
        <v>3.758013</v>
      </c>
      <c r="N260" s="117" t="str">
        <f t="shared" si="27"/>
        <v>40000142000</v>
      </c>
      <c r="O260" s="117">
        <f t="shared" si="28"/>
        <v>5</v>
      </c>
      <c r="P260" s="117">
        <f t="shared" si="29"/>
        <v>31</v>
      </c>
      <c r="R260" s="117" t="e">
        <f>VLOOKUP(B260&amp;"-"&amp;C260,Backgroundconc!$A$3:$E$2100,4,FALSE)</f>
        <v>#N/A</v>
      </c>
      <c r="S260" s="117" t="e">
        <f>VLOOKUP(B260&amp;"-"&amp;C260,Backgroundconc!$A$3:$E$2100,5,FALSE)</f>
        <v>#N/A</v>
      </c>
    </row>
    <row r="261" spans="1:19">
      <c r="A261" s="117" t="str">
        <f t="shared" si="26"/>
        <v>5322012</v>
      </c>
      <c r="B261" s="117">
        <f t="shared" si="24"/>
        <v>5</v>
      </c>
      <c r="C261" s="117">
        <f t="shared" si="25"/>
        <v>32</v>
      </c>
      <c r="D261" s="117">
        <v>40000</v>
      </c>
      <c r="E261" s="117">
        <v>146000</v>
      </c>
      <c r="F261" s="117">
        <v>2012</v>
      </c>
      <c r="G261" s="117">
        <v>3.77081</v>
      </c>
      <c r="N261" s="117" t="str">
        <f t="shared" si="27"/>
        <v>40000146000</v>
      </c>
      <c r="O261" s="117">
        <f t="shared" si="28"/>
        <v>5</v>
      </c>
      <c r="P261" s="117">
        <f t="shared" si="29"/>
        <v>32</v>
      </c>
      <c r="R261" s="117" t="e">
        <f>VLOOKUP(B261&amp;"-"&amp;C261,Backgroundconc!$A$3:$E$2100,4,FALSE)</f>
        <v>#N/A</v>
      </c>
      <c r="S261" s="117" t="e">
        <f>VLOOKUP(B261&amp;"-"&amp;C261,Backgroundconc!$A$3:$E$2100,5,FALSE)</f>
        <v>#N/A</v>
      </c>
    </row>
    <row r="262" spans="1:19">
      <c r="A262" s="117" t="str">
        <f t="shared" si="26"/>
        <v>5332012</v>
      </c>
      <c r="B262" s="117">
        <f t="shared" si="24"/>
        <v>5</v>
      </c>
      <c r="C262" s="117">
        <f t="shared" si="25"/>
        <v>33</v>
      </c>
      <c r="D262" s="117">
        <v>40000</v>
      </c>
      <c r="E262" s="117">
        <v>150000</v>
      </c>
      <c r="F262" s="117">
        <v>2012</v>
      </c>
      <c r="G262" s="117">
        <v>3.6854239999999998</v>
      </c>
      <c r="N262" s="117" t="str">
        <f t="shared" si="27"/>
        <v>40000150000</v>
      </c>
      <c r="O262" s="117">
        <f t="shared" si="28"/>
        <v>5</v>
      </c>
      <c r="P262" s="117">
        <f t="shared" si="29"/>
        <v>33</v>
      </c>
      <c r="R262" s="117" t="e">
        <f>VLOOKUP(B262&amp;"-"&amp;C262,Backgroundconc!$A$3:$E$2100,4,FALSE)</f>
        <v>#N/A</v>
      </c>
      <c r="S262" s="117" t="e">
        <f>VLOOKUP(B262&amp;"-"&amp;C262,Backgroundconc!$A$3:$E$2100,5,FALSE)</f>
        <v>#N/A</v>
      </c>
    </row>
    <row r="263" spans="1:19">
      <c r="A263" s="117" t="str">
        <f t="shared" si="26"/>
        <v>5342012</v>
      </c>
      <c r="B263" s="117">
        <f t="shared" si="24"/>
        <v>5</v>
      </c>
      <c r="C263" s="117">
        <f t="shared" si="25"/>
        <v>34</v>
      </c>
      <c r="D263" s="117">
        <v>40000</v>
      </c>
      <c r="E263" s="117">
        <v>154000</v>
      </c>
      <c r="F263" s="117">
        <v>2012</v>
      </c>
      <c r="G263" s="117">
        <v>3.7893919999999999</v>
      </c>
      <c r="N263" s="117" t="str">
        <f t="shared" si="27"/>
        <v>40000154000</v>
      </c>
      <c r="O263" s="117">
        <f t="shared" si="28"/>
        <v>5</v>
      </c>
      <c r="P263" s="117">
        <f t="shared" si="29"/>
        <v>34</v>
      </c>
      <c r="R263" s="117" t="e">
        <f>VLOOKUP(B263&amp;"-"&amp;C263,Backgroundconc!$A$3:$E$2100,4,FALSE)</f>
        <v>#N/A</v>
      </c>
      <c r="S263" s="117" t="e">
        <f>VLOOKUP(B263&amp;"-"&amp;C263,Backgroundconc!$A$3:$E$2100,5,FALSE)</f>
        <v>#N/A</v>
      </c>
    </row>
    <row r="264" spans="1:19">
      <c r="A264" s="117" t="str">
        <f t="shared" si="26"/>
        <v>5352012</v>
      </c>
      <c r="B264" s="117">
        <f t="shared" si="24"/>
        <v>5</v>
      </c>
      <c r="C264" s="117">
        <f t="shared" si="25"/>
        <v>35</v>
      </c>
      <c r="D264" s="117">
        <v>40000</v>
      </c>
      <c r="E264" s="117">
        <v>158000</v>
      </c>
      <c r="F264" s="117">
        <v>2012</v>
      </c>
      <c r="G264" s="117">
        <v>3.7754150000000002</v>
      </c>
      <c r="N264" s="117" t="str">
        <f t="shared" si="27"/>
        <v>40000158000</v>
      </c>
      <c r="O264" s="117">
        <f t="shared" si="28"/>
        <v>5</v>
      </c>
      <c r="P264" s="117">
        <f t="shared" si="29"/>
        <v>35</v>
      </c>
      <c r="R264" s="117">
        <f>VLOOKUP(B264&amp;"-"&amp;C264,Backgroundconc!$A$3:$E$2100,4,FALSE)</f>
        <v>40000</v>
      </c>
      <c r="S264" s="117">
        <f>VLOOKUP(B264&amp;"-"&amp;C264,Backgroundconc!$A$3:$E$2100,5,FALSE)</f>
        <v>158000</v>
      </c>
    </row>
    <row r="265" spans="1:19">
      <c r="A265" s="117" t="str">
        <f t="shared" si="26"/>
        <v>5362012</v>
      </c>
      <c r="B265" s="117">
        <f t="shared" si="24"/>
        <v>5</v>
      </c>
      <c r="C265" s="117">
        <f t="shared" si="25"/>
        <v>36</v>
      </c>
      <c r="D265" s="117">
        <v>40000</v>
      </c>
      <c r="E265" s="117">
        <v>162000</v>
      </c>
      <c r="F265" s="117">
        <v>2012</v>
      </c>
      <c r="G265" s="117">
        <v>3.6197710000000001</v>
      </c>
      <c r="N265" s="117" t="str">
        <f t="shared" si="27"/>
        <v>40000162000</v>
      </c>
      <c r="O265" s="117">
        <f t="shared" si="28"/>
        <v>5</v>
      </c>
      <c r="P265" s="117">
        <f t="shared" si="29"/>
        <v>36</v>
      </c>
      <c r="R265" s="117">
        <f>VLOOKUP(B265&amp;"-"&amp;C265,Backgroundconc!$A$3:$E$2100,4,FALSE)</f>
        <v>40000</v>
      </c>
      <c r="S265" s="117">
        <f>VLOOKUP(B265&amp;"-"&amp;C265,Backgroundconc!$A$3:$E$2100,5,FALSE)</f>
        <v>162000</v>
      </c>
    </row>
    <row r="266" spans="1:19">
      <c r="A266" s="117" t="str">
        <f t="shared" si="26"/>
        <v>5372012</v>
      </c>
      <c r="B266" s="117">
        <f t="shared" si="24"/>
        <v>5</v>
      </c>
      <c r="C266" s="117">
        <f t="shared" si="25"/>
        <v>37</v>
      </c>
      <c r="D266" s="117">
        <v>40000</v>
      </c>
      <c r="E266" s="117">
        <v>166000</v>
      </c>
      <c r="F266" s="117">
        <v>2012</v>
      </c>
      <c r="G266" s="117">
        <v>3.7050670000000001</v>
      </c>
      <c r="N266" s="117" t="str">
        <f t="shared" si="27"/>
        <v>40000166000</v>
      </c>
      <c r="O266" s="117">
        <f t="shared" si="28"/>
        <v>5</v>
      </c>
      <c r="P266" s="117">
        <f t="shared" si="29"/>
        <v>37</v>
      </c>
      <c r="R266" s="117">
        <f>VLOOKUP(B266&amp;"-"&amp;C266,Backgroundconc!$A$3:$E$2100,4,FALSE)</f>
        <v>40000</v>
      </c>
      <c r="S266" s="117">
        <f>VLOOKUP(B266&amp;"-"&amp;C266,Backgroundconc!$A$3:$E$2100,5,FALSE)</f>
        <v>166000</v>
      </c>
    </row>
    <row r="267" spans="1:19">
      <c r="A267" s="117" t="str">
        <f t="shared" si="26"/>
        <v>5382012</v>
      </c>
      <c r="B267" s="117">
        <f t="shared" si="24"/>
        <v>5</v>
      </c>
      <c r="C267" s="117">
        <f t="shared" si="25"/>
        <v>38</v>
      </c>
      <c r="D267" s="117">
        <v>40000</v>
      </c>
      <c r="E267" s="117">
        <v>170000</v>
      </c>
      <c r="F267" s="117">
        <v>2012</v>
      </c>
      <c r="G267" s="117">
        <v>3.7189939999999999</v>
      </c>
      <c r="N267" s="117" t="str">
        <f t="shared" si="27"/>
        <v>40000170000</v>
      </c>
      <c r="O267" s="117">
        <f t="shared" si="28"/>
        <v>5</v>
      </c>
      <c r="P267" s="117">
        <f t="shared" si="29"/>
        <v>38</v>
      </c>
      <c r="R267" s="117">
        <f>VLOOKUP(B267&amp;"-"&amp;C267,Backgroundconc!$A$3:$E$2100,4,FALSE)</f>
        <v>40000</v>
      </c>
      <c r="S267" s="117">
        <f>VLOOKUP(B267&amp;"-"&amp;C267,Backgroundconc!$A$3:$E$2100,5,FALSE)</f>
        <v>170000</v>
      </c>
    </row>
    <row r="268" spans="1:19">
      <c r="A268" s="117" t="str">
        <f t="shared" si="26"/>
        <v>5392012</v>
      </c>
      <c r="B268" s="117">
        <f t="shared" si="24"/>
        <v>5</v>
      </c>
      <c r="C268" s="117">
        <f t="shared" si="25"/>
        <v>39</v>
      </c>
      <c r="D268" s="117">
        <v>40000</v>
      </c>
      <c r="E268" s="117">
        <v>174000</v>
      </c>
      <c r="F268" s="117">
        <v>2012</v>
      </c>
      <c r="G268" s="117">
        <v>3.452674</v>
      </c>
      <c r="N268" s="117" t="str">
        <f t="shared" si="27"/>
        <v>40000174000</v>
      </c>
      <c r="O268" s="117">
        <f t="shared" si="28"/>
        <v>5</v>
      </c>
      <c r="P268" s="117">
        <f t="shared" si="29"/>
        <v>39</v>
      </c>
      <c r="R268" s="117">
        <f>VLOOKUP(B268&amp;"-"&amp;C268,Backgroundconc!$A$3:$E$2100,4,FALSE)</f>
        <v>40000</v>
      </c>
      <c r="S268" s="117">
        <f>VLOOKUP(B268&amp;"-"&amp;C268,Backgroundconc!$A$3:$E$2100,5,FALSE)</f>
        <v>174000</v>
      </c>
    </row>
    <row r="269" spans="1:19">
      <c r="A269" s="117" t="str">
        <f t="shared" si="26"/>
        <v>5402012</v>
      </c>
      <c r="B269" s="117">
        <f t="shared" si="24"/>
        <v>5</v>
      </c>
      <c r="C269" s="117">
        <f t="shared" si="25"/>
        <v>40</v>
      </c>
      <c r="D269" s="117">
        <v>40000</v>
      </c>
      <c r="E269" s="117">
        <v>178000</v>
      </c>
      <c r="F269" s="117">
        <v>2012</v>
      </c>
      <c r="G269" s="117">
        <v>3.6553680000000002</v>
      </c>
      <c r="N269" s="117" t="str">
        <f t="shared" si="27"/>
        <v>40000178000</v>
      </c>
      <c r="O269" s="117">
        <f t="shared" si="28"/>
        <v>5</v>
      </c>
      <c r="P269" s="117">
        <f t="shared" si="29"/>
        <v>40</v>
      </c>
      <c r="R269" s="117">
        <f>VLOOKUP(B269&amp;"-"&amp;C269,Backgroundconc!$A$3:$E$2100,4,FALSE)</f>
        <v>40000</v>
      </c>
      <c r="S269" s="117">
        <f>VLOOKUP(B269&amp;"-"&amp;C269,Backgroundconc!$A$3:$E$2100,5,FALSE)</f>
        <v>178000</v>
      </c>
    </row>
    <row r="270" spans="1:19">
      <c r="A270" s="117" t="str">
        <f t="shared" si="26"/>
        <v>5412012</v>
      </c>
      <c r="B270" s="117">
        <f t="shared" si="24"/>
        <v>5</v>
      </c>
      <c r="C270" s="117">
        <f t="shared" si="25"/>
        <v>41</v>
      </c>
      <c r="D270" s="117">
        <v>40000</v>
      </c>
      <c r="E270" s="117">
        <v>182000</v>
      </c>
      <c r="F270" s="117">
        <v>2012</v>
      </c>
      <c r="G270" s="117">
        <v>3.8210220000000001</v>
      </c>
      <c r="N270" s="117" t="str">
        <f t="shared" si="27"/>
        <v>40000182000</v>
      </c>
      <c r="O270" s="117">
        <f t="shared" si="28"/>
        <v>5</v>
      </c>
      <c r="P270" s="117">
        <f t="shared" si="29"/>
        <v>41</v>
      </c>
      <c r="R270" s="117">
        <f>VLOOKUP(B270&amp;"-"&amp;C270,Backgroundconc!$A$3:$E$2100,4,FALSE)</f>
        <v>40000</v>
      </c>
      <c r="S270" s="117">
        <f>VLOOKUP(B270&amp;"-"&amp;C270,Backgroundconc!$A$3:$E$2100,5,FALSE)</f>
        <v>182000</v>
      </c>
    </row>
    <row r="271" spans="1:19">
      <c r="A271" s="117" t="str">
        <f t="shared" si="26"/>
        <v>5422012</v>
      </c>
      <c r="B271" s="117">
        <f t="shared" si="24"/>
        <v>5</v>
      </c>
      <c r="C271" s="117">
        <f t="shared" si="25"/>
        <v>42</v>
      </c>
      <c r="D271" s="117">
        <v>40000</v>
      </c>
      <c r="E271" s="117">
        <v>186000</v>
      </c>
      <c r="F271" s="117">
        <v>2012</v>
      </c>
      <c r="G271" s="117">
        <v>3.9579629999999999</v>
      </c>
      <c r="N271" s="117" t="str">
        <f t="shared" si="27"/>
        <v>40000186000</v>
      </c>
      <c r="O271" s="117">
        <f t="shared" si="28"/>
        <v>5</v>
      </c>
      <c r="P271" s="117">
        <f t="shared" si="29"/>
        <v>42</v>
      </c>
      <c r="R271" s="117">
        <f>VLOOKUP(B271&amp;"-"&amp;C271,Backgroundconc!$A$3:$E$2100,4,FALSE)</f>
        <v>40000</v>
      </c>
      <c r="S271" s="117">
        <f>VLOOKUP(B271&amp;"-"&amp;C271,Backgroundconc!$A$3:$E$2100,5,FALSE)</f>
        <v>186000</v>
      </c>
    </row>
    <row r="272" spans="1:19">
      <c r="A272" s="117" t="str">
        <f t="shared" si="26"/>
        <v>5432012</v>
      </c>
      <c r="B272" s="117">
        <f t="shared" si="24"/>
        <v>5</v>
      </c>
      <c r="C272" s="117">
        <f t="shared" si="25"/>
        <v>43</v>
      </c>
      <c r="D272" s="117">
        <v>40000</v>
      </c>
      <c r="E272" s="117">
        <v>190000</v>
      </c>
      <c r="F272" s="117">
        <v>2012</v>
      </c>
      <c r="G272" s="117">
        <v>4.0303399999999998</v>
      </c>
      <c r="N272" s="117" t="str">
        <f t="shared" si="27"/>
        <v>40000190000</v>
      </c>
      <c r="O272" s="117">
        <f t="shared" si="28"/>
        <v>5</v>
      </c>
      <c r="P272" s="117">
        <f t="shared" si="29"/>
        <v>43</v>
      </c>
      <c r="R272" s="117">
        <f>VLOOKUP(B272&amp;"-"&amp;C272,Backgroundconc!$A$3:$E$2100,4,FALSE)</f>
        <v>40000</v>
      </c>
      <c r="S272" s="117">
        <f>VLOOKUP(B272&amp;"-"&amp;C272,Backgroundconc!$A$3:$E$2100,5,FALSE)</f>
        <v>190000</v>
      </c>
    </row>
    <row r="273" spans="1:19">
      <c r="A273" s="117" t="str">
        <f t="shared" si="26"/>
        <v>5442012</v>
      </c>
      <c r="B273" s="117">
        <f t="shared" si="24"/>
        <v>5</v>
      </c>
      <c r="C273" s="117">
        <f t="shared" si="25"/>
        <v>44</v>
      </c>
      <c r="D273" s="117">
        <v>40000</v>
      </c>
      <c r="E273" s="117">
        <v>194000</v>
      </c>
      <c r="F273" s="117">
        <v>2012</v>
      </c>
      <c r="G273" s="117">
        <v>4.12629</v>
      </c>
      <c r="N273" s="117" t="str">
        <f t="shared" si="27"/>
        <v>40000194000</v>
      </c>
      <c r="O273" s="117">
        <f t="shared" si="28"/>
        <v>5</v>
      </c>
      <c r="P273" s="117">
        <f t="shared" si="29"/>
        <v>44</v>
      </c>
      <c r="R273" s="117">
        <f>VLOOKUP(B273&amp;"-"&amp;C273,Backgroundconc!$A$3:$E$2100,4,FALSE)</f>
        <v>40000</v>
      </c>
      <c r="S273" s="117">
        <f>VLOOKUP(B273&amp;"-"&amp;C273,Backgroundconc!$A$3:$E$2100,5,FALSE)</f>
        <v>194000</v>
      </c>
    </row>
    <row r="274" spans="1:19">
      <c r="A274" s="117" t="str">
        <f t="shared" si="26"/>
        <v>5452012</v>
      </c>
      <c r="B274" s="117">
        <f t="shared" si="24"/>
        <v>5</v>
      </c>
      <c r="C274" s="117">
        <f t="shared" si="25"/>
        <v>45</v>
      </c>
      <c r="D274" s="117">
        <v>40000</v>
      </c>
      <c r="E274" s="117">
        <v>198000</v>
      </c>
      <c r="F274" s="117">
        <v>2012</v>
      </c>
      <c r="G274" s="117">
        <v>4.1809139999999996</v>
      </c>
      <c r="N274" s="117" t="str">
        <f t="shared" si="27"/>
        <v>40000198000</v>
      </c>
      <c r="O274" s="117">
        <f t="shared" si="28"/>
        <v>5</v>
      </c>
      <c r="P274" s="117">
        <f t="shared" si="29"/>
        <v>45</v>
      </c>
      <c r="R274" s="117">
        <f>VLOOKUP(B274&amp;"-"&amp;C274,Backgroundconc!$A$3:$E$2100,4,FALSE)</f>
        <v>40000</v>
      </c>
      <c r="S274" s="117">
        <f>VLOOKUP(B274&amp;"-"&amp;C274,Backgroundconc!$A$3:$E$2100,5,FALSE)</f>
        <v>198000</v>
      </c>
    </row>
    <row r="275" spans="1:19">
      <c r="A275" s="117" t="str">
        <f t="shared" si="26"/>
        <v>5462012</v>
      </c>
      <c r="B275" s="117">
        <f t="shared" si="24"/>
        <v>5</v>
      </c>
      <c r="C275" s="117">
        <f t="shared" si="25"/>
        <v>46</v>
      </c>
      <c r="D275" s="117">
        <v>40000</v>
      </c>
      <c r="E275" s="117">
        <v>202000</v>
      </c>
      <c r="F275" s="117">
        <v>2012</v>
      </c>
      <c r="G275" s="117">
        <v>4.4078429999999997</v>
      </c>
      <c r="N275" s="117" t="str">
        <f t="shared" si="27"/>
        <v>40000202000</v>
      </c>
      <c r="O275" s="117">
        <f t="shared" si="28"/>
        <v>5</v>
      </c>
      <c r="P275" s="117">
        <f t="shared" si="29"/>
        <v>46</v>
      </c>
      <c r="R275" s="117">
        <f>VLOOKUP(B275&amp;"-"&amp;C275,Backgroundconc!$A$3:$E$2100,4,FALSE)</f>
        <v>40000</v>
      </c>
      <c r="S275" s="117">
        <f>VLOOKUP(B275&amp;"-"&amp;C275,Backgroundconc!$A$3:$E$2100,5,FALSE)</f>
        <v>202000</v>
      </c>
    </row>
    <row r="276" spans="1:19">
      <c r="A276" s="117" t="str">
        <f t="shared" si="26"/>
        <v>5472012</v>
      </c>
      <c r="B276" s="117">
        <f t="shared" si="24"/>
        <v>5</v>
      </c>
      <c r="C276" s="117">
        <f t="shared" si="25"/>
        <v>47</v>
      </c>
      <c r="D276" s="117">
        <v>40000</v>
      </c>
      <c r="E276" s="117">
        <v>206000</v>
      </c>
      <c r="F276" s="117">
        <v>2012</v>
      </c>
      <c r="G276" s="117">
        <v>4.4734800000000003</v>
      </c>
      <c r="N276" s="117" t="str">
        <f t="shared" si="27"/>
        <v>40000206000</v>
      </c>
      <c r="O276" s="117">
        <f t="shared" si="28"/>
        <v>5</v>
      </c>
      <c r="P276" s="117">
        <f t="shared" si="29"/>
        <v>47</v>
      </c>
      <c r="R276" s="117">
        <f>VLOOKUP(B276&amp;"-"&amp;C276,Backgroundconc!$A$3:$E$2100,4,FALSE)</f>
        <v>40000</v>
      </c>
      <c r="S276" s="117">
        <f>VLOOKUP(B276&amp;"-"&amp;C276,Backgroundconc!$A$3:$E$2100,5,FALSE)</f>
        <v>206000</v>
      </c>
    </row>
    <row r="277" spans="1:19">
      <c r="A277" s="117" t="str">
        <f t="shared" si="26"/>
        <v>5482012</v>
      </c>
      <c r="B277" s="117">
        <f t="shared" si="24"/>
        <v>5</v>
      </c>
      <c r="C277" s="117">
        <f t="shared" si="25"/>
        <v>48</v>
      </c>
      <c r="D277" s="117">
        <v>40000</v>
      </c>
      <c r="E277" s="117">
        <v>210000</v>
      </c>
      <c r="F277" s="117">
        <v>2012</v>
      </c>
      <c r="G277" s="117">
        <v>5.965287</v>
      </c>
      <c r="N277" s="117" t="str">
        <f t="shared" si="27"/>
        <v>40000210000</v>
      </c>
      <c r="O277" s="117">
        <f t="shared" si="28"/>
        <v>5</v>
      </c>
      <c r="P277" s="117">
        <f t="shared" si="29"/>
        <v>48</v>
      </c>
      <c r="R277" s="117">
        <f>VLOOKUP(B277&amp;"-"&amp;C277,Backgroundconc!$A$3:$E$2100,4,FALSE)</f>
        <v>40000</v>
      </c>
      <c r="S277" s="117">
        <f>VLOOKUP(B277&amp;"-"&amp;C277,Backgroundconc!$A$3:$E$2100,5,FALSE)</f>
        <v>210000</v>
      </c>
    </row>
    <row r="278" spans="1:19">
      <c r="A278" s="117" t="str">
        <f t="shared" si="26"/>
        <v>5492012</v>
      </c>
      <c r="B278" s="117">
        <f t="shared" si="24"/>
        <v>5</v>
      </c>
      <c r="C278" s="117">
        <f t="shared" si="25"/>
        <v>49</v>
      </c>
      <c r="D278" s="117">
        <v>40000</v>
      </c>
      <c r="E278" s="117">
        <v>214000</v>
      </c>
      <c r="F278" s="117">
        <v>2012</v>
      </c>
      <c r="G278" s="117">
        <v>6.6850550000000002</v>
      </c>
      <c r="N278" s="117" t="str">
        <f t="shared" si="27"/>
        <v>40000214000</v>
      </c>
      <c r="O278" s="117">
        <f t="shared" si="28"/>
        <v>5</v>
      </c>
      <c r="P278" s="117">
        <f t="shared" si="29"/>
        <v>49</v>
      </c>
      <c r="R278" s="117" t="e">
        <f>VLOOKUP(B278&amp;"-"&amp;C278,Backgroundconc!$A$3:$E$2100,4,FALSE)</f>
        <v>#N/A</v>
      </c>
      <c r="S278" s="117" t="e">
        <f>VLOOKUP(B278&amp;"-"&amp;C278,Backgroundconc!$A$3:$E$2100,5,FALSE)</f>
        <v>#N/A</v>
      </c>
    </row>
    <row r="279" spans="1:19">
      <c r="A279" s="117" t="str">
        <f t="shared" si="26"/>
        <v>5502012</v>
      </c>
      <c r="B279" s="117">
        <f t="shared" si="24"/>
        <v>5</v>
      </c>
      <c r="C279" s="117">
        <f t="shared" si="25"/>
        <v>50</v>
      </c>
      <c r="D279" s="117">
        <v>40000</v>
      </c>
      <c r="E279" s="117">
        <v>218000</v>
      </c>
      <c r="F279" s="117">
        <v>2012</v>
      </c>
      <c r="G279" s="117">
        <v>6.830857</v>
      </c>
      <c r="N279" s="117" t="str">
        <f t="shared" si="27"/>
        <v>40000218000</v>
      </c>
      <c r="O279" s="117">
        <f t="shared" si="28"/>
        <v>5</v>
      </c>
      <c r="P279" s="117">
        <f t="shared" si="29"/>
        <v>50</v>
      </c>
      <c r="R279" s="117" t="e">
        <f>VLOOKUP(B279&amp;"-"&amp;C279,Backgroundconc!$A$3:$E$2100,4,FALSE)</f>
        <v>#N/A</v>
      </c>
      <c r="S279" s="117" t="e">
        <f>VLOOKUP(B279&amp;"-"&amp;C279,Backgroundconc!$A$3:$E$2100,5,FALSE)</f>
        <v>#N/A</v>
      </c>
    </row>
    <row r="280" spans="1:19">
      <c r="A280" s="117" t="str">
        <f t="shared" si="26"/>
        <v>5512012</v>
      </c>
      <c r="B280" s="117">
        <f t="shared" si="24"/>
        <v>5</v>
      </c>
      <c r="C280" s="117">
        <f t="shared" si="25"/>
        <v>51</v>
      </c>
      <c r="D280" s="117">
        <v>40000</v>
      </c>
      <c r="E280" s="117">
        <v>222000</v>
      </c>
      <c r="F280" s="117">
        <v>2012</v>
      </c>
      <c r="G280" s="117">
        <v>6.9553039999999999</v>
      </c>
      <c r="N280" s="117" t="str">
        <f t="shared" si="27"/>
        <v>40000222000</v>
      </c>
      <c r="O280" s="117">
        <f t="shared" si="28"/>
        <v>5</v>
      </c>
      <c r="P280" s="117">
        <f t="shared" si="29"/>
        <v>51</v>
      </c>
      <c r="R280" s="117" t="e">
        <f>VLOOKUP(B280&amp;"-"&amp;C280,Backgroundconc!$A$3:$E$2100,4,FALSE)</f>
        <v>#N/A</v>
      </c>
      <c r="S280" s="117" t="e">
        <f>VLOOKUP(B280&amp;"-"&amp;C280,Backgroundconc!$A$3:$E$2100,5,FALSE)</f>
        <v>#N/A</v>
      </c>
    </row>
    <row r="281" spans="1:19">
      <c r="A281" s="117" t="str">
        <f t="shared" si="26"/>
        <v>5522012</v>
      </c>
      <c r="B281" s="117">
        <f t="shared" si="24"/>
        <v>5</v>
      </c>
      <c r="C281" s="117">
        <f t="shared" si="25"/>
        <v>52</v>
      </c>
      <c r="D281" s="117">
        <v>40000</v>
      </c>
      <c r="E281" s="117">
        <v>226000</v>
      </c>
      <c r="F281" s="117">
        <v>2012</v>
      </c>
      <c r="G281" s="117">
        <v>7.1523589999999997</v>
      </c>
      <c r="N281" s="117" t="str">
        <f t="shared" si="27"/>
        <v>40000226000</v>
      </c>
      <c r="O281" s="117">
        <f t="shared" si="28"/>
        <v>5</v>
      </c>
      <c r="P281" s="117">
        <f t="shared" si="29"/>
        <v>52</v>
      </c>
      <c r="R281" s="117" t="e">
        <f>VLOOKUP(B281&amp;"-"&amp;C281,Backgroundconc!$A$3:$E$2100,4,FALSE)</f>
        <v>#N/A</v>
      </c>
      <c r="S281" s="117" t="e">
        <f>VLOOKUP(B281&amp;"-"&amp;C281,Backgroundconc!$A$3:$E$2100,5,FALSE)</f>
        <v>#N/A</v>
      </c>
    </row>
    <row r="282" spans="1:19">
      <c r="A282" s="117" t="str">
        <f t="shared" si="26"/>
        <v>5532012</v>
      </c>
      <c r="B282" s="117">
        <f t="shared" si="24"/>
        <v>5</v>
      </c>
      <c r="C282" s="117">
        <f t="shared" si="25"/>
        <v>53</v>
      </c>
      <c r="D282" s="117">
        <v>40000</v>
      </c>
      <c r="E282" s="117">
        <v>230000</v>
      </c>
      <c r="F282" s="117">
        <v>2012</v>
      </c>
      <c r="G282" s="117">
        <v>7.2517820000000004</v>
      </c>
      <c r="N282" s="117" t="str">
        <f t="shared" si="27"/>
        <v>40000230000</v>
      </c>
      <c r="O282" s="117">
        <f t="shared" si="28"/>
        <v>5</v>
      </c>
      <c r="P282" s="117">
        <f t="shared" si="29"/>
        <v>53</v>
      </c>
      <c r="R282" s="117" t="e">
        <f>VLOOKUP(B282&amp;"-"&amp;C282,Backgroundconc!$A$3:$E$2100,4,FALSE)</f>
        <v>#N/A</v>
      </c>
      <c r="S282" s="117" t="e">
        <f>VLOOKUP(B282&amp;"-"&amp;C282,Backgroundconc!$A$3:$E$2100,5,FALSE)</f>
        <v>#N/A</v>
      </c>
    </row>
    <row r="283" spans="1:19">
      <c r="A283" s="117" t="str">
        <f t="shared" si="26"/>
        <v>5542012</v>
      </c>
      <c r="B283" s="117">
        <f t="shared" si="24"/>
        <v>5</v>
      </c>
      <c r="C283" s="117">
        <f t="shared" si="25"/>
        <v>54</v>
      </c>
      <c r="D283" s="117">
        <v>40000</v>
      </c>
      <c r="E283" s="117">
        <v>234000</v>
      </c>
      <c r="F283" s="117">
        <v>2012</v>
      </c>
      <c r="G283" s="117">
        <v>7.2612819999999996</v>
      </c>
      <c r="N283" s="117" t="str">
        <f t="shared" si="27"/>
        <v>40000234000</v>
      </c>
      <c r="O283" s="117">
        <f t="shared" si="28"/>
        <v>5</v>
      </c>
      <c r="P283" s="117">
        <f t="shared" si="29"/>
        <v>54</v>
      </c>
      <c r="R283" s="117" t="e">
        <f>VLOOKUP(B283&amp;"-"&amp;C283,Backgroundconc!$A$3:$E$2100,4,FALSE)</f>
        <v>#N/A</v>
      </c>
      <c r="S283" s="117" t="e">
        <f>VLOOKUP(B283&amp;"-"&amp;C283,Backgroundconc!$A$3:$E$2100,5,FALSE)</f>
        <v>#N/A</v>
      </c>
    </row>
    <row r="284" spans="1:19">
      <c r="A284" s="117" t="str">
        <f t="shared" si="26"/>
        <v>5552012</v>
      </c>
      <c r="B284" s="117">
        <f t="shared" ref="B284:B347" si="30">(D284-24000)/4000+1</f>
        <v>5</v>
      </c>
      <c r="C284" s="117">
        <f t="shared" ref="C284:C347" si="31">(E284-22000)/4000+1</f>
        <v>55</v>
      </c>
      <c r="D284" s="117">
        <v>40000</v>
      </c>
      <c r="E284" s="117">
        <v>238000</v>
      </c>
      <c r="F284" s="117">
        <v>2012</v>
      </c>
      <c r="G284" s="117">
        <v>7.2957770000000002</v>
      </c>
      <c r="N284" s="117" t="str">
        <f t="shared" si="27"/>
        <v>40000238000</v>
      </c>
      <c r="O284" s="117">
        <f t="shared" si="28"/>
        <v>5</v>
      </c>
      <c r="P284" s="117">
        <f t="shared" si="29"/>
        <v>55</v>
      </c>
      <c r="R284" s="117" t="e">
        <f>VLOOKUP(B284&amp;"-"&amp;C284,Backgroundconc!$A$3:$E$2100,4,FALSE)</f>
        <v>#N/A</v>
      </c>
      <c r="S284" s="117" t="e">
        <f>VLOOKUP(B284&amp;"-"&amp;C284,Backgroundconc!$A$3:$E$2100,5,FALSE)</f>
        <v>#N/A</v>
      </c>
    </row>
    <row r="285" spans="1:19">
      <c r="A285" s="117" t="str">
        <f t="shared" si="26"/>
        <v>5562012</v>
      </c>
      <c r="B285" s="117">
        <f t="shared" si="30"/>
        <v>5</v>
      </c>
      <c r="C285" s="117">
        <f t="shared" si="31"/>
        <v>56</v>
      </c>
      <c r="D285" s="117">
        <v>40000</v>
      </c>
      <c r="E285" s="117">
        <v>242000</v>
      </c>
      <c r="F285" s="117">
        <v>2012</v>
      </c>
      <c r="G285" s="117">
        <v>7.3387469999999997</v>
      </c>
      <c r="N285" s="117" t="str">
        <f t="shared" si="27"/>
        <v>40000242000</v>
      </c>
      <c r="O285" s="117">
        <f t="shared" si="28"/>
        <v>5</v>
      </c>
      <c r="P285" s="117">
        <f t="shared" si="29"/>
        <v>56</v>
      </c>
      <c r="R285" s="117" t="e">
        <f>VLOOKUP(B285&amp;"-"&amp;C285,Backgroundconc!$A$3:$E$2100,4,FALSE)</f>
        <v>#N/A</v>
      </c>
      <c r="S285" s="117" t="e">
        <f>VLOOKUP(B285&amp;"-"&amp;C285,Backgroundconc!$A$3:$E$2100,5,FALSE)</f>
        <v>#N/A</v>
      </c>
    </row>
    <row r="286" spans="1:19">
      <c r="A286" s="117" t="str">
        <f t="shared" si="26"/>
        <v>5572012</v>
      </c>
      <c r="B286" s="117">
        <f t="shared" si="30"/>
        <v>5</v>
      </c>
      <c r="C286" s="117">
        <f t="shared" si="31"/>
        <v>57</v>
      </c>
      <c r="D286" s="117">
        <v>40000</v>
      </c>
      <c r="E286" s="117">
        <v>246000</v>
      </c>
      <c r="F286" s="117">
        <v>2012</v>
      </c>
      <c r="G286" s="117">
        <v>7.3952030000000004</v>
      </c>
      <c r="N286" s="117" t="str">
        <f t="shared" si="27"/>
        <v>40000246000</v>
      </c>
      <c r="O286" s="117">
        <f t="shared" si="28"/>
        <v>5</v>
      </c>
      <c r="P286" s="117">
        <f t="shared" si="29"/>
        <v>57</v>
      </c>
      <c r="R286" s="117" t="e">
        <f>VLOOKUP(B286&amp;"-"&amp;C286,Backgroundconc!$A$3:$E$2100,4,FALSE)</f>
        <v>#N/A</v>
      </c>
      <c r="S286" s="117" t="e">
        <f>VLOOKUP(B286&amp;"-"&amp;C286,Backgroundconc!$A$3:$E$2100,5,FALSE)</f>
        <v>#N/A</v>
      </c>
    </row>
    <row r="287" spans="1:19">
      <c r="A287" s="117" t="str">
        <f t="shared" si="26"/>
        <v>612012</v>
      </c>
      <c r="B287" s="117">
        <f t="shared" si="30"/>
        <v>6</v>
      </c>
      <c r="C287" s="117">
        <f t="shared" si="31"/>
        <v>1</v>
      </c>
      <c r="D287" s="117">
        <v>44000</v>
      </c>
      <c r="E287" s="117">
        <v>22000</v>
      </c>
      <c r="F287" s="117">
        <v>2012</v>
      </c>
      <c r="G287" s="117">
        <v>2.9167879999999999</v>
      </c>
      <c r="N287" s="117" t="str">
        <f t="shared" si="27"/>
        <v>4400022000</v>
      </c>
      <c r="O287" s="117">
        <f t="shared" si="28"/>
        <v>6</v>
      </c>
      <c r="P287" s="117">
        <f t="shared" si="29"/>
        <v>1</v>
      </c>
      <c r="R287" s="117" t="e">
        <f>VLOOKUP(B287&amp;"-"&amp;C287,Backgroundconc!$A$3:$E$2100,4,FALSE)</f>
        <v>#N/A</v>
      </c>
      <c r="S287" s="117" t="e">
        <f>VLOOKUP(B287&amp;"-"&amp;C287,Backgroundconc!$A$3:$E$2100,5,FALSE)</f>
        <v>#N/A</v>
      </c>
    </row>
    <row r="288" spans="1:19">
      <c r="A288" s="117" t="str">
        <f t="shared" si="26"/>
        <v>622012</v>
      </c>
      <c r="B288" s="117">
        <f t="shared" si="30"/>
        <v>6</v>
      </c>
      <c r="C288" s="117">
        <f t="shared" si="31"/>
        <v>2</v>
      </c>
      <c r="D288" s="117">
        <v>44000</v>
      </c>
      <c r="E288" s="117">
        <v>26000</v>
      </c>
      <c r="F288" s="117">
        <v>2012</v>
      </c>
      <c r="G288" s="117">
        <v>2.8683730000000001</v>
      </c>
      <c r="N288" s="117" t="str">
        <f t="shared" si="27"/>
        <v>4400026000</v>
      </c>
      <c r="O288" s="117">
        <f t="shared" si="28"/>
        <v>6</v>
      </c>
      <c r="P288" s="117">
        <f t="shared" si="29"/>
        <v>2</v>
      </c>
      <c r="R288" s="117" t="e">
        <f>VLOOKUP(B288&amp;"-"&amp;C288,Backgroundconc!$A$3:$E$2100,4,FALSE)</f>
        <v>#N/A</v>
      </c>
      <c r="S288" s="117" t="e">
        <f>VLOOKUP(B288&amp;"-"&amp;C288,Backgroundconc!$A$3:$E$2100,5,FALSE)</f>
        <v>#N/A</v>
      </c>
    </row>
    <row r="289" spans="1:19">
      <c r="A289" s="117" t="str">
        <f t="shared" si="26"/>
        <v>632012</v>
      </c>
      <c r="B289" s="117">
        <f t="shared" si="30"/>
        <v>6</v>
      </c>
      <c r="C289" s="117">
        <f t="shared" si="31"/>
        <v>3</v>
      </c>
      <c r="D289" s="117">
        <v>44000</v>
      </c>
      <c r="E289" s="117">
        <v>30000</v>
      </c>
      <c r="F289" s="117">
        <v>2012</v>
      </c>
      <c r="G289" s="117">
        <v>3.283404</v>
      </c>
      <c r="N289" s="117" t="str">
        <f t="shared" si="27"/>
        <v>4400030000</v>
      </c>
      <c r="O289" s="117">
        <f t="shared" si="28"/>
        <v>6</v>
      </c>
      <c r="P289" s="117">
        <f t="shared" si="29"/>
        <v>3</v>
      </c>
      <c r="R289" s="117" t="e">
        <f>VLOOKUP(B289&amp;"-"&amp;C289,Backgroundconc!$A$3:$E$2100,4,FALSE)</f>
        <v>#N/A</v>
      </c>
      <c r="S289" s="117" t="e">
        <f>VLOOKUP(B289&amp;"-"&amp;C289,Backgroundconc!$A$3:$E$2100,5,FALSE)</f>
        <v>#N/A</v>
      </c>
    </row>
    <row r="290" spans="1:19">
      <c r="A290" s="117" t="str">
        <f t="shared" si="26"/>
        <v>642012</v>
      </c>
      <c r="B290" s="117">
        <f t="shared" si="30"/>
        <v>6</v>
      </c>
      <c r="C290" s="117">
        <f t="shared" si="31"/>
        <v>4</v>
      </c>
      <c r="D290" s="117">
        <v>44000</v>
      </c>
      <c r="E290" s="117">
        <v>34000</v>
      </c>
      <c r="F290" s="117">
        <v>2012</v>
      </c>
      <c r="G290" s="117">
        <v>3.408032</v>
      </c>
      <c r="N290" s="117" t="str">
        <f t="shared" si="27"/>
        <v>4400034000</v>
      </c>
      <c r="O290" s="117">
        <f t="shared" si="28"/>
        <v>6</v>
      </c>
      <c r="P290" s="117">
        <f t="shared" si="29"/>
        <v>4</v>
      </c>
      <c r="R290" s="117" t="e">
        <f>VLOOKUP(B290&amp;"-"&amp;C290,Backgroundconc!$A$3:$E$2100,4,FALSE)</f>
        <v>#N/A</v>
      </c>
      <c r="S290" s="117" t="e">
        <f>VLOOKUP(B290&amp;"-"&amp;C290,Backgroundconc!$A$3:$E$2100,5,FALSE)</f>
        <v>#N/A</v>
      </c>
    </row>
    <row r="291" spans="1:19">
      <c r="A291" s="117" t="str">
        <f t="shared" si="26"/>
        <v>652012</v>
      </c>
      <c r="B291" s="117">
        <f t="shared" si="30"/>
        <v>6</v>
      </c>
      <c r="C291" s="117">
        <f t="shared" si="31"/>
        <v>5</v>
      </c>
      <c r="D291" s="117">
        <v>44000</v>
      </c>
      <c r="E291" s="117">
        <v>38000</v>
      </c>
      <c r="F291" s="117">
        <v>2012</v>
      </c>
      <c r="G291" s="117">
        <v>3.5420500000000001</v>
      </c>
      <c r="N291" s="117" t="str">
        <f t="shared" si="27"/>
        <v>4400038000</v>
      </c>
      <c r="O291" s="117">
        <f t="shared" si="28"/>
        <v>6</v>
      </c>
      <c r="P291" s="117">
        <f t="shared" si="29"/>
        <v>5</v>
      </c>
      <c r="R291" s="117" t="e">
        <f>VLOOKUP(B291&amp;"-"&amp;C291,Backgroundconc!$A$3:$E$2100,4,FALSE)</f>
        <v>#N/A</v>
      </c>
      <c r="S291" s="117" t="e">
        <f>VLOOKUP(B291&amp;"-"&amp;C291,Backgroundconc!$A$3:$E$2100,5,FALSE)</f>
        <v>#N/A</v>
      </c>
    </row>
    <row r="292" spans="1:19">
      <c r="A292" s="117" t="str">
        <f t="shared" si="26"/>
        <v>662012</v>
      </c>
      <c r="B292" s="117">
        <f t="shared" si="30"/>
        <v>6</v>
      </c>
      <c r="C292" s="117">
        <f t="shared" si="31"/>
        <v>6</v>
      </c>
      <c r="D292" s="117">
        <v>44000</v>
      </c>
      <c r="E292" s="117">
        <v>42000</v>
      </c>
      <c r="F292" s="117">
        <v>2012</v>
      </c>
      <c r="G292" s="117">
        <v>3.387127</v>
      </c>
      <c r="N292" s="117" t="str">
        <f t="shared" si="27"/>
        <v>4400042000</v>
      </c>
      <c r="O292" s="117">
        <f t="shared" si="28"/>
        <v>6</v>
      </c>
      <c r="P292" s="117">
        <f t="shared" si="29"/>
        <v>6</v>
      </c>
      <c r="R292" s="117" t="e">
        <f>VLOOKUP(B292&amp;"-"&amp;C292,Backgroundconc!$A$3:$E$2100,4,FALSE)</f>
        <v>#N/A</v>
      </c>
      <c r="S292" s="117" t="e">
        <f>VLOOKUP(B292&amp;"-"&amp;C292,Backgroundconc!$A$3:$E$2100,5,FALSE)</f>
        <v>#N/A</v>
      </c>
    </row>
    <row r="293" spans="1:19">
      <c r="A293" s="117" t="str">
        <f t="shared" si="26"/>
        <v>672012</v>
      </c>
      <c r="B293" s="117">
        <f t="shared" si="30"/>
        <v>6</v>
      </c>
      <c r="C293" s="117">
        <f t="shared" si="31"/>
        <v>7</v>
      </c>
      <c r="D293" s="117">
        <v>44000</v>
      </c>
      <c r="E293" s="117">
        <v>46000</v>
      </c>
      <c r="F293" s="117">
        <v>2012</v>
      </c>
      <c r="G293" s="117">
        <v>3.6229550000000001</v>
      </c>
      <c r="N293" s="117" t="str">
        <f t="shared" si="27"/>
        <v>4400046000</v>
      </c>
      <c r="O293" s="117">
        <f t="shared" si="28"/>
        <v>6</v>
      </c>
      <c r="P293" s="117">
        <f t="shared" si="29"/>
        <v>7</v>
      </c>
      <c r="R293" s="117" t="e">
        <f>VLOOKUP(B293&amp;"-"&amp;C293,Backgroundconc!$A$3:$E$2100,4,FALSE)</f>
        <v>#N/A</v>
      </c>
      <c r="S293" s="117" t="e">
        <f>VLOOKUP(B293&amp;"-"&amp;C293,Backgroundconc!$A$3:$E$2100,5,FALSE)</f>
        <v>#N/A</v>
      </c>
    </row>
    <row r="294" spans="1:19">
      <c r="A294" s="117" t="str">
        <f t="shared" si="26"/>
        <v>682012</v>
      </c>
      <c r="B294" s="117">
        <f t="shared" si="30"/>
        <v>6</v>
      </c>
      <c r="C294" s="117">
        <f t="shared" si="31"/>
        <v>8</v>
      </c>
      <c r="D294" s="117">
        <v>44000</v>
      </c>
      <c r="E294" s="117">
        <v>50000</v>
      </c>
      <c r="F294" s="117">
        <v>2012</v>
      </c>
      <c r="G294" s="117">
        <v>3.5002179999999998</v>
      </c>
      <c r="N294" s="117" t="str">
        <f t="shared" si="27"/>
        <v>4400050000</v>
      </c>
      <c r="O294" s="117">
        <f t="shared" si="28"/>
        <v>6</v>
      </c>
      <c r="P294" s="117">
        <f t="shared" si="29"/>
        <v>8</v>
      </c>
      <c r="R294" s="117" t="e">
        <f>VLOOKUP(B294&amp;"-"&amp;C294,Backgroundconc!$A$3:$E$2100,4,FALSE)</f>
        <v>#N/A</v>
      </c>
      <c r="S294" s="117" t="e">
        <f>VLOOKUP(B294&amp;"-"&amp;C294,Backgroundconc!$A$3:$E$2100,5,FALSE)</f>
        <v>#N/A</v>
      </c>
    </row>
    <row r="295" spans="1:19">
      <c r="A295" s="117" t="str">
        <f t="shared" si="26"/>
        <v>692012</v>
      </c>
      <c r="B295" s="117">
        <f t="shared" si="30"/>
        <v>6</v>
      </c>
      <c r="C295" s="117">
        <f t="shared" si="31"/>
        <v>9</v>
      </c>
      <c r="D295" s="117">
        <v>44000</v>
      </c>
      <c r="E295" s="117">
        <v>54000</v>
      </c>
      <c r="F295" s="117">
        <v>2012</v>
      </c>
      <c r="G295" s="117">
        <v>3.5981450000000001</v>
      </c>
      <c r="N295" s="117" t="str">
        <f t="shared" si="27"/>
        <v>4400054000</v>
      </c>
      <c r="O295" s="117">
        <f t="shared" si="28"/>
        <v>6</v>
      </c>
      <c r="P295" s="117">
        <f t="shared" si="29"/>
        <v>9</v>
      </c>
      <c r="R295" s="117" t="e">
        <f>VLOOKUP(B295&amp;"-"&amp;C295,Backgroundconc!$A$3:$E$2100,4,FALSE)</f>
        <v>#N/A</v>
      </c>
      <c r="S295" s="117" t="e">
        <f>VLOOKUP(B295&amp;"-"&amp;C295,Backgroundconc!$A$3:$E$2100,5,FALSE)</f>
        <v>#N/A</v>
      </c>
    </row>
    <row r="296" spans="1:19">
      <c r="A296" s="117" t="str">
        <f t="shared" si="26"/>
        <v>6102012</v>
      </c>
      <c r="B296" s="117">
        <f t="shared" si="30"/>
        <v>6</v>
      </c>
      <c r="C296" s="117">
        <f t="shared" si="31"/>
        <v>10</v>
      </c>
      <c r="D296" s="117">
        <v>44000</v>
      </c>
      <c r="E296" s="117">
        <v>58000</v>
      </c>
      <c r="F296" s="117">
        <v>2012</v>
      </c>
      <c r="G296" s="117">
        <v>3.6232099999999998</v>
      </c>
      <c r="N296" s="117" t="str">
        <f t="shared" si="27"/>
        <v>4400058000</v>
      </c>
      <c r="O296" s="117">
        <f t="shared" si="28"/>
        <v>6</v>
      </c>
      <c r="P296" s="117">
        <f t="shared" si="29"/>
        <v>10</v>
      </c>
      <c r="R296" s="117" t="e">
        <f>VLOOKUP(B296&amp;"-"&amp;C296,Backgroundconc!$A$3:$E$2100,4,FALSE)</f>
        <v>#N/A</v>
      </c>
      <c r="S296" s="117" t="e">
        <f>VLOOKUP(B296&amp;"-"&amp;C296,Backgroundconc!$A$3:$E$2100,5,FALSE)</f>
        <v>#N/A</v>
      </c>
    </row>
    <row r="297" spans="1:19">
      <c r="A297" s="117" t="str">
        <f t="shared" si="26"/>
        <v>6112012</v>
      </c>
      <c r="B297" s="117">
        <f t="shared" si="30"/>
        <v>6</v>
      </c>
      <c r="C297" s="117">
        <f t="shared" si="31"/>
        <v>11</v>
      </c>
      <c r="D297" s="117">
        <v>44000</v>
      </c>
      <c r="E297" s="117">
        <v>62000</v>
      </c>
      <c r="F297" s="117">
        <v>2012</v>
      </c>
      <c r="G297" s="117">
        <v>3.6036779999999999</v>
      </c>
      <c r="N297" s="117" t="str">
        <f t="shared" si="27"/>
        <v>4400062000</v>
      </c>
      <c r="O297" s="117">
        <f t="shared" si="28"/>
        <v>6</v>
      </c>
      <c r="P297" s="117">
        <f t="shared" si="29"/>
        <v>11</v>
      </c>
      <c r="R297" s="117" t="e">
        <f>VLOOKUP(B297&amp;"-"&amp;C297,Backgroundconc!$A$3:$E$2100,4,FALSE)</f>
        <v>#N/A</v>
      </c>
      <c r="S297" s="117" t="e">
        <f>VLOOKUP(B297&amp;"-"&amp;C297,Backgroundconc!$A$3:$E$2100,5,FALSE)</f>
        <v>#N/A</v>
      </c>
    </row>
    <row r="298" spans="1:19">
      <c r="A298" s="117" t="str">
        <f t="shared" si="26"/>
        <v>6122012</v>
      </c>
      <c r="B298" s="117">
        <f t="shared" si="30"/>
        <v>6</v>
      </c>
      <c r="C298" s="117">
        <f t="shared" si="31"/>
        <v>12</v>
      </c>
      <c r="D298" s="117">
        <v>44000</v>
      </c>
      <c r="E298" s="117">
        <v>66000</v>
      </c>
      <c r="F298" s="117">
        <v>2012</v>
      </c>
      <c r="G298" s="117">
        <v>3.5615480000000002</v>
      </c>
      <c r="N298" s="117" t="str">
        <f t="shared" si="27"/>
        <v>4400066000</v>
      </c>
      <c r="O298" s="117">
        <f t="shared" si="28"/>
        <v>6</v>
      </c>
      <c r="P298" s="117">
        <f t="shared" si="29"/>
        <v>12</v>
      </c>
      <c r="R298" s="117" t="e">
        <f>VLOOKUP(B298&amp;"-"&amp;C298,Backgroundconc!$A$3:$E$2100,4,FALSE)</f>
        <v>#N/A</v>
      </c>
      <c r="S298" s="117" t="e">
        <f>VLOOKUP(B298&amp;"-"&amp;C298,Backgroundconc!$A$3:$E$2100,5,FALSE)</f>
        <v>#N/A</v>
      </c>
    </row>
    <row r="299" spans="1:19">
      <c r="A299" s="117" t="str">
        <f t="shared" si="26"/>
        <v>6132012</v>
      </c>
      <c r="B299" s="117">
        <f t="shared" si="30"/>
        <v>6</v>
      </c>
      <c r="C299" s="117">
        <f t="shared" si="31"/>
        <v>13</v>
      </c>
      <c r="D299" s="117">
        <v>44000</v>
      </c>
      <c r="E299" s="117">
        <v>70000</v>
      </c>
      <c r="F299" s="117">
        <v>2012</v>
      </c>
      <c r="G299" s="117">
        <v>3.5026069999999998</v>
      </c>
      <c r="N299" s="117" t="str">
        <f t="shared" si="27"/>
        <v>4400070000</v>
      </c>
      <c r="O299" s="117">
        <f t="shared" si="28"/>
        <v>6</v>
      </c>
      <c r="P299" s="117">
        <f t="shared" si="29"/>
        <v>13</v>
      </c>
      <c r="R299" s="117" t="e">
        <f>VLOOKUP(B299&amp;"-"&amp;C299,Backgroundconc!$A$3:$E$2100,4,FALSE)</f>
        <v>#N/A</v>
      </c>
      <c r="S299" s="117" t="e">
        <f>VLOOKUP(B299&amp;"-"&amp;C299,Backgroundconc!$A$3:$E$2100,5,FALSE)</f>
        <v>#N/A</v>
      </c>
    </row>
    <row r="300" spans="1:19">
      <c r="A300" s="117" t="str">
        <f t="shared" si="26"/>
        <v>6142012</v>
      </c>
      <c r="B300" s="117">
        <f t="shared" si="30"/>
        <v>6</v>
      </c>
      <c r="C300" s="117">
        <f t="shared" si="31"/>
        <v>14</v>
      </c>
      <c r="D300" s="117">
        <v>44000</v>
      </c>
      <c r="E300" s="117">
        <v>74000</v>
      </c>
      <c r="F300" s="117">
        <v>2012</v>
      </c>
      <c r="G300" s="117">
        <v>3.6517569999999999</v>
      </c>
      <c r="N300" s="117" t="str">
        <f t="shared" si="27"/>
        <v>4400074000</v>
      </c>
      <c r="O300" s="117">
        <f t="shared" si="28"/>
        <v>6</v>
      </c>
      <c r="P300" s="117">
        <f t="shared" si="29"/>
        <v>14</v>
      </c>
      <c r="R300" s="117" t="e">
        <f>VLOOKUP(B300&amp;"-"&amp;C300,Backgroundconc!$A$3:$E$2100,4,FALSE)</f>
        <v>#N/A</v>
      </c>
      <c r="S300" s="117" t="e">
        <f>VLOOKUP(B300&amp;"-"&amp;C300,Backgroundconc!$A$3:$E$2100,5,FALSE)</f>
        <v>#N/A</v>
      </c>
    </row>
    <row r="301" spans="1:19">
      <c r="A301" s="117" t="str">
        <f t="shared" si="26"/>
        <v>6152012</v>
      </c>
      <c r="B301" s="117">
        <f t="shared" si="30"/>
        <v>6</v>
      </c>
      <c r="C301" s="117">
        <f t="shared" si="31"/>
        <v>15</v>
      </c>
      <c r="D301" s="117">
        <v>44000</v>
      </c>
      <c r="E301" s="117">
        <v>78000</v>
      </c>
      <c r="F301" s="117">
        <v>2012</v>
      </c>
      <c r="G301" s="117">
        <v>3.7853810000000001</v>
      </c>
      <c r="N301" s="117" t="str">
        <f t="shared" si="27"/>
        <v>4400078000</v>
      </c>
      <c r="O301" s="117">
        <f t="shared" si="28"/>
        <v>6</v>
      </c>
      <c r="P301" s="117">
        <f t="shared" si="29"/>
        <v>15</v>
      </c>
      <c r="R301" s="117" t="e">
        <f>VLOOKUP(B301&amp;"-"&amp;C301,Backgroundconc!$A$3:$E$2100,4,FALSE)</f>
        <v>#N/A</v>
      </c>
      <c r="S301" s="117" t="e">
        <f>VLOOKUP(B301&amp;"-"&amp;C301,Backgroundconc!$A$3:$E$2100,5,FALSE)</f>
        <v>#N/A</v>
      </c>
    </row>
    <row r="302" spans="1:19">
      <c r="A302" s="117" t="str">
        <f t="shared" si="26"/>
        <v>6162012</v>
      </c>
      <c r="B302" s="117">
        <f t="shared" si="30"/>
        <v>6</v>
      </c>
      <c r="C302" s="117">
        <f t="shared" si="31"/>
        <v>16</v>
      </c>
      <c r="D302" s="117">
        <v>44000</v>
      </c>
      <c r="E302" s="117">
        <v>82000</v>
      </c>
      <c r="F302" s="117">
        <v>2012</v>
      </c>
      <c r="G302" s="117">
        <v>3.8643649999999998</v>
      </c>
      <c r="N302" s="117" t="str">
        <f t="shared" si="27"/>
        <v>4400082000</v>
      </c>
      <c r="O302" s="117">
        <f t="shared" si="28"/>
        <v>6</v>
      </c>
      <c r="P302" s="117">
        <f t="shared" si="29"/>
        <v>16</v>
      </c>
      <c r="R302" s="117" t="e">
        <f>VLOOKUP(B302&amp;"-"&amp;C302,Backgroundconc!$A$3:$E$2100,4,FALSE)</f>
        <v>#N/A</v>
      </c>
      <c r="S302" s="117" t="e">
        <f>VLOOKUP(B302&amp;"-"&amp;C302,Backgroundconc!$A$3:$E$2100,5,FALSE)</f>
        <v>#N/A</v>
      </c>
    </row>
    <row r="303" spans="1:19">
      <c r="A303" s="117" t="str">
        <f t="shared" si="26"/>
        <v>6172012</v>
      </c>
      <c r="B303" s="117">
        <f t="shared" si="30"/>
        <v>6</v>
      </c>
      <c r="C303" s="117">
        <f t="shared" si="31"/>
        <v>17</v>
      </c>
      <c r="D303" s="117">
        <v>44000</v>
      </c>
      <c r="E303" s="117">
        <v>86000</v>
      </c>
      <c r="F303" s="117">
        <v>2012</v>
      </c>
      <c r="G303" s="117">
        <v>3.9044620000000001</v>
      </c>
      <c r="N303" s="117" t="str">
        <f t="shared" si="27"/>
        <v>4400086000</v>
      </c>
      <c r="O303" s="117">
        <f t="shared" si="28"/>
        <v>6</v>
      </c>
      <c r="P303" s="117">
        <f t="shared" si="29"/>
        <v>17</v>
      </c>
      <c r="R303" s="117" t="e">
        <f>VLOOKUP(B303&amp;"-"&amp;C303,Backgroundconc!$A$3:$E$2100,4,FALSE)</f>
        <v>#N/A</v>
      </c>
      <c r="S303" s="117" t="e">
        <f>VLOOKUP(B303&amp;"-"&amp;C303,Backgroundconc!$A$3:$E$2100,5,FALSE)</f>
        <v>#N/A</v>
      </c>
    </row>
    <row r="304" spans="1:19">
      <c r="A304" s="117" t="str">
        <f t="shared" si="26"/>
        <v>6182012</v>
      </c>
      <c r="B304" s="117">
        <f t="shared" si="30"/>
        <v>6</v>
      </c>
      <c r="C304" s="117">
        <f t="shared" si="31"/>
        <v>18</v>
      </c>
      <c r="D304" s="117">
        <v>44000</v>
      </c>
      <c r="E304" s="117">
        <v>90000</v>
      </c>
      <c r="F304" s="117">
        <v>2012</v>
      </c>
      <c r="G304" s="117">
        <v>3.9433310000000001</v>
      </c>
      <c r="N304" s="117" t="str">
        <f t="shared" si="27"/>
        <v>4400090000</v>
      </c>
      <c r="O304" s="117">
        <f t="shared" si="28"/>
        <v>6</v>
      </c>
      <c r="P304" s="117">
        <f t="shared" si="29"/>
        <v>18</v>
      </c>
      <c r="R304" s="117" t="e">
        <f>VLOOKUP(B304&amp;"-"&amp;C304,Backgroundconc!$A$3:$E$2100,4,FALSE)</f>
        <v>#N/A</v>
      </c>
      <c r="S304" s="117" t="e">
        <f>VLOOKUP(B304&amp;"-"&amp;C304,Backgroundconc!$A$3:$E$2100,5,FALSE)</f>
        <v>#N/A</v>
      </c>
    </row>
    <row r="305" spans="1:19">
      <c r="A305" s="117" t="str">
        <f t="shared" si="26"/>
        <v>6192012</v>
      </c>
      <c r="B305" s="117">
        <f t="shared" si="30"/>
        <v>6</v>
      </c>
      <c r="C305" s="117">
        <f t="shared" si="31"/>
        <v>19</v>
      </c>
      <c r="D305" s="117">
        <v>44000</v>
      </c>
      <c r="E305" s="117">
        <v>94000</v>
      </c>
      <c r="F305" s="117">
        <v>2012</v>
      </c>
      <c r="G305" s="117">
        <v>3.9977680000000002</v>
      </c>
      <c r="N305" s="117" t="str">
        <f t="shared" si="27"/>
        <v>4400094000</v>
      </c>
      <c r="O305" s="117">
        <f t="shared" si="28"/>
        <v>6</v>
      </c>
      <c r="P305" s="117">
        <f t="shared" si="29"/>
        <v>19</v>
      </c>
      <c r="R305" s="117" t="e">
        <f>VLOOKUP(B305&amp;"-"&amp;C305,Backgroundconc!$A$3:$E$2100,4,FALSE)</f>
        <v>#N/A</v>
      </c>
      <c r="S305" s="117" t="e">
        <f>VLOOKUP(B305&amp;"-"&amp;C305,Backgroundconc!$A$3:$E$2100,5,FALSE)</f>
        <v>#N/A</v>
      </c>
    </row>
    <row r="306" spans="1:19">
      <c r="A306" s="117" t="str">
        <f t="shared" si="26"/>
        <v>6202012</v>
      </c>
      <c r="B306" s="117">
        <f t="shared" si="30"/>
        <v>6</v>
      </c>
      <c r="C306" s="117">
        <f t="shared" si="31"/>
        <v>20</v>
      </c>
      <c r="D306" s="117">
        <v>44000</v>
      </c>
      <c r="E306" s="117">
        <v>98000</v>
      </c>
      <c r="F306" s="117">
        <v>2012</v>
      </c>
      <c r="G306" s="117">
        <v>3.8441000000000001</v>
      </c>
      <c r="N306" s="117" t="str">
        <f t="shared" si="27"/>
        <v>4400098000</v>
      </c>
      <c r="O306" s="117">
        <f t="shared" si="28"/>
        <v>6</v>
      </c>
      <c r="P306" s="117">
        <f t="shared" si="29"/>
        <v>20</v>
      </c>
      <c r="R306" s="117" t="e">
        <f>VLOOKUP(B306&amp;"-"&amp;C306,Backgroundconc!$A$3:$E$2100,4,FALSE)</f>
        <v>#N/A</v>
      </c>
      <c r="S306" s="117" t="e">
        <f>VLOOKUP(B306&amp;"-"&amp;C306,Backgroundconc!$A$3:$E$2100,5,FALSE)</f>
        <v>#N/A</v>
      </c>
    </row>
    <row r="307" spans="1:19">
      <c r="A307" s="117" t="str">
        <f t="shared" si="26"/>
        <v>6212012</v>
      </c>
      <c r="B307" s="117">
        <f t="shared" si="30"/>
        <v>6</v>
      </c>
      <c r="C307" s="117">
        <f t="shared" si="31"/>
        <v>21</v>
      </c>
      <c r="D307" s="117">
        <v>44000</v>
      </c>
      <c r="E307" s="117">
        <v>102000</v>
      </c>
      <c r="F307" s="117">
        <v>2012</v>
      </c>
      <c r="G307" s="117">
        <v>4.0224320000000002</v>
      </c>
      <c r="N307" s="117" t="str">
        <f t="shared" si="27"/>
        <v>44000102000</v>
      </c>
      <c r="O307" s="117">
        <f t="shared" si="28"/>
        <v>6</v>
      </c>
      <c r="P307" s="117">
        <f t="shared" si="29"/>
        <v>21</v>
      </c>
      <c r="R307" s="117" t="e">
        <f>VLOOKUP(B307&amp;"-"&amp;C307,Backgroundconc!$A$3:$E$2100,4,FALSE)</f>
        <v>#N/A</v>
      </c>
      <c r="S307" s="117" t="e">
        <f>VLOOKUP(B307&amp;"-"&amp;C307,Backgroundconc!$A$3:$E$2100,5,FALSE)</f>
        <v>#N/A</v>
      </c>
    </row>
    <row r="308" spans="1:19">
      <c r="A308" s="117" t="str">
        <f t="shared" si="26"/>
        <v>6222012</v>
      </c>
      <c r="B308" s="117">
        <f t="shared" si="30"/>
        <v>6</v>
      </c>
      <c r="C308" s="117">
        <f t="shared" si="31"/>
        <v>22</v>
      </c>
      <c r="D308" s="117">
        <v>44000</v>
      </c>
      <c r="E308" s="117">
        <v>106000</v>
      </c>
      <c r="F308" s="117">
        <v>2012</v>
      </c>
      <c r="G308" s="117">
        <v>3.9243269999999999</v>
      </c>
      <c r="N308" s="117" t="str">
        <f t="shared" si="27"/>
        <v>44000106000</v>
      </c>
      <c r="O308" s="117">
        <f t="shared" si="28"/>
        <v>6</v>
      </c>
      <c r="P308" s="117">
        <f t="shared" si="29"/>
        <v>22</v>
      </c>
      <c r="R308" s="117" t="e">
        <f>VLOOKUP(B308&amp;"-"&amp;C308,Backgroundconc!$A$3:$E$2100,4,FALSE)</f>
        <v>#N/A</v>
      </c>
      <c r="S308" s="117" t="e">
        <f>VLOOKUP(B308&amp;"-"&amp;C308,Backgroundconc!$A$3:$E$2100,5,FALSE)</f>
        <v>#N/A</v>
      </c>
    </row>
    <row r="309" spans="1:19">
      <c r="A309" s="117" t="str">
        <f t="shared" si="26"/>
        <v>6232012</v>
      </c>
      <c r="B309" s="117">
        <f t="shared" si="30"/>
        <v>6</v>
      </c>
      <c r="C309" s="117">
        <f t="shared" si="31"/>
        <v>23</v>
      </c>
      <c r="D309" s="117">
        <v>44000</v>
      </c>
      <c r="E309" s="117">
        <v>110000</v>
      </c>
      <c r="F309" s="117">
        <v>2012</v>
      </c>
      <c r="G309" s="117">
        <v>3.9243250000000001</v>
      </c>
      <c r="N309" s="117" t="str">
        <f t="shared" si="27"/>
        <v>44000110000</v>
      </c>
      <c r="O309" s="117">
        <f t="shared" si="28"/>
        <v>6</v>
      </c>
      <c r="P309" s="117">
        <f t="shared" si="29"/>
        <v>23</v>
      </c>
      <c r="R309" s="117" t="e">
        <f>VLOOKUP(B309&amp;"-"&amp;C309,Backgroundconc!$A$3:$E$2100,4,FALSE)</f>
        <v>#N/A</v>
      </c>
      <c r="S309" s="117" t="e">
        <f>VLOOKUP(B309&amp;"-"&amp;C309,Backgroundconc!$A$3:$E$2100,5,FALSE)</f>
        <v>#N/A</v>
      </c>
    </row>
    <row r="310" spans="1:19">
      <c r="A310" s="117" t="str">
        <f t="shared" si="26"/>
        <v>6242012</v>
      </c>
      <c r="B310" s="117">
        <f t="shared" si="30"/>
        <v>6</v>
      </c>
      <c r="C310" s="117">
        <f t="shared" si="31"/>
        <v>24</v>
      </c>
      <c r="D310" s="117">
        <v>44000</v>
      </c>
      <c r="E310" s="117">
        <v>114000</v>
      </c>
      <c r="F310" s="117">
        <v>2012</v>
      </c>
      <c r="G310" s="117">
        <v>3.8785780000000001</v>
      </c>
      <c r="N310" s="117" t="str">
        <f t="shared" si="27"/>
        <v>44000114000</v>
      </c>
      <c r="O310" s="117">
        <f t="shared" si="28"/>
        <v>6</v>
      </c>
      <c r="P310" s="117">
        <f t="shared" si="29"/>
        <v>24</v>
      </c>
      <c r="R310" s="117" t="e">
        <f>VLOOKUP(B310&amp;"-"&amp;C310,Backgroundconc!$A$3:$E$2100,4,FALSE)</f>
        <v>#N/A</v>
      </c>
      <c r="S310" s="117" t="e">
        <f>VLOOKUP(B310&amp;"-"&amp;C310,Backgroundconc!$A$3:$E$2100,5,FALSE)</f>
        <v>#N/A</v>
      </c>
    </row>
    <row r="311" spans="1:19">
      <c r="A311" s="117" t="str">
        <f t="shared" si="26"/>
        <v>6252012</v>
      </c>
      <c r="B311" s="117">
        <f t="shared" si="30"/>
        <v>6</v>
      </c>
      <c r="C311" s="117">
        <f t="shared" si="31"/>
        <v>25</v>
      </c>
      <c r="D311" s="117">
        <v>44000</v>
      </c>
      <c r="E311" s="117">
        <v>118000</v>
      </c>
      <c r="F311" s="117">
        <v>2012</v>
      </c>
      <c r="G311" s="117">
        <v>3.7960479999999999</v>
      </c>
      <c r="N311" s="117" t="str">
        <f t="shared" si="27"/>
        <v>44000118000</v>
      </c>
      <c r="O311" s="117">
        <f t="shared" si="28"/>
        <v>6</v>
      </c>
      <c r="P311" s="117">
        <f t="shared" si="29"/>
        <v>25</v>
      </c>
      <c r="R311" s="117" t="e">
        <f>VLOOKUP(B311&amp;"-"&amp;C311,Backgroundconc!$A$3:$E$2100,4,FALSE)</f>
        <v>#N/A</v>
      </c>
      <c r="S311" s="117" t="e">
        <f>VLOOKUP(B311&amp;"-"&amp;C311,Backgroundconc!$A$3:$E$2100,5,FALSE)</f>
        <v>#N/A</v>
      </c>
    </row>
    <row r="312" spans="1:19">
      <c r="A312" s="117" t="str">
        <f t="shared" si="26"/>
        <v>6262012</v>
      </c>
      <c r="B312" s="117">
        <f t="shared" si="30"/>
        <v>6</v>
      </c>
      <c r="C312" s="117">
        <f t="shared" si="31"/>
        <v>26</v>
      </c>
      <c r="D312" s="117">
        <v>44000</v>
      </c>
      <c r="E312" s="117">
        <v>122000</v>
      </c>
      <c r="F312" s="117">
        <v>2012</v>
      </c>
      <c r="G312" s="117">
        <v>3.4693749999999999</v>
      </c>
      <c r="N312" s="117" t="str">
        <f t="shared" si="27"/>
        <v>44000122000</v>
      </c>
      <c r="O312" s="117">
        <f t="shared" si="28"/>
        <v>6</v>
      </c>
      <c r="P312" s="117">
        <f t="shared" si="29"/>
        <v>26</v>
      </c>
      <c r="R312" s="117" t="e">
        <f>VLOOKUP(B312&amp;"-"&amp;C312,Backgroundconc!$A$3:$E$2100,4,FALSE)</f>
        <v>#N/A</v>
      </c>
      <c r="S312" s="117" t="e">
        <f>VLOOKUP(B312&amp;"-"&amp;C312,Backgroundconc!$A$3:$E$2100,5,FALSE)</f>
        <v>#N/A</v>
      </c>
    </row>
    <row r="313" spans="1:19">
      <c r="A313" s="117" t="str">
        <f t="shared" si="26"/>
        <v>6272012</v>
      </c>
      <c r="B313" s="117">
        <f t="shared" si="30"/>
        <v>6</v>
      </c>
      <c r="C313" s="117">
        <f t="shared" si="31"/>
        <v>27</v>
      </c>
      <c r="D313" s="117">
        <v>44000</v>
      </c>
      <c r="E313" s="117">
        <v>126000</v>
      </c>
      <c r="F313" s="117">
        <v>2012</v>
      </c>
      <c r="G313" s="117">
        <v>3.1180240000000001</v>
      </c>
      <c r="N313" s="117" t="str">
        <f t="shared" si="27"/>
        <v>44000126000</v>
      </c>
      <c r="O313" s="117">
        <f t="shared" si="28"/>
        <v>6</v>
      </c>
      <c r="P313" s="117">
        <f t="shared" si="29"/>
        <v>27</v>
      </c>
      <c r="R313" s="117" t="e">
        <f>VLOOKUP(B313&amp;"-"&amp;C313,Backgroundconc!$A$3:$E$2100,4,FALSE)</f>
        <v>#N/A</v>
      </c>
      <c r="S313" s="117" t="e">
        <f>VLOOKUP(B313&amp;"-"&amp;C313,Backgroundconc!$A$3:$E$2100,5,FALSE)</f>
        <v>#N/A</v>
      </c>
    </row>
    <row r="314" spans="1:19">
      <c r="A314" s="117" t="str">
        <f t="shared" si="26"/>
        <v>6282012</v>
      </c>
      <c r="B314" s="117">
        <f t="shared" si="30"/>
        <v>6</v>
      </c>
      <c r="C314" s="117">
        <f t="shared" si="31"/>
        <v>28</v>
      </c>
      <c r="D314" s="117">
        <v>44000</v>
      </c>
      <c r="E314" s="117">
        <v>130000</v>
      </c>
      <c r="F314" s="117">
        <v>2012</v>
      </c>
      <c r="G314" s="117">
        <v>3.442984</v>
      </c>
      <c r="N314" s="117" t="str">
        <f t="shared" si="27"/>
        <v>44000130000</v>
      </c>
      <c r="O314" s="117">
        <f t="shared" si="28"/>
        <v>6</v>
      </c>
      <c r="P314" s="117">
        <f t="shared" si="29"/>
        <v>28</v>
      </c>
      <c r="R314" s="117" t="e">
        <f>VLOOKUP(B314&amp;"-"&amp;C314,Backgroundconc!$A$3:$E$2100,4,FALSE)</f>
        <v>#N/A</v>
      </c>
      <c r="S314" s="117" t="e">
        <f>VLOOKUP(B314&amp;"-"&amp;C314,Backgroundconc!$A$3:$E$2100,5,FALSE)</f>
        <v>#N/A</v>
      </c>
    </row>
    <row r="315" spans="1:19">
      <c r="A315" s="117" t="str">
        <f t="shared" si="26"/>
        <v>6292012</v>
      </c>
      <c r="B315" s="117">
        <f t="shared" si="30"/>
        <v>6</v>
      </c>
      <c r="C315" s="117">
        <f t="shared" si="31"/>
        <v>29</v>
      </c>
      <c r="D315" s="117">
        <v>44000</v>
      </c>
      <c r="E315" s="117">
        <v>134000</v>
      </c>
      <c r="F315" s="117">
        <v>2012</v>
      </c>
      <c r="G315" s="117">
        <v>3.4161730000000001</v>
      </c>
      <c r="N315" s="117" t="str">
        <f t="shared" si="27"/>
        <v>44000134000</v>
      </c>
      <c r="O315" s="117">
        <f t="shared" si="28"/>
        <v>6</v>
      </c>
      <c r="P315" s="117">
        <f t="shared" si="29"/>
        <v>29</v>
      </c>
      <c r="R315" s="117" t="e">
        <f>VLOOKUP(B315&amp;"-"&amp;C315,Backgroundconc!$A$3:$E$2100,4,FALSE)</f>
        <v>#N/A</v>
      </c>
      <c r="S315" s="117" t="e">
        <f>VLOOKUP(B315&amp;"-"&amp;C315,Backgroundconc!$A$3:$E$2100,5,FALSE)</f>
        <v>#N/A</v>
      </c>
    </row>
    <row r="316" spans="1:19">
      <c r="A316" s="117" t="str">
        <f t="shared" si="26"/>
        <v>6302012</v>
      </c>
      <c r="B316" s="117">
        <f t="shared" si="30"/>
        <v>6</v>
      </c>
      <c r="C316" s="117">
        <f t="shared" si="31"/>
        <v>30</v>
      </c>
      <c r="D316" s="117">
        <v>44000</v>
      </c>
      <c r="E316" s="117">
        <v>138000</v>
      </c>
      <c r="F316" s="117">
        <v>2012</v>
      </c>
      <c r="G316" s="117">
        <v>3.6296189999999999</v>
      </c>
      <c r="N316" s="117" t="str">
        <f t="shared" si="27"/>
        <v>44000138000</v>
      </c>
      <c r="O316" s="117">
        <f t="shared" si="28"/>
        <v>6</v>
      </c>
      <c r="P316" s="117">
        <f t="shared" si="29"/>
        <v>30</v>
      </c>
      <c r="R316" s="117" t="e">
        <f>VLOOKUP(B316&amp;"-"&amp;C316,Backgroundconc!$A$3:$E$2100,4,FALSE)</f>
        <v>#N/A</v>
      </c>
      <c r="S316" s="117" t="e">
        <f>VLOOKUP(B316&amp;"-"&amp;C316,Backgroundconc!$A$3:$E$2100,5,FALSE)</f>
        <v>#N/A</v>
      </c>
    </row>
    <row r="317" spans="1:19">
      <c r="A317" s="117" t="str">
        <f t="shared" si="26"/>
        <v>6312012</v>
      </c>
      <c r="B317" s="117">
        <f t="shared" si="30"/>
        <v>6</v>
      </c>
      <c r="C317" s="117">
        <f t="shared" si="31"/>
        <v>31</v>
      </c>
      <c r="D317" s="117">
        <v>44000</v>
      </c>
      <c r="E317" s="117">
        <v>142000</v>
      </c>
      <c r="F317" s="117">
        <v>2012</v>
      </c>
      <c r="G317" s="117">
        <v>3.7444730000000002</v>
      </c>
      <c r="N317" s="117" t="str">
        <f t="shared" si="27"/>
        <v>44000142000</v>
      </c>
      <c r="O317" s="117">
        <f t="shared" si="28"/>
        <v>6</v>
      </c>
      <c r="P317" s="117">
        <f t="shared" si="29"/>
        <v>31</v>
      </c>
      <c r="R317" s="117" t="e">
        <f>VLOOKUP(B317&amp;"-"&amp;C317,Backgroundconc!$A$3:$E$2100,4,FALSE)</f>
        <v>#N/A</v>
      </c>
      <c r="S317" s="117" t="e">
        <f>VLOOKUP(B317&amp;"-"&amp;C317,Backgroundconc!$A$3:$E$2100,5,FALSE)</f>
        <v>#N/A</v>
      </c>
    </row>
    <row r="318" spans="1:19">
      <c r="A318" s="117" t="str">
        <f t="shared" si="26"/>
        <v>6322012</v>
      </c>
      <c r="B318" s="117">
        <f t="shared" si="30"/>
        <v>6</v>
      </c>
      <c r="C318" s="117">
        <f t="shared" si="31"/>
        <v>32</v>
      </c>
      <c r="D318" s="117">
        <v>44000</v>
      </c>
      <c r="E318" s="117">
        <v>146000</v>
      </c>
      <c r="F318" s="117">
        <v>2012</v>
      </c>
      <c r="G318" s="117">
        <v>3.758928</v>
      </c>
      <c r="N318" s="117" t="str">
        <f t="shared" si="27"/>
        <v>44000146000</v>
      </c>
      <c r="O318" s="117">
        <f t="shared" si="28"/>
        <v>6</v>
      </c>
      <c r="P318" s="117">
        <f t="shared" si="29"/>
        <v>32</v>
      </c>
      <c r="R318" s="117" t="e">
        <f>VLOOKUP(B318&amp;"-"&amp;C318,Backgroundconc!$A$3:$E$2100,4,FALSE)</f>
        <v>#N/A</v>
      </c>
      <c r="S318" s="117" t="e">
        <f>VLOOKUP(B318&amp;"-"&amp;C318,Backgroundconc!$A$3:$E$2100,5,FALSE)</f>
        <v>#N/A</v>
      </c>
    </row>
    <row r="319" spans="1:19">
      <c r="A319" s="117" t="str">
        <f t="shared" si="26"/>
        <v>6332012</v>
      </c>
      <c r="B319" s="117">
        <f t="shared" si="30"/>
        <v>6</v>
      </c>
      <c r="C319" s="117">
        <f t="shared" si="31"/>
        <v>33</v>
      </c>
      <c r="D319" s="117">
        <v>44000</v>
      </c>
      <c r="E319" s="117">
        <v>150000</v>
      </c>
      <c r="F319" s="117">
        <v>2012</v>
      </c>
      <c r="G319" s="117">
        <v>3.7685119999999999</v>
      </c>
      <c r="N319" s="117" t="str">
        <f t="shared" si="27"/>
        <v>44000150000</v>
      </c>
      <c r="O319" s="117">
        <f t="shared" si="28"/>
        <v>6</v>
      </c>
      <c r="P319" s="117">
        <f t="shared" si="29"/>
        <v>33</v>
      </c>
      <c r="R319" s="117" t="e">
        <f>VLOOKUP(B319&amp;"-"&amp;C319,Backgroundconc!$A$3:$E$2100,4,FALSE)</f>
        <v>#N/A</v>
      </c>
      <c r="S319" s="117" t="e">
        <f>VLOOKUP(B319&amp;"-"&amp;C319,Backgroundconc!$A$3:$E$2100,5,FALSE)</f>
        <v>#N/A</v>
      </c>
    </row>
    <row r="320" spans="1:19">
      <c r="A320" s="117" t="str">
        <f t="shared" si="26"/>
        <v>6342012</v>
      </c>
      <c r="B320" s="117">
        <f t="shared" si="30"/>
        <v>6</v>
      </c>
      <c r="C320" s="117">
        <f t="shared" si="31"/>
        <v>34</v>
      </c>
      <c r="D320" s="117">
        <v>44000</v>
      </c>
      <c r="E320" s="117">
        <v>154000</v>
      </c>
      <c r="F320" s="117">
        <v>2012</v>
      </c>
      <c r="G320" s="117">
        <v>3.5031629999999998</v>
      </c>
      <c r="N320" s="117" t="str">
        <f t="shared" si="27"/>
        <v>44000154000</v>
      </c>
      <c r="O320" s="117">
        <f t="shared" si="28"/>
        <v>6</v>
      </c>
      <c r="P320" s="117">
        <f t="shared" si="29"/>
        <v>34</v>
      </c>
      <c r="R320" s="117">
        <f>VLOOKUP(B320&amp;"-"&amp;C320,Backgroundconc!$A$3:$E$2100,4,FALSE)</f>
        <v>44000</v>
      </c>
      <c r="S320" s="117">
        <f>VLOOKUP(B320&amp;"-"&amp;C320,Backgroundconc!$A$3:$E$2100,5,FALSE)</f>
        <v>154000</v>
      </c>
    </row>
    <row r="321" spans="1:19">
      <c r="A321" s="117" t="str">
        <f t="shared" si="26"/>
        <v>6352012</v>
      </c>
      <c r="B321" s="117">
        <f t="shared" si="30"/>
        <v>6</v>
      </c>
      <c r="C321" s="117">
        <f t="shared" si="31"/>
        <v>35</v>
      </c>
      <c r="D321" s="117">
        <v>44000</v>
      </c>
      <c r="E321" s="117">
        <v>158000</v>
      </c>
      <c r="F321" s="117">
        <v>2012</v>
      </c>
      <c r="G321" s="117">
        <v>3.6743380000000001</v>
      </c>
      <c r="N321" s="117" t="str">
        <f t="shared" si="27"/>
        <v>44000158000</v>
      </c>
      <c r="O321" s="117">
        <f t="shared" si="28"/>
        <v>6</v>
      </c>
      <c r="P321" s="117">
        <f t="shared" si="29"/>
        <v>35</v>
      </c>
      <c r="R321" s="117">
        <f>VLOOKUP(B321&amp;"-"&amp;C321,Backgroundconc!$A$3:$E$2100,4,FALSE)</f>
        <v>44000</v>
      </c>
      <c r="S321" s="117">
        <f>VLOOKUP(B321&amp;"-"&amp;C321,Backgroundconc!$A$3:$E$2100,5,FALSE)</f>
        <v>158000</v>
      </c>
    </row>
    <row r="322" spans="1:19">
      <c r="A322" s="117" t="str">
        <f t="shared" si="26"/>
        <v>6362012</v>
      </c>
      <c r="B322" s="117">
        <f t="shared" si="30"/>
        <v>6</v>
      </c>
      <c r="C322" s="117">
        <f t="shared" si="31"/>
        <v>36</v>
      </c>
      <c r="D322" s="117">
        <v>44000</v>
      </c>
      <c r="E322" s="117">
        <v>162000</v>
      </c>
      <c r="F322" s="117">
        <v>2012</v>
      </c>
      <c r="G322" s="117">
        <v>3.7565520000000001</v>
      </c>
      <c r="N322" s="117" t="str">
        <f t="shared" si="27"/>
        <v>44000162000</v>
      </c>
      <c r="O322" s="117">
        <f t="shared" si="28"/>
        <v>6</v>
      </c>
      <c r="P322" s="117">
        <f t="shared" si="29"/>
        <v>36</v>
      </c>
      <c r="R322" s="117">
        <f>VLOOKUP(B322&amp;"-"&amp;C322,Backgroundconc!$A$3:$E$2100,4,FALSE)</f>
        <v>44000</v>
      </c>
      <c r="S322" s="117">
        <f>VLOOKUP(B322&amp;"-"&amp;C322,Backgroundconc!$A$3:$E$2100,5,FALSE)</f>
        <v>162000</v>
      </c>
    </row>
    <row r="323" spans="1:19">
      <c r="A323" s="117" t="str">
        <f t="shared" ref="A323:A386" si="32">CONCATENATE(B323,C323,F323)</f>
        <v>6372012</v>
      </c>
      <c r="B323" s="117">
        <f t="shared" si="30"/>
        <v>6</v>
      </c>
      <c r="C323" s="117">
        <f t="shared" si="31"/>
        <v>37</v>
      </c>
      <c r="D323" s="117">
        <v>44000</v>
      </c>
      <c r="E323" s="117">
        <v>166000</v>
      </c>
      <c r="F323" s="117">
        <v>2012</v>
      </c>
      <c r="G323" s="117">
        <v>3.6921210000000002</v>
      </c>
      <c r="N323" s="117" t="str">
        <f t="shared" ref="N323:N386" si="33">D323&amp;E323</f>
        <v>44000166000</v>
      </c>
      <c r="O323" s="117">
        <f t="shared" ref="O323:O386" si="34">B323</f>
        <v>6</v>
      </c>
      <c r="P323" s="117">
        <f t="shared" ref="P323:P386" si="35">C323</f>
        <v>37</v>
      </c>
      <c r="R323" s="117">
        <f>VLOOKUP(B323&amp;"-"&amp;C323,Backgroundconc!$A$3:$E$2100,4,FALSE)</f>
        <v>44000</v>
      </c>
      <c r="S323" s="117">
        <f>VLOOKUP(B323&amp;"-"&amp;C323,Backgroundconc!$A$3:$E$2100,5,FALSE)</f>
        <v>166000</v>
      </c>
    </row>
    <row r="324" spans="1:19">
      <c r="A324" s="117" t="str">
        <f t="shared" si="32"/>
        <v>6382012</v>
      </c>
      <c r="B324" s="117">
        <f t="shared" si="30"/>
        <v>6</v>
      </c>
      <c r="C324" s="117">
        <f t="shared" si="31"/>
        <v>38</v>
      </c>
      <c r="D324" s="117">
        <v>44000</v>
      </c>
      <c r="E324" s="117">
        <v>170000</v>
      </c>
      <c r="F324" s="117">
        <v>2012</v>
      </c>
      <c r="G324" s="117">
        <v>3.5502400000000001</v>
      </c>
      <c r="N324" s="117" t="str">
        <f t="shared" si="33"/>
        <v>44000170000</v>
      </c>
      <c r="O324" s="117">
        <f t="shared" si="34"/>
        <v>6</v>
      </c>
      <c r="P324" s="117">
        <f t="shared" si="35"/>
        <v>38</v>
      </c>
      <c r="R324" s="117">
        <f>VLOOKUP(B324&amp;"-"&amp;C324,Backgroundconc!$A$3:$E$2100,4,FALSE)</f>
        <v>44000</v>
      </c>
      <c r="S324" s="117">
        <f>VLOOKUP(B324&amp;"-"&amp;C324,Backgroundconc!$A$3:$E$2100,5,FALSE)</f>
        <v>170000</v>
      </c>
    </row>
    <row r="325" spans="1:19">
      <c r="A325" s="117" t="str">
        <f t="shared" si="32"/>
        <v>6392012</v>
      </c>
      <c r="B325" s="117">
        <f t="shared" si="30"/>
        <v>6</v>
      </c>
      <c r="C325" s="117">
        <f t="shared" si="31"/>
        <v>39</v>
      </c>
      <c r="D325" s="117">
        <v>44000</v>
      </c>
      <c r="E325" s="117">
        <v>174000</v>
      </c>
      <c r="F325" s="117">
        <v>2012</v>
      </c>
      <c r="G325" s="117">
        <v>3.5177019999999999</v>
      </c>
      <c r="N325" s="117" t="str">
        <f t="shared" si="33"/>
        <v>44000174000</v>
      </c>
      <c r="O325" s="117">
        <f t="shared" si="34"/>
        <v>6</v>
      </c>
      <c r="P325" s="117">
        <f t="shared" si="35"/>
        <v>39</v>
      </c>
      <c r="R325" s="117">
        <f>VLOOKUP(B325&amp;"-"&amp;C325,Backgroundconc!$A$3:$E$2100,4,FALSE)</f>
        <v>44000</v>
      </c>
      <c r="S325" s="117">
        <f>VLOOKUP(B325&amp;"-"&amp;C325,Backgroundconc!$A$3:$E$2100,5,FALSE)</f>
        <v>174000</v>
      </c>
    </row>
    <row r="326" spans="1:19">
      <c r="A326" s="117" t="str">
        <f t="shared" si="32"/>
        <v>6402012</v>
      </c>
      <c r="B326" s="117">
        <f t="shared" si="30"/>
        <v>6</v>
      </c>
      <c r="C326" s="117">
        <f t="shared" si="31"/>
        <v>40</v>
      </c>
      <c r="D326" s="117">
        <v>44000</v>
      </c>
      <c r="E326" s="117">
        <v>178000</v>
      </c>
      <c r="F326" s="117">
        <v>2012</v>
      </c>
      <c r="G326" s="117">
        <v>3.5777350000000001</v>
      </c>
      <c r="N326" s="117" t="str">
        <f t="shared" si="33"/>
        <v>44000178000</v>
      </c>
      <c r="O326" s="117">
        <f t="shared" si="34"/>
        <v>6</v>
      </c>
      <c r="P326" s="117">
        <f t="shared" si="35"/>
        <v>40</v>
      </c>
      <c r="R326" s="117">
        <f>VLOOKUP(B326&amp;"-"&amp;C326,Backgroundconc!$A$3:$E$2100,4,FALSE)</f>
        <v>44000</v>
      </c>
      <c r="S326" s="117">
        <f>VLOOKUP(B326&amp;"-"&amp;C326,Backgroundconc!$A$3:$E$2100,5,FALSE)</f>
        <v>178000</v>
      </c>
    </row>
    <row r="327" spans="1:19">
      <c r="A327" s="117" t="str">
        <f t="shared" si="32"/>
        <v>6412012</v>
      </c>
      <c r="B327" s="117">
        <f t="shared" si="30"/>
        <v>6</v>
      </c>
      <c r="C327" s="117">
        <f t="shared" si="31"/>
        <v>41</v>
      </c>
      <c r="D327" s="117">
        <v>44000</v>
      </c>
      <c r="E327" s="117">
        <v>182000</v>
      </c>
      <c r="F327" s="117">
        <v>2012</v>
      </c>
      <c r="G327" s="117">
        <v>3.691252</v>
      </c>
      <c r="N327" s="117" t="str">
        <f t="shared" si="33"/>
        <v>44000182000</v>
      </c>
      <c r="O327" s="117">
        <f t="shared" si="34"/>
        <v>6</v>
      </c>
      <c r="P327" s="117">
        <f t="shared" si="35"/>
        <v>41</v>
      </c>
      <c r="R327" s="117">
        <f>VLOOKUP(B327&amp;"-"&amp;C327,Backgroundconc!$A$3:$E$2100,4,FALSE)</f>
        <v>44000</v>
      </c>
      <c r="S327" s="117">
        <f>VLOOKUP(B327&amp;"-"&amp;C327,Backgroundconc!$A$3:$E$2100,5,FALSE)</f>
        <v>182000</v>
      </c>
    </row>
    <row r="328" spans="1:19">
      <c r="A328" s="117" t="str">
        <f t="shared" si="32"/>
        <v>6422012</v>
      </c>
      <c r="B328" s="117">
        <f t="shared" si="30"/>
        <v>6</v>
      </c>
      <c r="C328" s="117">
        <f t="shared" si="31"/>
        <v>42</v>
      </c>
      <c r="D328" s="117">
        <v>44000</v>
      </c>
      <c r="E328" s="117">
        <v>186000</v>
      </c>
      <c r="F328" s="117">
        <v>2012</v>
      </c>
      <c r="G328" s="117">
        <v>3.815626</v>
      </c>
      <c r="N328" s="117" t="str">
        <f t="shared" si="33"/>
        <v>44000186000</v>
      </c>
      <c r="O328" s="117">
        <f t="shared" si="34"/>
        <v>6</v>
      </c>
      <c r="P328" s="117">
        <f t="shared" si="35"/>
        <v>42</v>
      </c>
      <c r="R328" s="117">
        <f>VLOOKUP(B328&amp;"-"&amp;C328,Backgroundconc!$A$3:$E$2100,4,FALSE)</f>
        <v>44000</v>
      </c>
      <c r="S328" s="117">
        <f>VLOOKUP(B328&amp;"-"&amp;C328,Backgroundconc!$A$3:$E$2100,5,FALSE)</f>
        <v>186000</v>
      </c>
    </row>
    <row r="329" spans="1:19">
      <c r="A329" s="117" t="str">
        <f t="shared" si="32"/>
        <v>6432012</v>
      </c>
      <c r="B329" s="117">
        <f t="shared" si="30"/>
        <v>6</v>
      </c>
      <c r="C329" s="117">
        <f t="shared" si="31"/>
        <v>43</v>
      </c>
      <c r="D329" s="117">
        <v>44000</v>
      </c>
      <c r="E329" s="117">
        <v>190000</v>
      </c>
      <c r="F329" s="117">
        <v>2012</v>
      </c>
      <c r="G329" s="117">
        <v>3.6227749999999999</v>
      </c>
      <c r="N329" s="117" t="str">
        <f t="shared" si="33"/>
        <v>44000190000</v>
      </c>
      <c r="O329" s="117">
        <f t="shared" si="34"/>
        <v>6</v>
      </c>
      <c r="P329" s="117">
        <f t="shared" si="35"/>
        <v>43</v>
      </c>
      <c r="R329" s="117">
        <f>VLOOKUP(B329&amp;"-"&amp;C329,Backgroundconc!$A$3:$E$2100,4,FALSE)</f>
        <v>44000</v>
      </c>
      <c r="S329" s="117">
        <f>VLOOKUP(B329&amp;"-"&amp;C329,Backgroundconc!$A$3:$E$2100,5,FALSE)</f>
        <v>190000</v>
      </c>
    </row>
    <row r="330" spans="1:19">
      <c r="A330" s="117" t="str">
        <f t="shared" si="32"/>
        <v>6442012</v>
      </c>
      <c r="B330" s="117">
        <f t="shared" si="30"/>
        <v>6</v>
      </c>
      <c r="C330" s="117">
        <f t="shared" si="31"/>
        <v>44</v>
      </c>
      <c r="D330" s="117">
        <v>44000</v>
      </c>
      <c r="E330" s="117">
        <v>194000</v>
      </c>
      <c r="F330" s="117">
        <v>2012</v>
      </c>
      <c r="G330" s="117">
        <v>3.9103629999999998</v>
      </c>
      <c r="N330" s="117" t="str">
        <f t="shared" si="33"/>
        <v>44000194000</v>
      </c>
      <c r="O330" s="117">
        <f t="shared" si="34"/>
        <v>6</v>
      </c>
      <c r="P330" s="117">
        <f t="shared" si="35"/>
        <v>44</v>
      </c>
      <c r="R330" s="117">
        <f>VLOOKUP(B330&amp;"-"&amp;C330,Backgroundconc!$A$3:$E$2100,4,FALSE)</f>
        <v>44000</v>
      </c>
      <c r="S330" s="117">
        <f>VLOOKUP(B330&amp;"-"&amp;C330,Backgroundconc!$A$3:$E$2100,5,FALSE)</f>
        <v>194000</v>
      </c>
    </row>
    <row r="331" spans="1:19">
      <c r="A331" s="117" t="str">
        <f t="shared" si="32"/>
        <v>6452012</v>
      </c>
      <c r="B331" s="117">
        <f t="shared" si="30"/>
        <v>6</v>
      </c>
      <c r="C331" s="117">
        <f t="shared" si="31"/>
        <v>45</v>
      </c>
      <c r="D331" s="117">
        <v>44000</v>
      </c>
      <c r="E331" s="117">
        <v>198000</v>
      </c>
      <c r="F331" s="117">
        <v>2012</v>
      </c>
      <c r="G331" s="117">
        <v>4.1200109999999999</v>
      </c>
      <c r="N331" s="117" t="str">
        <f t="shared" si="33"/>
        <v>44000198000</v>
      </c>
      <c r="O331" s="117">
        <f t="shared" si="34"/>
        <v>6</v>
      </c>
      <c r="P331" s="117">
        <f t="shared" si="35"/>
        <v>45</v>
      </c>
      <c r="R331" s="117">
        <f>VLOOKUP(B331&amp;"-"&amp;C331,Backgroundconc!$A$3:$E$2100,4,FALSE)</f>
        <v>44000</v>
      </c>
      <c r="S331" s="117">
        <f>VLOOKUP(B331&amp;"-"&amp;C331,Backgroundconc!$A$3:$E$2100,5,FALSE)</f>
        <v>198000</v>
      </c>
    </row>
    <row r="332" spans="1:19">
      <c r="A332" s="117" t="str">
        <f t="shared" si="32"/>
        <v>6462012</v>
      </c>
      <c r="B332" s="117">
        <f t="shared" si="30"/>
        <v>6</v>
      </c>
      <c r="C332" s="117">
        <f t="shared" si="31"/>
        <v>46</v>
      </c>
      <c r="D332" s="117">
        <v>44000</v>
      </c>
      <c r="E332" s="117">
        <v>202000</v>
      </c>
      <c r="F332" s="117">
        <v>2012</v>
      </c>
      <c r="G332" s="117">
        <v>4.257314</v>
      </c>
      <c r="N332" s="117" t="str">
        <f t="shared" si="33"/>
        <v>44000202000</v>
      </c>
      <c r="O332" s="117">
        <f t="shared" si="34"/>
        <v>6</v>
      </c>
      <c r="P332" s="117">
        <f t="shared" si="35"/>
        <v>46</v>
      </c>
      <c r="R332" s="117">
        <f>VLOOKUP(B332&amp;"-"&amp;C332,Backgroundconc!$A$3:$E$2100,4,FALSE)</f>
        <v>44000</v>
      </c>
      <c r="S332" s="117">
        <f>VLOOKUP(B332&amp;"-"&amp;C332,Backgroundconc!$A$3:$E$2100,5,FALSE)</f>
        <v>202000</v>
      </c>
    </row>
    <row r="333" spans="1:19">
      <c r="A333" s="117" t="str">
        <f t="shared" si="32"/>
        <v>6472012</v>
      </c>
      <c r="B333" s="117">
        <f t="shared" si="30"/>
        <v>6</v>
      </c>
      <c r="C333" s="117">
        <f t="shared" si="31"/>
        <v>47</v>
      </c>
      <c r="D333" s="117">
        <v>44000</v>
      </c>
      <c r="E333" s="117">
        <v>206000</v>
      </c>
      <c r="F333" s="117">
        <v>2012</v>
      </c>
      <c r="G333" s="117">
        <v>4.462377</v>
      </c>
      <c r="N333" s="117" t="str">
        <f t="shared" si="33"/>
        <v>44000206000</v>
      </c>
      <c r="O333" s="117">
        <f t="shared" si="34"/>
        <v>6</v>
      </c>
      <c r="P333" s="117">
        <f t="shared" si="35"/>
        <v>47</v>
      </c>
      <c r="R333" s="117">
        <f>VLOOKUP(B333&amp;"-"&amp;C333,Backgroundconc!$A$3:$E$2100,4,FALSE)</f>
        <v>44000</v>
      </c>
      <c r="S333" s="117">
        <f>VLOOKUP(B333&amp;"-"&amp;C333,Backgroundconc!$A$3:$E$2100,5,FALSE)</f>
        <v>206000</v>
      </c>
    </row>
    <row r="334" spans="1:19">
      <c r="A334" s="117" t="str">
        <f t="shared" si="32"/>
        <v>6482012</v>
      </c>
      <c r="B334" s="117">
        <f t="shared" si="30"/>
        <v>6</v>
      </c>
      <c r="C334" s="117">
        <f t="shared" si="31"/>
        <v>48</v>
      </c>
      <c r="D334" s="117">
        <v>44000</v>
      </c>
      <c r="E334" s="117">
        <v>210000</v>
      </c>
      <c r="F334" s="117">
        <v>2012</v>
      </c>
      <c r="G334" s="117">
        <v>4.6917749999999998</v>
      </c>
      <c r="N334" s="117" t="str">
        <f t="shared" si="33"/>
        <v>44000210000</v>
      </c>
      <c r="O334" s="117">
        <f t="shared" si="34"/>
        <v>6</v>
      </c>
      <c r="P334" s="117">
        <f t="shared" si="35"/>
        <v>48</v>
      </c>
      <c r="R334" s="117">
        <f>VLOOKUP(B334&amp;"-"&amp;C334,Backgroundconc!$A$3:$E$2100,4,FALSE)</f>
        <v>44000</v>
      </c>
      <c r="S334" s="117">
        <f>VLOOKUP(B334&amp;"-"&amp;C334,Backgroundconc!$A$3:$E$2100,5,FALSE)</f>
        <v>210000</v>
      </c>
    </row>
    <row r="335" spans="1:19">
      <c r="A335" s="117" t="str">
        <f t="shared" si="32"/>
        <v>6492012</v>
      </c>
      <c r="B335" s="117">
        <f t="shared" si="30"/>
        <v>6</v>
      </c>
      <c r="C335" s="117">
        <f t="shared" si="31"/>
        <v>49</v>
      </c>
      <c r="D335" s="117">
        <v>44000</v>
      </c>
      <c r="E335" s="117">
        <v>214000</v>
      </c>
      <c r="F335" s="117">
        <v>2012</v>
      </c>
      <c r="G335" s="117">
        <v>6.614897</v>
      </c>
      <c r="N335" s="117" t="str">
        <f t="shared" si="33"/>
        <v>44000214000</v>
      </c>
      <c r="O335" s="117">
        <f t="shared" si="34"/>
        <v>6</v>
      </c>
      <c r="P335" s="117">
        <f t="shared" si="35"/>
        <v>49</v>
      </c>
      <c r="R335" s="117">
        <f>VLOOKUP(B335&amp;"-"&amp;C335,Backgroundconc!$A$3:$E$2100,4,FALSE)</f>
        <v>44000</v>
      </c>
      <c r="S335" s="117">
        <f>VLOOKUP(B335&amp;"-"&amp;C335,Backgroundconc!$A$3:$E$2100,5,FALSE)</f>
        <v>214000</v>
      </c>
    </row>
    <row r="336" spans="1:19">
      <c r="A336" s="117" t="str">
        <f t="shared" si="32"/>
        <v>6502012</v>
      </c>
      <c r="B336" s="117">
        <f t="shared" si="30"/>
        <v>6</v>
      </c>
      <c r="C336" s="117">
        <f t="shared" si="31"/>
        <v>50</v>
      </c>
      <c r="D336" s="117">
        <v>44000</v>
      </c>
      <c r="E336" s="117">
        <v>218000</v>
      </c>
      <c r="F336" s="117">
        <v>2012</v>
      </c>
      <c r="G336" s="117">
        <v>6.7532180000000004</v>
      </c>
      <c r="N336" s="117" t="str">
        <f t="shared" si="33"/>
        <v>44000218000</v>
      </c>
      <c r="O336" s="117">
        <f t="shared" si="34"/>
        <v>6</v>
      </c>
      <c r="P336" s="117">
        <f t="shared" si="35"/>
        <v>50</v>
      </c>
      <c r="R336" s="117" t="e">
        <f>VLOOKUP(B336&amp;"-"&amp;C336,Backgroundconc!$A$3:$E$2100,4,FALSE)</f>
        <v>#N/A</v>
      </c>
      <c r="S336" s="117" t="e">
        <f>VLOOKUP(B336&amp;"-"&amp;C336,Backgroundconc!$A$3:$E$2100,5,FALSE)</f>
        <v>#N/A</v>
      </c>
    </row>
    <row r="337" spans="1:19">
      <c r="A337" s="117" t="str">
        <f t="shared" si="32"/>
        <v>6512012</v>
      </c>
      <c r="B337" s="117">
        <f t="shared" si="30"/>
        <v>6</v>
      </c>
      <c r="C337" s="117">
        <f t="shared" si="31"/>
        <v>51</v>
      </c>
      <c r="D337" s="117">
        <v>44000</v>
      </c>
      <c r="E337" s="117">
        <v>222000</v>
      </c>
      <c r="F337" s="117">
        <v>2012</v>
      </c>
      <c r="G337" s="117">
        <v>6.8928310000000002</v>
      </c>
      <c r="N337" s="117" t="str">
        <f t="shared" si="33"/>
        <v>44000222000</v>
      </c>
      <c r="O337" s="117">
        <f t="shared" si="34"/>
        <v>6</v>
      </c>
      <c r="P337" s="117">
        <f t="shared" si="35"/>
        <v>51</v>
      </c>
      <c r="R337" s="117" t="e">
        <f>VLOOKUP(B337&amp;"-"&amp;C337,Backgroundconc!$A$3:$E$2100,4,FALSE)</f>
        <v>#N/A</v>
      </c>
      <c r="S337" s="117" t="e">
        <f>VLOOKUP(B337&amp;"-"&amp;C337,Backgroundconc!$A$3:$E$2100,5,FALSE)</f>
        <v>#N/A</v>
      </c>
    </row>
    <row r="338" spans="1:19">
      <c r="A338" s="117" t="str">
        <f t="shared" si="32"/>
        <v>6522012</v>
      </c>
      <c r="B338" s="117">
        <f t="shared" si="30"/>
        <v>6</v>
      </c>
      <c r="C338" s="117">
        <f t="shared" si="31"/>
        <v>52</v>
      </c>
      <c r="D338" s="117">
        <v>44000</v>
      </c>
      <c r="E338" s="117">
        <v>226000</v>
      </c>
      <c r="F338" s="117">
        <v>2012</v>
      </c>
      <c r="G338" s="117">
        <v>7.0984040000000004</v>
      </c>
      <c r="N338" s="117" t="str">
        <f t="shared" si="33"/>
        <v>44000226000</v>
      </c>
      <c r="O338" s="117">
        <f t="shared" si="34"/>
        <v>6</v>
      </c>
      <c r="P338" s="117">
        <f t="shared" si="35"/>
        <v>52</v>
      </c>
      <c r="R338" s="117" t="e">
        <f>VLOOKUP(B338&amp;"-"&amp;C338,Backgroundconc!$A$3:$E$2100,4,FALSE)</f>
        <v>#N/A</v>
      </c>
      <c r="S338" s="117" t="e">
        <f>VLOOKUP(B338&amp;"-"&amp;C338,Backgroundconc!$A$3:$E$2100,5,FALSE)</f>
        <v>#N/A</v>
      </c>
    </row>
    <row r="339" spans="1:19">
      <c r="A339" s="117" t="str">
        <f t="shared" si="32"/>
        <v>6532012</v>
      </c>
      <c r="B339" s="117">
        <f t="shared" si="30"/>
        <v>6</v>
      </c>
      <c r="C339" s="117">
        <f t="shared" si="31"/>
        <v>53</v>
      </c>
      <c r="D339" s="117">
        <v>44000</v>
      </c>
      <c r="E339" s="117">
        <v>230000</v>
      </c>
      <c r="F339" s="117">
        <v>2012</v>
      </c>
      <c r="G339" s="117">
        <v>7.21244</v>
      </c>
      <c r="N339" s="117" t="str">
        <f t="shared" si="33"/>
        <v>44000230000</v>
      </c>
      <c r="O339" s="117">
        <f t="shared" si="34"/>
        <v>6</v>
      </c>
      <c r="P339" s="117">
        <f t="shared" si="35"/>
        <v>53</v>
      </c>
      <c r="R339" s="117" t="e">
        <f>VLOOKUP(B339&amp;"-"&amp;C339,Backgroundconc!$A$3:$E$2100,4,FALSE)</f>
        <v>#N/A</v>
      </c>
      <c r="S339" s="117" t="e">
        <f>VLOOKUP(B339&amp;"-"&amp;C339,Backgroundconc!$A$3:$E$2100,5,FALSE)</f>
        <v>#N/A</v>
      </c>
    </row>
    <row r="340" spans="1:19">
      <c r="A340" s="117" t="str">
        <f t="shared" si="32"/>
        <v>6542012</v>
      </c>
      <c r="B340" s="117">
        <f t="shared" si="30"/>
        <v>6</v>
      </c>
      <c r="C340" s="117">
        <f t="shared" si="31"/>
        <v>54</v>
      </c>
      <c r="D340" s="117">
        <v>44000</v>
      </c>
      <c r="E340" s="117">
        <v>234000</v>
      </c>
      <c r="F340" s="117">
        <v>2012</v>
      </c>
      <c r="G340" s="117">
        <v>7.2329720000000002</v>
      </c>
      <c r="N340" s="117" t="str">
        <f t="shared" si="33"/>
        <v>44000234000</v>
      </c>
      <c r="O340" s="117">
        <f t="shared" si="34"/>
        <v>6</v>
      </c>
      <c r="P340" s="117">
        <f t="shared" si="35"/>
        <v>54</v>
      </c>
      <c r="R340" s="117" t="e">
        <f>VLOOKUP(B340&amp;"-"&amp;C340,Backgroundconc!$A$3:$E$2100,4,FALSE)</f>
        <v>#N/A</v>
      </c>
      <c r="S340" s="117" t="e">
        <f>VLOOKUP(B340&amp;"-"&amp;C340,Backgroundconc!$A$3:$E$2100,5,FALSE)</f>
        <v>#N/A</v>
      </c>
    </row>
    <row r="341" spans="1:19">
      <c r="A341" s="117" t="str">
        <f t="shared" si="32"/>
        <v>6552012</v>
      </c>
      <c r="B341" s="117">
        <f t="shared" si="30"/>
        <v>6</v>
      </c>
      <c r="C341" s="117">
        <f t="shared" si="31"/>
        <v>55</v>
      </c>
      <c r="D341" s="117">
        <v>44000</v>
      </c>
      <c r="E341" s="117">
        <v>238000</v>
      </c>
      <c r="F341" s="117">
        <v>2012</v>
      </c>
      <c r="G341" s="117">
        <v>7.2827419999999998</v>
      </c>
      <c r="N341" s="117" t="str">
        <f t="shared" si="33"/>
        <v>44000238000</v>
      </c>
      <c r="O341" s="117">
        <f t="shared" si="34"/>
        <v>6</v>
      </c>
      <c r="P341" s="117">
        <f t="shared" si="35"/>
        <v>55</v>
      </c>
      <c r="R341" s="117" t="e">
        <f>VLOOKUP(B341&amp;"-"&amp;C341,Backgroundconc!$A$3:$E$2100,4,FALSE)</f>
        <v>#N/A</v>
      </c>
      <c r="S341" s="117" t="e">
        <f>VLOOKUP(B341&amp;"-"&amp;C341,Backgroundconc!$A$3:$E$2100,5,FALSE)</f>
        <v>#N/A</v>
      </c>
    </row>
    <row r="342" spans="1:19">
      <c r="A342" s="117" t="str">
        <f t="shared" si="32"/>
        <v>6562012</v>
      </c>
      <c r="B342" s="117">
        <f t="shared" si="30"/>
        <v>6</v>
      </c>
      <c r="C342" s="117">
        <f t="shared" si="31"/>
        <v>56</v>
      </c>
      <c r="D342" s="117">
        <v>44000</v>
      </c>
      <c r="E342" s="117">
        <v>242000</v>
      </c>
      <c r="F342" s="117">
        <v>2012</v>
      </c>
      <c r="G342" s="117">
        <v>7.3363370000000003</v>
      </c>
      <c r="N342" s="117" t="str">
        <f t="shared" si="33"/>
        <v>44000242000</v>
      </c>
      <c r="O342" s="117">
        <f t="shared" si="34"/>
        <v>6</v>
      </c>
      <c r="P342" s="117">
        <f t="shared" si="35"/>
        <v>56</v>
      </c>
      <c r="R342" s="117" t="e">
        <f>VLOOKUP(B342&amp;"-"&amp;C342,Backgroundconc!$A$3:$E$2100,4,FALSE)</f>
        <v>#N/A</v>
      </c>
      <c r="S342" s="117" t="e">
        <f>VLOOKUP(B342&amp;"-"&amp;C342,Backgroundconc!$A$3:$E$2100,5,FALSE)</f>
        <v>#N/A</v>
      </c>
    </row>
    <row r="343" spans="1:19">
      <c r="A343" s="117" t="str">
        <f t="shared" si="32"/>
        <v>6572012</v>
      </c>
      <c r="B343" s="117">
        <f t="shared" si="30"/>
        <v>6</v>
      </c>
      <c r="C343" s="117">
        <f t="shared" si="31"/>
        <v>57</v>
      </c>
      <c r="D343" s="117">
        <v>44000</v>
      </c>
      <c r="E343" s="117">
        <v>246000</v>
      </c>
      <c r="F343" s="117">
        <v>2012</v>
      </c>
      <c r="G343" s="117">
        <v>7.4030740000000002</v>
      </c>
      <c r="N343" s="117" t="str">
        <f t="shared" si="33"/>
        <v>44000246000</v>
      </c>
      <c r="O343" s="117">
        <f t="shared" si="34"/>
        <v>6</v>
      </c>
      <c r="P343" s="117">
        <f t="shared" si="35"/>
        <v>57</v>
      </c>
      <c r="R343" s="117" t="e">
        <f>VLOOKUP(B343&amp;"-"&amp;C343,Backgroundconc!$A$3:$E$2100,4,FALSE)</f>
        <v>#N/A</v>
      </c>
      <c r="S343" s="117" t="e">
        <f>VLOOKUP(B343&amp;"-"&amp;C343,Backgroundconc!$A$3:$E$2100,5,FALSE)</f>
        <v>#N/A</v>
      </c>
    </row>
    <row r="344" spans="1:19">
      <c r="A344" s="117" t="str">
        <f t="shared" si="32"/>
        <v>712012</v>
      </c>
      <c r="B344" s="117">
        <f t="shared" si="30"/>
        <v>7</v>
      </c>
      <c r="C344" s="117">
        <f t="shared" si="31"/>
        <v>1</v>
      </c>
      <c r="D344" s="117">
        <v>48000</v>
      </c>
      <c r="E344" s="117">
        <v>22000</v>
      </c>
      <c r="F344" s="117">
        <v>2012</v>
      </c>
      <c r="G344" s="117">
        <v>3.2038449999999998</v>
      </c>
      <c r="N344" s="117" t="str">
        <f t="shared" si="33"/>
        <v>4800022000</v>
      </c>
      <c r="O344" s="117">
        <f t="shared" si="34"/>
        <v>7</v>
      </c>
      <c r="P344" s="117">
        <f t="shared" si="35"/>
        <v>1</v>
      </c>
      <c r="R344" s="117" t="e">
        <f>VLOOKUP(B344&amp;"-"&amp;C344,Backgroundconc!$A$3:$E$2100,4,FALSE)</f>
        <v>#N/A</v>
      </c>
      <c r="S344" s="117" t="e">
        <f>VLOOKUP(B344&amp;"-"&amp;C344,Backgroundconc!$A$3:$E$2100,5,FALSE)</f>
        <v>#N/A</v>
      </c>
    </row>
    <row r="345" spans="1:19">
      <c r="A345" s="117" t="str">
        <f t="shared" si="32"/>
        <v>722012</v>
      </c>
      <c r="B345" s="117">
        <f t="shared" si="30"/>
        <v>7</v>
      </c>
      <c r="C345" s="117">
        <f t="shared" si="31"/>
        <v>2</v>
      </c>
      <c r="D345" s="117">
        <v>48000</v>
      </c>
      <c r="E345" s="117">
        <v>26000</v>
      </c>
      <c r="F345" s="117">
        <v>2012</v>
      </c>
      <c r="G345" s="117">
        <v>3.2038920000000002</v>
      </c>
      <c r="N345" s="117" t="str">
        <f t="shared" si="33"/>
        <v>4800026000</v>
      </c>
      <c r="O345" s="117">
        <f t="shared" si="34"/>
        <v>7</v>
      </c>
      <c r="P345" s="117">
        <f t="shared" si="35"/>
        <v>2</v>
      </c>
      <c r="R345" s="117" t="e">
        <f>VLOOKUP(B345&amp;"-"&amp;C345,Backgroundconc!$A$3:$E$2100,4,FALSE)</f>
        <v>#N/A</v>
      </c>
      <c r="S345" s="117" t="e">
        <f>VLOOKUP(B345&amp;"-"&amp;C345,Backgroundconc!$A$3:$E$2100,5,FALSE)</f>
        <v>#N/A</v>
      </c>
    </row>
    <row r="346" spans="1:19">
      <c r="A346" s="117" t="str">
        <f t="shared" si="32"/>
        <v>732012</v>
      </c>
      <c r="B346" s="117">
        <f t="shared" si="30"/>
        <v>7</v>
      </c>
      <c r="C346" s="117">
        <f t="shared" si="31"/>
        <v>3</v>
      </c>
      <c r="D346" s="117">
        <v>48000</v>
      </c>
      <c r="E346" s="117">
        <v>30000</v>
      </c>
      <c r="F346" s="117">
        <v>2012</v>
      </c>
      <c r="G346" s="117">
        <v>3.3064290000000001</v>
      </c>
      <c r="N346" s="117" t="str">
        <f t="shared" si="33"/>
        <v>4800030000</v>
      </c>
      <c r="O346" s="117">
        <f t="shared" si="34"/>
        <v>7</v>
      </c>
      <c r="P346" s="117">
        <f t="shared" si="35"/>
        <v>3</v>
      </c>
      <c r="R346" s="117" t="e">
        <f>VLOOKUP(B346&amp;"-"&amp;C346,Backgroundconc!$A$3:$E$2100,4,FALSE)</f>
        <v>#N/A</v>
      </c>
      <c r="S346" s="117" t="e">
        <f>VLOOKUP(B346&amp;"-"&amp;C346,Backgroundconc!$A$3:$E$2100,5,FALSE)</f>
        <v>#N/A</v>
      </c>
    </row>
    <row r="347" spans="1:19">
      <c r="A347" s="117" t="str">
        <f t="shared" si="32"/>
        <v>742012</v>
      </c>
      <c r="B347" s="117">
        <f t="shared" si="30"/>
        <v>7</v>
      </c>
      <c r="C347" s="117">
        <f t="shared" si="31"/>
        <v>4</v>
      </c>
      <c r="D347" s="117">
        <v>48000</v>
      </c>
      <c r="E347" s="117">
        <v>34000</v>
      </c>
      <c r="F347" s="117">
        <v>2012</v>
      </c>
      <c r="G347" s="117">
        <v>3.3688820000000002</v>
      </c>
      <c r="N347" s="117" t="str">
        <f t="shared" si="33"/>
        <v>4800034000</v>
      </c>
      <c r="O347" s="117">
        <f t="shared" si="34"/>
        <v>7</v>
      </c>
      <c r="P347" s="117">
        <f t="shared" si="35"/>
        <v>4</v>
      </c>
      <c r="R347" s="117" t="e">
        <f>VLOOKUP(B347&amp;"-"&amp;C347,Backgroundconc!$A$3:$E$2100,4,FALSE)</f>
        <v>#N/A</v>
      </c>
      <c r="S347" s="117" t="e">
        <f>VLOOKUP(B347&amp;"-"&amp;C347,Backgroundconc!$A$3:$E$2100,5,FALSE)</f>
        <v>#N/A</v>
      </c>
    </row>
    <row r="348" spans="1:19">
      <c r="A348" s="117" t="str">
        <f t="shared" si="32"/>
        <v>752012</v>
      </c>
      <c r="B348" s="117">
        <f t="shared" ref="B348:B411" si="36">(D348-24000)/4000+1</f>
        <v>7</v>
      </c>
      <c r="C348" s="117">
        <f t="shared" ref="C348:C411" si="37">(E348-22000)/4000+1</f>
        <v>5</v>
      </c>
      <c r="D348" s="117">
        <v>48000</v>
      </c>
      <c r="E348" s="117">
        <v>38000</v>
      </c>
      <c r="F348" s="117">
        <v>2012</v>
      </c>
      <c r="G348" s="117">
        <v>3.4604949999999999</v>
      </c>
      <c r="N348" s="117" t="str">
        <f t="shared" si="33"/>
        <v>4800038000</v>
      </c>
      <c r="O348" s="117">
        <f t="shared" si="34"/>
        <v>7</v>
      </c>
      <c r="P348" s="117">
        <f t="shared" si="35"/>
        <v>5</v>
      </c>
      <c r="R348" s="117" t="e">
        <f>VLOOKUP(B348&amp;"-"&amp;C348,Backgroundconc!$A$3:$E$2100,4,FALSE)</f>
        <v>#N/A</v>
      </c>
      <c r="S348" s="117" t="e">
        <f>VLOOKUP(B348&amp;"-"&amp;C348,Backgroundconc!$A$3:$E$2100,5,FALSE)</f>
        <v>#N/A</v>
      </c>
    </row>
    <row r="349" spans="1:19">
      <c r="A349" s="117" t="str">
        <f t="shared" si="32"/>
        <v>762012</v>
      </c>
      <c r="B349" s="117">
        <f t="shared" si="36"/>
        <v>7</v>
      </c>
      <c r="C349" s="117">
        <f t="shared" si="37"/>
        <v>6</v>
      </c>
      <c r="D349" s="117">
        <v>48000</v>
      </c>
      <c r="E349" s="117">
        <v>42000</v>
      </c>
      <c r="F349" s="117">
        <v>2012</v>
      </c>
      <c r="G349" s="117">
        <v>3.3969819999999999</v>
      </c>
      <c r="N349" s="117" t="str">
        <f t="shared" si="33"/>
        <v>4800042000</v>
      </c>
      <c r="O349" s="117">
        <f t="shared" si="34"/>
        <v>7</v>
      </c>
      <c r="P349" s="117">
        <f t="shared" si="35"/>
        <v>6</v>
      </c>
      <c r="R349" s="117" t="e">
        <f>VLOOKUP(B349&amp;"-"&amp;C349,Backgroundconc!$A$3:$E$2100,4,FALSE)</f>
        <v>#N/A</v>
      </c>
      <c r="S349" s="117" t="e">
        <f>VLOOKUP(B349&amp;"-"&amp;C349,Backgroundconc!$A$3:$E$2100,5,FALSE)</f>
        <v>#N/A</v>
      </c>
    </row>
    <row r="350" spans="1:19">
      <c r="A350" s="117" t="str">
        <f t="shared" si="32"/>
        <v>772012</v>
      </c>
      <c r="B350" s="117">
        <f t="shared" si="36"/>
        <v>7</v>
      </c>
      <c r="C350" s="117">
        <f t="shared" si="37"/>
        <v>7</v>
      </c>
      <c r="D350" s="117">
        <v>48000</v>
      </c>
      <c r="E350" s="117">
        <v>46000</v>
      </c>
      <c r="F350" s="117">
        <v>2012</v>
      </c>
      <c r="G350" s="117">
        <v>3.529163</v>
      </c>
      <c r="N350" s="117" t="str">
        <f t="shared" si="33"/>
        <v>4800046000</v>
      </c>
      <c r="O350" s="117">
        <f t="shared" si="34"/>
        <v>7</v>
      </c>
      <c r="P350" s="117">
        <f t="shared" si="35"/>
        <v>7</v>
      </c>
      <c r="R350" s="117" t="e">
        <f>VLOOKUP(B350&amp;"-"&amp;C350,Backgroundconc!$A$3:$E$2100,4,FALSE)</f>
        <v>#N/A</v>
      </c>
      <c r="S350" s="117" t="e">
        <f>VLOOKUP(B350&amp;"-"&amp;C350,Backgroundconc!$A$3:$E$2100,5,FALSE)</f>
        <v>#N/A</v>
      </c>
    </row>
    <row r="351" spans="1:19">
      <c r="A351" s="117" t="str">
        <f t="shared" si="32"/>
        <v>782012</v>
      </c>
      <c r="B351" s="117">
        <f t="shared" si="36"/>
        <v>7</v>
      </c>
      <c r="C351" s="117">
        <f t="shared" si="37"/>
        <v>8</v>
      </c>
      <c r="D351" s="117">
        <v>48000</v>
      </c>
      <c r="E351" s="117">
        <v>50000</v>
      </c>
      <c r="F351" s="117">
        <v>2012</v>
      </c>
      <c r="G351" s="117">
        <v>3.4136959999999998</v>
      </c>
      <c r="N351" s="117" t="str">
        <f t="shared" si="33"/>
        <v>4800050000</v>
      </c>
      <c r="O351" s="117">
        <f t="shared" si="34"/>
        <v>7</v>
      </c>
      <c r="P351" s="117">
        <f t="shared" si="35"/>
        <v>8</v>
      </c>
      <c r="R351" s="117" t="e">
        <f>VLOOKUP(B351&amp;"-"&amp;C351,Backgroundconc!$A$3:$E$2100,4,FALSE)</f>
        <v>#N/A</v>
      </c>
      <c r="S351" s="117" t="e">
        <f>VLOOKUP(B351&amp;"-"&amp;C351,Backgroundconc!$A$3:$E$2100,5,FALSE)</f>
        <v>#N/A</v>
      </c>
    </row>
    <row r="352" spans="1:19">
      <c r="A352" s="117" t="str">
        <f t="shared" si="32"/>
        <v>792012</v>
      </c>
      <c r="B352" s="117">
        <f t="shared" si="36"/>
        <v>7</v>
      </c>
      <c r="C352" s="117">
        <f t="shared" si="37"/>
        <v>9</v>
      </c>
      <c r="D352" s="117">
        <v>48000</v>
      </c>
      <c r="E352" s="117">
        <v>54000</v>
      </c>
      <c r="F352" s="117">
        <v>2012</v>
      </c>
      <c r="G352" s="117">
        <v>3.4408880000000002</v>
      </c>
      <c r="N352" s="117" t="str">
        <f t="shared" si="33"/>
        <v>4800054000</v>
      </c>
      <c r="O352" s="117">
        <f t="shared" si="34"/>
        <v>7</v>
      </c>
      <c r="P352" s="117">
        <f t="shared" si="35"/>
        <v>9</v>
      </c>
      <c r="R352" s="117" t="e">
        <f>VLOOKUP(B352&amp;"-"&amp;C352,Backgroundconc!$A$3:$E$2100,4,FALSE)</f>
        <v>#N/A</v>
      </c>
      <c r="S352" s="117" t="e">
        <f>VLOOKUP(B352&amp;"-"&amp;C352,Backgroundconc!$A$3:$E$2100,5,FALSE)</f>
        <v>#N/A</v>
      </c>
    </row>
    <row r="353" spans="1:19">
      <c r="A353" s="117" t="str">
        <f t="shared" si="32"/>
        <v>7102012</v>
      </c>
      <c r="B353" s="117">
        <f t="shared" si="36"/>
        <v>7</v>
      </c>
      <c r="C353" s="117">
        <f t="shared" si="37"/>
        <v>10</v>
      </c>
      <c r="D353" s="117">
        <v>48000</v>
      </c>
      <c r="E353" s="117">
        <v>58000</v>
      </c>
      <c r="F353" s="117">
        <v>2012</v>
      </c>
      <c r="G353" s="117">
        <v>3.503428</v>
      </c>
      <c r="N353" s="117" t="str">
        <f t="shared" si="33"/>
        <v>4800058000</v>
      </c>
      <c r="O353" s="117">
        <f t="shared" si="34"/>
        <v>7</v>
      </c>
      <c r="P353" s="117">
        <f t="shared" si="35"/>
        <v>10</v>
      </c>
      <c r="R353" s="117" t="e">
        <f>VLOOKUP(B353&amp;"-"&amp;C353,Backgroundconc!$A$3:$E$2100,4,FALSE)</f>
        <v>#N/A</v>
      </c>
      <c r="S353" s="117" t="e">
        <f>VLOOKUP(B353&amp;"-"&amp;C353,Backgroundconc!$A$3:$E$2100,5,FALSE)</f>
        <v>#N/A</v>
      </c>
    </row>
    <row r="354" spans="1:19">
      <c r="A354" s="117" t="str">
        <f t="shared" si="32"/>
        <v>7112012</v>
      </c>
      <c r="B354" s="117">
        <f t="shared" si="36"/>
        <v>7</v>
      </c>
      <c r="C354" s="117">
        <f t="shared" si="37"/>
        <v>11</v>
      </c>
      <c r="D354" s="117">
        <v>48000</v>
      </c>
      <c r="E354" s="117">
        <v>62000</v>
      </c>
      <c r="F354" s="117">
        <v>2012</v>
      </c>
      <c r="G354" s="117">
        <v>3.687265</v>
      </c>
      <c r="N354" s="117" t="str">
        <f t="shared" si="33"/>
        <v>4800062000</v>
      </c>
      <c r="O354" s="117">
        <f t="shared" si="34"/>
        <v>7</v>
      </c>
      <c r="P354" s="117">
        <f t="shared" si="35"/>
        <v>11</v>
      </c>
      <c r="R354" s="117" t="e">
        <f>VLOOKUP(B354&amp;"-"&amp;C354,Backgroundconc!$A$3:$E$2100,4,FALSE)</f>
        <v>#N/A</v>
      </c>
      <c r="S354" s="117" t="e">
        <f>VLOOKUP(B354&amp;"-"&amp;C354,Backgroundconc!$A$3:$E$2100,5,FALSE)</f>
        <v>#N/A</v>
      </c>
    </row>
    <row r="355" spans="1:19">
      <c r="A355" s="117" t="str">
        <f t="shared" si="32"/>
        <v>7122012</v>
      </c>
      <c r="B355" s="117">
        <f t="shared" si="36"/>
        <v>7</v>
      </c>
      <c r="C355" s="117">
        <f t="shared" si="37"/>
        <v>12</v>
      </c>
      <c r="D355" s="117">
        <v>48000</v>
      </c>
      <c r="E355" s="117">
        <v>66000</v>
      </c>
      <c r="F355" s="117">
        <v>2012</v>
      </c>
      <c r="G355" s="117">
        <v>3.5379049999999999</v>
      </c>
      <c r="N355" s="117" t="str">
        <f t="shared" si="33"/>
        <v>4800066000</v>
      </c>
      <c r="O355" s="117">
        <f t="shared" si="34"/>
        <v>7</v>
      </c>
      <c r="P355" s="117">
        <f t="shared" si="35"/>
        <v>12</v>
      </c>
      <c r="R355" s="117" t="e">
        <f>VLOOKUP(B355&amp;"-"&amp;C355,Backgroundconc!$A$3:$E$2100,4,FALSE)</f>
        <v>#N/A</v>
      </c>
      <c r="S355" s="117" t="e">
        <f>VLOOKUP(B355&amp;"-"&amp;C355,Backgroundconc!$A$3:$E$2100,5,FALSE)</f>
        <v>#N/A</v>
      </c>
    </row>
    <row r="356" spans="1:19">
      <c r="A356" s="117" t="str">
        <f t="shared" si="32"/>
        <v>7132012</v>
      </c>
      <c r="B356" s="117">
        <f t="shared" si="36"/>
        <v>7</v>
      </c>
      <c r="C356" s="117">
        <f t="shared" si="37"/>
        <v>13</v>
      </c>
      <c r="D356" s="117">
        <v>48000</v>
      </c>
      <c r="E356" s="117">
        <v>70000</v>
      </c>
      <c r="F356" s="117">
        <v>2012</v>
      </c>
      <c r="G356" s="117">
        <v>3.4715479999999999</v>
      </c>
      <c r="N356" s="117" t="str">
        <f t="shared" si="33"/>
        <v>4800070000</v>
      </c>
      <c r="O356" s="117">
        <f t="shared" si="34"/>
        <v>7</v>
      </c>
      <c r="P356" s="117">
        <f t="shared" si="35"/>
        <v>13</v>
      </c>
      <c r="R356" s="117" t="e">
        <f>VLOOKUP(B356&amp;"-"&amp;C356,Backgroundconc!$A$3:$E$2100,4,FALSE)</f>
        <v>#N/A</v>
      </c>
      <c r="S356" s="117" t="e">
        <f>VLOOKUP(B356&amp;"-"&amp;C356,Backgroundconc!$A$3:$E$2100,5,FALSE)</f>
        <v>#N/A</v>
      </c>
    </row>
    <row r="357" spans="1:19">
      <c r="A357" s="117" t="str">
        <f t="shared" si="32"/>
        <v>7142012</v>
      </c>
      <c r="B357" s="117">
        <f t="shared" si="36"/>
        <v>7</v>
      </c>
      <c r="C357" s="117">
        <f t="shared" si="37"/>
        <v>14</v>
      </c>
      <c r="D357" s="117">
        <v>48000</v>
      </c>
      <c r="E357" s="117">
        <v>74000</v>
      </c>
      <c r="F357" s="117">
        <v>2012</v>
      </c>
      <c r="G357" s="117">
        <v>3.700583</v>
      </c>
      <c r="N357" s="117" t="str">
        <f t="shared" si="33"/>
        <v>4800074000</v>
      </c>
      <c r="O357" s="117">
        <f t="shared" si="34"/>
        <v>7</v>
      </c>
      <c r="P357" s="117">
        <f t="shared" si="35"/>
        <v>14</v>
      </c>
      <c r="R357" s="117" t="e">
        <f>VLOOKUP(B357&amp;"-"&amp;C357,Backgroundconc!$A$3:$E$2100,4,FALSE)</f>
        <v>#N/A</v>
      </c>
      <c r="S357" s="117" t="e">
        <f>VLOOKUP(B357&amp;"-"&amp;C357,Backgroundconc!$A$3:$E$2100,5,FALSE)</f>
        <v>#N/A</v>
      </c>
    </row>
    <row r="358" spans="1:19">
      <c r="A358" s="117" t="str">
        <f t="shared" si="32"/>
        <v>7152012</v>
      </c>
      <c r="B358" s="117">
        <f t="shared" si="36"/>
        <v>7</v>
      </c>
      <c r="C358" s="117">
        <f t="shared" si="37"/>
        <v>15</v>
      </c>
      <c r="D358" s="117">
        <v>48000</v>
      </c>
      <c r="E358" s="117">
        <v>78000</v>
      </c>
      <c r="F358" s="117">
        <v>2012</v>
      </c>
      <c r="G358" s="117">
        <v>3.4098890000000002</v>
      </c>
      <c r="N358" s="117" t="str">
        <f t="shared" si="33"/>
        <v>4800078000</v>
      </c>
      <c r="O358" s="117">
        <f t="shared" si="34"/>
        <v>7</v>
      </c>
      <c r="P358" s="117">
        <f t="shared" si="35"/>
        <v>15</v>
      </c>
      <c r="R358" s="117" t="e">
        <f>VLOOKUP(B358&amp;"-"&amp;C358,Backgroundconc!$A$3:$E$2100,4,FALSE)</f>
        <v>#N/A</v>
      </c>
      <c r="S358" s="117" t="e">
        <f>VLOOKUP(B358&amp;"-"&amp;C358,Backgroundconc!$A$3:$E$2100,5,FALSE)</f>
        <v>#N/A</v>
      </c>
    </row>
    <row r="359" spans="1:19">
      <c r="A359" s="117" t="str">
        <f t="shared" si="32"/>
        <v>7162012</v>
      </c>
      <c r="B359" s="117">
        <f t="shared" si="36"/>
        <v>7</v>
      </c>
      <c r="C359" s="117">
        <f t="shared" si="37"/>
        <v>16</v>
      </c>
      <c r="D359" s="117">
        <v>48000</v>
      </c>
      <c r="E359" s="117">
        <v>82000</v>
      </c>
      <c r="F359" s="117">
        <v>2012</v>
      </c>
      <c r="G359" s="117">
        <v>3.8120959999999999</v>
      </c>
      <c r="N359" s="117" t="str">
        <f t="shared" si="33"/>
        <v>4800082000</v>
      </c>
      <c r="O359" s="117">
        <f t="shared" si="34"/>
        <v>7</v>
      </c>
      <c r="P359" s="117">
        <f t="shared" si="35"/>
        <v>16</v>
      </c>
      <c r="R359" s="117" t="e">
        <f>VLOOKUP(B359&amp;"-"&amp;C359,Backgroundconc!$A$3:$E$2100,4,FALSE)</f>
        <v>#N/A</v>
      </c>
      <c r="S359" s="117" t="e">
        <f>VLOOKUP(B359&amp;"-"&amp;C359,Backgroundconc!$A$3:$E$2100,5,FALSE)</f>
        <v>#N/A</v>
      </c>
    </row>
    <row r="360" spans="1:19">
      <c r="A360" s="117" t="str">
        <f t="shared" si="32"/>
        <v>7172012</v>
      </c>
      <c r="B360" s="117">
        <f t="shared" si="36"/>
        <v>7</v>
      </c>
      <c r="C360" s="117">
        <f t="shared" si="37"/>
        <v>17</v>
      </c>
      <c r="D360" s="117">
        <v>48000</v>
      </c>
      <c r="E360" s="117">
        <v>86000</v>
      </c>
      <c r="F360" s="117">
        <v>2012</v>
      </c>
      <c r="G360" s="117">
        <v>3.8839929999999998</v>
      </c>
      <c r="N360" s="117" t="str">
        <f t="shared" si="33"/>
        <v>4800086000</v>
      </c>
      <c r="O360" s="117">
        <f t="shared" si="34"/>
        <v>7</v>
      </c>
      <c r="P360" s="117">
        <f t="shared" si="35"/>
        <v>17</v>
      </c>
      <c r="R360" s="117" t="e">
        <f>VLOOKUP(B360&amp;"-"&amp;C360,Backgroundconc!$A$3:$E$2100,4,FALSE)</f>
        <v>#N/A</v>
      </c>
      <c r="S360" s="117" t="e">
        <f>VLOOKUP(B360&amp;"-"&amp;C360,Backgroundconc!$A$3:$E$2100,5,FALSE)</f>
        <v>#N/A</v>
      </c>
    </row>
    <row r="361" spans="1:19">
      <c r="A361" s="117" t="str">
        <f t="shared" si="32"/>
        <v>7182012</v>
      </c>
      <c r="B361" s="117">
        <f t="shared" si="36"/>
        <v>7</v>
      </c>
      <c r="C361" s="117">
        <f t="shared" si="37"/>
        <v>18</v>
      </c>
      <c r="D361" s="117">
        <v>48000</v>
      </c>
      <c r="E361" s="117">
        <v>90000</v>
      </c>
      <c r="F361" s="117">
        <v>2012</v>
      </c>
      <c r="G361" s="117">
        <v>3.9416020000000001</v>
      </c>
      <c r="N361" s="117" t="str">
        <f t="shared" si="33"/>
        <v>4800090000</v>
      </c>
      <c r="O361" s="117">
        <f t="shared" si="34"/>
        <v>7</v>
      </c>
      <c r="P361" s="117">
        <f t="shared" si="35"/>
        <v>18</v>
      </c>
      <c r="R361" s="117" t="e">
        <f>VLOOKUP(B361&amp;"-"&amp;C361,Backgroundconc!$A$3:$E$2100,4,FALSE)</f>
        <v>#N/A</v>
      </c>
      <c r="S361" s="117" t="e">
        <f>VLOOKUP(B361&amp;"-"&amp;C361,Backgroundconc!$A$3:$E$2100,5,FALSE)</f>
        <v>#N/A</v>
      </c>
    </row>
    <row r="362" spans="1:19">
      <c r="A362" s="117" t="str">
        <f t="shared" si="32"/>
        <v>7192012</v>
      </c>
      <c r="B362" s="117">
        <f t="shared" si="36"/>
        <v>7</v>
      </c>
      <c r="C362" s="117">
        <f t="shared" si="37"/>
        <v>19</v>
      </c>
      <c r="D362" s="117">
        <v>48000</v>
      </c>
      <c r="E362" s="117">
        <v>94000</v>
      </c>
      <c r="F362" s="117">
        <v>2012</v>
      </c>
      <c r="G362" s="117">
        <v>3.918393</v>
      </c>
      <c r="N362" s="117" t="str">
        <f t="shared" si="33"/>
        <v>4800094000</v>
      </c>
      <c r="O362" s="117">
        <f t="shared" si="34"/>
        <v>7</v>
      </c>
      <c r="P362" s="117">
        <f t="shared" si="35"/>
        <v>19</v>
      </c>
      <c r="R362" s="117" t="e">
        <f>VLOOKUP(B362&amp;"-"&amp;C362,Backgroundconc!$A$3:$E$2100,4,FALSE)</f>
        <v>#N/A</v>
      </c>
      <c r="S362" s="117" t="e">
        <f>VLOOKUP(B362&amp;"-"&amp;C362,Backgroundconc!$A$3:$E$2100,5,FALSE)</f>
        <v>#N/A</v>
      </c>
    </row>
    <row r="363" spans="1:19">
      <c r="A363" s="117" t="str">
        <f t="shared" si="32"/>
        <v>7202012</v>
      </c>
      <c r="B363" s="117">
        <f t="shared" si="36"/>
        <v>7</v>
      </c>
      <c r="C363" s="117">
        <f t="shared" si="37"/>
        <v>20</v>
      </c>
      <c r="D363" s="117">
        <v>48000</v>
      </c>
      <c r="E363" s="117">
        <v>98000</v>
      </c>
      <c r="F363" s="117">
        <v>2012</v>
      </c>
      <c r="G363" s="117">
        <v>3.9491109999999998</v>
      </c>
      <c r="N363" s="117" t="str">
        <f t="shared" si="33"/>
        <v>4800098000</v>
      </c>
      <c r="O363" s="117">
        <f t="shared" si="34"/>
        <v>7</v>
      </c>
      <c r="P363" s="117">
        <f t="shared" si="35"/>
        <v>20</v>
      </c>
      <c r="R363" s="117" t="e">
        <f>VLOOKUP(B363&amp;"-"&amp;C363,Backgroundconc!$A$3:$E$2100,4,FALSE)</f>
        <v>#N/A</v>
      </c>
      <c r="S363" s="117" t="e">
        <f>VLOOKUP(B363&amp;"-"&amp;C363,Backgroundconc!$A$3:$E$2100,5,FALSE)</f>
        <v>#N/A</v>
      </c>
    </row>
    <row r="364" spans="1:19">
      <c r="A364" s="117" t="str">
        <f t="shared" si="32"/>
        <v>7212012</v>
      </c>
      <c r="B364" s="117">
        <f t="shared" si="36"/>
        <v>7</v>
      </c>
      <c r="C364" s="117">
        <f t="shared" si="37"/>
        <v>21</v>
      </c>
      <c r="D364" s="117">
        <v>48000</v>
      </c>
      <c r="E364" s="117">
        <v>102000</v>
      </c>
      <c r="F364" s="117">
        <v>2012</v>
      </c>
      <c r="G364" s="117">
        <v>3.9483380000000001</v>
      </c>
      <c r="N364" s="117" t="str">
        <f t="shared" si="33"/>
        <v>48000102000</v>
      </c>
      <c r="O364" s="117">
        <f t="shared" si="34"/>
        <v>7</v>
      </c>
      <c r="P364" s="117">
        <f t="shared" si="35"/>
        <v>21</v>
      </c>
      <c r="R364" s="117" t="e">
        <f>VLOOKUP(B364&amp;"-"&amp;C364,Backgroundconc!$A$3:$E$2100,4,FALSE)</f>
        <v>#N/A</v>
      </c>
      <c r="S364" s="117" t="e">
        <f>VLOOKUP(B364&amp;"-"&amp;C364,Backgroundconc!$A$3:$E$2100,5,FALSE)</f>
        <v>#N/A</v>
      </c>
    </row>
    <row r="365" spans="1:19">
      <c r="A365" s="117" t="str">
        <f t="shared" si="32"/>
        <v>7222012</v>
      </c>
      <c r="B365" s="117">
        <f t="shared" si="36"/>
        <v>7</v>
      </c>
      <c r="C365" s="117">
        <f t="shared" si="37"/>
        <v>22</v>
      </c>
      <c r="D365" s="117">
        <v>48000</v>
      </c>
      <c r="E365" s="117">
        <v>106000</v>
      </c>
      <c r="F365" s="117">
        <v>2012</v>
      </c>
      <c r="G365" s="117">
        <v>3.9132210000000001</v>
      </c>
      <c r="N365" s="117" t="str">
        <f t="shared" si="33"/>
        <v>48000106000</v>
      </c>
      <c r="O365" s="117">
        <f t="shared" si="34"/>
        <v>7</v>
      </c>
      <c r="P365" s="117">
        <f t="shared" si="35"/>
        <v>22</v>
      </c>
      <c r="R365" s="117" t="e">
        <f>VLOOKUP(B365&amp;"-"&amp;C365,Backgroundconc!$A$3:$E$2100,4,FALSE)</f>
        <v>#N/A</v>
      </c>
      <c r="S365" s="117" t="e">
        <f>VLOOKUP(B365&amp;"-"&amp;C365,Backgroundconc!$A$3:$E$2100,5,FALSE)</f>
        <v>#N/A</v>
      </c>
    </row>
    <row r="366" spans="1:19">
      <c r="A366" s="117" t="str">
        <f t="shared" si="32"/>
        <v>7232012</v>
      </c>
      <c r="B366" s="117">
        <f t="shared" si="36"/>
        <v>7</v>
      </c>
      <c r="C366" s="117">
        <f t="shared" si="37"/>
        <v>23</v>
      </c>
      <c r="D366" s="117">
        <v>48000</v>
      </c>
      <c r="E366" s="117">
        <v>110000</v>
      </c>
      <c r="F366" s="117">
        <v>2012</v>
      </c>
      <c r="G366" s="117">
        <v>3.7005340000000002</v>
      </c>
      <c r="N366" s="117" t="str">
        <f t="shared" si="33"/>
        <v>48000110000</v>
      </c>
      <c r="O366" s="117">
        <f t="shared" si="34"/>
        <v>7</v>
      </c>
      <c r="P366" s="117">
        <f t="shared" si="35"/>
        <v>23</v>
      </c>
      <c r="R366" s="117" t="e">
        <f>VLOOKUP(B366&amp;"-"&amp;C366,Backgroundconc!$A$3:$E$2100,4,FALSE)</f>
        <v>#N/A</v>
      </c>
      <c r="S366" s="117" t="e">
        <f>VLOOKUP(B366&amp;"-"&amp;C366,Backgroundconc!$A$3:$E$2100,5,FALSE)</f>
        <v>#N/A</v>
      </c>
    </row>
    <row r="367" spans="1:19">
      <c r="A367" s="117" t="str">
        <f t="shared" si="32"/>
        <v>7242012</v>
      </c>
      <c r="B367" s="117">
        <f t="shared" si="36"/>
        <v>7</v>
      </c>
      <c r="C367" s="117">
        <f t="shared" si="37"/>
        <v>24</v>
      </c>
      <c r="D367" s="117">
        <v>48000</v>
      </c>
      <c r="E367" s="117">
        <v>114000</v>
      </c>
      <c r="F367" s="117">
        <v>2012</v>
      </c>
      <c r="G367" s="117">
        <v>3.7144279999999998</v>
      </c>
      <c r="N367" s="117" t="str">
        <f t="shared" si="33"/>
        <v>48000114000</v>
      </c>
      <c r="O367" s="117">
        <f t="shared" si="34"/>
        <v>7</v>
      </c>
      <c r="P367" s="117">
        <f t="shared" si="35"/>
        <v>24</v>
      </c>
      <c r="R367" s="117" t="e">
        <f>VLOOKUP(B367&amp;"-"&amp;C367,Backgroundconc!$A$3:$E$2100,4,FALSE)</f>
        <v>#N/A</v>
      </c>
      <c r="S367" s="117" t="e">
        <f>VLOOKUP(B367&amp;"-"&amp;C367,Backgroundconc!$A$3:$E$2100,5,FALSE)</f>
        <v>#N/A</v>
      </c>
    </row>
    <row r="368" spans="1:19">
      <c r="A368" s="117" t="str">
        <f t="shared" si="32"/>
        <v>7252012</v>
      </c>
      <c r="B368" s="117">
        <f t="shared" si="36"/>
        <v>7</v>
      </c>
      <c r="C368" s="117">
        <f t="shared" si="37"/>
        <v>25</v>
      </c>
      <c r="D368" s="117">
        <v>48000</v>
      </c>
      <c r="E368" s="117">
        <v>118000</v>
      </c>
      <c r="F368" s="117">
        <v>2012</v>
      </c>
      <c r="G368" s="117">
        <v>3.8219660000000002</v>
      </c>
      <c r="N368" s="117" t="str">
        <f t="shared" si="33"/>
        <v>48000118000</v>
      </c>
      <c r="O368" s="117">
        <f t="shared" si="34"/>
        <v>7</v>
      </c>
      <c r="P368" s="117">
        <f t="shared" si="35"/>
        <v>25</v>
      </c>
      <c r="R368" s="117" t="e">
        <f>VLOOKUP(B368&amp;"-"&amp;C368,Backgroundconc!$A$3:$E$2100,4,FALSE)</f>
        <v>#N/A</v>
      </c>
      <c r="S368" s="117" t="e">
        <f>VLOOKUP(B368&amp;"-"&amp;C368,Backgroundconc!$A$3:$E$2100,5,FALSE)</f>
        <v>#N/A</v>
      </c>
    </row>
    <row r="369" spans="1:19">
      <c r="A369" s="117" t="str">
        <f t="shared" si="32"/>
        <v>7262012</v>
      </c>
      <c r="B369" s="117">
        <f t="shared" si="36"/>
        <v>7</v>
      </c>
      <c r="C369" s="117">
        <f t="shared" si="37"/>
        <v>26</v>
      </c>
      <c r="D369" s="117">
        <v>48000</v>
      </c>
      <c r="E369" s="117">
        <v>122000</v>
      </c>
      <c r="F369" s="117">
        <v>2012</v>
      </c>
      <c r="G369" s="117">
        <v>3.52197</v>
      </c>
      <c r="N369" s="117" t="str">
        <f t="shared" si="33"/>
        <v>48000122000</v>
      </c>
      <c r="O369" s="117">
        <f t="shared" si="34"/>
        <v>7</v>
      </c>
      <c r="P369" s="117">
        <f t="shared" si="35"/>
        <v>26</v>
      </c>
      <c r="R369" s="117" t="e">
        <f>VLOOKUP(B369&amp;"-"&amp;C369,Backgroundconc!$A$3:$E$2100,4,FALSE)</f>
        <v>#N/A</v>
      </c>
      <c r="S369" s="117" t="e">
        <f>VLOOKUP(B369&amp;"-"&amp;C369,Backgroundconc!$A$3:$E$2100,5,FALSE)</f>
        <v>#N/A</v>
      </c>
    </row>
    <row r="370" spans="1:19">
      <c r="A370" s="117" t="str">
        <f t="shared" si="32"/>
        <v>7272012</v>
      </c>
      <c r="B370" s="117">
        <f t="shared" si="36"/>
        <v>7</v>
      </c>
      <c r="C370" s="117">
        <f t="shared" si="37"/>
        <v>27</v>
      </c>
      <c r="D370" s="117">
        <v>48000</v>
      </c>
      <c r="E370" s="117">
        <v>126000</v>
      </c>
      <c r="F370" s="117">
        <v>2012</v>
      </c>
      <c r="G370" s="117">
        <v>3.324678</v>
      </c>
      <c r="N370" s="117" t="str">
        <f t="shared" si="33"/>
        <v>48000126000</v>
      </c>
      <c r="O370" s="117">
        <f t="shared" si="34"/>
        <v>7</v>
      </c>
      <c r="P370" s="117">
        <f t="shared" si="35"/>
        <v>27</v>
      </c>
      <c r="R370" s="117" t="e">
        <f>VLOOKUP(B370&amp;"-"&amp;C370,Backgroundconc!$A$3:$E$2100,4,FALSE)</f>
        <v>#N/A</v>
      </c>
      <c r="S370" s="117" t="e">
        <f>VLOOKUP(B370&amp;"-"&amp;C370,Backgroundconc!$A$3:$E$2100,5,FALSE)</f>
        <v>#N/A</v>
      </c>
    </row>
    <row r="371" spans="1:19">
      <c r="A371" s="117" t="str">
        <f t="shared" si="32"/>
        <v>7282012</v>
      </c>
      <c r="B371" s="117">
        <f t="shared" si="36"/>
        <v>7</v>
      </c>
      <c r="C371" s="117">
        <f t="shared" si="37"/>
        <v>28</v>
      </c>
      <c r="D371" s="117">
        <v>48000</v>
      </c>
      <c r="E371" s="117">
        <v>130000</v>
      </c>
      <c r="F371" s="117">
        <v>2012</v>
      </c>
      <c r="G371" s="117">
        <v>3.5072359999999998</v>
      </c>
      <c r="N371" s="117" t="str">
        <f t="shared" si="33"/>
        <v>48000130000</v>
      </c>
      <c r="O371" s="117">
        <f t="shared" si="34"/>
        <v>7</v>
      </c>
      <c r="P371" s="117">
        <f t="shared" si="35"/>
        <v>28</v>
      </c>
      <c r="R371" s="117" t="e">
        <f>VLOOKUP(B371&amp;"-"&amp;C371,Backgroundconc!$A$3:$E$2100,4,FALSE)</f>
        <v>#N/A</v>
      </c>
      <c r="S371" s="117" t="e">
        <f>VLOOKUP(B371&amp;"-"&amp;C371,Backgroundconc!$A$3:$E$2100,5,FALSE)</f>
        <v>#N/A</v>
      </c>
    </row>
    <row r="372" spans="1:19">
      <c r="A372" s="117" t="str">
        <f t="shared" si="32"/>
        <v>7292012</v>
      </c>
      <c r="B372" s="117">
        <f t="shared" si="36"/>
        <v>7</v>
      </c>
      <c r="C372" s="117">
        <f t="shared" si="37"/>
        <v>29</v>
      </c>
      <c r="D372" s="117">
        <v>48000</v>
      </c>
      <c r="E372" s="117">
        <v>134000</v>
      </c>
      <c r="F372" s="117">
        <v>2012</v>
      </c>
      <c r="G372" s="117">
        <v>3.5680149999999999</v>
      </c>
      <c r="N372" s="117" t="str">
        <f t="shared" si="33"/>
        <v>48000134000</v>
      </c>
      <c r="O372" s="117">
        <f t="shared" si="34"/>
        <v>7</v>
      </c>
      <c r="P372" s="117">
        <f t="shared" si="35"/>
        <v>29</v>
      </c>
      <c r="R372" s="117" t="e">
        <f>VLOOKUP(B372&amp;"-"&amp;C372,Backgroundconc!$A$3:$E$2100,4,FALSE)</f>
        <v>#N/A</v>
      </c>
      <c r="S372" s="117" t="e">
        <f>VLOOKUP(B372&amp;"-"&amp;C372,Backgroundconc!$A$3:$E$2100,5,FALSE)</f>
        <v>#N/A</v>
      </c>
    </row>
    <row r="373" spans="1:19">
      <c r="A373" s="117" t="str">
        <f t="shared" si="32"/>
        <v>7302012</v>
      </c>
      <c r="B373" s="117">
        <f t="shared" si="36"/>
        <v>7</v>
      </c>
      <c r="C373" s="117">
        <f t="shared" si="37"/>
        <v>30</v>
      </c>
      <c r="D373" s="117">
        <v>48000</v>
      </c>
      <c r="E373" s="117">
        <v>138000</v>
      </c>
      <c r="F373" s="117">
        <v>2012</v>
      </c>
      <c r="G373" s="117">
        <v>3.6495489999999999</v>
      </c>
      <c r="N373" s="117" t="str">
        <f t="shared" si="33"/>
        <v>48000138000</v>
      </c>
      <c r="O373" s="117">
        <f t="shared" si="34"/>
        <v>7</v>
      </c>
      <c r="P373" s="117">
        <f t="shared" si="35"/>
        <v>30</v>
      </c>
      <c r="R373" s="117" t="e">
        <f>VLOOKUP(B373&amp;"-"&amp;C373,Backgroundconc!$A$3:$E$2100,4,FALSE)</f>
        <v>#N/A</v>
      </c>
      <c r="S373" s="117" t="e">
        <f>VLOOKUP(B373&amp;"-"&amp;C373,Backgroundconc!$A$3:$E$2100,5,FALSE)</f>
        <v>#N/A</v>
      </c>
    </row>
    <row r="374" spans="1:19">
      <c r="A374" s="117" t="str">
        <f t="shared" si="32"/>
        <v>7312012</v>
      </c>
      <c r="B374" s="117">
        <f t="shared" si="36"/>
        <v>7</v>
      </c>
      <c r="C374" s="117">
        <f t="shared" si="37"/>
        <v>31</v>
      </c>
      <c r="D374" s="117">
        <v>48000</v>
      </c>
      <c r="E374" s="117">
        <v>142000</v>
      </c>
      <c r="F374" s="117">
        <v>2012</v>
      </c>
      <c r="G374" s="117">
        <v>3.7119140000000002</v>
      </c>
      <c r="N374" s="117" t="str">
        <f t="shared" si="33"/>
        <v>48000142000</v>
      </c>
      <c r="O374" s="117">
        <f t="shared" si="34"/>
        <v>7</v>
      </c>
      <c r="P374" s="117">
        <f t="shared" si="35"/>
        <v>31</v>
      </c>
      <c r="R374" s="117" t="e">
        <f>VLOOKUP(B374&amp;"-"&amp;C374,Backgroundconc!$A$3:$E$2100,4,FALSE)</f>
        <v>#N/A</v>
      </c>
      <c r="S374" s="117" t="e">
        <f>VLOOKUP(B374&amp;"-"&amp;C374,Backgroundconc!$A$3:$E$2100,5,FALSE)</f>
        <v>#N/A</v>
      </c>
    </row>
    <row r="375" spans="1:19">
      <c r="A375" s="117" t="str">
        <f t="shared" si="32"/>
        <v>7322012</v>
      </c>
      <c r="B375" s="117">
        <f t="shared" si="36"/>
        <v>7</v>
      </c>
      <c r="C375" s="117">
        <f t="shared" si="37"/>
        <v>32</v>
      </c>
      <c r="D375" s="117">
        <v>48000</v>
      </c>
      <c r="E375" s="117">
        <v>146000</v>
      </c>
      <c r="F375" s="117">
        <v>2012</v>
      </c>
      <c r="G375" s="117">
        <v>3.7013240000000001</v>
      </c>
      <c r="N375" s="117" t="str">
        <f t="shared" si="33"/>
        <v>48000146000</v>
      </c>
      <c r="O375" s="117">
        <f t="shared" si="34"/>
        <v>7</v>
      </c>
      <c r="P375" s="117">
        <f t="shared" si="35"/>
        <v>32</v>
      </c>
      <c r="R375" s="117" t="e">
        <f>VLOOKUP(B375&amp;"-"&amp;C375,Backgroundconc!$A$3:$E$2100,4,FALSE)</f>
        <v>#N/A</v>
      </c>
      <c r="S375" s="117" t="e">
        <f>VLOOKUP(B375&amp;"-"&amp;C375,Backgroundconc!$A$3:$E$2100,5,FALSE)</f>
        <v>#N/A</v>
      </c>
    </row>
    <row r="376" spans="1:19">
      <c r="A376" s="117" t="str">
        <f t="shared" si="32"/>
        <v>7332012</v>
      </c>
      <c r="B376" s="117">
        <f t="shared" si="36"/>
        <v>7</v>
      </c>
      <c r="C376" s="117">
        <f t="shared" si="37"/>
        <v>33</v>
      </c>
      <c r="D376" s="117">
        <v>48000</v>
      </c>
      <c r="E376" s="117">
        <v>150000</v>
      </c>
      <c r="F376" s="117">
        <v>2012</v>
      </c>
      <c r="G376" s="117">
        <v>3.7237619999999998</v>
      </c>
      <c r="N376" s="117" t="str">
        <f t="shared" si="33"/>
        <v>48000150000</v>
      </c>
      <c r="O376" s="117">
        <f t="shared" si="34"/>
        <v>7</v>
      </c>
      <c r="P376" s="117">
        <f t="shared" si="35"/>
        <v>33</v>
      </c>
      <c r="R376" s="117" t="e">
        <f>VLOOKUP(B376&amp;"-"&amp;C376,Backgroundconc!$A$3:$E$2100,4,FALSE)</f>
        <v>#N/A</v>
      </c>
      <c r="S376" s="117" t="e">
        <f>VLOOKUP(B376&amp;"-"&amp;C376,Backgroundconc!$A$3:$E$2100,5,FALSE)</f>
        <v>#N/A</v>
      </c>
    </row>
    <row r="377" spans="1:19">
      <c r="A377" s="117" t="str">
        <f t="shared" si="32"/>
        <v>7342012</v>
      </c>
      <c r="B377" s="117">
        <f t="shared" si="36"/>
        <v>7</v>
      </c>
      <c r="C377" s="117">
        <f t="shared" si="37"/>
        <v>34</v>
      </c>
      <c r="D377" s="117">
        <v>48000</v>
      </c>
      <c r="E377" s="117">
        <v>154000</v>
      </c>
      <c r="F377" s="117">
        <v>2012</v>
      </c>
      <c r="G377" s="117">
        <v>3.6786530000000002</v>
      </c>
      <c r="N377" s="117" t="str">
        <f t="shared" si="33"/>
        <v>48000154000</v>
      </c>
      <c r="O377" s="117">
        <f t="shared" si="34"/>
        <v>7</v>
      </c>
      <c r="P377" s="117">
        <f t="shared" si="35"/>
        <v>34</v>
      </c>
      <c r="R377" s="117">
        <f>VLOOKUP(B377&amp;"-"&amp;C377,Backgroundconc!$A$3:$E$2100,4,FALSE)</f>
        <v>48000</v>
      </c>
      <c r="S377" s="117">
        <f>VLOOKUP(B377&amp;"-"&amp;C377,Backgroundconc!$A$3:$E$2100,5,FALSE)</f>
        <v>154000</v>
      </c>
    </row>
    <row r="378" spans="1:19">
      <c r="A378" s="117" t="str">
        <f t="shared" si="32"/>
        <v>7352012</v>
      </c>
      <c r="B378" s="117">
        <f t="shared" si="36"/>
        <v>7</v>
      </c>
      <c r="C378" s="117">
        <f t="shared" si="37"/>
        <v>35</v>
      </c>
      <c r="D378" s="117">
        <v>48000</v>
      </c>
      <c r="E378" s="117">
        <v>158000</v>
      </c>
      <c r="F378" s="117">
        <v>2012</v>
      </c>
      <c r="G378" s="117">
        <v>3.5821809999999998</v>
      </c>
      <c r="N378" s="117" t="str">
        <f t="shared" si="33"/>
        <v>48000158000</v>
      </c>
      <c r="O378" s="117">
        <f t="shared" si="34"/>
        <v>7</v>
      </c>
      <c r="P378" s="117">
        <f t="shared" si="35"/>
        <v>35</v>
      </c>
      <c r="R378" s="117">
        <f>VLOOKUP(B378&amp;"-"&amp;C378,Backgroundconc!$A$3:$E$2100,4,FALSE)</f>
        <v>48000</v>
      </c>
      <c r="S378" s="117">
        <f>VLOOKUP(B378&amp;"-"&amp;C378,Backgroundconc!$A$3:$E$2100,5,FALSE)</f>
        <v>158000</v>
      </c>
    </row>
    <row r="379" spans="1:19">
      <c r="A379" s="117" t="str">
        <f t="shared" si="32"/>
        <v>7362012</v>
      </c>
      <c r="B379" s="117">
        <f t="shared" si="36"/>
        <v>7</v>
      </c>
      <c r="C379" s="117">
        <f t="shared" si="37"/>
        <v>36</v>
      </c>
      <c r="D379" s="117">
        <v>48000</v>
      </c>
      <c r="E379" s="117">
        <v>162000</v>
      </c>
      <c r="F379" s="117">
        <v>2012</v>
      </c>
      <c r="G379" s="117">
        <v>3.734804</v>
      </c>
      <c r="N379" s="117" t="str">
        <f t="shared" si="33"/>
        <v>48000162000</v>
      </c>
      <c r="O379" s="117">
        <f t="shared" si="34"/>
        <v>7</v>
      </c>
      <c r="P379" s="117">
        <f t="shared" si="35"/>
        <v>36</v>
      </c>
      <c r="R379" s="117">
        <f>VLOOKUP(B379&amp;"-"&amp;C379,Backgroundconc!$A$3:$E$2100,4,FALSE)</f>
        <v>48000</v>
      </c>
      <c r="S379" s="117">
        <f>VLOOKUP(B379&amp;"-"&amp;C379,Backgroundconc!$A$3:$E$2100,5,FALSE)</f>
        <v>162000</v>
      </c>
    </row>
    <row r="380" spans="1:19">
      <c r="A380" s="117" t="str">
        <f t="shared" si="32"/>
        <v>7372012</v>
      </c>
      <c r="B380" s="117">
        <f t="shared" si="36"/>
        <v>7</v>
      </c>
      <c r="C380" s="117">
        <f t="shared" si="37"/>
        <v>37</v>
      </c>
      <c r="D380" s="117">
        <v>48000</v>
      </c>
      <c r="E380" s="117">
        <v>166000</v>
      </c>
      <c r="F380" s="117">
        <v>2012</v>
      </c>
      <c r="G380" s="117">
        <v>3.5486840000000002</v>
      </c>
      <c r="N380" s="117" t="str">
        <f t="shared" si="33"/>
        <v>48000166000</v>
      </c>
      <c r="O380" s="117">
        <f t="shared" si="34"/>
        <v>7</v>
      </c>
      <c r="P380" s="117">
        <f t="shared" si="35"/>
        <v>37</v>
      </c>
      <c r="R380" s="117">
        <f>VLOOKUP(B380&amp;"-"&amp;C380,Backgroundconc!$A$3:$E$2100,4,FALSE)</f>
        <v>48000</v>
      </c>
      <c r="S380" s="117">
        <f>VLOOKUP(B380&amp;"-"&amp;C380,Backgroundconc!$A$3:$E$2100,5,FALSE)</f>
        <v>166000</v>
      </c>
    </row>
    <row r="381" spans="1:19">
      <c r="A381" s="117" t="str">
        <f t="shared" si="32"/>
        <v>7382012</v>
      </c>
      <c r="B381" s="117">
        <f t="shared" si="36"/>
        <v>7</v>
      </c>
      <c r="C381" s="117">
        <f t="shared" si="37"/>
        <v>38</v>
      </c>
      <c r="D381" s="117">
        <v>48000</v>
      </c>
      <c r="E381" s="117">
        <v>170000</v>
      </c>
      <c r="F381" s="117">
        <v>2012</v>
      </c>
      <c r="G381" s="117">
        <v>3.5020549999999999</v>
      </c>
      <c r="N381" s="117" t="str">
        <f t="shared" si="33"/>
        <v>48000170000</v>
      </c>
      <c r="O381" s="117">
        <f t="shared" si="34"/>
        <v>7</v>
      </c>
      <c r="P381" s="117">
        <f t="shared" si="35"/>
        <v>38</v>
      </c>
      <c r="R381" s="117">
        <f>VLOOKUP(B381&amp;"-"&amp;C381,Backgroundconc!$A$3:$E$2100,4,FALSE)</f>
        <v>48000</v>
      </c>
      <c r="S381" s="117">
        <f>VLOOKUP(B381&amp;"-"&amp;C381,Backgroundconc!$A$3:$E$2100,5,FALSE)</f>
        <v>170000</v>
      </c>
    </row>
    <row r="382" spans="1:19">
      <c r="A382" s="117" t="str">
        <f t="shared" si="32"/>
        <v>7392012</v>
      </c>
      <c r="B382" s="117">
        <f t="shared" si="36"/>
        <v>7</v>
      </c>
      <c r="C382" s="117">
        <f t="shared" si="37"/>
        <v>39</v>
      </c>
      <c r="D382" s="117">
        <v>48000</v>
      </c>
      <c r="E382" s="117">
        <v>174000</v>
      </c>
      <c r="F382" s="117">
        <v>2012</v>
      </c>
      <c r="G382" s="117">
        <v>3.5398830000000001</v>
      </c>
      <c r="N382" s="117" t="str">
        <f t="shared" si="33"/>
        <v>48000174000</v>
      </c>
      <c r="O382" s="117">
        <f t="shared" si="34"/>
        <v>7</v>
      </c>
      <c r="P382" s="117">
        <f t="shared" si="35"/>
        <v>39</v>
      </c>
      <c r="R382" s="117">
        <f>VLOOKUP(B382&amp;"-"&amp;C382,Backgroundconc!$A$3:$E$2100,4,FALSE)</f>
        <v>48000</v>
      </c>
      <c r="S382" s="117">
        <f>VLOOKUP(B382&amp;"-"&amp;C382,Backgroundconc!$A$3:$E$2100,5,FALSE)</f>
        <v>174000</v>
      </c>
    </row>
    <row r="383" spans="1:19">
      <c r="A383" s="117" t="str">
        <f t="shared" si="32"/>
        <v>7402012</v>
      </c>
      <c r="B383" s="117">
        <f t="shared" si="36"/>
        <v>7</v>
      </c>
      <c r="C383" s="117">
        <f t="shared" si="37"/>
        <v>40</v>
      </c>
      <c r="D383" s="117">
        <v>48000</v>
      </c>
      <c r="E383" s="117">
        <v>178000</v>
      </c>
      <c r="F383" s="117">
        <v>2012</v>
      </c>
      <c r="G383" s="117">
        <v>3.468127</v>
      </c>
      <c r="N383" s="117" t="str">
        <f t="shared" si="33"/>
        <v>48000178000</v>
      </c>
      <c r="O383" s="117">
        <f t="shared" si="34"/>
        <v>7</v>
      </c>
      <c r="P383" s="117">
        <f t="shared" si="35"/>
        <v>40</v>
      </c>
      <c r="R383" s="117">
        <f>VLOOKUP(B383&amp;"-"&amp;C383,Backgroundconc!$A$3:$E$2100,4,FALSE)</f>
        <v>48000</v>
      </c>
      <c r="S383" s="117">
        <f>VLOOKUP(B383&amp;"-"&amp;C383,Backgroundconc!$A$3:$E$2100,5,FALSE)</f>
        <v>178000</v>
      </c>
    </row>
    <row r="384" spans="1:19">
      <c r="A384" s="117" t="str">
        <f t="shared" si="32"/>
        <v>7412012</v>
      </c>
      <c r="B384" s="117">
        <f t="shared" si="36"/>
        <v>7</v>
      </c>
      <c r="C384" s="117">
        <f t="shared" si="37"/>
        <v>41</v>
      </c>
      <c r="D384" s="117">
        <v>48000</v>
      </c>
      <c r="E384" s="117">
        <v>182000</v>
      </c>
      <c r="F384" s="117">
        <v>2012</v>
      </c>
      <c r="G384" s="117">
        <v>3.5887859999999998</v>
      </c>
      <c r="N384" s="117" t="str">
        <f t="shared" si="33"/>
        <v>48000182000</v>
      </c>
      <c r="O384" s="117">
        <f t="shared" si="34"/>
        <v>7</v>
      </c>
      <c r="P384" s="117">
        <f t="shared" si="35"/>
        <v>41</v>
      </c>
      <c r="R384" s="117">
        <f>VLOOKUP(B384&amp;"-"&amp;C384,Backgroundconc!$A$3:$E$2100,4,FALSE)</f>
        <v>48000</v>
      </c>
      <c r="S384" s="117">
        <f>VLOOKUP(B384&amp;"-"&amp;C384,Backgroundconc!$A$3:$E$2100,5,FALSE)</f>
        <v>182000</v>
      </c>
    </row>
    <row r="385" spans="1:19">
      <c r="A385" s="117" t="str">
        <f t="shared" si="32"/>
        <v>7422012</v>
      </c>
      <c r="B385" s="117">
        <f t="shared" si="36"/>
        <v>7</v>
      </c>
      <c r="C385" s="117">
        <f t="shared" si="37"/>
        <v>42</v>
      </c>
      <c r="D385" s="117">
        <v>48000</v>
      </c>
      <c r="E385" s="117">
        <v>186000</v>
      </c>
      <c r="F385" s="117">
        <v>2012</v>
      </c>
      <c r="G385" s="117">
        <v>3.5432869999999999</v>
      </c>
      <c r="N385" s="117" t="str">
        <f t="shared" si="33"/>
        <v>48000186000</v>
      </c>
      <c r="O385" s="117">
        <f t="shared" si="34"/>
        <v>7</v>
      </c>
      <c r="P385" s="117">
        <f t="shared" si="35"/>
        <v>42</v>
      </c>
      <c r="R385" s="117">
        <f>VLOOKUP(B385&amp;"-"&amp;C385,Backgroundconc!$A$3:$E$2100,4,FALSE)</f>
        <v>48000</v>
      </c>
      <c r="S385" s="117">
        <f>VLOOKUP(B385&amp;"-"&amp;C385,Backgroundconc!$A$3:$E$2100,5,FALSE)</f>
        <v>186000</v>
      </c>
    </row>
    <row r="386" spans="1:19">
      <c r="A386" s="117" t="str">
        <f t="shared" si="32"/>
        <v>7432012</v>
      </c>
      <c r="B386" s="117">
        <f t="shared" si="36"/>
        <v>7</v>
      </c>
      <c r="C386" s="117">
        <f t="shared" si="37"/>
        <v>43</v>
      </c>
      <c r="D386" s="117">
        <v>48000</v>
      </c>
      <c r="E386" s="117">
        <v>190000</v>
      </c>
      <c r="F386" s="117">
        <v>2012</v>
      </c>
      <c r="G386" s="117">
        <v>3.6516259999999998</v>
      </c>
      <c r="N386" s="117" t="str">
        <f t="shared" si="33"/>
        <v>48000190000</v>
      </c>
      <c r="O386" s="117">
        <f t="shared" si="34"/>
        <v>7</v>
      </c>
      <c r="P386" s="117">
        <f t="shared" si="35"/>
        <v>43</v>
      </c>
      <c r="R386" s="117">
        <f>VLOOKUP(B386&amp;"-"&amp;C386,Backgroundconc!$A$3:$E$2100,4,FALSE)</f>
        <v>48000</v>
      </c>
      <c r="S386" s="117">
        <f>VLOOKUP(B386&amp;"-"&amp;C386,Backgroundconc!$A$3:$E$2100,5,FALSE)</f>
        <v>190000</v>
      </c>
    </row>
    <row r="387" spans="1:19">
      <c r="A387" s="117" t="str">
        <f t="shared" ref="A387:A450" si="38">CONCATENATE(B387,C387,F387)</f>
        <v>7442012</v>
      </c>
      <c r="B387" s="117">
        <f t="shared" si="36"/>
        <v>7</v>
      </c>
      <c r="C387" s="117">
        <f t="shared" si="37"/>
        <v>44</v>
      </c>
      <c r="D387" s="117">
        <v>48000</v>
      </c>
      <c r="E387" s="117">
        <v>194000</v>
      </c>
      <c r="F387" s="117">
        <v>2012</v>
      </c>
      <c r="G387" s="117">
        <v>3.7874099999999999</v>
      </c>
      <c r="N387" s="117" t="str">
        <f t="shared" ref="N387:N450" si="39">D387&amp;E387</f>
        <v>48000194000</v>
      </c>
      <c r="O387" s="117">
        <f t="shared" ref="O387:O450" si="40">B387</f>
        <v>7</v>
      </c>
      <c r="P387" s="117">
        <f t="shared" ref="P387:P450" si="41">C387</f>
        <v>44</v>
      </c>
      <c r="R387" s="117">
        <f>VLOOKUP(B387&amp;"-"&amp;C387,Backgroundconc!$A$3:$E$2100,4,FALSE)</f>
        <v>48000</v>
      </c>
      <c r="S387" s="117">
        <f>VLOOKUP(B387&amp;"-"&amp;C387,Backgroundconc!$A$3:$E$2100,5,FALSE)</f>
        <v>194000</v>
      </c>
    </row>
    <row r="388" spans="1:19">
      <c r="A388" s="117" t="str">
        <f t="shared" si="38"/>
        <v>7452012</v>
      </c>
      <c r="B388" s="117">
        <f t="shared" si="36"/>
        <v>7</v>
      </c>
      <c r="C388" s="117">
        <f t="shared" si="37"/>
        <v>45</v>
      </c>
      <c r="D388" s="117">
        <v>48000</v>
      </c>
      <c r="E388" s="117">
        <v>198000</v>
      </c>
      <c r="F388" s="117">
        <v>2012</v>
      </c>
      <c r="G388" s="117">
        <v>3.929103</v>
      </c>
      <c r="N388" s="117" t="str">
        <f t="shared" si="39"/>
        <v>48000198000</v>
      </c>
      <c r="O388" s="117">
        <f t="shared" si="40"/>
        <v>7</v>
      </c>
      <c r="P388" s="117">
        <f t="shared" si="41"/>
        <v>45</v>
      </c>
      <c r="R388" s="117">
        <f>VLOOKUP(B388&amp;"-"&amp;C388,Backgroundconc!$A$3:$E$2100,4,FALSE)</f>
        <v>48000</v>
      </c>
      <c r="S388" s="117">
        <f>VLOOKUP(B388&amp;"-"&amp;C388,Backgroundconc!$A$3:$E$2100,5,FALSE)</f>
        <v>198000</v>
      </c>
    </row>
    <row r="389" spans="1:19">
      <c r="A389" s="117" t="str">
        <f t="shared" si="38"/>
        <v>7462012</v>
      </c>
      <c r="B389" s="117">
        <f t="shared" si="36"/>
        <v>7</v>
      </c>
      <c r="C389" s="117">
        <f t="shared" si="37"/>
        <v>46</v>
      </c>
      <c r="D389" s="117">
        <v>48000</v>
      </c>
      <c r="E389" s="117">
        <v>202000</v>
      </c>
      <c r="F389" s="117">
        <v>2012</v>
      </c>
      <c r="G389" s="117">
        <v>4.0988920000000002</v>
      </c>
      <c r="N389" s="117" t="str">
        <f t="shared" si="39"/>
        <v>48000202000</v>
      </c>
      <c r="O389" s="117">
        <f t="shared" si="40"/>
        <v>7</v>
      </c>
      <c r="P389" s="117">
        <f t="shared" si="41"/>
        <v>46</v>
      </c>
      <c r="R389" s="117">
        <f>VLOOKUP(B389&amp;"-"&amp;C389,Backgroundconc!$A$3:$E$2100,4,FALSE)</f>
        <v>48000</v>
      </c>
      <c r="S389" s="117">
        <f>VLOOKUP(B389&amp;"-"&amp;C389,Backgroundconc!$A$3:$E$2100,5,FALSE)</f>
        <v>202000</v>
      </c>
    </row>
    <row r="390" spans="1:19">
      <c r="A390" s="117" t="str">
        <f t="shared" si="38"/>
        <v>7472012</v>
      </c>
      <c r="B390" s="117">
        <f t="shared" si="36"/>
        <v>7</v>
      </c>
      <c r="C390" s="117">
        <f t="shared" si="37"/>
        <v>47</v>
      </c>
      <c r="D390" s="117">
        <v>48000</v>
      </c>
      <c r="E390" s="117">
        <v>206000</v>
      </c>
      <c r="F390" s="117">
        <v>2012</v>
      </c>
      <c r="G390" s="117">
        <v>4.3446759999999998</v>
      </c>
      <c r="N390" s="117" t="str">
        <f t="shared" si="39"/>
        <v>48000206000</v>
      </c>
      <c r="O390" s="117">
        <f t="shared" si="40"/>
        <v>7</v>
      </c>
      <c r="P390" s="117">
        <f t="shared" si="41"/>
        <v>47</v>
      </c>
      <c r="R390" s="117">
        <f>VLOOKUP(B390&amp;"-"&amp;C390,Backgroundconc!$A$3:$E$2100,4,FALSE)</f>
        <v>48000</v>
      </c>
      <c r="S390" s="117">
        <f>VLOOKUP(B390&amp;"-"&amp;C390,Backgroundconc!$A$3:$E$2100,5,FALSE)</f>
        <v>206000</v>
      </c>
    </row>
    <row r="391" spans="1:19">
      <c r="A391" s="117" t="str">
        <f t="shared" si="38"/>
        <v>7482012</v>
      </c>
      <c r="B391" s="117">
        <f t="shared" si="36"/>
        <v>7</v>
      </c>
      <c r="C391" s="117">
        <f t="shared" si="37"/>
        <v>48</v>
      </c>
      <c r="D391" s="117">
        <v>48000</v>
      </c>
      <c r="E391" s="117">
        <v>210000</v>
      </c>
      <c r="F391" s="117">
        <v>2012</v>
      </c>
      <c r="G391" s="117">
        <v>4.2365740000000001</v>
      </c>
      <c r="N391" s="117" t="str">
        <f t="shared" si="39"/>
        <v>48000210000</v>
      </c>
      <c r="O391" s="117">
        <f t="shared" si="40"/>
        <v>7</v>
      </c>
      <c r="P391" s="117">
        <f t="shared" si="41"/>
        <v>48</v>
      </c>
      <c r="R391" s="117">
        <f>VLOOKUP(B391&amp;"-"&amp;C391,Backgroundconc!$A$3:$E$2100,4,FALSE)</f>
        <v>48000</v>
      </c>
      <c r="S391" s="117">
        <f>VLOOKUP(B391&amp;"-"&amp;C391,Backgroundconc!$A$3:$E$2100,5,FALSE)</f>
        <v>210000</v>
      </c>
    </row>
    <row r="392" spans="1:19">
      <c r="A392" s="117" t="str">
        <f t="shared" si="38"/>
        <v>7492012</v>
      </c>
      <c r="B392" s="117">
        <f t="shared" si="36"/>
        <v>7</v>
      </c>
      <c r="C392" s="117">
        <f t="shared" si="37"/>
        <v>49</v>
      </c>
      <c r="D392" s="117">
        <v>48000</v>
      </c>
      <c r="E392" s="117">
        <v>214000</v>
      </c>
      <c r="F392" s="117">
        <v>2012</v>
      </c>
      <c r="G392" s="117">
        <v>5.3950399999999998</v>
      </c>
      <c r="N392" s="117" t="str">
        <f t="shared" si="39"/>
        <v>48000214000</v>
      </c>
      <c r="O392" s="117">
        <f t="shared" si="40"/>
        <v>7</v>
      </c>
      <c r="P392" s="117">
        <f t="shared" si="41"/>
        <v>49</v>
      </c>
      <c r="R392" s="117">
        <f>VLOOKUP(B392&amp;"-"&amp;C392,Backgroundconc!$A$3:$E$2100,4,FALSE)</f>
        <v>48000</v>
      </c>
      <c r="S392" s="117">
        <f>VLOOKUP(B392&amp;"-"&amp;C392,Backgroundconc!$A$3:$E$2100,5,FALSE)</f>
        <v>214000</v>
      </c>
    </row>
    <row r="393" spans="1:19">
      <c r="A393" s="117" t="str">
        <f t="shared" si="38"/>
        <v>7502012</v>
      </c>
      <c r="B393" s="117">
        <f t="shared" si="36"/>
        <v>7</v>
      </c>
      <c r="C393" s="117">
        <f t="shared" si="37"/>
        <v>50</v>
      </c>
      <c r="D393" s="117">
        <v>48000</v>
      </c>
      <c r="E393" s="117">
        <v>218000</v>
      </c>
      <c r="F393" s="117">
        <v>2012</v>
      </c>
      <c r="G393" s="117">
        <v>6.6863229999999998</v>
      </c>
      <c r="N393" s="117" t="str">
        <f t="shared" si="39"/>
        <v>48000218000</v>
      </c>
      <c r="O393" s="117">
        <f t="shared" si="40"/>
        <v>7</v>
      </c>
      <c r="P393" s="117">
        <f t="shared" si="41"/>
        <v>50</v>
      </c>
      <c r="R393" s="117" t="e">
        <f>VLOOKUP(B393&amp;"-"&amp;C393,Backgroundconc!$A$3:$E$2100,4,FALSE)</f>
        <v>#N/A</v>
      </c>
      <c r="S393" s="117" t="e">
        <f>VLOOKUP(B393&amp;"-"&amp;C393,Backgroundconc!$A$3:$E$2100,5,FALSE)</f>
        <v>#N/A</v>
      </c>
    </row>
    <row r="394" spans="1:19">
      <c r="A394" s="117" t="str">
        <f t="shared" si="38"/>
        <v>7512012</v>
      </c>
      <c r="B394" s="117">
        <f t="shared" si="36"/>
        <v>7</v>
      </c>
      <c r="C394" s="117">
        <f t="shared" si="37"/>
        <v>51</v>
      </c>
      <c r="D394" s="117">
        <v>48000</v>
      </c>
      <c r="E394" s="117">
        <v>222000</v>
      </c>
      <c r="F394" s="117">
        <v>2012</v>
      </c>
      <c r="G394" s="117">
        <v>6.8351649999999999</v>
      </c>
      <c r="N394" s="117" t="str">
        <f t="shared" si="39"/>
        <v>48000222000</v>
      </c>
      <c r="O394" s="117">
        <f t="shared" si="40"/>
        <v>7</v>
      </c>
      <c r="P394" s="117">
        <f t="shared" si="41"/>
        <v>51</v>
      </c>
      <c r="R394" s="117" t="e">
        <f>VLOOKUP(B394&amp;"-"&amp;C394,Backgroundconc!$A$3:$E$2100,4,FALSE)</f>
        <v>#N/A</v>
      </c>
      <c r="S394" s="117" t="e">
        <f>VLOOKUP(B394&amp;"-"&amp;C394,Backgroundconc!$A$3:$E$2100,5,FALSE)</f>
        <v>#N/A</v>
      </c>
    </row>
    <row r="395" spans="1:19">
      <c r="A395" s="117" t="str">
        <f t="shared" si="38"/>
        <v>7522012</v>
      </c>
      <c r="B395" s="117">
        <f t="shared" si="36"/>
        <v>7</v>
      </c>
      <c r="C395" s="117">
        <f t="shared" si="37"/>
        <v>52</v>
      </c>
      <c r="D395" s="117">
        <v>48000</v>
      </c>
      <c r="E395" s="117">
        <v>226000</v>
      </c>
      <c r="F395" s="117">
        <v>2012</v>
      </c>
      <c r="G395" s="117">
        <v>7.0539529999999999</v>
      </c>
      <c r="N395" s="117" t="str">
        <f t="shared" si="39"/>
        <v>48000226000</v>
      </c>
      <c r="O395" s="117">
        <f t="shared" si="40"/>
        <v>7</v>
      </c>
      <c r="P395" s="117">
        <f t="shared" si="41"/>
        <v>52</v>
      </c>
      <c r="R395" s="117" t="e">
        <f>VLOOKUP(B395&amp;"-"&amp;C395,Backgroundconc!$A$3:$E$2100,4,FALSE)</f>
        <v>#N/A</v>
      </c>
      <c r="S395" s="117" t="e">
        <f>VLOOKUP(B395&amp;"-"&amp;C395,Backgroundconc!$A$3:$E$2100,5,FALSE)</f>
        <v>#N/A</v>
      </c>
    </row>
    <row r="396" spans="1:19">
      <c r="A396" s="117" t="str">
        <f t="shared" si="38"/>
        <v>7532012</v>
      </c>
      <c r="B396" s="117">
        <f t="shared" si="36"/>
        <v>7</v>
      </c>
      <c r="C396" s="117">
        <f t="shared" si="37"/>
        <v>53</v>
      </c>
      <c r="D396" s="117">
        <v>48000</v>
      </c>
      <c r="E396" s="117">
        <v>230000</v>
      </c>
      <c r="F396" s="117">
        <v>2012</v>
      </c>
      <c r="G396" s="117">
        <v>7.1766249999999996</v>
      </c>
      <c r="N396" s="117" t="str">
        <f t="shared" si="39"/>
        <v>48000230000</v>
      </c>
      <c r="O396" s="117">
        <f t="shared" si="40"/>
        <v>7</v>
      </c>
      <c r="P396" s="117">
        <f t="shared" si="41"/>
        <v>53</v>
      </c>
      <c r="R396" s="117" t="e">
        <f>VLOOKUP(B396&amp;"-"&amp;C396,Backgroundconc!$A$3:$E$2100,4,FALSE)</f>
        <v>#N/A</v>
      </c>
      <c r="S396" s="117" t="e">
        <f>VLOOKUP(B396&amp;"-"&amp;C396,Backgroundconc!$A$3:$E$2100,5,FALSE)</f>
        <v>#N/A</v>
      </c>
    </row>
    <row r="397" spans="1:19">
      <c r="A397" s="117" t="str">
        <f t="shared" si="38"/>
        <v>7542012</v>
      </c>
      <c r="B397" s="117">
        <f t="shared" si="36"/>
        <v>7</v>
      </c>
      <c r="C397" s="117">
        <f t="shared" si="37"/>
        <v>54</v>
      </c>
      <c r="D397" s="117">
        <v>48000</v>
      </c>
      <c r="E397" s="117">
        <v>234000</v>
      </c>
      <c r="F397" s="117">
        <v>2012</v>
      </c>
      <c r="G397" s="117">
        <v>7.2055350000000002</v>
      </c>
      <c r="N397" s="117" t="str">
        <f t="shared" si="39"/>
        <v>48000234000</v>
      </c>
      <c r="O397" s="117">
        <f t="shared" si="40"/>
        <v>7</v>
      </c>
      <c r="P397" s="117">
        <f t="shared" si="41"/>
        <v>54</v>
      </c>
      <c r="R397" s="117" t="e">
        <f>VLOOKUP(B397&amp;"-"&amp;C397,Backgroundconc!$A$3:$E$2100,4,FALSE)</f>
        <v>#N/A</v>
      </c>
      <c r="S397" s="117" t="e">
        <f>VLOOKUP(B397&amp;"-"&amp;C397,Backgroundconc!$A$3:$E$2100,5,FALSE)</f>
        <v>#N/A</v>
      </c>
    </row>
    <row r="398" spans="1:19">
      <c r="A398" s="117" t="str">
        <f t="shared" si="38"/>
        <v>7552012</v>
      </c>
      <c r="B398" s="117">
        <f t="shared" si="36"/>
        <v>7</v>
      </c>
      <c r="C398" s="117">
        <f t="shared" si="37"/>
        <v>55</v>
      </c>
      <c r="D398" s="117">
        <v>48000</v>
      </c>
      <c r="E398" s="117">
        <v>238000</v>
      </c>
      <c r="F398" s="117">
        <v>2012</v>
      </c>
      <c r="G398" s="117">
        <v>7.2673459999999999</v>
      </c>
      <c r="N398" s="117" t="str">
        <f t="shared" si="39"/>
        <v>48000238000</v>
      </c>
      <c r="O398" s="117">
        <f t="shared" si="40"/>
        <v>7</v>
      </c>
      <c r="P398" s="117">
        <f t="shared" si="41"/>
        <v>55</v>
      </c>
      <c r="R398" s="117" t="e">
        <f>VLOOKUP(B398&amp;"-"&amp;C398,Backgroundconc!$A$3:$E$2100,4,FALSE)</f>
        <v>#N/A</v>
      </c>
      <c r="S398" s="117" t="e">
        <f>VLOOKUP(B398&amp;"-"&amp;C398,Backgroundconc!$A$3:$E$2100,5,FALSE)</f>
        <v>#N/A</v>
      </c>
    </row>
    <row r="399" spans="1:19">
      <c r="A399" s="117" t="str">
        <f t="shared" si="38"/>
        <v>7562012</v>
      </c>
      <c r="B399" s="117">
        <f t="shared" si="36"/>
        <v>7</v>
      </c>
      <c r="C399" s="117">
        <f t="shared" si="37"/>
        <v>56</v>
      </c>
      <c r="D399" s="117">
        <v>48000</v>
      </c>
      <c r="E399" s="117">
        <v>242000</v>
      </c>
      <c r="F399" s="117">
        <v>2012</v>
      </c>
      <c r="G399" s="117">
        <v>7.3310849999999999</v>
      </c>
      <c r="N399" s="117" t="str">
        <f t="shared" si="39"/>
        <v>48000242000</v>
      </c>
      <c r="O399" s="117">
        <f t="shared" si="40"/>
        <v>7</v>
      </c>
      <c r="P399" s="117">
        <f t="shared" si="41"/>
        <v>56</v>
      </c>
      <c r="R399" s="117" t="e">
        <f>VLOOKUP(B399&amp;"-"&amp;C399,Backgroundconc!$A$3:$E$2100,4,FALSE)</f>
        <v>#N/A</v>
      </c>
      <c r="S399" s="117" t="e">
        <f>VLOOKUP(B399&amp;"-"&amp;C399,Backgroundconc!$A$3:$E$2100,5,FALSE)</f>
        <v>#N/A</v>
      </c>
    </row>
    <row r="400" spans="1:19">
      <c r="A400" s="117" t="str">
        <f t="shared" si="38"/>
        <v>7572012</v>
      </c>
      <c r="B400" s="117">
        <f t="shared" si="36"/>
        <v>7</v>
      </c>
      <c r="C400" s="117">
        <f t="shared" si="37"/>
        <v>57</v>
      </c>
      <c r="D400" s="117">
        <v>48000</v>
      </c>
      <c r="E400" s="117">
        <v>246000</v>
      </c>
      <c r="F400" s="117">
        <v>2012</v>
      </c>
      <c r="G400" s="117">
        <v>7.4270569999999996</v>
      </c>
      <c r="N400" s="117" t="str">
        <f t="shared" si="39"/>
        <v>48000246000</v>
      </c>
      <c r="O400" s="117">
        <f t="shared" si="40"/>
        <v>7</v>
      </c>
      <c r="P400" s="117">
        <f t="shared" si="41"/>
        <v>57</v>
      </c>
      <c r="R400" s="117" t="e">
        <f>VLOOKUP(B400&amp;"-"&amp;C400,Backgroundconc!$A$3:$E$2100,4,FALSE)</f>
        <v>#N/A</v>
      </c>
      <c r="S400" s="117" t="e">
        <f>VLOOKUP(B400&amp;"-"&amp;C400,Backgroundconc!$A$3:$E$2100,5,FALSE)</f>
        <v>#N/A</v>
      </c>
    </row>
    <row r="401" spans="1:19">
      <c r="A401" s="117" t="str">
        <f t="shared" si="38"/>
        <v>812012</v>
      </c>
      <c r="B401" s="117">
        <f t="shared" si="36"/>
        <v>8</v>
      </c>
      <c r="C401" s="117">
        <f t="shared" si="37"/>
        <v>1</v>
      </c>
      <c r="D401" s="117">
        <v>52000</v>
      </c>
      <c r="E401" s="117">
        <v>22000</v>
      </c>
      <c r="F401" s="117">
        <v>2012</v>
      </c>
      <c r="G401" s="117">
        <v>2.7805840000000002</v>
      </c>
      <c r="N401" s="117" t="str">
        <f t="shared" si="39"/>
        <v>5200022000</v>
      </c>
      <c r="O401" s="117">
        <f t="shared" si="40"/>
        <v>8</v>
      </c>
      <c r="P401" s="117">
        <f t="shared" si="41"/>
        <v>1</v>
      </c>
      <c r="R401" s="117" t="e">
        <f>VLOOKUP(B401&amp;"-"&amp;C401,Backgroundconc!$A$3:$E$2100,4,FALSE)</f>
        <v>#N/A</v>
      </c>
      <c r="S401" s="117" t="e">
        <f>VLOOKUP(B401&amp;"-"&amp;C401,Backgroundconc!$A$3:$E$2100,5,FALSE)</f>
        <v>#N/A</v>
      </c>
    </row>
    <row r="402" spans="1:19">
      <c r="A402" s="117" t="str">
        <f t="shared" si="38"/>
        <v>822012</v>
      </c>
      <c r="B402" s="117">
        <f t="shared" si="36"/>
        <v>8</v>
      </c>
      <c r="C402" s="117">
        <f t="shared" si="37"/>
        <v>2</v>
      </c>
      <c r="D402" s="117">
        <v>52000</v>
      </c>
      <c r="E402" s="117">
        <v>26000</v>
      </c>
      <c r="F402" s="117">
        <v>2012</v>
      </c>
      <c r="G402" s="117">
        <v>3.0196079999999998</v>
      </c>
      <c r="N402" s="117" t="str">
        <f t="shared" si="39"/>
        <v>5200026000</v>
      </c>
      <c r="O402" s="117">
        <f t="shared" si="40"/>
        <v>8</v>
      </c>
      <c r="P402" s="117">
        <f t="shared" si="41"/>
        <v>2</v>
      </c>
      <c r="R402" s="117" t="e">
        <f>VLOOKUP(B402&amp;"-"&amp;C402,Backgroundconc!$A$3:$E$2100,4,FALSE)</f>
        <v>#N/A</v>
      </c>
      <c r="S402" s="117" t="e">
        <f>VLOOKUP(B402&amp;"-"&amp;C402,Backgroundconc!$A$3:$E$2100,5,FALSE)</f>
        <v>#N/A</v>
      </c>
    </row>
    <row r="403" spans="1:19">
      <c r="A403" s="117" t="str">
        <f t="shared" si="38"/>
        <v>832012</v>
      </c>
      <c r="B403" s="117">
        <f t="shared" si="36"/>
        <v>8</v>
      </c>
      <c r="C403" s="117">
        <f t="shared" si="37"/>
        <v>3</v>
      </c>
      <c r="D403" s="117">
        <v>52000</v>
      </c>
      <c r="E403" s="117">
        <v>30000</v>
      </c>
      <c r="F403" s="117">
        <v>2012</v>
      </c>
      <c r="G403" s="117">
        <v>3.2013790000000002</v>
      </c>
      <c r="N403" s="117" t="str">
        <f t="shared" si="39"/>
        <v>5200030000</v>
      </c>
      <c r="O403" s="117">
        <f t="shared" si="40"/>
        <v>8</v>
      </c>
      <c r="P403" s="117">
        <f t="shared" si="41"/>
        <v>3</v>
      </c>
      <c r="R403" s="117" t="e">
        <f>VLOOKUP(B403&amp;"-"&amp;C403,Backgroundconc!$A$3:$E$2100,4,FALSE)</f>
        <v>#N/A</v>
      </c>
      <c r="S403" s="117" t="e">
        <f>VLOOKUP(B403&amp;"-"&amp;C403,Backgroundconc!$A$3:$E$2100,5,FALSE)</f>
        <v>#N/A</v>
      </c>
    </row>
    <row r="404" spans="1:19">
      <c r="A404" s="117" t="str">
        <f t="shared" si="38"/>
        <v>842012</v>
      </c>
      <c r="B404" s="117">
        <f t="shared" si="36"/>
        <v>8</v>
      </c>
      <c r="C404" s="117">
        <f t="shared" si="37"/>
        <v>4</v>
      </c>
      <c r="D404" s="117">
        <v>52000</v>
      </c>
      <c r="E404" s="117">
        <v>34000</v>
      </c>
      <c r="F404" s="117">
        <v>2012</v>
      </c>
      <c r="G404" s="117">
        <v>3.252354</v>
      </c>
      <c r="N404" s="117" t="str">
        <f t="shared" si="39"/>
        <v>5200034000</v>
      </c>
      <c r="O404" s="117">
        <f t="shared" si="40"/>
        <v>8</v>
      </c>
      <c r="P404" s="117">
        <f t="shared" si="41"/>
        <v>4</v>
      </c>
      <c r="R404" s="117" t="e">
        <f>VLOOKUP(B404&amp;"-"&amp;C404,Backgroundconc!$A$3:$E$2100,4,FALSE)</f>
        <v>#N/A</v>
      </c>
      <c r="S404" s="117" t="e">
        <f>VLOOKUP(B404&amp;"-"&amp;C404,Backgroundconc!$A$3:$E$2100,5,FALSE)</f>
        <v>#N/A</v>
      </c>
    </row>
    <row r="405" spans="1:19">
      <c r="A405" s="117" t="str">
        <f t="shared" si="38"/>
        <v>852012</v>
      </c>
      <c r="B405" s="117">
        <f t="shared" si="36"/>
        <v>8</v>
      </c>
      <c r="C405" s="117">
        <f t="shared" si="37"/>
        <v>5</v>
      </c>
      <c r="D405" s="117">
        <v>52000</v>
      </c>
      <c r="E405" s="117">
        <v>38000</v>
      </c>
      <c r="F405" s="117">
        <v>2012</v>
      </c>
      <c r="G405" s="117">
        <v>3.1928139999999998</v>
      </c>
      <c r="N405" s="117" t="str">
        <f t="shared" si="39"/>
        <v>5200038000</v>
      </c>
      <c r="O405" s="117">
        <f t="shared" si="40"/>
        <v>8</v>
      </c>
      <c r="P405" s="117">
        <f t="shared" si="41"/>
        <v>5</v>
      </c>
      <c r="R405" s="117" t="e">
        <f>VLOOKUP(B405&amp;"-"&amp;C405,Backgroundconc!$A$3:$E$2100,4,FALSE)</f>
        <v>#N/A</v>
      </c>
      <c r="S405" s="117" t="e">
        <f>VLOOKUP(B405&amp;"-"&amp;C405,Backgroundconc!$A$3:$E$2100,5,FALSE)</f>
        <v>#N/A</v>
      </c>
    </row>
    <row r="406" spans="1:19">
      <c r="A406" s="117" t="str">
        <f t="shared" si="38"/>
        <v>862012</v>
      </c>
      <c r="B406" s="117">
        <f t="shared" si="36"/>
        <v>8</v>
      </c>
      <c r="C406" s="117">
        <f t="shared" si="37"/>
        <v>6</v>
      </c>
      <c r="D406" s="117">
        <v>52000</v>
      </c>
      <c r="E406" s="117">
        <v>42000</v>
      </c>
      <c r="F406" s="117">
        <v>2012</v>
      </c>
      <c r="G406" s="117">
        <v>3.3798279999999998</v>
      </c>
      <c r="N406" s="117" t="str">
        <f t="shared" si="39"/>
        <v>5200042000</v>
      </c>
      <c r="O406" s="117">
        <f t="shared" si="40"/>
        <v>8</v>
      </c>
      <c r="P406" s="117">
        <f t="shared" si="41"/>
        <v>6</v>
      </c>
      <c r="R406" s="117" t="e">
        <f>VLOOKUP(B406&amp;"-"&amp;C406,Backgroundconc!$A$3:$E$2100,4,FALSE)</f>
        <v>#N/A</v>
      </c>
      <c r="S406" s="117" t="e">
        <f>VLOOKUP(B406&amp;"-"&amp;C406,Backgroundconc!$A$3:$E$2100,5,FALSE)</f>
        <v>#N/A</v>
      </c>
    </row>
    <row r="407" spans="1:19">
      <c r="A407" s="117" t="str">
        <f t="shared" si="38"/>
        <v>872012</v>
      </c>
      <c r="B407" s="117">
        <f t="shared" si="36"/>
        <v>8</v>
      </c>
      <c r="C407" s="117">
        <f t="shared" si="37"/>
        <v>7</v>
      </c>
      <c r="D407" s="117">
        <v>52000</v>
      </c>
      <c r="E407" s="117">
        <v>46000</v>
      </c>
      <c r="F407" s="117">
        <v>2012</v>
      </c>
      <c r="G407" s="117">
        <v>3.559739</v>
      </c>
      <c r="N407" s="117" t="str">
        <f t="shared" si="39"/>
        <v>5200046000</v>
      </c>
      <c r="O407" s="117">
        <f t="shared" si="40"/>
        <v>8</v>
      </c>
      <c r="P407" s="117">
        <f t="shared" si="41"/>
        <v>7</v>
      </c>
      <c r="R407" s="117" t="e">
        <f>VLOOKUP(B407&amp;"-"&amp;C407,Backgroundconc!$A$3:$E$2100,4,FALSE)</f>
        <v>#N/A</v>
      </c>
      <c r="S407" s="117" t="e">
        <f>VLOOKUP(B407&amp;"-"&amp;C407,Backgroundconc!$A$3:$E$2100,5,FALSE)</f>
        <v>#N/A</v>
      </c>
    </row>
    <row r="408" spans="1:19">
      <c r="A408" s="117" t="str">
        <f t="shared" si="38"/>
        <v>882012</v>
      </c>
      <c r="B408" s="117">
        <f t="shared" si="36"/>
        <v>8</v>
      </c>
      <c r="C408" s="117">
        <f t="shared" si="37"/>
        <v>8</v>
      </c>
      <c r="D408" s="117">
        <v>52000</v>
      </c>
      <c r="E408" s="117">
        <v>50000</v>
      </c>
      <c r="F408" s="117">
        <v>2012</v>
      </c>
      <c r="G408" s="117">
        <v>3.3865449999999999</v>
      </c>
      <c r="N408" s="117" t="str">
        <f t="shared" si="39"/>
        <v>5200050000</v>
      </c>
      <c r="O408" s="117">
        <f t="shared" si="40"/>
        <v>8</v>
      </c>
      <c r="P408" s="117">
        <f t="shared" si="41"/>
        <v>8</v>
      </c>
      <c r="R408" s="117" t="e">
        <f>VLOOKUP(B408&amp;"-"&amp;C408,Backgroundconc!$A$3:$E$2100,4,FALSE)</f>
        <v>#N/A</v>
      </c>
      <c r="S408" s="117" t="e">
        <f>VLOOKUP(B408&amp;"-"&amp;C408,Backgroundconc!$A$3:$E$2100,5,FALSE)</f>
        <v>#N/A</v>
      </c>
    </row>
    <row r="409" spans="1:19">
      <c r="A409" s="117" t="str">
        <f t="shared" si="38"/>
        <v>892012</v>
      </c>
      <c r="B409" s="117">
        <f t="shared" si="36"/>
        <v>8</v>
      </c>
      <c r="C409" s="117">
        <f t="shared" si="37"/>
        <v>9</v>
      </c>
      <c r="D409" s="117">
        <v>52000</v>
      </c>
      <c r="E409" s="117">
        <v>54000</v>
      </c>
      <c r="F409" s="117">
        <v>2012</v>
      </c>
      <c r="G409" s="117">
        <v>3.6142850000000002</v>
      </c>
      <c r="N409" s="117" t="str">
        <f t="shared" si="39"/>
        <v>5200054000</v>
      </c>
      <c r="O409" s="117">
        <f t="shared" si="40"/>
        <v>8</v>
      </c>
      <c r="P409" s="117">
        <f t="shared" si="41"/>
        <v>9</v>
      </c>
      <c r="R409" s="117" t="e">
        <f>VLOOKUP(B409&amp;"-"&amp;C409,Backgroundconc!$A$3:$E$2100,4,FALSE)</f>
        <v>#N/A</v>
      </c>
      <c r="S409" s="117" t="e">
        <f>VLOOKUP(B409&amp;"-"&amp;C409,Backgroundconc!$A$3:$E$2100,5,FALSE)</f>
        <v>#N/A</v>
      </c>
    </row>
    <row r="410" spans="1:19">
      <c r="A410" s="117" t="str">
        <f t="shared" si="38"/>
        <v>8102012</v>
      </c>
      <c r="B410" s="117">
        <f t="shared" si="36"/>
        <v>8</v>
      </c>
      <c r="C410" s="117">
        <f t="shared" si="37"/>
        <v>10</v>
      </c>
      <c r="D410" s="117">
        <v>52000</v>
      </c>
      <c r="E410" s="117">
        <v>58000</v>
      </c>
      <c r="F410" s="117">
        <v>2012</v>
      </c>
      <c r="G410" s="117">
        <v>3.5944910000000001</v>
      </c>
      <c r="N410" s="117" t="str">
        <f t="shared" si="39"/>
        <v>5200058000</v>
      </c>
      <c r="O410" s="117">
        <f t="shared" si="40"/>
        <v>8</v>
      </c>
      <c r="P410" s="117">
        <f t="shared" si="41"/>
        <v>10</v>
      </c>
      <c r="R410" s="117" t="e">
        <f>VLOOKUP(B410&amp;"-"&amp;C410,Backgroundconc!$A$3:$E$2100,4,FALSE)</f>
        <v>#N/A</v>
      </c>
      <c r="S410" s="117" t="e">
        <f>VLOOKUP(B410&amp;"-"&amp;C410,Backgroundconc!$A$3:$E$2100,5,FALSE)</f>
        <v>#N/A</v>
      </c>
    </row>
    <row r="411" spans="1:19">
      <c r="A411" s="117" t="str">
        <f t="shared" si="38"/>
        <v>8112012</v>
      </c>
      <c r="B411" s="117">
        <f t="shared" si="36"/>
        <v>8</v>
      </c>
      <c r="C411" s="117">
        <f t="shared" si="37"/>
        <v>11</v>
      </c>
      <c r="D411" s="117">
        <v>52000</v>
      </c>
      <c r="E411" s="117">
        <v>62000</v>
      </c>
      <c r="F411" s="117">
        <v>2012</v>
      </c>
      <c r="G411" s="117">
        <v>3.414323</v>
      </c>
      <c r="N411" s="117" t="str">
        <f t="shared" si="39"/>
        <v>5200062000</v>
      </c>
      <c r="O411" s="117">
        <f t="shared" si="40"/>
        <v>8</v>
      </c>
      <c r="P411" s="117">
        <f t="shared" si="41"/>
        <v>11</v>
      </c>
      <c r="R411" s="117" t="e">
        <f>VLOOKUP(B411&amp;"-"&amp;C411,Backgroundconc!$A$3:$E$2100,4,FALSE)</f>
        <v>#N/A</v>
      </c>
      <c r="S411" s="117" t="e">
        <f>VLOOKUP(B411&amp;"-"&amp;C411,Backgroundconc!$A$3:$E$2100,5,FALSE)</f>
        <v>#N/A</v>
      </c>
    </row>
    <row r="412" spans="1:19">
      <c r="A412" s="117" t="str">
        <f t="shared" si="38"/>
        <v>8122012</v>
      </c>
      <c r="B412" s="117">
        <f t="shared" ref="B412:B475" si="42">(D412-24000)/4000+1</f>
        <v>8</v>
      </c>
      <c r="C412" s="117">
        <f t="shared" ref="C412:C475" si="43">(E412-22000)/4000+1</f>
        <v>12</v>
      </c>
      <c r="D412" s="117">
        <v>52000</v>
      </c>
      <c r="E412" s="117">
        <v>66000</v>
      </c>
      <c r="F412" s="117">
        <v>2012</v>
      </c>
      <c r="G412" s="117">
        <v>3.4052370000000001</v>
      </c>
      <c r="N412" s="117" t="str">
        <f t="shared" si="39"/>
        <v>5200066000</v>
      </c>
      <c r="O412" s="117">
        <f t="shared" si="40"/>
        <v>8</v>
      </c>
      <c r="P412" s="117">
        <f t="shared" si="41"/>
        <v>12</v>
      </c>
      <c r="R412" s="117" t="e">
        <f>VLOOKUP(B412&amp;"-"&amp;C412,Backgroundconc!$A$3:$E$2100,4,FALSE)</f>
        <v>#N/A</v>
      </c>
      <c r="S412" s="117" t="e">
        <f>VLOOKUP(B412&amp;"-"&amp;C412,Backgroundconc!$A$3:$E$2100,5,FALSE)</f>
        <v>#N/A</v>
      </c>
    </row>
    <row r="413" spans="1:19">
      <c r="A413" s="117" t="str">
        <f t="shared" si="38"/>
        <v>8132012</v>
      </c>
      <c r="B413" s="117">
        <f t="shared" si="42"/>
        <v>8</v>
      </c>
      <c r="C413" s="117">
        <f t="shared" si="43"/>
        <v>13</v>
      </c>
      <c r="D413" s="117">
        <v>52000</v>
      </c>
      <c r="E413" s="117">
        <v>70000</v>
      </c>
      <c r="F413" s="117">
        <v>2012</v>
      </c>
      <c r="G413" s="117">
        <v>3.5208539999999999</v>
      </c>
      <c r="N413" s="117" t="str">
        <f t="shared" si="39"/>
        <v>5200070000</v>
      </c>
      <c r="O413" s="117">
        <f t="shared" si="40"/>
        <v>8</v>
      </c>
      <c r="P413" s="117">
        <f t="shared" si="41"/>
        <v>13</v>
      </c>
      <c r="R413" s="117" t="e">
        <f>VLOOKUP(B413&amp;"-"&amp;C413,Backgroundconc!$A$3:$E$2100,4,FALSE)</f>
        <v>#N/A</v>
      </c>
      <c r="S413" s="117" t="e">
        <f>VLOOKUP(B413&amp;"-"&amp;C413,Backgroundconc!$A$3:$E$2100,5,FALSE)</f>
        <v>#N/A</v>
      </c>
    </row>
    <row r="414" spans="1:19">
      <c r="A414" s="117" t="str">
        <f t="shared" si="38"/>
        <v>8142012</v>
      </c>
      <c r="B414" s="117">
        <f t="shared" si="42"/>
        <v>8</v>
      </c>
      <c r="C414" s="117">
        <f t="shared" si="43"/>
        <v>14</v>
      </c>
      <c r="D414" s="117">
        <v>52000</v>
      </c>
      <c r="E414" s="117">
        <v>74000</v>
      </c>
      <c r="F414" s="117">
        <v>2012</v>
      </c>
      <c r="G414" s="117">
        <v>3.7196259999999999</v>
      </c>
      <c r="N414" s="117" t="str">
        <f t="shared" si="39"/>
        <v>5200074000</v>
      </c>
      <c r="O414" s="117">
        <f t="shared" si="40"/>
        <v>8</v>
      </c>
      <c r="P414" s="117">
        <f t="shared" si="41"/>
        <v>14</v>
      </c>
      <c r="R414" s="117" t="e">
        <f>VLOOKUP(B414&amp;"-"&amp;C414,Backgroundconc!$A$3:$E$2100,4,FALSE)</f>
        <v>#N/A</v>
      </c>
      <c r="S414" s="117" t="e">
        <f>VLOOKUP(B414&amp;"-"&amp;C414,Backgroundconc!$A$3:$E$2100,5,FALSE)</f>
        <v>#N/A</v>
      </c>
    </row>
    <row r="415" spans="1:19">
      <c r="A415" s="117" t="str">
        <f t="shared" si="38"/>
        <v>8152012</v>
      </c>
      <c r="B415" s="117">
        <f t="shared" si="42"/>
        <v>8</v>
      </c>
      <c r="C415" s="117">
        <f t="shared" si="43"/>
        <v>15</v>
      </c>
      <c r="D415" s="117">
        <v>52000</v>
      </c>
      <c r="E415" s="117">
        <v>78000</v>
      </c>
      <c r="F415" s="117">
        <v>2012</v>
      </c>
      <c r="G415" s="117">
        <v>3.711665</v>
      </c>
      <c r="N415" s="117" t="str">
        <f t="shared" si="39"/>
        <v>5200078000</v>
      </c>
      <c r="O415" s="117">
        <f t="shared" si="40"/>
        <v>8</v>
      </c>
      <c r="P415" s="117">
        <f t="shared" si="41"/>
        <v>15</v>
      </c>
      <c r="R415" s="117" t="e">
        <f>VLOOKUP(B415&amp;"-"&amp;C415,Backgroundconc!$A$3:$E$2100,4,FALSE)</f>
        <v>#N/A</v>
      </c>
      <c r="S415" s="117" t="e">
        <f>VLOOKUP(B415&amp;"-"&amp;C415,Backgroundconc!$A$3:$E$2100,5,FALSE)</f>
        <v>#N/A</v>
      </c>
    </row>
    <row r="416" spans="1:19">
      <c r="A416" s="117" t="str">
        <f t="shared" si="38"/>
        <v>8162012</v>
      </c>
      <c r="B416" s="117">
        <f t="shared" si="42"/>
        <v>8</v>
      </c>
      <c r="C416" s="117">
        <f t="shared" si="43"/>
        <v>16</v>
      </c>
      <c r="D416" s="117">
        <v>52000</v>
      </c>
      <c r="E416" s="117">
        <v>82000</v>
      </c>
      <c r="F416" s="117">
        <v>2012</v>
      </c>
      <c r="G416" s="117">
        <v>3.7614640000000001</v>
      </c>
      <c r="N416" s="117" t="str">
        <f t="shared" si="39"/>
        <v>5200082000</v>
      </c>
      <c r="O416" s="117">
        <f t="shared" si="40"/>
        <v>8</v>
      </c>
      <c r="P416" s="117">
        <f t="shared" si="41"/>
        <v>16</v>
      </c>
      <c r="R416" s="117" t="e">
        <f>VLOOKUP(B416&amp;"-"&amp;C416,Backgroundconc!$A$3:$E$2100,4,FALSE)</f>
        <v>#N/A</v>
      </c>
      <c r="S416" s="117" t="e">
        <f>VLOOKUP(B416&amp;"-"&amp;C416,Backgroundconc!$A$3:$E$2100,5,FALSE)</f>
        <v>#N/A</v>
      </c>
    </row>
    <row r="417" spans="1:19">
      <c r="A417" s="117" t="str">
        <f t="shared" si="38"/>
        <v>8172012</v>
      </c>
      <c r="B417" s="117">
        <f t="shared" si="42"/>
        <v>8</v>
      </c>
      <c r="C417" s="117">
        <f t="shared" si="43"/>
        <v>17</v>
      </c>
      <c r="D417" s="117">
        <v>52000</v>
      </c>
      <c r="E417" s="117">
        <v>86000</v>
      </c>
      <c r="F417" s="117">
        <v>2012</v>
      </c>
      <c r="G417" s="117">
        <v>3.7937340000000002</v>
      </c>
      <c r="N417" s="117" t="str">
        <f t="shared" si="39"/>
        <v>5200086000</v>
      </c>
      <c r="O417" s="117">
        <f t="shared" si="40"/>
        <v>8</v>
      </c>
      <c r="P417" s="117">
        <f t="shared" si="41"/>
        <v>17</v>
      </c>
      <c r="R417" s="117" t="e">
        <f>VLOOKUP(B417&amp;"-"&amp;C417,Backgroundconc!$A$3:$E$2100,4,FALSE)</f>
        <v>#N/A</v>
      </c>
      <c r="S417" s="117" t="e">
        <f>VLOOKUP(B417&amp;"-"&amp;C417,Backgroundconc!$A$3:$E$2100,5,FALSE)</f>
        <v>#N/A</v>
      </c>
    </row>
    <row r="418" spans="1:19">
      <c r="A418" s="117" t="str">
        <f t="shared" si="38"/>
        <v>8182012</v>
      </c>
      <c r="B418" s="117">
        <f t="shared" si="42"/>
        <v>8</v>
      </c>
      <c r="C418" s="117">
        <f t="shared" si="43"/>
        <v>18</v>
      </c>
      <c r="D418" s="117">
        <v>52000</v>
      </c>
      <c r="E418" s="117">
        <v>90000</v>
      </c>
      <c r="F418" s="117">
        <v>2012</v>
      </c>
      <c r="G418" s="117">
        <v>3.8168500000000001</v>
      </c>
      <c r="N418" s="117" t="str">
        <f t="shared" si="39"/>
        <v>5200090000</v>
      </c>
      <c r="O418" s="117">
        <f t="shared" si="40"/>
        <v>8</v>
      </c>
      <c r="P418" s="117">
        <f t="shared" si="41"/>
        <v>18</v>
      </c>
      <c r="R418" s="117" t="e">
        <f>VLOOKUP(B418&amp;"-"&amp;C418,Backgroundconc!$A$3:$E$2100,4,FALSE)</f>
        <v>#N/A</v>
      </c>
      <c r="S418" s="117" t="e">
        <f>VLOOKUP(B418&amp;"-"&amp;C418,Backgroundconc!$A$3:$E$2100,5,FALSE)</f>
        <v>#N/A</v>
      </c>
    </row>
    <row r="419" spans="1:19">
      <c r="A419" s="117" t="str">
        <f t="shared" si="38"/>
        <v>8192012</v>
      </c>
      <c r="B419" s="117">
        <f t="shared" si="42"/>
        <v>8</v>
      </c>
      <c r="C419" s="117">
        <f t="shared" si="43"/>
        <v>19</v>
      </c>
      <c r="D419" s="117">
        <v>52000</v>
      </c>
      <c r="E419" s="117">
        <v>94000</v>
      </c>
      <c r="F419" s="117">
        <v>2012</v>
      </c>
      <c r="G419" s="117">
        <v>3.9417119999999999</v>
      </c>
      <c r="N419" s="117" t="str">
        <f t="shared" si="39"/>
        <v>5200094000</v>
      </c>
      <c r="O419" s="117">
        <f t="shared" si="40"/>
        <v>8</v>
      </c>
      <c r="P419" s="117">
        <f t="shared" si="41"/>
        <v>19</v>
      </c>
      <c r="R419" s="117" t="e">
        <f>VLOOKUP(B419&amp;"-"&amp;C419,Backgroundconc!$A$3:$E$2100,4,FALSE)</f>
        <v>#N/A</v>
      </c>
      <c r="S419" s="117" t="e">
        <f>VLOOKUP(B419&amp;"-"&amp;C419,Backgroundconc!$A$3:$E$2100,5,FALSE)</f>
        <v>#N/A</v>
      </c>
    </row>
    <row r="420" spans="1:19">
      <c r="A420" s="117" t="str">
        <f t="shared" si="38"/>
        <v>8202012</v>
      </c>
      <c r="B420" s="117">
        <f t="shared" si="42"/>
        <v>8</v>
      </c>
      <c r="C420" s="117">
        <f t="shared" si="43"/>
        <v>20</v>
      </c>
      <c r="D420" s="117">
        <v>52000</v>
      </c>
      <c r="E420" s="117">
        <v>98000</v>
      </c>
      <c r="F420" s="117">
        <v>2012</v>
      </c>
      <c r="G420" s="117">
        <v>3.8840970000000001</v>
      </c>
      <c r="N420" s="117" t="str">
        <f t="shared" si="39"/>
        <v>5200098000</v>
      </c>
      <c r="O420" s="117">
        <f t="shared" si="40"/>
        <v>8</v>
      </c>
      <c r="P420" s="117">
        <f t="shared" si="41"/>
        <v>20</v>
      </c>
      <c r="R420" s="117" t="e">
        <f>VLOOKUP(B420&amp;"-"&amp;C420,Backgroundconc!$A$3:$E$2100,4,FALSE)</f>
        <v>#N/A</v>
      </c>
      <c r="S420" s="117" t="e">
        <f>VLOOKUP(B420&amp;"-"&amp;C420,Backgroundconc!$A$3:$E$2100,5,FALSE)</f>
        <v>#N/A</v>
      </c>
    </row>
    <row r="421" spans="1:19">
      <c r="A421" s="117" t="str">
        <f t="shared" si="38"/>
        <v>8212012</v>
      </c>
      <c r="B421" s="117">
        <f t="shared" si="42"/>
        <v>8</v>
      </c>
      <c r="C421" s="117">
        <f t="shared" si="43"/>
        <v>21</v>
      </c>
      <c r="D421" s="117">
        <v>52000</v>
      </c>
      <c r="E421" s="117">
        <v>102000</v>
      </c>
      <c r="F421" s="117">
        <v>2012</v>
      </c>
      <c r="G421" s="117">
        <v>3.9608949999999998</v>
      </c>
      <c r="N421" s="117" t="str">
        <f t="shared" si="39"/>
        <v>52000102000</v>
      </c>
      <c r="O421" s="117">
        <f t="shared" si="40"/>
        <v>8</v>
      </c>
      <c r="P421" s="117">
        <f t="shared" si="41"/>
        <v>21</v>
      </c>
      <c r="R421" s="117" t="e">
        <f>VLOOKUP(B421&amp;"-"&amp;C421,Backgroundconc!$A$3:$E$2100,4,FALSE)</f>
        <v>#N/A</v>
      </c>
      <c r="S421" s="117" t="e">
        <f>VLOOKUP(B421&amp;"-"&amp;C421,Backgroundconc!$A$3:$E$2100,5,FALSE)</f>
        <v>#N/A</v>
      </c>
    </row>
    <row r="422" spans="1:19">
      <c r="A422" s="117" t="str">
        <f t="shared" si="38"/>
        <v>8222012</v>
      </c>
      <c r="B422" s="117">
        <f t="shared" si="42"/>
        <v>8</v>
      </c>
      <c r="C422" s="117">
        <f t="shared" si="43"/>
        <v>22</v>
      </c>
      <c r="D422" s="117">
        <v>52000</v>
      </c>
      <c r="E422" s="117">
        <v>106000</v>
      </c>
      <c r="F422" s="117">
        <v>2012</v>
      </c>
      <c r="G422" s="117">
        <v>3.7499720000000001</v>
      </c>
      <c r="N422" s="117" t="str">
        <f t="shared" si="39"/>
        <v>52000106000</v>
      </c>
      <c r="O422" s="117">
        <f t="shared" si="40"/>
        <v>8</v>
      </c>
      <c r="P422" s="117">
        <f t="shared" si="41"/>
        <v>22</v>
      </c>
      <c r="R422" s="117" t="e">
        <f>VLOOKUP(B422&amp;"-"&amp;C422,Backgroundconc!$A$3:$E$2100,4,FALSE)</f>
        <v>#N/A</v>
      </c>
      <c r="S422" s="117" t="e">
        <f>VLOOKUP(B422&amp;"-"&amp;C422,Backgroundconc!$A$3:$E$2100,5,FALSE)</f>
        <v>#N/A</v>
      </c>
    </row>
    <row r="423" spans="1:19">
      <c r="A423" s="117" t="str">
        <f t="shared" si="38"/>
        <v>8232012</v>
      </c>
      <c r="B423" s="117">
        <f t="shared" si="42"/>
        <v>8</v>
      </c>
      <c r="C423" s="117">
        <f t="shared" si="43"/>
        <v>23</v>
      </c>
      <c r="D423" s="117">
        <v>52000</v>
      </c>
      <c r="E423" s="117">
        <v>110000</v>
      </c>
      <c r="F423" s="117">
        <v>2012</v>
      </c>
      <c r="G423" s="117">
        <v>3.8062860000000001</v>
      </c>
      <c r="N423" s="117" t="str">
        <f t="shared" si="39"/>
        <v>52000110000</v>
      </c>
      <c r="O423" s="117">
        <f t="shared" si="40"/>
        <v>8</v>
      </c>
      <c r="P423" s="117">
        <f t="shared" si="41"/>
        <v>23</v>
      </c>
      <c r="R423" s="117" t="e">
        <f>VLOOKUP(B423&amp;"-"&amp;C423,Backgroundconc!$A$3:$E$2100,4,FALSE)</f>
        <v>#N/A</v>
      </c>
      <c r="S423" s="117" t="e">
        <f>VLOOKUP(B423&amp;"-"&amp;C423,Backgroundconc!$A$3:$E$2100,5,FALSE)</f>
        <v>#N/A</v>
      </c>
    </row>
    <row r="424" spans="1:19">
      <c r="A424" s="117" t="str">
        <f t="shared" si="38"/>
        <v>8242012</v>
      </c>
      <c r="B424" s="117">
        <f t="shared" si="42"/>
        <v>8</v>
      </c>
      <c r="C424" s="117">
        <f t="shared" si="43"/>
        <v>24</v>
      </c>
      <c r="D424" s="117">
        <v>52000</v>
      </c>
      <c r="E424" s="117">
        <v>114000</v>
      </c>
      <c r="F424" s="117">
        <v>2012</v>
      </c>
      <c r="G424" s="117">
        <v>3.5891649999999999</v>
      </c>
      <c r="N424" s="117" t="str">
        <f t="shared" si="39"/>
        <v>52000114000</v>
      </c>
      <c r="O424" s="117">
        <f t="shared" si="40"/>
        <v>8</v>
      </c>
      <c r="P424" s="117">
        <f t="shared" si="41"/>
        <v>24</v>
      </c>
      <c r="R424" s="117" t="e">
        <f>VLOOKUP(B424&amp;"-"&amp;C424,Backgroundconc!$A$3:$E$2100,4,FALSE)</f>
        <v>#N/A</v>
      </c>
      <c r="S424" s="117" t="e">
        <f>VLOOKUP(B424&amp;"-"&amp;C424,Backgroundconc!$A$3:$E$2100,5,FALSE)</f>
        <v>#N/A</v>
      </c>
    </row>
    <row r="425" spans="1:19">
      <c r="A425" s="117" t="str">
        <f t="shared" si="38"/>
        <v>8252012</v>
      </c>
      <c r="B425" s="117">
        <f t="shared" si="42"/>
        <v>8</v>
      </c>
      <c r="C425" s="117">
        <f t="shared" si="43"/>
        <v>25</v>
      </c>
      <c r="D425" s="117">
        <v>52000</v>
      </c>
      <c r="E425" s="117">
        <v>118000</v>
      </c>
      <c r="F425" s="117">
        <v>2012</v>
      </c>
      <c r="G425" s="117">
        <v>3.7478799999999999</v>
      </c>
      <c r="N425" s="117" t="str">
        <f t="shared" si="39"/>
        <v>52000118000</v>
      </c>
      <c r="O425" s="117">
        <f t="shared" si="40"/>
        <v>8</v>
      </c>
      <c r="P425" s="117">
        <f t="shared" si="41"/>
        <v>25</v>
      </c>
      <c r="R425" s="117" t="e">
        <f>VLOOKUP(B425&amp;"-"&amp;C425,Backgroundconc!$A$3:$E$2100,4,FALSE)</f>
        <v>#N/A</v>
      </c>
      <c r="S425" s="117" t="e">
        <f>VLOOKUP(B425&amp;"-"&amp;C425,Backgroundconc!$A$3:$E$2100,5,FALSE)</f>
        <v>#N/A</v>
      </c>
    </row>
    <row r="426" spans="1:19">
      <c r="A426" s="117" t="str">
        <f t="shared" si="38"/>
        <v>8262012</v>
      </c>
      <c r="B426" s="117">
        <f t="shared" si="42"/>
        <v>8</v>
      </c>
      <c r="C426" s="117">
        <f t="shared" si="43"/>
        <v>26</v>
      </c>
      <c r="D426" s="117">
        <v>52000</v>
      </c>
      <c r="E426" s="117">
        <v>122000</v>
      </c>
      <c r="F426" s="117">
        <v>2012</v>
      </c>
      <c r="G426" s="117">
        <v>3.4422380000000001</v>
      </c>
      <c r="N426" s="117" t="str">
        <f t="shared" si="39"/>
        <v>52000122000</v>
      </c>
      <c r="O426" s="117">
        <f t="shared" si="40"/>
        <v>8</v>
      </c>
      <c r="P426" s="117">
        <f t="shared" si="41"/>
        <v>26</v>
      </c>
      <c r="R426" s="117" t="e">
        <f>VLOOKUP(B426&amp;"-"&amp;C426,Backgroundconc!$A$3:$E$2100,4,FALSE)</f>
        <v>#N/A</v>
      </c>
      <c r="S426" s="117" t="e">
        <f>VLOOKUP(B426&amp;"-"&amp;C426,Backgroundconc!$A$3:$E$2100,5,FALSE)</f>
        <v>#N/A</v>
      </c>
    </row>
    <row r="427" spans="1:19">
      <c r="A427" s="117" t="str">
        <f t="shared" si="38"/>
        <v>8272012</v>
      </c>
      <c r="B427" s="117">
        <f t="shared" si="42"/>
        <v>8</v>
      </c>
      <c r="C427" s="117">
        <f t="shared" si="43"/>
        <v>27</v>
      </c>
      <c r="D427" s="117">
        <v>52000</v>
      </c>
      <c r="E427" s="117">
        <v>126000</v>
      </c>
      <c r="F427" s="117">
        <v>2012</v>
      </c>
      <c r="G427" s="117">
        <v>3.5587580000000001</v>
      </c>
      <c r="N427" s="117" t="str">
        <f t="shared" si="39"/>
        <v>52000126000</v>
      </c>
      <c r="O427" s="117">
        <f t="shared" si="40"/>
        <v>8</v>
      </c>
      <c r="P427" s="117">
        <f t="shared" si="41"/>
        <v>27</v>
      </c>
      <c r="R427" s="117" t="e">
        <f>VLOOKUP(B427&amp;"-"&amp;C427,Backgroundconc!$A$3:$E$2100,4,FALSE)</f>
        <v>#N/A</v>
      </c>
      <c r="S427" s="117" t="e">
        <f>VLOOKUP(B427&amp;"-"&amp;C427,Backgroundconc!$A$3:$E$2100,5,FALSE)</f>
        <v>#N/A</v>
      </c>
    </row>
    <row r="428" spans="1:19">
      <c r="A428" s="117" t="str">
        <f t="shared" si="38"/>
        <v>8282012</v>
      </c>
      <c r="B428" s="117">
        <f t="shared" si="42"/>
        <v>8</v>
      </c>
      <c r="C428" s="117">
        <f t="shared" si="43"/>
        <v>28</v>
      </c>
      <c r="D428" s="117">
        <v>52000</v>
      </c>
      <c r="E428" s="117">
        <v>130000</v>
      </c>
      <c r="F428" s="117">
        <v>2012</v>
      </c>
      <c r="G428" s="117">
        <v>3.1789100000000001</v>
      </c>
      <c r="N428" s="117" t="str">
        <f t="shared" si="39"/>
        <v>52000130000</v>
      </c>
      <c r="O428" s="117">
        <f t="shared" si="40"/>
        <v>8</v>
      </c>
      <c r="P428" s="117">
        <f t="shared" si="41"/>
        <v>28</v>
      </c>
      <c r="R428" s="117" t="e">
        <f>VLOOKUP(B428&amp;"-"&amp;C428,Backgroundconc!$A$3:$E$2100,4,FALSE)</f>
        <v>#N/A</v>
      </c>
      <c r="S428" s="117" t="e">
        <f>VLOOKUP(B428&amp;"-"&amp;C428,Backgroundconc!$A$3:$E$2100,5,FALSE)</f>
        <v>#N/A</v>
      </c>
    </row>
    <row r="429" spans="1:19">
      <c r="A429" s="117" t="str">
        <f t="shared" si="38"/>
        <v>8292012</v>
      </c>
      <c r="B429" s="117">
        <f t="shared" si="42"/>
        <v>8</v>
      </c>
      <c r="C429" s="117">
        <f t="shared" si="43"/>
        <v>29</v>
      </c>
      <c r="D429" s="117">
        <v>52000</v>
      </c>
      <c r="E429" s="117">
        <v>134000</v>
      </c>
      <c r="F429" s="117">
        <v>2012</v>
      </c>
      <c r="G429" s="117">
        <v>3.6546530000000002</v>
      </c>
      <c r="N429" s="117" t="str">
        <f t="shared" si="39"/>
        <v>52000134000</v>
      </c>
      <c r="O429" s="117">
        <f t="shared" si="40"/>
        <v>8</v>
      </c>
      <c r="P429" s="117">
        <f t="shared" si="41"/>
        <v>29</v>
      </c>
      <c r="R429" s="117" t="e">
        <f>VLOOKUP(B429&amp;"-"&amp;C429,Backgroundconc!$A$3:$E$2100,4,FALSE)</f>
        <v>#N/A</v>
      </c>
      <c r="S429" s="117" t="e">
        <f>VLOOKUP(B429&amp;"-"&amp;C429,Backgroundconc!$A$3:$E$2100,5,FALSE)</f>
        <v>#N/A</v>
      </c>
    </row>
    <row r="430" spans="1:19">
      <c r="A430" s="117" t="str">
        <f t="shared" si="38"/>
        <v>8302012</v>
      </c>
      <c r="B430" s="117">
        <f t="shared" si="42"/>
        <v>8</v>
      </c>
      <c r="C430" s="117">
        <f t="shared" si="43"/>
        <v>30</v>
      </c>
      <c r="D430" s="117">
        <v>52000</v>
      </c>
      <c r="E430" s="117">
        <v>138000</v>
      </c>
      <c r="F430" s="117">
        <v>2012</v>
      </c>
      <c r="G430" s="117">
        <v>3.4641199999999999</v>
      </c>
      <c r="N430" s="117" t="str">
        <f t="shared" si="39"/>
        <v>52000138000</v>
      </c>
      <c r="O430" s="117">
        <f t="shared" si="40"/>
        <v>8</v>
      </c>
      <c r="P430" s="117">
        <f t="shared" si="41"/>
        <v>30</v>
      </c>
      <c r="R430" s="117" t="e">
        <f>VLOOKUP(B430&amp;"-"&amp;C430,Backgroundconc!$A$3:$E$2100,4,FALSE)</f>
        <v>#N/A</v>
      </c>
      <c r="S430" s="117" t="e">
        <f>VLOOKUP(B430&amp;"-"&amp;C430,Backgroundconc!$A$3:$E$2100,5,FALSE)</f>
        <v>#N/A</v>
      </c>
    </row>
    <row r="431" spans="1:19">
      <c r="A431" s="117" t="str">
        <f t="shared" si="38"/>
        <v>8312012</v>
      </c>
      <c r="B431" s="117">
        <f t="shared" si="42"/>
        <v>8</v>
      </c>
      <c r="C431" s="117">
        <f t="shared" si="43"/>
        <v>31</v>
      </c>
      <c r="D431" s="117">
        <v>52000</v>
      </c>
      <c r="E431" s="117">
        <v>142000</v>
      </c>
      <c r="F431" s="117">
        <v>2012</v>
      </c>
      <c r="G431" s="117">
        <v>3.3067869999999999</v>
      </c>
      <c r="N431" s="117" t="str">
        <f t="shared" si="39"/>
        <v>52000142000</v>
      </c>
      <c r="O431" s="117">
        <f t="shared" si="40"/>
        <v>8</v>
      </c>
      <c r="P431" s="117">
        <f t="shared" si="41"/>
        <v>31</v>
      </c>
      <c r="R431" s="117" t="e">
        <f>VLOOKUP(B431&amp;"-"&amp;C431,Backgroundconc!$A$3:$E$2100,4,FALSE)</f>
        <v>#N/A</v>
      </c>
      <c r="S431" s="117" t="e">
        <f>VLOOKUP(B431&amp;"-"&amp;C431,Backgroundconc!$A$3:$E$2100,5,FALSE)</f>
        <v>#N/A</v>
      </c>
    </row>
    <row r="432" spans="1:19">
      <c r="A432" s="117" t="str">
        <f t="shared" si="38"/>
        <v>8322012</v>
      </c>
      <c r="B432" s="117">
        <f t="shared" si="42"/>
        <v>8</v>
      </c>
      <c r="C432" s="117">
        <f t="shared" si="43"/>
        <v>32</v>
      </c>
      <c r="D432" s="117">
        <v>52000</v>
      </c>
      <c r="E432" s="117">
        <v>146000</v>
      </c>
      <c r="F432" s="117">
        <v>2012</v>
      </c>
      <c r="G432" s="117">
        <v>3.2029719999999999</v>
      </c>
      <c r="N432" s="117" t="str">
        <f t="shared" si="39"/>
        <v>52000146000</v>
      </c>
      <c r="O432" s="117">
        <f t="shared" si="40"/>
        <v>8</v>
      </c>
      <c r="P432" s="117">
        <f t="shared" si="41"/>
        <v>32</v>
      </c>
      <c r="R432" s="117" t="e">
        <f>VLOOKUP(B432&amp;"-"&amp;C432,Backgroundconc!$A$3:$E$2100,4,FALSE)</f>
        <v>#N/A</v>
      </c>
      <c r="S432" s="117" t="e">
        <f>VLOOKUP(B432&amp;"-"&amp;C432,Backgroundconc!$A$3:$E$2100,5,FALSE)</f>
        <v>#N/A</v>
      </c>
    </row>
    <row r="433" spans="1:19">
      <c r="A433" s="117" t="str">
        <f t="shared" si="38"/>
        <v>8332012</v>
      </c>
      <c r="B433" s="117">
        <f t="shared" si="42"/>
        <v>8</v>
      </c>
      <c r="C433" s="117">
        <f t="shared" si="43"/>
        <v>33</v>
      </c>
      <c r="D433" s="117">
        <v>52000</v>
      </c>
      <c r="E433" s="117">
        <v>150000</v>
      </c>
      <c r="F433" s="117">
        <v>2012</v>
      </c>
      <c r="G433" s="117">
        <v>3.397078</v>
      </c>
      <c r="N433" s="117" t="str">
        <f t="shared" si="39"/>
        <v>52000150000</v>
      </c>
      <c r="O433" s="117">
        <f t="shared" si="40"/>
        <v>8</v>
      </c>
      <c r="P433" s="117">
        <f t="shared" si="41"/>
        <v>33</v>
      </c>
      <c r="R433" s="117" t="e">
        <f>VLOOKUP(B433&amp;"-"&amp;C433,Backgroundconc!$A$3:$E$2100,4,FALSE)</f>
        <v>#N/A</v>
      </c>
      <c r="S433" s="117" t="e">
        <f>VLOOKUP(B433&amp;"-"&amp;C433,Backgroundconc!$A$3:$E$2100,5,FALSE)</f>
        <v>#N/A</v>
      </c>
    </row>
    <row r="434" spans="1:19">
      <c r="A434" s="117" t="str">
        <f t="shared" si="38"/>
        <v>8342012</v>
      </c>
      <c r="B434" s="117">
        <f t="shared" si="42"/>
        <v>8</v>
      </c>
      <c r="C434" s="117">
        <f t="shared" si="43"/>
        <v>34</v>
      </c>
      <c r="D434" s="117">
        <v>52000</v>
      </c>
      <c r="E434" s="117">
        <v>154000</v>
      </c>
      <c r="F434" s="117">
        <v>2012</v>
      </c>
      <c r="G434" s="117">
        <v>3.699255</v>
      </c>
      <c r="N434" s="117" t="str">
        <f t="shared" si="39"/>
        <v>52000154000</v>
      </c>
      <c r="O434" s="117">
        <f t="shared" si="40"/>
        <v>8</v>
      </c>
      <c r="P434" s="117">
        <f t="shared" si="41"/>
        <v>34</v>
      </c>
      <c r="R434" s="117" t="e">
        <f>VLOOKUP(B434&amp;"-"&amp;C434,Backgroundconc!$A$3:$E$2100,4,FALSE)</f>
        <v>#N/A</v>
      </c>
      <c r="S434" s="117" t="e">
        <f>VLOOKUP(B434&amp;"-"&amp;C434,Backgroundconc!$A$3:$E$2100,5,FALSE)</f>
        <v>#N/A</v>
      </c>
    </row>
    <row r="435" spans="1:19">
      <c r="A435" s="117" t="str">
        <f t="shared" si="38"/>
        <v>8352012</v>
      </c>
      <c r="B435" s="117">
        <f t="shared" si="42"/>
        <v>8</v>
      </c>
      <c r="C435" s="117">
        <f t="shared" si="43"/>
        <v>35</v>
      </c>
      <c r="D435" s="117">
        <v>52000</v>
      </c>
      <c r="E435" s="117">
        <v>158000</v>
      </c>
      <c r="F435" s="117">
        <v>2012</v>
      </c>
      <c r="G435" s="117">
        <v>3.7779509999999998</v>
      </c>
      <c r="N435" s="117" t="str">
        <f t="shared" si="39"/>
        <v>52000158000</v>
      </c>
      <c r="O435" s="117">
        <f t="shared" si="40"/>
        <v>8</v>
      </c>
      <c r="P435" s="117">
        <f t="shared" si="41"/>
        <v>35</v>
      </c>
      <c r="R435" s="117" t="e">
        <f>VLOOKUP(B435&amp;"-"&amp;C435,Backgroundconc!$A$3:$E$2100,4,FALSE)</f>
        <v>#N/A</v>
      </c>
      <c r="S435" s="117" t="e">
        <f>VLOOKUP(B435&amp;"-"&amp;C435,Backgroundconc!$A$3:$E$2100,5,FALSE)</f>
        <v>#N/A</v>
      </c>
    </row>
    <row r="436" spans="1:19">
      <c r="A436" s="117" t="str">
        <f t="shared" si="38"/>
        <v>8362012</v>
      </c>
      <c r="B436" s="117">
        <f t="shared" si="42"/>
        <v>8</v>
      </c>
      <c r="C436" s="117">
        <f t="shared" si="43"/>
        <v>36</v>
      </c>
      <c r="D436" s="117">
        <v>52000</v>
      </c>
      <c r="E436" s="117">
        <v>162000</v>
      </c>
      <c r="F436" s="117">
        <v>2012</v>
      </c>
      <c r="G436" s="117">
        <v>3.588257</v>
      </c>
      <c r="N436" s="117" t="str">
        <f t="shared" si="39"/>
        <v>52000162000</v>
      </c>
      <c r="O436" s="117">
        <f t="shared" si="40"/>
        <v>8</v>
      </c>
      <c r="P436" s="117">
        <f t="shared" si="41"/>
        <v>36</v>
      </c>
      <c r="R436" s="117">
        <f>VLOOKUP(B436&amp;"-"&amp;C436,Backgroundconc!$A$3:$E$2100,4,FALSE)</f>
        <v>52000</v>
      </c>
      <c r="S436" s="117">
        <f>VLOOKUP(B436&amp;"-"&amp;C436,Backgroundconc!$A$3:$E$2100,5,FALSE)</f>
        <v>162000</v>
      </c>
    </row>
    <row r="437" spans="1:19">
      <c r="A437" s="117" t="str">
        <f t="shared" si="38"/>
        <v>8372012</v>
      </c>
      <c r="B437" s="117">
        <f t="shared" si="42"/>
        <v>8</v>
      </c>
      <c r="C437" s="117">
        <f t="shared" si="43"/>
        <v>37</v>
      </c>
      <c r="D437" s="117">
        <v>52000</v>
      </c>
      <c r="E437" s="117">
        <v>166000</v>
      </c>
      <c r="F437" s="117">
        <v>2012</v>
      </c>
      <c r="G437" s="117">
        <v>3.565645</v>
      </c>
      <c r="N437" s="117" t="str">
        <f t="shared" si="39"/>
        <v>52000166000</v>
      </c>
      <c r="O437" s="117">
        <f t="shared" si="40"/>
        <v>8</v>
      </c>
      <c r="P437" s="117">
        <f t="shared" si="41"/>
        <v>37</v>
      </c>
      <c r="R437" s="117">
        <f>VLOOKUP(B437&amp;"-"&amp;C437,Backgroundconc!$A$3:$E$2100,4,FALSE)</f>
        <v>52000</v>
      </c>
      <c r="S437" s="117">
        <f>VLOOKUP(B437&amp;"-"&amp;C437,Backgroundconc!$A$3:$E$2100,5,FALSE)</f>
        <v>166000</v>
      </c>
    </row>
    <row r="438" spans="1:19">
      <c r="A438" s="117" t="str">
        <f t="shared" si="38"/>
        <v>8382012</v>
      </c>
      <c r="B438" s="117">
        <f t="shared" si="42"/>
        <v>8</v>
      </c>
      <c r="C438" s="117">
        <f t="shared" si="43"/>
        <v>38</v>
      </c>
      <c r="D438" s="117">
        <v>52000</v>
      </c>
      <c r="E438" s="117">
        <v>170000</v>
      </c>
      <c r="F438" s="117">
        <v>2012</v>
      </c>
      <c r="G438" s="117">
        <v>3.3614820000000001</v>
      </c>
      <c r="N438" s="117" t="str">
        <f t="shared" si="39"/>
        <v>52000170000</v>
      </c>
      <c r="O438" s="117">
        <f t="shared" si="40"/>
        <v>8</v>
      </c>
      <c r="P438" s="117">
        <f t="shared" si="41"/>
        <v>38</v>
      </c>
      <c r="R438" s="117">
        <f>VLOOKUP(B438&amp;"-"&amp;C438,Backgroundconc!$A$3:$E$2100,4,FALSE)</f>
        <v>52000</v>
      </c>
      <c r="S438" s="117">
        <f>VLOOKUP(B438&amp;"-"&amp;C438,Backgroundconc!$A$3:$E$2100,5,FALSE)</f>
        <v>170000</v>
      </c>
    </row>
    <row r="439" spans="1:19">
      <c r="A439" s="117" t="str">
        <f t="shared" si="38"/>
        <v>8392012</v>
      </c>
      <c r="B439" s="117">
        <f t="shared" si="42"/>
        <v>8</v>
      </c>
      <c r="C439" s="117">
        <f t="shared" si="43"/>
        <v>39</v>
      </c>
      <c r="D439" s="117">
        <v>52000</v>
      </c>
      <c r="E439" s="117">
        <v>174000</v>
      </c>
      <c r="F439" s="117">
        <v>2012</v>
      </c>
      <c r="G439" s="117">
        <v>3.4090549999999999</v>
      </c>
      <c r="N439" s="117" t="str">
        <f t="shared" si="39"/>
        <v>52000174000</v>
      </c>
      <c r="O439" s="117">
        <f t="shared" si="40"/>
        <v>8</v>
      </c>
      <c r="P439" s="117">
        <f t="shared" si="41"/>
        <v>39</v>
      </c>
      <c r="R439" s="117">
        <f>VLOOKUP(B439&amp;"-"&amp;C439,Backgroundconc!$A$3:$E$2100,4,FALSE)</f>
        <v>52000</v>
      </c>
      <c r="S439" s="117">
        <f>VLOOKUP(B439&amp;"-"&amp;C439,Backgroundconc!$A$3:$E$2100,5,FALSE)</f>
        <v>174000</v>
      </c>
    </row>
    <row r="440" spans="1:19">
      <c r="A440" s="117" t="str">
        <f t="shared" si="38"/>
        <v>8402012</v>
      </c>
      <c r="B440" s="117">
        <f t="shared" si="42"/>
        <v>8</v>
      </c>
      <c r="C440" s="117">
        <f t="shared" si="43"/>
        <v>40</v>
      </c>
      <c r="D440" s="117">
        <v>52000</v>
      </c>
      <c r="E440" s="117">
        <v>178000</v>
      </c>
      <c r="F440" s="117">
        <v>2012</v>
      </c>
      <c r="G440" s="117">
        <v>3.5239159999999998</v>
      </c>
      <c r="N440" s="117" t="str">
        <f t="shared" si="39"/>
        <v>52000178000</v>
      </c>
      <c r="O440" s="117">
        <f t="shared" si="40"/>
        <v>8</v>
      </c>
      <c r="P440" s="117">
        <f t="shared" si="41"/>
        <v>40</v>
      </c>
      <c r="R440" s="117">
        <f>VLOOKUP(B440&amp;"-"&amp;C440,Backgroundconc!$A$3:$E$2100,4,FALSE)</f>
        <v>52000</v>
      </c>
      <c r="S440" s="117">
        <f>VLOOKUP(B440&amp;"-"&amp;C440,Backgroundconc!$A$3:$E$2100,5,FALSE)</f>
        <v>178000</v>
      </c>
    </row>
    <row r="441" spans="1:19">
      <c r="A441" s="117" t="str">
        <f t="shared" si="38"/>
        <v>8412012</v>
      </c>
      <c r="B441" s="117">
        <f t="shared" si="42"/>
        <v>8</v>
      </c>
      <c r="C441" s="117">
        <f t="shared" si="43"/>
        <v>41</v>
      </c>
      <c r="D441" s="117">
        <v>52000</v>
      </c>
      <c r="E441" s="117">
        <v>182000</v>
      </c>
      <c r="F441" s="117">
        <v>2012</v>
      </c>
      <c r="G441" s="117">
        <v>3.5042339999999998</v>
      </c>
      <c r="N441" s="117" t="str">
        <f t="shared" si="39"/>
        <v>52000182000</v>
      </c>
      <c r="O441" s="117">
        <f t="shared" si="40"/>
        <v>8</v>
      </c>
      <c r="P441" s="117">
        <f t="shared" si="41"/>
        <v>41</v>
      </c>
      <c r="R441" s="117">
        <f>VLOOKUP(B441&amp;"-"&amp;C441,Backgroundconc!$A$3:$E$2100,4,FALSE)</f>
        <v>52000</v>
      </c>
      <c r="S441" s="117">
        <f>VLOOKUP(B441&amp;"-"&amp;C441,Backgroundconc!$A$3:$E$2100,5,FALSE)</f>
        <v>182000</v>
      </c>
    </row>
    <row r="442" spans="1:19">
      <c r="A442" s="117" t="str">
        <f t="shared" si="38"/>
        <v>8422012</v>
      </c>
      <c r="B442" s="117">
        <f t="shared" si="42"/>
        <v>8</v>
      </c>
      <c r="C442" s="117">
        <f t="shared" si="43"/>
        <v>42</v>
      </c>
      <c r="D442" s="117">
        <v>52000</v>
      </c>
      <c r="E442" s="117">
        <v>186000</v>
      </c>
      <c r="F442" s="117">
        <v>2012</v>
      </c>
      <c r="G442" s="117">
        <v>3.434828</v>
      </c>
      <c r="N442" s="117" t="str">
        <f t="shared" si="39"/>
        <v>52000186000</v>
      </c>
      <c r="O442" s="117">
        <f t="shared" si="40"/>
        <v>8</v>
      </c>
      <c r="P442" s="117">
        <f t="shared" si="41"/>
        <v>42</v>
      </c>
      <c r="R442" s="117">
        <f>VLOOKUP(B442&amp;"-"&amp;C442,Backgroundconc!$A$3:$E$2100,4,FALSE)</f>
        <v>52000</v>
      </c>
      <c r="S442" s="117">
        <f>VLOOKUP(B442&amp;"-"&amp;C442,Backgroundconc!$A$3:$E$2100,5,FALSE)</f>
        <v>186000</v>
      </c>
    </row>
    <row r="443" spans="1:19">
      <c r="A443" s="117" t="str">
        <f t="shared" si="38"/>
        <v>8432012</v>
      </c>
      <c r="B443" s="117">
        <f t="shared" si="42"/>
        <v>8</v>
      </c>
      <c r="C443" s="117">
        <f t="shared" si="43"/>
        <v>43</v>
      </c>
      <c r="D443" s="117">
        <v>52000</v>
      </c>
      <c r="E443" s="117">
        <v>190000</v>
      </c>
      <c r="F443" s="117">
        <v>2012</v>
      </c>
      <c r="G443" s="117">
        <v>3.542503</v>
      </c>
      <c r="N443" s="117" t="str">
        <f t="shared" si="39"/>
        <v>52000190000</v>
      </c>
      <c r="O443" s="117">
        <f t="shared" si="40"/>
        <v>8</v>
      </c>
      <c r="P443" s="117">
        <f t="shared" si="41"/>
        <v>43</v>
      </c>
      <c r="R443" s="117">
        <f>VLOOKUP(B443&amp;"-"&amp;C443,Backgroundconc!$A$3:$E$2100,4,FALSE)</f>
        <v>52000</v>
      </c>
      <c r="S443" s="117">
        <f>VLOOKUP(B443&amp;"-"&amp;C443,Backgroundconc!$A$3:$E$2100,5,FALSE)</f>
        <v>190000</v>
      </c>
    </row>
    <row r="444" spans="1:19">
      <c r="A444" s="117" t="str">
        <f t="shared" si="38"/>
        <v>8442012</v>
      </c>
      <c r="B444" s="117">
        <f t="shared" si="42"/>
        <v>8</v>
      </c>
      <c r="C444" s="117">
        <f t="shared" si="43"/>
        <v>44</v>
      </c>
      <c r="D444" s="117">
        <v>52000</v>
      </c>
      <c r="E444" s="117">
        <v>194000</v>
      </c>
      <c r="F444" s="117">
        <v>2012</v>
      </c>
      <c r="G444" s="117">
        <v>3.6464370000000002</v>
      </c>
      <c r="N444" s="117" t="str">
        <f t="shared" si="39"/>
        <v>52000194000</v>
      </c>
      <c r="O444" s="117">
        <f t="shared" si="40"/>
        <v>8</v>
      </c>
      <c r="P444" s="117">
        <f t="shared" si="41"/>
        <v>44</v>
      </c>
      <c r="R444" s="117">
        <f>VLOOKUP(B444&amp;"-"&amp;C444,Backgroundconc!$A$3:$E$2100,4,FALSE)</f>
        <v>52000</v>
      </c>
      <c r="S444" s="117">
        <f>VLOOKUP(B444&amp;"-"&amp;C444,Backgroundconc!$A$3:$E$2100,5,FALSE)</f>
        <v>194000</v>
      </c>
    </row>
    <row r="445" spans="1:19">
      <c r="A445" s="117" t="str">
        <f t="shared" si="38"/>
        <v>8452012</v>
      </c>
      <c r="B445" s="117">
        <f t="shared" si="42"/>
        <v>8</v>
      </c>
      <c r="C445" s="117">
        <f t="shared" si="43"/>
        <v>45</v>
      </c>
      <c r="D445" s="117">
        <v>52000</v>
      </c>
      <c r="E445" s="117">
        <v>198000</v>
      </c>
      <c r="F445" s="117">
        <v>2012</v>
      </c>
      <c r="G445" s="117">
        <v>3.5284399999999998</v>
      </c>
      <c r="N445" s="117" t="str">
        <f t="shared" si="39"/>
        <v>52000198000</v>
      </c>
      <c r="O445" s="117">
        <f t="shared" si="40"/>
        <v>8</v>
      </c>
      <c r="P445" s="117">
        <f t="shared" si="41"/>
        <v>45</v>
      </c>
      <c r="R445" s="117">
        <f>VLOOKUP(B445&amp;"-"&amp;C445,Backgroundconc!$A$3:$E$2100,4,FALSE)</f>
        <v>52000</v>
      </c>
      <c r="S445" s="117">
        <f>VLOOKUP(B445&amp;"-"&amp;C445,Backgroundconc!$A$3:$E$2100,5,FALSE)</f>
        <v>198000</v>
      </c>
    </row>
    <row r="446" spans="1:19">
      <c r="A446" s="117" t="str">
        <f t="shared" si="38"/>
        <v>8462012</v>
      </c>
      <c r="B446" s="117">
        <f t="shared" si="42"/>
        <v>8</v>
      </c>
      <c r="C446" s="117">
        <f t="shared" si="43"/>
        <v>46</v>
      </c>
      <c r="D446" s="117">
        <v>52000</v>
      </c>
      <c r="E446" s="117">
        <v>202000</v>
      </c>
      <c r="F446" s="117">
        <v>2012</v>
      </c>
      <c r="G446" s="117">
        <v>4.0188870000000003</v>
      </c>
      <c r="N446" s="117" t="str">
        <f t="shared" si="39"/>
        <v>52000202000</v>
      </c>
      <c r="O446" s="117">
        <f t="shared" si="40"/>
        <v>8</v>
      </c>
      <c r="P446" s="117">
        <f t="shared" si="41"/>
        <v>46</v>
      </c>
      <c r="R446" s="117">
        <f>VLOOKUP(B446&amp;"-"&amp;C446,Backgroundconc!$A$3:$E$2100,4,FALSE)</f>
        <v>52000</v>
      </c>
      <c r="S446" s="117">
        <f>VLOOKUP(B446&amp;"-"&amp;C446,Backgroundconc!$A$3:$E$2100,5,FALSE)</f>
        <v>202000</v>
      </c>
    </row>
    <row r="447" spans="1:19">
      <c r="A447" s="117" t="str">
        <f t="shared" si="38"/>
        <v>8472012</v>
      </c>
      <c r="B447" s="117">
        <f t="shared" si="42"/>
        <v>8</v>
      </c>
      <c r="C447" s="117">
        <f t="shared" si="43"/>
        <v>47</v>
      </c>
      <c r="D447" s="117">
        <v>52000</v>
      </c>
      <c r="E447" s="117">
        <v>206000</v>
      </c>
      <c r="F447" s="117">
        <v>2012</v>
      </c>
      <c r="G447" s="117">
        <v>4.0972489999999997</v>
      </c>
      <c r="N447" s="117" t="str">
        <f t="shared" si="39"/>
        <v>52000206000</v>
      </c>
      <c r="O447" s="117">
        <f t="shared" si="40"/>
        <v>8</v>
      </c>
      <c r="P447" s="117">
        <f t="shared" si="41"/>
        <v>47</v>
      </c>
      <c r="R447" s="117">
        <f>VLOOKUP(B447&amp;"-"&amp;C447,Backgroundconc!$A$3:$E$2100,4,FALSE)</f>
        <v>52000</v>
      </c>
      <c r="S447" s="117">
        <f>VLOOKUP(B447&amp;"-"&amp;C447,Backgroundconc!$A$3:$E$2100,5,FALSE)</f>
        <v>206000</v>
      </c>
    </row>
    <row r="448" spans="1:19">
      <c r="A448" s="117" t="str">
        <f t="shared" si="38"/>
        <v>8482012</v>
      </c>
      <c r="B448" s="117">
        <f t="shared" si="42"/>
        <v>8</v>
      </c>
      <c r="C448" s="117">
        <f t="shared" si="43"/>
        <v>48</v>
      </c>
      <c r="D448" s="117">
        <v>52000</v>
      </c>
      <c r="E448" s="117">
        <v>210000</v>
      </c>
      <c r="F448" s="117">
        <v>2012</v>
      </c>
      <c r="G448" s="117">
        <v>4.2610749999999999</v>
      </c>
      <c r="N448" s="117" t="str">
        <f t="shared" si="39"/>
        <v>52000210000</v>
      </c>
      <c r="O448" s="117">
        <f t="shared" si="40"/>
        <v>8</v>
      </c>
      <c r="P448" s="117">
        <f t="shared" si="41"/>
        <v>48</v>
      </c>
      <c r="R448" s="117">
        <f>VLOOKUP(B448&amp;"-"&amp;C448,Backgroundconc!$A$3:$E$2100,4,FALSE)</f>
        <v>52000</v>
      </c>
      <c r="S448" s="117">
        <f>VLOOKUP(B448&amp;"-"&amp;C448,Backgroundconc!$A$3:$E$2100,5,FALSE)</f>
        <v>210000</v>
      </c>
    </row>
    <row r="449" spans="1:19">
      <c r="A449" s="117" t="str">
        <f t="shared" si="38"/>
        <v>8492012</v>
      </c>
      <c r="B449" s="117">
        <f t="shared" si="42"/>
        <v>8</v>
      </c>
      <c r="C449" s="117">
        <f t="shared" si="43"/>
        <v>49</v>
      </c>
      <c r="D449" s="117">
        <v>52000</v>
      </c>
      <c r="E449" s="117">
        <v>214000</v>
      </c>
      <c r="F449" s="117">
        <v>2012</v>
      </c>
      <c r="G449" s="117">
        <v>4.1673429999999998</v>
      </c>
      <c r="N449" s="117" t="str">
        <f t="shared" si="39"/>
        <v>52000214000</v>
      </c>
      <c r="O449" s="117">
        <f t="shared" si="40"/>
        <v>8</v>
      </c>
      <c r="P449" s="117">
        <f t="shared" si="41"/>
        <v>49</v>
      </c>
      <c r="R449" s="117">
        <f>VLOOKUP(B449&amp;"-"&amp;C449,Backgroundconc!$A$3:$E$2100,4,FALSE)</f>
        <v>52000</v>
      </c>
      <c r="S449" s="117">
        <f>VLOOKUP(B449&amp;"-"&amp;C449,Backgroundconc!$A$3:$E$2100,5,FALSE)</f>
        <v>214000</v>
      </c>
    </row>
    <row r="450" spans="1:19">
      <c r="A450" s="117" t="str">
        <f t="shared" si="38"/>
        <v>8502012</v>
      </c>
      <c r="B450" s="117">
        <f t="shared" si="42"/>
        <v>8</v>
      </c>
      <c r="C450" s="117">
        <f t="shared" si="43"/>
        <v>50</v>
      </c>
      <c r="D450" s="117">
        <v>52000</v>
      </c>
      <c r="E450" s="117">
        <v>218000</v>
      </c>
      <c r="F450" s="117">
        <v>2012</v>
      </c>
      <c r="G450" s="117">
        <v>6.2259729999999998</v>
      </c>
      <c r="N450" s="117" t="str">
        <f t="shared" si="39"/>
        <v>52000218000</v>
      </c>
      <c r="O450" s="117">
        <f t="shared" si="40"/>
        <v>8</v>
      </c>
      <c r="P450" s="117">
        <f t="shared" si="41"/>
        <v>50</v>
      </c>
      <c r="R450" s="117">
        <f>VLOOKUP(B450&amp;"-"&amp;C450,Backgroundconc!$A$3:$E$2100,4,FALSE)</f>
        <v>52000</v>
      </c>
      <c r="S450" s="117">
        <f>VLOOKUP(B450&amp;"-"&amp;C450,Backgroundconc!$A$3:$E$2100,5,FALSE)</f>
        <v>218000</v>
      </c>
    </row>
    <row r="451" spans="1:19">
      <c r="A451" s="117" t="str">
        <f t="shared" ref="A451:A514" si="44">CONCATENATE(B451,C451,F451)</f>
        <v>8512012</v>
      </c>
      <c r="B451" s="117">
        <f t="shared" si="42"/>
        <v>8</v>
      </c>
      <c r="C451" s="117">
        <f t="shared" si="43"/>
        <v>51</v>
      </c>
      <c r="D451" s="117">
        <v>52000</v>
      </c>
      <c r="E451" s="117">
        <v>222000</v>
      </c>
      <c r="F451" s="117">
        <v>2012</v>
      </c>
      <c r="G451" s="117">
        <v>6.7571320000000004</v>
      </c>
      <c r="N451" s="117" t="str">
        <f t="shared" ref="N451:N514" si="45">D451&amp;E451</f>
        <v>52000222000</v>
      </c>
      <c r="O451" s="117">
        <f t="shared" ref="O451:O514" si="46">B451</f>
        <v>8</v>
      </c>
      <c r="P451" s="117">
        <f t="shared" ref="P451:P514" si="47">C451</f>
        <v>51</v>
      </c>
      <c r="R451" s="117" t="e">
        <f>VLOOKUP(B451&amp;"-"&amp;C451,Backgroundconc!$A$3:$E$2100,4,FALSE)</f>
        <v>#N/A</v>
      </c>
      <c r="S451" s="117" t="e">
        <f>VLOOKUP(B451&amp;"-"&amp;C451,Backgroundconc!$A$3:$E$2100,5,FALSE)</f>
        <v>#N/A</v>
      </c>
    </row>
    <row r="452" spans="1:19">
      <c r="A452" s="117" t="str">
        <f t="shared" si="44"/>
        <v>8522012</v>
      </c>
      <c r="B452" s="117">
        <f t="shared" si="42"/>
        <v>8</v>
      </c>
      <c r="C452" s="117">
        <f t="shared" si="43"/>
        <v>52</v>
      </c>
      <c r="D452" s="117">
        <v>52000</v>
      </c>
      <c r="E452" s="117">
        <v>226000</v>
      </c>
      <c r="F452" s="117">
        <v>2012</v>
      </c>
      <c r="G452" s="117">
        <v>6.9879220000000002</v>
      </c>
      <c r="N452" s="117" t="str">
        <f t="shared" si="45"/>
        <v>52000226000</v>
      </c>
      <c r="O452" s="117">
        <f t="shared" si="46"/>
        <v>8</v>
      </c>
      <c r="P452" s="117">
        <f t="shared" si="47"/>
        <v>52</v>
      </c>
      <c r="R452" s="117" t="e">
        <f>VLOOKUP(B452&amp;"-"&amp;C452,Backgroundconc!$A$3:$E$2100,4,FALSE)</f>
        <v>#N/A</v>
      </c>
      <c r="S452" s="117" t="e">
        <f>VLOOKUP(B452&amp;"-"&amp;C452,Backgroundconc!$A$3:$E$2100,5,FALSE)</f>
        <v>#N/A</v>
      </c>
    </row>
    <row r="453" spans="1:19">
      <c r="A453" s="117" t="str">
        <f t="shared" si="44"/>
        <v>8532012</v>
      </c>
      <c r="B453" s="117">
        <f t="shared" si="42"/>
        <v>8</v>
      </c>
      <c r="C453" s="117">
        <f t="shared" si="43"/>
        <v>53</v>
      </c>
      <c r="D453" s="117">
        <v>52000</v>
      </c>
      <c r="E453" s="117">
        <v>230000</v>
      </c>
      <c r="F453" s="117">
        <v>2012</v>
      </c>
      <c r="G453" s="117">
        <v>7.1185460000000003</v>
      </c>
      <c r="N453" s="117" t="str">
        <f t="shared" si="45"/>
        <v>52000230000</v>
      </c>
      <c r="O453" s="117">
        <f t="shared" si="46"/>
        <v>8</v>
      </c>
      <c r="P453" s="117">
        <f t="shared" si="47"/>
        <v>53</v>
      </c>
      <c r="R453" s="117" t="e">
        <f>VLOOKUP(B453&amp;"-"&amp;C453,Backgroundconc!$A$3:$E$2100,4,FALSE)</f>
        <v>#N/A</v>
      </c>
      <c r="S453" s="117" t="e">
        <f>VLOOKUP(B453&amp;"-"&amp;C453,Backgroundconc!$A$3:$E$2100,5,FALSE)</f>
        <v>#N/A</v>
      </c>
    </row>
    <row r="454" spans="1:19">
      <c r="A454" s="117" t="str">
        <f t="shared" si="44"/>
        <v>8542012</v>
      </c>
      <c r="B454" s="117">
        <f t="shared" si="42"/>
        <v>8</v>
      </c>
      <c r="C454" s="117">
        <f t="shared" si="43"/>
        <v>54</v>
      </c>
      <c r="D454" s="117">
        <v>52000</v>
      </c>
      <c r="E454" s="117">
        <v>234000</v>
      </c>
      <c r="F454" s="117">
        <v>2012</v>
      </c>
      <c r="G454" s="117">
        <v>7.1651879999999997</v>
      </c>
      <c r="N454" s="117" t="str">
        <f t="shared" si="45"/>
        <v>52000234000</v>
      </c>
      <c r="O454" s="117">
        <f t="shared" si="46"/>
        <v>8</v>
      </c>
      <c r="P454" s="117">
        <f t="shared" si="47"/>
        <v>54</v>
      </c>
      <c r="R454" s="117" t="e">
        <f>VLOOKUP(B454&amp;"-"&amp;C454,Backgroundconc!$A$3:$E$2100,4,FALSE)</f>
        <v>#N/A</v>
      </c>
      <c r="S454" s="117" t="e">
        <f>VLOOKUP(B454&amp;"-"&amp;C454,Backgroundconc!$A$3:$E$2100,5,FALSE)</f>
        <v>#N/A</v>
      </c>
    </row>
    <row r="455" spans="1:19">
      <c r="A455" s="117" t="str">
        <f t="shared" si="44"/>
        <v>8552012</v>
      </c>
      <c r="B455" s="117">
        <f t="shared" si="42"/>
        <v>8</v>
      </c>
      <c r="C455" s="117">
        <f t="shared" si="43"/>
        <v>55</v>
      </c>
      <c r="D455" s="117">
        <v>52000</v>
      </c>
      <c r="E455" s="117">
        <v>238000</v>
      </c>
      <c r="F455" s="117">
        <v>2012</v>
      </c>
      <c r="G455" s="117">
        <v>7.2388579999999996</v>
      </c>
      <c r="N455" s="117" t="str">
        <f t="shared" si="45"/>
        <v>52000238000</v>
      </c>
      <c r="O455" s="117">
        <f t="shared" si="46"/>
        <v>8</v>
      </c>
      <c r="P455" s="117">
        <f t="shared" si="47"/>
        <v>55</v>
      </c>
      <c r="R455" s="117" t="e">
        <f>VLOOKUP(B455&amp;"-"&amp;C455,Backgroundconc!$A$3:$E$2100,4,FALSE)</f>
        <v>#N/A</v>
      </c>
      <c r="S455" s="117" t="e">
        <f>VLOOKUP(B455&amp;"-"&amp;C455,Backgroundconc!$A$3:$E$2100,5,FALSE)</f>
        <v>#N/A</v>
      </c>
    </row>
    <row r="456" spans="1:19">
      <c r="A456" s="117" t="str">
        <f t="shared" si="44"/>
        <v>8562012</v>
      </c>
      <c r="B456" s="117">
        <f t="shared" si="42"/>
        <v>8</v>
      </c>
      <c r="C456" s="117">
        <f t="shared" si="43"/>
        <v>56</v>
      </c>
      <c r="D456" s="117">
        <v>52000</v>
      </c>
      <c r="E456" s="117">
        <v>242000</v>
      </c>
      <c r="F456" s="117">
        <v>2012</v>
      </c>
      <c r="G456" s="117">
        <v>7.3113989999999998</v>
      </c>
      <c r="N456" s="117" t="str">
        <f t="shared" si="45"/>
        <v>52000242000</v>
      </c>
      <c r="O456" s="117">
        <f t="shared" si="46"/>
        <v>8</v>
      </c>
      <c r="P456" s="117">
        <f t="shared" si="47"/>
        <v>56</v>
      </c>
      <c r="R456" s="117" t="e">
        <f>VLOOKUP(B456&amp;"-"&amp;C456,Backgroundconc!$A$3:$E$2100,4,FALSE)</f>
        <v>#N/A</v>
      </c>
      <c r="S456" s="117" t="e">
        <f>VLOOKUP(B456&amp;"-"&amp;C456,Backgroundconc!$A$3:$E$2100,5,FALSE)</f>
        <v>#N/A</v>
      </c>
    </row>
    <row r="457" spans="1:19">
      <c r="A457" s="117" t="str">
        <f t="shared" si="44"/>
        <v>8572012</v>
      </c>
      <c r="B457" s="117">
        <f t="shared" si="42"/>
        <v>8</v>
      </c>
      <c r="C457" s="117">
        <f t="shared" si="43"/>
        <v>57</v>
      </c>
      <c r="D457" s="117">
        <v>52000</v>
      </c>
      <c r="E457" s="117">
        <v>246000</v>
      </c>
      <c r="F457" s="117">
        <v>2012</v>
      </c>
      <c r="G457" s="117">
        <v>7.4183139999999996</v>
      </c>
      <c r="N457" s="117" t="str">
        <f t="shared" si="45"/>
        <v>52000246000</v>
      </c>
      <c r="O457" s="117">
        <f t="shared" si="46"/>
        <v>8</v>
      </c>
      <c r="P457" s="117">
        <f t="shared" si="47"/>
        <v>57</v>
      </c>
      <c r="R457" s="117" t="e">
        <f>VLOOKUP(B457&amp;"-"&amp;C457,Backgroundconc!$A$3:$E$2100,4,FALSE)</f>
        <v>#N/A</v>
      </c>
      <c r="S457" s="117" t="e">
        <f>VLOOKUP(B457&amp;"-"&amp;C457,Backgroundconc!$A$3:$E$2100,5,FALSE)</f>
        <v>#N/A</v>
      </c>
    </row>
    <row r="458" spans="1:19">
      <c r="A458" s="117" t="str">
        <f t="shared" si="44"/>
        <v>912012</v>
      </c>
      <c r="B458" s="117">
        <f t="shared" si="42"/>
        <v>9</v>
      </c>
      <c r="C458" s="117">
        <f t="shared" si="43"/>
        <v>1</v>
      </c>
      <c r="D458" s="117">
        <v>56000</v>
      </c>
      <c r="E458" s="117">
        <v>22000</v>
      </c>
      <c r="F458" s="117">
        <v>2012</v>
      </c>
      <c r="G458" s="117">
        <v>3.1647630000000002</v>
      </c>
      <c r="N458" s="117" t="str">
        <f t="shared" si="45"/>
        <v>5600022000</v>
      </c>
      <c r="O458" s="117">
        <f t="shared" si="46"/>
        <v>9</v>
      </c>
      <c r="P458" s="117">
        <f t="shared" si="47"/>
        <v>1</v>
      </c>
      <c r="R458" s="117" t="e">
        <f>VLOOKUP(B458&amp;"-"&amp;C458,Backgroundconc!$A$3:$E$2100,4,FALSE)</f>
        <v>#N/A</v>
      </c>
      <c r="S458" s="117" t="e">
        <f>VLOOKUP(B458&amp;"-"&amp;C458,Backgroundconc!$A$3:$E$2100,5,FALSE)</f>
        <v>#N/A</v>
      </c>
    </row>
    <row r="459" spans="1:19">
      <c r="A459" s="117" t="str">
        <f t="shared" si="44"/>
        <v>922012</v>
      </c>
      <c r="B459" s="117">
        <f t="shared" si="42"/>
        <v>9</v>
      </c>
      <c r="C459" s="117">
        <f t="shared" si="43"/>
        <v>2</v>
      </c>
      <c r="D459" s="117">
        <v>56000</v>
      </c>
      <c r="E459" s="117">
        <v>26000</v>
      </c>
      <c r="F459" s="117">
        <v>2012</v>
      </c>
      <c r="G459" s="117">
        <v>3.1939440000000001</v>
      </c>
      <c r="N459" s="117" t="str">
        <f t="shared" si="45"/>
        <v>5600026000</v>
      </c>
      <c r="O459" s="117">
        <f t="shared" si="46"/>
        <v>9</v>
      </c>
      <c r="P459" s="117">
        <f t="shared" si="47"/>
        <v>2</v>
      </c>
      <c r="R459" s="117" t="e">
        <f>VLOOKUP(B459&amp;"-"&amp;C459,Backgroundconc!$A$3:$E$2100,4,FALSE)</f>
        <v>#N/A</v>
      </c>
      <c r="S459" s="117" t="e">
        <f>VLOOKUP(B459&amp;"-"&amp;C459,Backgroundconc!$A$3:$E$2100,5,FALSE)</f>
        <v>#N/A</v>
      </c>
    </row>
    <row r="460" spans="1:19">
      <c r="A460" s="117" t="str">
        <f t="shared" si="44"/>
        <v>932012</v>
      </c>
      <c r="B460" s="117">
        <f t="shared" si="42"/>
        <v>9</v>
      </c>
      <c r="C460" s="117">
        <f t="shared" si="43"/>
        <v>3</v>
      </c>
      <c r="D460" s="117">
        <v>56000</v>
      </c>
      <c r="E460" s="117">
        <v>30000</v>
      </c>
      <c r="F460" s="117">
        <v>2012</v>
      </c>
      <c r="G460" s="117">
        <v>3.1132949999999999</v>
      </c>
      <c r="N460" s="117" t="str">
        <f t="shared" si="45"/>
        <v>5600030000</v>
      </c>
      <c r="O460" s="117">
        <f t="shared" si="46"/>
        <v>9</v>
      </c>
      <c r="P460" s="117">
        <f t="shared" si="47"/>
        <v>3</v>
      </c>
      <c r="R460" s="117" t="e">
        <f>VLOOKUP(B460&amp;"-"&amp;C460,Backgroundconc!$A$3:$E$2100,4,FALSE)</f>
        <v>#N/A</v>
      </c>
      <c r="S460" s="117" t="e">
        <f>VLOOKUP(B460&amp;"-"&amp;C460,Backgroundconc!$A$3:$E$2100,5,FALSE)</f>
        <v>#N/A</v>
      </c>
    </row>
    <row r="461" spans="1:19">
      <c r="A461" s="117" t="str">
        <f t="shared" si="44"/>
        <v>942012</v>
      </c>
      <c r="B461" s="117">
        <f t="shared" si="42"/>
        <v>9</v>
      </c>
      <c r="C461" s="117">
        <f t="shared" si="43"/>
        <v>4</v>
      </c>
      <c r="D461" s="117">
        <v>56000</v>
      </c>
      <c r="E461" s="117">
        <v>34000</v>
      </c>
      <c r="F461" s="117">
        <v>2012</v>
      </c>
      <c r="G461" s="117">
        <v>2.7853829999999999</v>
      </c>
      <c r="N461" s="117" t="str">
        <f t="shared" si="45"/>
        <v>5600034000</v>
      </c>
      <c r="O461" s="117">
        <f t="shared" si="46"/>
        <v>9</v>
      </c>
      <c r="P461" s="117">
        <f t="shared" si="47"/>
        <v>4</v>
      </c>
      <c r="R461" s="117" t="e">
        <f>VLOOKUP(B461&amp;"-"&amp;C461,Backgroundconc!$A$3:$E$2100,4,FALSE)</f>
        <v>#N/A</v>
      </c>
      <c r="S461" s="117" t="e">
        <f>VLOOKUP(B461&amp;"-"&amp;C461,Backgroundconc!$A$3:$E$2100,5,FALSE)</f>
        <v>#N/A</v>
      </c>
    </row>
    <row r="462" spans="1:19">
      <c r="A462" s="117" t="str">
        <f t="shared" si="44"/>
        <v>952012</v>
      </c>
      <c r="B462" s="117">
        <f t="shared" si="42"/>
        <v>9</v>
      </c>
      <c r="C462" s="117">
        <f t="shared" si="43"/>
        <v>5</v>
      </c>
      <c r="D462" s="117">
        <v>56000</v>
      </c>
      <c r="E462" s="117">
        <v>38000</v>
      </c>
      <c r="F462" s="117">
        <v>2012</v>
      </c>
      <c r="G462" s="117">
        <v>3.38253</v>
      </c>
      <c r="N462" s="117" t="str">
        <f t="shared" si="45"/>
        <v>5600038000</v>
      </c>
      <c r="O462" s="117">
        <f t="shared" si="46"/>
        <v>9</v>
      </c>
      <c r="P462" s="117">
        <f t="shared" si="47"/>
        <v>5</v>
      </c>
      <c r="R462" s="117" t="e">
        <f>VLOOKUP(B462&amp;"-"&amp;C462,Backgroundconc!$A$3:$E$2100,4,FALSE)</f>
        <v>#N/A</v>
      </c>
      <c r="S462" s="117" t="e">
        <f>VLOOKUP(B462&amp;"-"&amp;C462,Backgroundconc!$A$3:$E$2100,5,FALSE)</f>
        <v>#N/A</v>
      </c>
    </row>
    <row r="463" spans="1:19">
      <c r="A463" s="117" t="str">
        <f t="shared" si="44"/>
        <v>962012</v>
      </c>
      <c r="B463" s="117">
        <f t="shared" si="42"/>
        <v>9</v>
      </c>
      <c r="C463" s="117">
        <f t="shared" si="43"/>
        <v>6</v>
      </c>
      <c r="D463" s="117">
        <v>56000</v>
      </c>
      <c r="E463" s="117">
        <v>42000</v>
      </c>
      <c r="F463" s="117">
        <v>2012</v>
      </c>
      <c r="G463" s="117">
        <v>3.5172870000000001</v>
      </c>
      <c r="N463" s="117" t="str">
        <f t="shared" si="45"/>
        <v>5600042000</v>
      </c>
      <c r="O463" s="117">
        <f t="shared" si="46"/>
        <v>9</v>
      </c>
      <c r="P463" s="117">
        <f t="shared" si="47"/>
        <v>6</v>
      </c>
      <c r="R463" s="117" t="e">
        <f>VLOOKUP(B463&amp;"-"&amp;C463,Backgroundconc!$A$3:$E$2100,4,FALSE)</f>
        <v>#N/A</v>
      </c>
      <c r="S463" s="117" t="e">
        <f>VLOOKUP(B463&amp;"-"&amp;C463,Backgroundconc!$A$3:$E$2100,5,FALSE)</f>
        <v>#N/A</v>
      </c>
    </row>
    <row r="464" spans="1:19">
      <c r="A464" s="117" t="str">
        <f t="shared" si="44"/>
        <v>972012</v>
      </c>
      <c r="B464" s="117">
        <f t="shared" si="42"/>
        <v>9</v>
      </c>
      <c r="C464" s="117">
        <f t="shared" si="43"/>
        <v>7</v>
      </c>
      <c r="D464" s="117">
        <v>56000</v>
      </c>
      <c r="E464" s="117">
        <v>46000</v>
      </c>
      <c r="F464" s="117">
        <v>2012</v>
      </c>
      <c r="G464" s="117">
        <v>3.3686050000000001</v>
      </c>
      <c r="N464" s="117" t="str">
        <f t="shared" si="45"/>
        <v>5600046000</v>
      </c>
      <c r="O464" s="117">
        <f t="shared" si="46"/>
        <v>9</v>
      </c>
      <c r="P464" s="117">
        <f t="shared" si="47"/>
        <v>7</v>
      </c>
      <c r="R464" s="117" t="e">
        <f>VLOOKUP(B464&amp;"-"&amp;C464,Backgroundconc!$A$3:$E$2100,4,FALSE)</f>
        <v>#N/A</v>
      </c>
      <c r="S464" s="117" t="e">
        <f>VLOOKUP(B464&amp;"-"&amp;C464,Backgroundconc!$A$3:$E$2100,5,FALSE)</f>
        <v>#N/A</v>
      </c>
    </row>
    <row r="465" spans="1:19">
      <c r="A465" s="117" t="str">
        <f t="shared" si="44"/>
        <v>982012</v>
      </c>
      <c r="B465" s="117">
        <f t="shared" si="42"/>
        <v>9</v>
      </c>
      <c r="C465" s="117">
        <f t="shared" si="43"/>
        <v>8</v>
      </c>
      <c r="D465" s="117">
        <v>56000</v>
      </c>
      <c r="E465" s="117">
        <v>50000</v>
      </c>
      <c r="F465" s="117">
        <v>2012</v>
      </c>
      <c r="G465" s="117">
        <v>3.4354100000000001</v>
      </c>
      <c r="N465" s="117" t="str">
        <f t="shared" si="45"/>
        <v>5600050000</v>
      </c>
      <c r="O465" s="117">
        <f t="shared" si="46"/>
        <v>9</v>
      </c>
      <c r="P465" s="117">
        <f t="shared" si="47"/>
        <v>8</v>
      </c>
      <c r="R465" s="117" t="e">
        <f>VLOOKUP(B465&amp;"-"&amp;C465,Backgroundconc!$A$3:$E$2100,4,FALSE)</f>
        <v>#N/A</v>
      </c>
      <c r="S465" s="117" t="e">
        <f>VLOOKUP(B465&amp;"-"&amp;C465,Backgroundconc!$A$3:$E$2100,5,FALSE)</f>
        <v>#N/A</v>
      </c>
    </row>
    <row r="466" spans="1:19">
      <c r="A466" s="117" t="str">
        <f t="shared" si="44"/>
        <v>992012</v>
      </c>
      <c r="B466" s="117">
        <f t="shared" si="42"/>
        <v>9</v>
      </c>
      <c r="C466" s="117">
        <f t="shared" si="43"/>
        <v>9</v>
      </c>
      <c r="D466" s="117">
        <v>56000</v>
      </c>
      <c r="E466" s="117">
        <v>54000</v>
      </c>
      <c r="F466" s="117">
        <v>2012</v>
      </c>
      <c r="G466" s="117">
        <v>3.533153</v>
      </c>
      <c r="N466" s="117" t="str">
        <f t="shared" si="45"/>
        <v>5600054000</v>
      </c>
      <c r="O466" s="117">
        <f t="shared" si="46"/>
        <v>9</v>
      </c>
      <c r="P466" s="117">
        <f t="shared" si="47"/>
        <v>9</v>
      </c>
      <c r="R466" s="117" t="e">
        <f>VLOOKUP(B466&amp;"-"&amp;C466,Backgroundconc!$A$3:$E$2100,4,FALSE)</f>
        <v>#N/A</v>
      </c>
      <c r="S466" s="117" t="e">
        <f>VLOOKUP(B466&amp;"-"&amp;C466,Backgroundconc!$A$3:$E$2100,5,FALSE)</f>
        <v>#N/A</v>
      </c>
    </row>
    <row r="467" spans="1:19">
      <c r="A467" s="117" t="str">
        <f t="shared" si="44"/>
        <v>9102012</v>
      </c>
      <c r="B467" s="117">
        <f t="shared" si="42"/>
        <v>9</v>
      </c>
      <c r="C467" s="117">
        <f t="shared" si="43"/>
        <v>10</v>
      </c>
      <c r="D467" s="117">
        <v>56000</v>
      </c>
      <c r="E467" s="117">
        <v>58000</v>
      </c>
      <c r="F467" s="117">
        <v>2012</v>
      </c>
      <c r="G467" s="117">
        <v>3.6539380000000001</v>
      </c>
      <c r="N467" s="117" t="str">
        <f t="shared" si="45"/>
        <v>5600058000</v>
      </c>
      <c r="O467" s="117">
        <f t="shared" si="46"/>
        <v>9</v>
      </c>
      <c r="P467" s="117">
        <f t="shared" si="47"/>
        <v>10</v>
      </c>
      <c r="R467" s="117" t="e">
        <f>VLOOKUP(B467&amp;"-"&amp;C467,Backgroundconc!$A$3:$E$2100,4,FALSE)</f>
        <v>#N/A</v>
      </c>
      <c r="S467" s="117" t="e">
        <f>VLOOKUP(B467&amp;"-"&amp;C467,Backgroundconc!$A$3:$E$2100,5,FALSE)</f>
        <v>#N/A</v>
      </c>
    </row>
    <row r="468" spans="1:19">
      <c r="A468" s="117" t="str">
        <f t="shared" si="44"/>
        <v>9112012</v>
      </c>
      <c r="B468" s="117">
        <f t="shared" si="42"/>
        <v>9</v>
      </c>
      <c r="C468" s="117">
        <f t="shared" si="43"/>
        <v>11</v>
      </c>
      <c r="D468" s="117">
        <v>56000</v>
      </c>
      <c r="E468" s="117">
        <v>62000</v>
      </c>
      <c r="F468" s="117">
        <v>2012</v>
      </c>
      <c r="G468" s="117">
        <v>3.4309460000000001</v>
      </c>
      <c r="N468" s="117" t="str">
        <f t="shared" si="45"/>
        <v>5600062000</v>
      </c>
      <c r="O468" s="117">
        <f t="shared" si="46"/>
        <v>9</v>
      </c>
      <c r="P468" s="117">
        <f t="shared" si="47"/>
        <v>11</v>
      </c>
      <c r="R468" s="117" t="e">
        <f>VLOOKUP(B468&amp;"-"&amp;C468,Backgroundconc!$A$3:$E$2100,4,FALSE)</f>
        <v>#N/A</v>
      </c>
      <c r="S468" s="117" t="e">
        <f>VLOOKUP(B468&amp;"-"&amp;C468,Backgroundconc!$A$3:$E$2100,5,FALSE)</f>
        <v>#N/A</v>
      </c>
    </row>
    <row r="469" spans="1:19">
      <c r="A469" s="117" t="str">
        <f t="shared" si="44"/>
        <v>9122012</v>
      </c>
      <c r="B469" s="117">
        <f t="shared" si="42"/>
        <v>9</v>
      </c>
      <c r="C469" s="117">
        <f t="shared" si="43"/>
        <v>12</v>
      </c>
      <c r="D469" s="117">
        <v>56000</v>
      </c>
      <c r="E469" s="117">
        <v>66000</v>
      </c>
      <c r="F469" s="117">
        <v>2012</v>
      </c>
      <c r="G469" s="117">
        <v>3.6224910000000001</v>
      </c>
      <c r="N469" s="117" t="str">
        <f t="shared" si="45"/>
        <v>5600066000</v>
      </c>
      <c r="O469" s="117">
        <f t="shared" si="46"/>
        <v>9</v>
      </c>
      <c r="P469" s="117">
        <f t="shared" si="47"/>
        <v>12</v>
      </c>
      <c r="R469" s="117" t="e">
        <f>VLOOKUP(B469&amp;"-"&amp;C469,Backgroundconc!$A$3:$E$2100,4,FALSE)</f>
        <v>#N/A</v>
      </c>
      <c r="S469" s="117" t="e">
        <f>VLOOKUP(B469&amp;"-"&amp;C469,Backgroundconc!$A$3:$E$2100,5,FALSE)</f>
        <v>#N/A</v>
      </c>
    </row>
    <row r="470" spans="1:19">
      <c r="A470" s="117" t="str">
        <f t="shared" si="44"/>
        <v>9132012</v>
      </c>
      <c r="B470" s="117">
        <f t="shared" si="42"/>
        <v>9</v>
      </c>
      <c r="C470" s="117">
        <f t="shared" si="43"/>
        <v>13</v>
      </c>
      <c r="D470" s="117">
        <v>56000</v>
      </c>
      <c r="E470" s="117">
        <v>70000</v>
      </c>
      <c r="F470" s="117">
        <v>2012</v>
      </c>
      <c r="G470" s="117">
        <v>3.697333</v>
      </c>
      <c r="N470" s="117" t="str">
        <f t="shared" si="45"/>
        <v>5600070000</v>
      </c>
      <c r="O470" s="117">
        <f t="shared" si="46"/>
        <v>9</v>
      </c>
      <c r="P470" s="117">
        <f t="shared" si="47"/>
        <v>13</v>
      </c>
      <c r="R470" s="117" t="e">
        <f>VLOOKUP(B470&amp;"-"&amp;C470,Backgroundconc!$A$3:$E$2100,4,FALSE)</f>
        <v>#N/A</v>
      </c>
      <c r="S470" s="117" t="e">
        <f>VLOOKUP(B470&amp;"-"&amp;C470,Backgroundconc!$A$3:$E$2100,5,FALSE)</f>
        <v>#N/A</v>
      </c>
    </row>
    <row r="471" spans="1:19">
      <c r="A471" s="117" t="str">
        <f t="shared" si="44"/>
        <v>9142012</v>
      </c>
      <c r="B471" s="117">
        <f t="shared" si="42"/>
        <v>9</v>
      </c>
      <c r="C471" s="117">
        <f t="shared" si="43"/>
        <v>14</v>
      </c>
      <c r="D471" s="117">
        <v>56000</v>
      </c>
      <c r="E471" s="117">
        <v>74000</v>
      </c>
      <c r="F471" s="117">
        <v>2012</v>
      </c>
      <c r="G471" s="117">
        <v>3.7249729999999999</v>
      </c>
      <c r="N471" s="117" t="str">
        <f t="shared" si="45"/>
        <v>5600074000</v>
      </c>
      <c r="O471" s="117">
        <f t="shared" si="46"/>
        <v>9</v>
      </c>
      <c r="P471" s="117">
        <f t="shared" si="47"/>
        <v>14</v>
      </c>
      <c r="R471" s="117" t="e">
        <f>VLOOKUP(B471&amp;"-"&amp;C471,Backgroundconc!$A$3:$E$2100,4,FALSE)</f>
        <v>#N/A</v>
      </c>
      <c r="S471" s="117" t="e">
        <f>VLOOKUP(B471&amp;"-"&amp;C471,Backgroundconc!$A$3:$E$2100,5,FALSE)</f>
        <v>#N/A</v>
      </c>
    </row>
    <row r="472" spans="1:19">
      <c r="A472" s="117" t="str">
        <f t="shared" si="44"/>
        <v>9152012</v>
      </c>
      <c r="B472" s="117">
        <f t="shared" si="42"/>
        <v>9</v>
      </c>
      <c r="C472" s="117">
        <f t="shared" si="43"/>
        <v>15</v>
      </c>
      <c r="D472" s="117">
        <v>56000</v>
      </c>
      <c r="E472" s="117">
        <v>78000</v>
      </c>
      <c r="F472" s="117">
        <v>2012</v>
      </c>
      <c r="G472" s="117">
        <v>3.808014</v>
      </c>
      <c r="N472" s="117" t="str">
        <f t="shared" si="45"/>
        <v>5600078000</v>
      </c>
      <c r="O472" s="117">
        <f t="shared" si="46"/>
        <v>9</v>
      </c>
      <c r="P472" s="117">
        <f t="shared" si="47"/>
        <v>15</v>
      </c>
      <c r="R472" s="117" t="e">
        <f>VLOOKUP(B472&amp;"-"&amp;C472,Backgroundconc!$A$3:$E$2100,4,FALSE)</f>
        <v>#N/A</v>
      </c>
      <c r="S472" s="117" t="e">
        <f>VLOOKUP(B472&amp;"-"&amp;C472,Backgroundconc!$A$3:$E$2100,5,FALSE)</f>
        <v>#N/A</v>
      </c>
    </row>
    <row r="473" spans="1:19">
      <c r="A473" s="117" t="str">
        <f t="shared" si="44"/>
        <v>9162012</v>
      </c>
      <c r="B473" s="117">
        <f t="shared" si="42"/>
        <v>9</v>
      </c>
      <c r="C473" s="117">
        <f t="shared" si="43"/>
        <v>16</v>
      </c>
      <c r="D473" s="117">
        <v>56000</v>
      </c>
      <c r="E473" s="117">
        <v>82000</v>
      </c>
      <c r="F473" s="117">
        <v>2012</v>
      </c>
      <c r="G473" s="117">
        <v>3.8314439999999998</v>
      </c>
      <c r="N473" s="117" t="str">
        <f t="shared" si="45"/>
        <v>5600082000</v>
      </c>
      <c r="O473" s="117">
        <f t="shared" si="46"/>
        <v>9</v>
      </c>
      <c r="P473" s="117">
        <f t="shared" si="47"/>
        <v>16</v>
      </c>
      <c r="R473" s="117" t="e">
        <f>VLOOKUP(B473&amp;"-"&amp;C473,Backgroundconc!$A$3:$E$2100,4,FALSE)</f>
        <v>#N/A</v>
      </c>
      <c r="S473" s="117" t="e">
        <f>VLOOKUP(B473&amp;"-"&amp;C473,Backgroundconc!$A$3:$E$2100,5,FALSE)</f>
        <v>#N/A</v>
      </c>
    </row>
    <row r="474" spans="1:19">
      <c r="A474" s="117" t="str">
        <f t="shared" si="44"/>
        <v>9172012</v>
      </c>
      <c r="B474" s="117">
        <f t="shared" si="42"/>
        <v>9</v>
      </c>
      <c r="C474" s="117">
        <f t="shared" si="43"/>
        <v>17</v>
      </c>
      <c r="D474" s="117">
        <v>56000</v>
      </c>
      <c r="E474" s="117">
        <v>86000</v>
      </c>
      <c r="F474" s="117">
        <v>2012</v>
      </c>
      <c r="G474" s="117">
        <v>3.6304430000000001</v>
      </c>
      <c r="N474" s="117" t="str">
        <f t="shared" si="45"/>
        <v>5600086000</v>
      </c>
      <c r="O474" s="117">
        <f t="shared" si="46"/>
        <v>9</v>
      </c>
      <c r="P474" s="117">
        <f t="shared" si="47"/>
        <v>17</v>
      </c>
      <c r="R474" s="117" t="e">
        <f>VLOOKUP(B474&amp;"-"&amp;C474,Backgroundconc!$A$3:$E$2100,4,FALSE)</f>
        <v>#N/A</v>
      </c>
      <c r="S474" s="117" t="e">
        <f>VLOOKUP(B474&amp;"-"&amp;C474,Backgroundconc!$A$3:$E$2100,5,FALSE)</f>
        <v>#N/A</v>
      </c>
    </row>
    <row r="475" spans="1:19">
      <c r="A475" s="117" t="str">
        <f t="shared" si="44"/>
        <v>9182012</v>
      </c>
      <c r="B475" s="117">
        <f t="shared" si="42"/>
        <v>9</v>
      </c>
      <c r="C475" s="117">
        <f t="shared" si="43"/>
        <v>18</v>
      </c>
      <c r="D475" s="117">
        <v>56000</v>
      </c>
      <c r="E475" s="117">
        <v>90000</v>
      </c>
      <c r="F475" s="117">
        <v>2012</v>
      </c>
      <c r="G475" s="117">
        <v>3.8179880000000002</v>
      </c>
      <c r="N475" s="117" t="str">
        <f t="shared" si="45"/>
        <v>5600090000</v>
      </c>
      <c r="O475" s="117">
        <f t="shared" si="46"/>
        <v>9</v>
      </c>
      <c r="P475" s="117">
        <f t="shared" si="47"/>
        <v>18</v>
      </c>
      <c r="R475" s="117" t="e">
        <f>VLOOKUP(B475&amp;"-"&amp;C475,Backgroundconc!$A$3:$E$2100,4,FALSE)</f>
        <v>#N/A</v>
      </c>
      <c r="S475" s="117" t="e">
        <f>VLOOKUP(B475&amp;"-"&amp;C475,Backgroundconc!$A$3:$E$2100,5,FALSE)</f>
        <v>#N/A</v>
      </c>
    </row>
    <row r="476" spans="1:19">
      <c r="A476" s="117" t="str">
        <f t="shared" si="44"/>
        <v>9192012</v>
      </c>
      <c r="B476" s="117">
        <f t="shared" ref="B476:B539" si="48">(D476-24000)/4000+1</f>
        <v>9</v>
      </c>
      <c r="C476" s="117">
        <f t="shared" ref="C476:C539" si="49">(E476-22000)/4000+1</f>
        <v>19</v>
      </c>
      <c r="D476" s="117">
        <v>56000</v>
      </c>
      <c r="E476" s="117">
        <v>94000</v>
      </c>
      <c r="F476" s="117">
        <v>2012</v>
      </c>
      <c r="G476" s="117">
        <v>3.8769200000000001</v>
      </c>
      <c r="N476" s="117" t="str">
        <f t="shared" si="45"/>
        <v>5600094000</v>
      </c>
      <c r="O476" s="117">
        <f t="shared" si="46"/>
        <v>9</v>
      </c>
      <c r="P476" s="117">
        <f t="shared" si="47"/>
        <v>19</v>
      </c>
      <c r="R476" s="117" t="e">
        <f>VLOOKUP(B476&amp;"-"&amp;C476,Backgroundconc!$A$3:$E$2100,4,FALSE)</f>
        <v>#N/A</v>
      </c>
      <c r="S476" s="117" t="e">
        <f>VLOOKUP(B476&amp;"-"&amp;C476,Backgroundconc!$A$3:$E$2100,5,FALSE)</f>
        <v>#N/A</v>
      </c>
    </row>
    <row r="477" spans="1:19">
      <c r="A477" s="117" t="str">
        <f t="shared" si="44"/>
        <v>9202012</v>
      </c>
      <c r="B477" s="117">
        <f t="shared" si="48"/>
        <v>9</v>
      </c>
      <c r="C477" s="117">
        <f t="shared" si="49"/>
        <v>20</v>
      </c>
      <c r="D477" s="117">
        <v>56000</v>
      </c>
      <c r="E477" s="117">
        <v>98000</v>
      </c>
      <c r="F477" s="117">
        <v>2012</v>
      </c>
      <c r="G477" s="117">
        <v>3.8706499999999999</v>
      </c>
      <c r="N477" s="117" t="str">
        <f t="shared" si="45"/>
        <v>5600098000</v>
      </c>
      <c r="O477" s="117">
        <f t="shared" si="46"/>
        <v>9</v>
      </c>
      <c r="P477" s="117">
        <f t="shared" si="47"/>
        <v>20</v>
      </c>
      <c r="R477" s="117" t="e">
        <f>VLOOKUP(B477&amp;"-"&amp;C477,Backgroundconc!$A$3:$E$2100,4,FALSE)</f>
        <v>#N/A</v>
      </c>
      <c r="S477" s="117" t="e">
        <f>VLOOKUP(B477&amp;"-"&amp;C477,Backgroundconc!$A$3:$E$2100,5,FALSE)</f>
        <v>#N/A</v>
      </c>
    </row>
    <row r="478" spans="1:19">
      <c r="A478" s="117" t="str">
        <f t="shared" si="44"/>
        <v>9212012</v>
      </c>
      <c r="B478" s="117">
        <f t="shared" si="48"/>
        <v>9</v>
      </c>
      <c r="C478" s="117">
        <f t="shared" si="49"/>
        <v>21</v>
      </c>
      <c r="D478" s="117">
        <v>56000</v>
      </c>
      <c r="E478" s="117">
        <v>102000</v>
      </c>
      <c r="F478" s="117">
        <v>2012</v>
      </c>
      <c r="G478" s="117">
        <v>3.7826499999999998</v>
      </c>
      <c r="N478" s="117" t="str">
        <f t="shared" si="45"/>
        <v>56000102000</v>
      </c>
      <c r="O478" s="117">
        <f t="shared" si="46"/>
        <v>9</v>
      </c>
      <c r="P478" s="117">
        <f t="shared" si="47"/>
        <v>21</v>
      </c>
      <c r="R478" s="117" t="e">
        <f>VLOOKUP(B478&amp;"-"&amp;C478,Backgroundconc!$A$3:$E$2100,4,FALSE)</f>
        <v>#N/A</v>
      </c>
      <c r="S478" s="117" t="e">
        <f>VLOOKUP(B478&amp;"-"&amp;C478,Backgroundconc!$A$3:$E$2100,5,FALSE)</f>
        <v>#N/A</v>
      </c>
    </row>
    <row r="479" spans="1:19">
      <c r="A479" s="117" t="str">
        <f t="shared" si="44"/>
        <v>9222012</v>
      </c>
      <c r="B479" s="117">
        <f t="shared" si="48"/>
        <v>9</v>
      </c>
      <c r="C479" s="117">
        <f t="shared" si="49"/>
        <v>22</v>
      </c>
      <c r="D479" s="117">
        <v>56000</v>
      </c>
      <c r="E479" s="117">
        <v>106000</v>
      </c>
      <c r="F479" s="117">
        <v>2012</v>
      </c>
      <c r="G479" s="117">
        <v>3.7883070000000001</v>
      </c>
      <c r="N479" s="117" t="str">
        <f t="shared" si="45"/>
        <v>56000106000</v>
      </c>
      <c r="O479" s="117">
        <f t="shared" si="46"/>
        <v>9</v>
      </c>
      <c r="P479" s="117">
        <f t="shared" si="47"/>
        <v>22</v>
      </c>
      <c r="R479" s="117" t="e">
        <f>VLOOKUP(B479&amp;"-"&amp;C479,Backgroundconc!$A$3:$E$2100,4,FALSE)</f>
        <v>#N/A</v>
      </c>
      <c r="S479" s="117" t="e">
        <f>VLOOKUP(B479&amp;"-"&amp;C479,Backgroundconc!$A$3:$E$2100,5,FALSE)</f>
        <v>#N/A</v>
      </c>
    </row>
    <row r="480" spans="1:19">
      <c r="A480" s="117" t="str">
        <f t="shared" si="44"/>
        <v>9232012</v>
      </c>
      <c r="B480" s="117">
        <f t="shared" si="48"/>
        <v>9</v>
      </c>
      <c r="C480" s="117">
        <f t="shared" si="49"/>
        <v>23</v>
      </c>
      <c r="D480" s="117">
        <v>56000</v>
      </c>
      <c r="E480" s="117">
        <v>110000</v>
      </c>
      <c r="F480" s="117">
        <v>2012</v>
      </c>
      <c r="G480" s="117">
        <v>3.6128879999999999</v>
      </c>
      <c r="N480" s="117" t="str">
        <f t="shared" si="45"/>
        <v>56000110000</v>
      </c>
      <c r="O480" s="117">
        <f t="shared" si="46"/>
        <v>9</v>
      </c>
      <c r="P480" s="117">
        <f t="shared" si="47"/>
        <v>23</v>
      </c>
      <c r="R480" s="117" t="e">
        <f>VLOOKUP(B480&amp;"-"&amp;C480,Backgroundconc!$A$3:$E$2100,4,FALSE)</f>
        <v>#N/A</v>
      </c>
      <c r="S480" s="117" t="e">
        <f>VLOOKUP(B480&amp;"-"&amp;C480,Backgroundconc!$A$3:$E$2100,5,FALSE)</f>
        <v>#N/A</v>
      </c>
    </row>
    <row r="481" spans="1:19">
      <c r="A481" s="117" t="str">
        <f t="shared" si="44"/>
        <v>9242012</v>
      </c>
      <c r="B481" s="117">
        <f t="shared" si="48"/>
        <v>9</v>
      </c>
      <c r="C481" s="117">
        <f t="shared" si="49"/>
        <v>24</v>
      </c>
      <c r="D481" s="117">
        <v>56000</v>
      </c>
      <c r="E481" s="117">
        <v>114000</v>
      </c>
      <c r="F481" s="117">
        <v>2012</v>
      </c>
      <c r="G481" s="117">
        <v>3.551844</v>
      </c>
      <c r="N481" s="117" t="str">
        <f t="shared" si="45"/>
        <v>56000114000</v>
      </c>
      <c r="O481" s="117">
        <f t="shared" si="46"/>
        <v>9</v>
      </c>
      <c r="P481" s="117">
        <f t="shared" si="47"/>
        <v>24</v>
      </c>
      <c r="R481" s="117" t="e">
        <f>VLOOKUP(B481&amp;"-"&amp;C481,Backgroundconc!$A$3:$E$2100,4,FALSE)</f>
        <v>#N/A</v>
      </c>
      <c r="S481" s="117" t="e">
        <f>VLOOKUP(B481&amp;"-"&amp;C481,Backgroundconc!$A$3:$E$2100,5,FALSE)</f>
        <v>#N/A</v>
      </c>
    </row>
    <row r="482" spans="1:19">
      <c r="A482" s="117" t="str">
        <f t="shared" si="44"/>
        <v>9252012</v>
      </c>
      <c r="B482" s="117">
        <f t="shared" si="48"/>
        <v>9</v>
      </c>
      <c r="C482" s="117">
        <f t="shared" si="49"/>
        <v>25</v>
      </c>
      <c r="D482" s="117">
        <v>56000</v>
      </c>
      <c r="E482" s="117">
        <v>118000</v>
      </c>
      <c r="F482" s="117">
        <v>2012</v>
      </c>
      <c r="G482" s="117">
        <v>3.2444890000000002</v>
      </c>
      <c r="N482" s="117" t="str">
        <f t="shared" si="45"/>
        <v>56000118000</v>
      </c>
      <c r="O482" s="117">
        <f t="shared" si="46"/>
        <v>9</v>
      </c>
      <c r="P482" s="117">
        <f t="shared" si="47"/>
        <v>25</v>
      </c>
      <c r="R482" s="117" t="e">
        <f>VLOOKUP(B482&amp;"-"&amp;C482,Backgroundconc!$A$3:$E$2100,4,FALSE)</f>
        <v>#N/A</v>
      </c>
      <c r="S482" s="117" t="e">
        <f>VLOOKUP(B482&amp;"-"&amp;C482,Backgroundconc!$A$3:$E$2100,5,FALSE)</f>
        <v>#N/A</v>
      </c>
    </row>
    <row r="483" spans="1:19">
      <c r="A483" s="117" t="str">
        <f t="shared" si="44"/>
        <v>9262012</v>
      </c>
      <c r="B483" s="117">
        <f t="shared" si="48"/>
        <v>9</v>
      </c>
      <c r="C483" s="117">
        <f t="shared" si="49"/>
        <v>26</v>
      </c>
      <c r="D483" s="117">
        <v>56000</v>
      </c>
      <c r="E483" s="117">
        <v>122000</v>
      </c>
      <c r="F483" s="117">
        <v>2012</v>
      </c>
      <c r="G483" s="117">
        <v>3.308554</v>
      </c>
      <c r="N483" s="117" t="str">
        <f t="shared" si="45"/>
        <v>56000122000</v>
      </c>
      <c r="O483" s="117">
        <f t="shared" si="46"/>
        <v>9</v>
      </c>
      <c r="P483" s="117">
        <f t="shared" si="47"/>
        <v>26</v>
      </c>
      <c r="R483" s="117" t="e">
        <f>VLOOKUP(B483&amp;"-"&amp;C483,Backgroundconc!$A$3:$E$2100,4,FALSE)</f>
        <v>#N/A</v>
      </c>
      <c r="S483" s="117" t="e">
        <f>VLOOKUP(B483&amp;"-"&amp;C483,Backgroundconc!$A$3:$E$2100,5,FALSE)</f>
        <v>#N/A</v>
      </c>
    </row>
    <row r="484" spans="1:19">
      <c r="A484" s="117" t="str">
        <f t="shared" si="44"/>
        <v>9272012</v>
      </c>
      <c r="B484" s="117">
        <f t="shared" si="48"/>
        <v>9</v>
      </c>
      <c r="C484" s="117">
        <f t="shared" si="49"/>
        <v>27</v>
      </c>
      <c r="D484" s="117">
        <v>56000</v>
      </c>
      <c r="E484" s="117">
        <v>126000</v>
      </c>
      <c r="F484" s="117">
        <v>2012</v>
      </c>
      <c r="G484" s="117">
        <v>3.2075399999999998</v>
      </c>
      <c r="N484" s="117" t="str">
        <f t="shared" si="45"/>
        <v>56000126000</v>
      </c>
      <c r="O484" s="117">
        <f t="shared" si="46"/>
        <v>9</v>
      </c>
      <c r="P484" s="117">
        <f t="shared" si="47"/>
        <v>27</v>
      </c>
      <c r="R484" s="117" t="e">
        <f>VLOOKUP(B484&amp;"-"&amp;C484,Backgroundconc!$A$3:$E$2100,4,FALSE)</f>
        <v>#N/A</v>
      </c>
      <c r="S484" s="117" t="e">
        <f>VLOOKUP(B484&amp;"-"&amp;C484,Backgroundconc!$A$3:$E$2100,5,FALSE)</f>
        <v>#N/A</v>
      </c>
    </row>
    <row r="485" spans="1:19">
      <c r="A485" s="117" t="str">
        <f t="shared" si="44"/>
        <v>9282012</v>
      </c>
      <c r="B485" s="117">
        <f t="shared" si="48"/>
        <v>9</v>
      </c>
      <c r="C485" s="117">
        <f t="shared" si="49"/>
        <v>28</v>
      </c>
      <c r="D485" s="117">
        <v>56000</v>
      </c>
      <c r="E485" s="117">
        <v>130000</v>
      </c>
      <c r="F485" s="117">
        <v>2012</v>
      </c>
      <c r="G485" s="117">
        <v>3.1185299999999998</v>
      </c>
      <c r="N485" s="117" t="str">
        <f t="shared" si="45"/>
        <v>56000130000</v>
      </c>
      <c r="O485" s="117">
        <f t="shared" si="46"/>
        <v>9</v>
      </c>
      <c r="P485" s="117">
        <f t="shared" si="47"/>
        <v>28</v>
      </c>
      <c r="R485" s="117" t="e">
        <f>VLOOKUP(B485&amp;"-"&amp;C485,Backgroundconc!$A$3:$E$2100,4,FALSE)</f>
        <v>#N/A</v>
      </c>
      <c r="S485" s="117" t="e">
        <f>VLOOKUP(B485&amp;"-"&amp;C485,Backgroundconc!$A$3:$E$2100,5,FALSE)</f>
        <v>#N/A</v>
      </c>
    </row>
    <row r="486" spans="1:19">
      <c r="A486" s="117" t="str">
        <f t="shared" si="44"/>
        <v>9292012</v>
      </c>
      <c r="B486" s="117">
        <f t="shared" si="48"/>
        <v>9</v>
      </c>
      <c r="C486" s="117">
        <f t="shared" si="49"/>
        <v>29</v>
      </c>
      <c r="D486" s="117">
        <v>56000</v>
      </c>
      <c r="E486" s="117">
        <v>134000</v>
      </c>
      <c r="F486" s="117">
        <v>2012</v>
      </c>
      <c r="G486" s="117">
        <v>3.3713860000000002</v>
      </c>
      <c r="N486" s="117" t="str">
        <f t="shared" si="45"/>
        <v>56000134000</v>
      </c>
      <c r="O486" s="117">
        <f t="shared" si="46"/>
        <v>9</v>
      </c>
      <c r="P486" s="117">
        <f t="shared" si="47"/>
        <v>29</v>
      </c>
      <c r="R486" s="117" t="e">
        <f>VLOOKUP(B486&amp;"-"&amp;C486,Backgroundconc!$A$3:$E$2100,4,FALSE)</f>
        <v>#N/A</v>
      </c>
      <c r="S486" s="117" t="e">
        <f>VLOOKUP(B486&amp;"-"&amp;C486,Backgroundconc!$A$3:$E$2100,5,FALSE)</f>
        <v>#N/A</v>
      </c>
    </row>
    <row r="487" spans="1:19">
      <c r="A487" s="117" t="str">
        <f t="shared" si="44"/>
        <v>9302012</v>
      </c>
      <c r="B487" s="117">
        <f t="shared" si="48"/>
        <v>9</v>
      </c>
      <c r="C487" s="117">
        <f t="shared" si="49"/>
        <v>30</v>
      </c>
      <c r="D487" s="117">
        <v>56000</v>
      </c>
      <c r="E487" s="117">
        <v>138000</v>
      </c>
      <c r="F487" s="117">
        <v>2012</v>
      </c>
      <c r="G487" s="117">
        <v>3.4003519999999998</v>
      </c>
      <c r="N487" s="117" t="str">
        <f t="shared" si="45"/>
        <v>56000138000</v>
      </c>
      <c r="O487" s="117">
        <f t="shared" si="46"/>
        <v>9</v>
      </c>
      <c r="P487" s="117">
        <f t="shared" si="47"/>
        <v>30</v>
      </c>
      <c r="R487" s="117" t="e">
        <f>VLOOKUP(B487&amp;"-"&amp;C487,Backgroundconc!$A$3:$E$2100,4,FALSE)</f>
        <v>#N/A</v>
      </c>
      <c r="S487" s="117" t="e">
        <f>VLOOKUP(B487&amp;"-"&amp;C487,Backgroundconc!$A$3:$E$2100,5,FALSE)</f>
        <v>#N/A</v>
      </c>
    </row>
    <row r="488" spans="1:19">
      <c r="A488" s="117" t="str">
        <f t="shared" si="44"/>
        <v>9312012</v>
      </c>
      <c r="B488" s="117">
        <f t="shared" si="48"/>
        <v>9</v>
      </c>
      <c r="C488" s="117">
        <f t="shared" si="49"/>
        <v>31</v>
      </c>
      <c r="D488" s="117">
        <v>56000</v>
      </c>
      <c r="E488" s="117">
        <v>142000</v>
      </c>
      <c r="F488" s="117">
        <v>2012</v>
      </c>
      <c r="G488" s="117">
        <v>3.4306519999999998</v>
      </c>
      <c r="N488" s="117" t="str">
        <f t="shared" si="45"/>
        <v>56000142000</v>
      </c>
      <c r="O488" s="117">
        <f t="shared" si="46"/>
        <v>9</v>
      </c>
      <c r="P488" s="117">
        <f t="shared" si="47"/>
        <v>31</v>
      </c>
      <c r="R488" s="117" t="e">
        <f>VLOOKUP(B488&amp;"-"&amp;C488,Backgroundconc!$A$3:$E$2100,4,FALSE)</f>
        <v>#N/A</v>
      </c>
      <c r="S488" s="117" t="e">
        <f>VLOOKUP(B488&amp;"-"&amp;C488,Backgroundconc!$A$3:$E$2100,5,FALSE)</f>
        <v>#N/A</v>
      </c>
    </row>
    <row r="489" spans="1:19">
      <c r="A489" s="117" t="str">
        <f t="shared" si="44"/>
        <v>9322012</v>
      </c>
      <c r="B489" s="117">
        <f t="shared" si="48"/>
        <v>9</v>
      </c>
      <c r="C489" s="117">
        <f t="shared" si="49"/>
        <v>32</v>
      </c>
      <c r="D489" s="117">
        <v>56000</v>
      </c>
      <c r="E489" s="117">
        <v>146000</v>
      </c>
      <c r="F489" s="117">
        <v>2012</v>
      </c>
      <c r="G489" s="117">
        <v>3.0622370000000001</v>
      </c>
      <c r="N489" s="117" t="str">
        <f t="shared" si="45"/>
        <v>56000146000</v>
      </c>
      <c r="O489" s="117">
        <f t="shared" si="46"/>
        <v>9</v>
      </c>
      <c r="P489" s="117">
        <f t="shared" si="47"/>
        <v>32</v>
      </c>
      <c r="R489" s="117" t="e">
        <f>VLOOKUP(B489&amp;"-"&amp;C489,Backgroundconc!$A$3:$E$2100,4,FALSE)</f>
        <v>#N/A</v>
      </c>
      <c r="S489" s="117" t="e">
        <f>VLOOKUP(B489&amp;"-"&amp;C489,Backgroundconc!$A$3:$E$2100,5,FALSE)</f>
        <v>#N/A</v>
      </c>
    </row>
    <row r="490" spans="1:19">
      <c r="A490" s="117" t="str">
        <f t="shared" si="44"/>
        <v>9332012</v>
      </c>
      <c r="B490" s="117">
        <f t="shared" si="48"/>
        <v>9</v>
      </c>
      <c r="C490" s="117">
        <f t="shared" si="49"/>
        <v>33</v>
      </c>
      <c r="D490" s="117">
        <v>56000</v>
      </c>
      <c r="E490" s="117">
        <v>150000</v>
      </c>
      <c r="F490" s="117">
        <v>2012</v>
      </c>
      <c r="G490" s="117">
        <v>3.2150840000000001</v>
      </c>
      <c r="N490" s="117" t="str">
        <f t="shared" si="45"/>
        <v>56000150000</v>
      </c>
      <c r="O490" s="117">
        <f t="shared" si="46"/>
        <v>9</v>
      </c>
      <c r="P490" s="117">
        <f t="shared" si="47"/>
        <v>33</v>
      </c>
      <c r="R490" s="117" t="e">
        <f>VLOOKUP(B490&amp;"-"&amp;C490,Backgroundconc!$A$3:$E$2100,4,FALSE)</f>
        <v>#N/A</v>
      </c>
      <c r="S490" s="117" t="e">
        <f>VLOOKUP(B490&amp;"-"&amp;C490,Backgroundconc!$A$3:$E$2100,5,FALSE)</f>
        <v>#N/A</v>
      </c>
    </row>
    <row r="491" spans="1:19">
      <c r="A491" s="117" t="str">
        <f t="shared" si="44"/>
        <v>9342012</v>
      </c>
      <c r="B491" s="117">
        <f t="shared" si="48"/>
        <v>9</v>
      </c>
      <c r="C491" s="117">
        <f t="shared" si="49"/>
        <v>34</v>
      </c>
      <c r="D491" s="117">
        <v>56000</v>
      </c>
      <c r="E491" s="117">
        <v>154000</v>
      </c>
      <c r="F491" s="117">
        <v>2012</v>
      </c>
      <c r="G491" s="117">
        <v>3.6328870000000002</v>
      </c>
      <c r="N491" s="117" t="str">
        <f t="shared" si="45"/>
        <v>56000154000</v>
      </c>
      <c r="O491" s="117">
        <f t="shared" si="46"/>
        <v>9</v>
      </c>
      <c r="P491" s="117">
        <f t="shared" si="47"/>
        <v>34</v>
      </c>
      <c r="R491" s="117" t="e">
        <f>VLOOKUP(B491&amp;"-"&amp;C491,Backgroundconc!$A$3:$E$2100,4,FALSE)</f>
        <v>#N/A</v>
      </c>
      <c r="S491" s="117" t="e">
        <f>VLOOKUP(B491&amp;"-"&amp;C491,Backgroundconc!$A$3:$E$2100,5,FALSE)</f>
        <v>#N/A</v>
      </c>
    </row>
    <row r="492" spans="1:19">
      <c r="A492" s="117" t="str">
        <f t="shared" si="44"/>
        <v>9352012</v>
      </c>
      <c r="B492" s="117">
        <f t="shared" si="48"/>
        <v>9</v>
      </c>
      <c r="C492" s="117">
        <f t="shared" si="49"/>
        <v>35</v>
      </c>
      <c r="D492" s="117">
        <v>56000</v>
      </c>
      <c r="E492" s="117">
        <v>158000</v>
      </c>
      <c r="F492" s="117">
        <v>2012</v>
      </c>
      <c r="G492" s="117">
        <v>3.7063350000000002</v>
      </c>
      <c r="N492" s="117" t="str">
        <f t="shared" si="45"/>
        <v>56000158000</v>
      </c>
      <c r="O492" s="117">
        <f t="shared" si="46"/>
        <v>9</v>
      </c>
      <c r="P492" s="117">
        <f t="shared" si="47"/>
        <v>35</v>
      </c>
      <c r="R492" s="117" t="e">
        <f>VLOOKUP(B492&amp;"-"&amp;C492,Backgroundconc!$A$3:$E$2100,4,FALSE)</f>
        <v>#N/A</v>
      </c>
      <c r="S492" s="117" t="e">
        <f>VLOOKUP(B492&amp;"-"&amp;C492,Backgroundconc!$A$3:$E$2100,5,FALSE)</f>
        <v>#N/A</v>
      </c>
    </row>
    <row r="493" spans="1:19">
      <c r="A493" s="117" t="str">
        <f t="shared" si="44"/>
        <v>9362012</v>
      </c>
      <c r="B493" s="117">
        <f t="shared" si="48"/>
        <v>9</v>
      </c>
      <c r="C493" s="117">
        <f t="shared" si="49"/>
        <v>36</v>
      </c>
      <c r="D493" s="117">
        <v>56000</v>
      </c>
      <c r="E493" s="117">
        <v>162000</v>
      </c>
      <c r="F493" s="117">
        <v>2012</v>
      </c>
      <c r="G493" s="117">
        <v>3.3641169999999998</v>
      </c>
      <c r="N493" s="117" t="str">
        <f t="shared" si="45"/>
        <v>56000162000</v>
      </c>
      <c r="O493" s="117">
        <f t="shared" si="46"/>
        <v>9</v>
      </c>
      <c r="P493" s="117">
        <f t="shared" si="47"/>
        <v>36</v>
      </c>
      <c r="R493" s="117">
        <f>VLOOKUP(B493&amp;"-"&amp;C493,Backgroundconc!$A$3:$E$2100,4,FALSE)</f>
        <v>56000</v>
      </c>
      <c r="S493" s="117">
        <f>VLOOKUP(B493&amp;"-"&amp;C493,Backgroundconc!$A$3:$E$2100,5,FALSE)</f>
        <v>162000</v>
      </c>
    </row>
    <row r="494" spans="1:19">
      <c r="A494" s="117" t="str">
        <f t="shared" si="44"/>
        <v>9372012</v>
      </c>
      <c r="B494" s="117">
        <f t="shared" si="48"/>
        <v>9</v>
      </c>
      <c r="C494" s="117">
        <f t="shared" si="49"/>
        <v>37</v>
      </c>
      <c r="D494" s="117">
        <v>56000</v>
      </c>
      <c r="E494" s="117">
        <v>166000</v>
      </c>
      <c r="F494" s="117">
        <v>2012</v>
      </c>
      <c r="G494" s="117">
        <v>3.4874230000000002</v>
      </c>
      <c r="N494" s="117" t="str">
        <f t="shared" si="45"/>
        <v>56000166000</v>
      </c>
      <c r="O494" s="117">
        <f t="shared" si="46"/>
        <v>9</v>
      </c>
      <c r="P494" s="117">
        <f t="shared" si="47"/>
        <v>37</v>
      </c>
      <c r="R494" s="117">
        <f>VLOOKUP(B494&amp;"-"&amp;C494,Backgroundconc!$A$3:$E$2100,4,FALSE)</f>
        <v>56000</v>
      </c>
      <c r="S494" s="117">
        <f>VLOOKUP(B494&amp;"-"&amp;C494,Backgroundconc!$A$3:$E$2100,5,FALSE)</f>
        <v>166000</v>
      </c>
    </row>
    <row r="495" spans="1:19">
      <c r="A495" s="117" t="str">
        <f t="shared" si="44"/>
        <v>9382012</v>
      </c>
      <c r="B495" s="117">
        <f t="shared" si="48"/>
        <v>9</v>
      </c>
      <c r="C495" s="117">
        <f t="shared" si="49"/>
        <v>38</v>
      </c>
      <c r="D495" s="117">
        <v>56000</v>
      </c>
      <c r="E495" s="117">
        <v>170000</v>
      </c>
      <c r="F495" s="117">
        <v>2012</v>
      </c>
      <c r="G495" s="117">
        <v>3.4424519999999998</v>
      </c>
      <c r="N495" s="117" t="str">
        <f t="shared" si="45"/>
        <v>56000170000</v>
      </c>
      <c r="O495" s="117">
        <f t="shared" si="46"/>
        <v>9</v>
      </c>
      <c r="P495" s="117">
        <f t="shared" si="47"/>
        <v>38</v>
      </c>
      <c r="R495" s="117">
        <f>VLOOKUP(B495&amp;"-"&amp;C495,Backgroundconc!$A$3:$E$2100,4,FALSE)</f>
        <v>56000</v>
      </c>
      <c r="S495" s="117">
        <f>VLOOKUP(B495&amp;"-"&amp;C495,Backgroundconc!$A$3:$E$2100,5,FALSE)</f>
        <v>170000</v>
      </c>
    </row>
    <row r="496" spans="1:19">
      <c r="A496" s="117" t="str">
        <f t="shared" si="44"/>
        <v>9392012</v>
      </c>
      <c r="B496" s="117">
        <f t="shared" si="48"/>
        <v>9</v>
      </c>
      <c r="C496" s="117">
        <f t="shared" si="49"/>
        <v>39</v>
      </c>
      <c r="D496" s="117">
        <v>56000</v>
      </c>
      <c r="E496" s="117">
        <v>174000</v>
      </c>
      <c r="F496" s="117">
        <v>2012</v>
      </c>
      <c r="G496" s="117">
        <v>3.4296220000000002</v>
      </c>
      <c r="N496" s="117" t="str">
        <f t="shared" si="45"/>
        <v>56000174000</v>
      </c>
      <c r="O496" s="117">
        <f t="shared" si="46"/>
        <v>9</v>
      </c>
      <c r="P496" s="117">
        <f t="shared" si="47"/>
        <v>39</v>
      </c>
      <c r="R496" s="117">
        <f>VLOOKUP(B496&amp;"-"&amp;C496,Backgroundconc!$A$3:$E$2100,4,FALSE)</f>
        <v>56000</v>
      </c>
      <c r="S496" s="117">
        <f>VLOOKUP(B496&amp;"-"&amp;C496,Backgroundconc!$A$3:$E$2100,5,FALSE)</f>
        <v>174000</v>
      </c>
    </row>
    <row r="497" spans="1:19">
      <c r="A497" s="117" t="str">
        <f t="shared" si="44"/>
        <v>9402012</v>
      </c>
      <c r="B497" s="117">
        <f t="shared" si="48"/>
        <v>9</v>
      </c>
      <c r="C497" s="117">
        <f t="shared" si="49"/>
        <v>40</v>
      </c>
      <c r="D497" s="117">
        <v>56000</v>
      </c>
      <c r="E497" s="117">
        <v>178000</v>
      </c>
      <c r="F497" s="117">
        <v>2012</v>
      </c>
      <c r="G497" s="117">
        <v>3.3945979999999998</v>
      </c>
      <c r="N497" s="117" t="str">
        <f t="shared" si="45"/>
        <v>56000178000</v>
      </c>
      <c r="O497" s="117">
        <f t="shared" si="46"/>
        <v>9</v>
      </c>
      <c r="P497" s="117">
        <f t="shared" si="47"/>
        <v>40</v>
      </c>
      <c r="R497" s="117">
        <f>VLOOKUP(B497&amp;"-"&amp;C497,Backgroundconc!$A$3:$E$2100,4,FALSE)</f>
        <v>56000</v>
      </c>
      <c r="S497" s="117">
        <f>VLOOKUP(B497&amp;"-"&amp;C497,Backgroundconc!$A$3:$E$2100,5,FALSE)</f>
        <v>178000</v>
      </c>
    </row>
    <row r="498" spans="1:19">
      <c r="A498" s="117" t="str">
        <f t="shared" si="44"/>
        <v>9412012</v>
      </c>
      <c r="B498" s="117">
        <f t="shared" si="48"/>
        <v>9</v>
      </c>
      <c r="C498" s="117">
        <f t="shared" si="49"/>
        <v>41</v>
      </c>
      <c r="D498" s="117">
        <v>56000</v>
      </c>
      <c r="E498" s="117">
        <v>182000</v>
      </c>
      <c r="F498" s="117">
        <v>2012</v>
      </c>
      <c r="G498" s="117">
        <v>3.2701380000000002</v>
      </c>
      <c r="N498" s="117" t="str">
        <f t="shared" si="45"/>
        <v>56000182000</v>
      </c>
      <c r="O498" s="117">
        <f t="shared" si="46"/>
        <v>9</v>
      </c>
      <c r="P498" s="117">
        <f t="shared" si="47"/>
        <v>41</v>
      </c>
      <c r="R498" s="117">
        <f>VLOOKUP(B498&amp;"-"&amp;C498,Backgroundconc!$A$3:$E$2100,4,FALSE)</f>
        <v>56000</v>
      </c>
      <c r="S498" s="117">
        <f>VLOOKUP(B498&amp;"-"&amp;C498,Backgroundconc!$A$3:$E$2100,5,FALSE)</f>
        <v>182000</v>
      </c>
    </row>
    <row r="499" spans="1:19">
      <c r="A499" s="117" t="str">
        <f t="shared" si="44"/>
        <v>9422012</v>
      </c>
      <c r="B499" s="117">
        <f t="shared" si="48"/>
        <v>9</v>
      </c>
      <c r="C499" s="117">
        <f t="shared" si="49"/>
        <v>42</v>
      </c>
      <c r="D499" s="117">
        <v>56000</v>
      </c>
      <c r="E499" s="117">
        <v>186000</v>
      </c>
      <c r="F499" s="117">
        <v>2012</v>
      </c>
      <c r="G499" s="117">
        <v>3.3504909999999999</v>
      </c>
      <c r="N499" s="117" t="str">
        <f t="shared" si="45"/>
        <v>56000186000</v>
      </c>
      <c r="O499" s="117">
        <f t="shared" si="46"/>
        <v>9</v>
      </c>
      <c r="P499" s="117">
        <f t="shared" si="47"/>
        <v>42</v>
      </c>
      <c r="R499" s="117">
        <f>VLOOKUP(B499&amp;"-"&amp;C499,Backgroundconc!$A$3:$E$2100,4,FALSE)</f>
        <v>56000</v>
      </c>
      <c r="S499" s="117">
        <f>VLOOKUP(B499&amp;"-"&amp;C499,Backgroundconc!$A$3:$E$2100,5,FALSE)</f>
        <v>186000</v>
      </c>
    </row>
    <row r="500" spans="1:19">
      <c r="A500" s="117" t="str">
        <f t="shared" si="44"/>
        <v>9432012</v>
      </c>
      <c r="B500" s="117">
        <f t="shared" si="48"/>
        <v>9</v>
      </c>
      <c r="C500" s="117">
        <f t="shared" si="49"/>
        <v>43</v>
      </c>
      <c r="D500" s="117">
        <v>56000</v>
      </c>
      <c r="E500" s="117">
        <v>190000</v>
      </c>
      <c r="F500" s="117">
        <v>2012</v>
      </c>
      <c r="G500" s="117">
        <v>3.3445649999999998</v>
      </c>
      <c r="N500" s="117" t="str">
        <f t="shared" si="45"/>
        <v>56000190000</v>
      </c>
      <c r="O500" s="117">
        <f t="shared" si="46"/>
        <v>9</v>
      </c>
      <c r="P500" s="117">
        <f t="shared" si="47"/>
        <v>43</v>
      </c>
      <c r="R500" s="117">
        <f>VLOOKUP(B500&amp;"-"&amp;C500,Backgroundconc!$A$3:$E$2100,4,FALSE)</f>
        <v>56000</v>
      </c>
      <c r="S500" s="117">
        <f>VLOOKUP(B500&amp;"-"&amp;C500,Backgroundconc!$A$3:$E$2100,5,FALSE)</f>
        <v>190000</v>
      </c>
    </row>
    <row r="501" spans="1:19">
      <c r="A501" s="117" t="str">
        <f t="shared" si="44"/>
        <v>9442012</v>
      </c>
      <c r="B501" s="117">
        <f t="shared" si="48"/>
        <v>9</v>
      </c>
      <c r="C501" s="117">
        <f t="shared" si="49"/>
        <v>44</v>
      </c>
      <c r="D501" s="117">
        <v>56000</v>
      </c>
      <c r="E501" s="117">
        <v>194000</v>
      </c>
      <c r="F501" s="117">
        <v>2012</v>
      </c>
      <c r="G501" s="117">
        <v>3.3346879999999999</v>
      </c>
      <c r="N501" s="117" t="str">
        <f t="shared" si="45"/>
        <v>56000194000</v>
      </c>
      <c r="O501" s="117">
        <f t="shared" si="46"/>
        <v>9</v>
      </c>
      <c r="P501" s="117">
        <f t="shared" si="47"/>
        <v>44</v>
      </c>
      <c r="R501" s="117">
        <f>VLOOKUP(B501&amp;"-"&amp;C501,Backgroundconc!$A$3:$E$2100,4,FALSE)</f>
        <v>56000</v>
      </c>
      <c r="S501" s="117">
        <f>VLOOKUP(B501&amp;"-"&amp;C501,Backgroundconc!$A$3:$E$2100,5,FALSE)</f>
        <v>194000</v>
      </c>
    </row>
    <row r="502" spans="1:19">
      <c r="A502" s="117" t="str">
        <f t="shared" si="44"/>
        <v>9452012</v>
      </c>
      <c r="B502" s="117">
        <f t="shared" si="48"/>
        <v>9</v>
      </c>
      <c r="C502" s="117">
        <f t="shared" si="49"/>
        <v>45</v>
      </c>
      <c r="D502" s="117">
        <v>56000</v>
      </c>
      <c r="E502" s="117">
        <v>198000</v>
      </c>
      <c r="F502" s="117">
        <v>2012</v>
      </c>
      <c r="G502" s="117">
        <v>3.473687</v>
      </c>
      <c r="N502" s="117" t="str">
        <f t="shared" si="45"/>
        <v>56000198000</v>
      </c>
      <c r="O502" s="117">
        <f t="shared" si="46"/>
        <v>9</v>
      </c>
      <c r="P502" s="117">
        <f t="shared" si="47"/>
        <v>45</v>
      </c>
      <c r="R502" s="117">
        <f>VLOOKUP(B502&amp;"-"&amp;C502,Backgroundconc!$A$3:$E$2100,4,FALSE)</f>
        <v>56000</v>
      </c>
      <c r="S502" s="117">
        <f>VLOOKUP(B502&amp;"-"&amp;C502,Backgroundconc!$A$3:$E$2100,5,FALSE)</f>
        <v>198000</v>
      </c>
    </row>
    <row r="503" spans="1:19">
      <c r="A503" s="117" t="str">
        <f t="shared" si="44"/>
        <v>9462012</v>
      </c>
      <c r="B503" s="117">
        <f t="shared" si="48"/>
        <v>9</v>
      </c>
      <c r="C503" s="117">
        <f t="shared" si="49"/>
        <v>46</v>
      </c>
      <c r="D503" s="117">
        <v>56000</v>
      </c>
      <c r="E503" s="117">
        <v>202000</v>
      </c>
      <c r="F503" s="117">
        <v>2012</v>
      </c>
      <c r="G503" s="117">
        <v>3.854552</v>
      </c>
      <c r="N503" s="117" t="str">
        <f t="shared" si="45"/>
        <v>56000202000</v>
      </c>
      <c r="O503" s="117">
        <f t="shared" si="46"/>
        <v>9</v>
      </c>
      <c r="P503" s="117">
        <f t="shared" si="47"/>
        <v>46</v>
      </c>
      <c r="R503" s="117">
        <f>VLOOKUP(B503&amp;"-"&amp;C503,Backgroundconc!$A$3:$E$2100,4,FALSE)</f>
        <v>56000</v>
      </c>
      <c r="S503" s="117">
        <f>VLOOKUP(B503&amp;"-"&amp;C503,Backgroundconc!$A$3:$E$2100,5,FALSE)</f>
        <v>202000</v>
      </c>
    </row>
    <row r="504" spans="1:19">
      <c r="A504" s="117" t="str">
        <f t="shared" si="44"/>
        <v>9472012</v>
      </c>
      <c r="B504" s="117">
        <f t="shared" si="48"/>
        <v>9</v>
      </c>
      <c r="C504" s="117">
        <f t="shared" si="49"/>
        <v>47</v>
      </c>
      <c r="D504" s="117">
        <v>56000</v>
      </c>
      <c r="E504" s="117">
        <v>206000</v>
      </c>
      <c r="F504" s="117">
        <v>2012</v>
      </c>
      <c r="G504" s="117">
        <v>4.1093299999999999</v>
      </c>
      <c r="N504" s="117" t="str">
        <f t="shared" si="45"/>
        <v>56000206000</v>
      </c>
      <c r="O504" s="117">
        <f t="shared" si="46"/>
        <v>9</v>
      </c>
      <c r="P504" s="117">
        <f t="shared" si="47"/>
        <v>47</v>
      </c>
      <c r="R504" s="117">
        <f>VLOOKUP(B504&amp;"-"&amp;C504,Backgroundconc!$A$3:$E$2100,4,FALSE)</f>
        <v>56000</v>
      </c>
      <c r="S504" s="117">
        <f>VLOOKUP(B504&amp;"-"&amp;C504,Backgroundconc!$A$3:$E$2100,5,FALSE)</f>
        <v>206000</v>
      </c>
    </row>
    <row r="505" spans="1:19">
      <c r="A505" s="117" t="str">
        <f t="shared" si="44"/>
        <v>9482012</v>
      </c>
      <c r="B505" s="117">
        <f t="shared" si="48"/>
        <v>9</v>
      </c>
      <c r="C505" s="117">
        <f t="shared" si="49"/>
        <v>48</v>
      </c>
      <c r="D505" s="117">
        <v>56000</v>
      </c>
      <c r="E505" s="117">
        <v>210000</v>
      </c>
      <c r="F505" s="117">
        <v>2012</v>
      </c>
      <c r="G505" s="117">
        <v>4.1252579999999996</v>
      </c>
      <c r="N505" s="117" t="str">
        <f t="shared" si="45"/>
        <v>56000210000</v>
      </c>
      <c r="O505" s="117">
        <f t="shared" si="46"/>
        <v>9</v>
      </c>
      <c r="P505" s="117">
        <f t="shared" si="47"/>
        <v>48</v>
      </c>
      <c r="R505" s="117">
        <f>VLOOKUP(B505&amp;"-"&amp;C505,Backgroundconc!$A$3:$E$2100,4,FALSE)</f>
        <v>56000</v>
      </c>
      <c r="S505" s="117">
        <f>VLOOKUP(B505&amp;"-"&amp;C505,Backgroundconc!$A$3:$E$2100,5,FALSE)</f>
        <v>210000</v>
      </c>
    </row>
    <row r="506" spans="1:19">
      <c r="A506" s="117" t="str">
        <f t="shared" si="44"/>
        <v>9492012</v>
      </c>
      <c r="B506" s="117">
        <f t="shared" si="48"/>
        <v>9</v>
      </c>
      <c r="C506" s="117">
        <f t="shared" si="49"/>
        <v>49</v>
      </c>
      <c r="D506" s="117">
        <v>56000</v>
      </c>
      <c r="E506" s="117">
        <v>214000</v>
      </c>
      <c r="F506" s="117">
        <v>2012</v>
      </c>
      <c r="G506" s="117">
        <v>4.5478810000000003</v>
      </c>
      <c r="N506" s="117" t="str">
        <f t="shared" si="45"/>
        <v>56000214000</v>
      </c>
      <c r="O506" s="117">
        <f t="shared" si="46"/>
        <v>9</v>
      </c>
      <c r="P506" s="117">
        <f t="shared" si="47"/>
        <v>49</v>
      </c>
      <c r="R506" s="117">
        <f>VLOOKUP(B506&amp;"-"&amp;C506,Backgroundconc!$A$3:$E$2100,4,FALSE)</f>
        <v>56000</v>
      </c>
      <c r="S506" s="117">
        <f>VLOOKUP(B506&amp;"-"&amp;C506,Backgroundconc!$A$3:$E$2100,5,FALSE)</f>
        <v>214000</v>
      </c>
    </row>
    <row r="507" spans="1:19">
      <c r="A507" s="117" t="str">
        <f t="shared" si="44"/>
        <v>9502012</v>
      </c>
      <c r="B507" s="117">
        <f t="shared" si="48"/>
        <v>9</v>
      </c>
      <c r="C507" s="117">
        <f t="shared" si="49"/>
        <v>50</v>
      </c>
      <c r="D507" s="117">
        <v>56000</v>
      </c>
      <c r="E507" s="117">
        <v>218000</v>
      </c>
      <c r="F507" s="117">
        <v>2012</v>
      </c>
      <c r="G507" s="117">
        <v>4.8033619999999999</v>
      </c>
      <c r="N507" s="117" t="str">
        <f t="shared" si="45"/>
        <v>56000218000</v>
      </c>
      <c r="O507" s="117">
        <f t="shared" si="46"/>
        <v>9</v>
      </c>
      <c r="P507" s="117">
        <f t="shared" si="47"/>
        <v>50</v>
      </c>
      <c r="R507" s="117">
        <f>VLOOKUP(B507&amp;"-"&amp;C507,Backgroundconc!$A$3:$E$2100,4,FALSE)</f>
        <v>56000</v>
      </c>
      <c r="S507" s="117">
        <f>VLOOKUP(B507&amp;"-"&amp;C507,Backgroundconc!$A$3:$E$2100,5,FALSE)</f>
        <v>218000</v>
      </c>
    </row>
    <row r="508" spans="1:19">
      <c r="A508" s="117" t="str">
        <f t="shared" si="44"/>
        <v>9512012</v>
      </c>
      <c r="B508" s="117">
        <f t="shared" si="48"/>
        <v>9</v>
      </c>
      <c r="C508" s="117">
        <f t="shared" si="49"/>
        <v>51</v>
      </c>
      <c r="D508" s="117">
        <v>56000</v>
      </c>
      <c r="E508" s="117">
        <v>222000</v>
      </c>
      <c r="F508" s="117">
        <v>2012</v>
      </c>
      <c r="G508" s="117">
        <v>6.6428279999999997</v>
      </c>
      <c r="N508" s="117" t="str">
        <f t="shared" si="45"/>
        <v>56000222000</v>
      </c>
      <c r="O508" s="117">
        <f t="shared" si="46"/>
        <v>9</v>
      </c>
      <c r="P508" s="117">
        <f t="shared" si="47"/>
        <v>51</v>
      </c>
      <c r="R508" s="117">
        <f>VLOOKUP(B508&amp;"-"&amp;C508,Backgroundconc!$A$3:$E$2100,4,FALSE)</f>
        <v>56000</v>
      </c>
      <c r="S508" s="117">
        <f>VLOOKUP(B508&amp;"-"&amp;C508,Backgroundconc!$A$3:$E$2100,5,FALSE)</f>
        <v>222000</v>
      </c>
    </row>
    <row r="509" spans="1:19">
      <c r="A509" s="117" t="str">
        <f t="shared" si="44"/>
        <v>9522012</v>
      </c>
      <c r="B509" s="117">
        <f t="shared" si="48"/>
        <v>9</v>
      </c>
      <c r="C509" s="117">
        <f t="shared" si="49"/>
        <v>52</v>
      </c>
      <c r="D509" s="117">
        <v>56000</v>
      </c>
      <c r="E509" s="117">
        <v>226000</v>
      </c>
      <c r="F509" s="117">
        <v>2012</v>
      </c>
      <c r="G509" s="117">
        <v>6.9450989999999999</v>
      </c>
      <c r="N509" s="117" t="str">
        <f t="shared" si="45"/>
        <v>56000226000</v>
      </c>
      <c r="O509" s="117">
        <f t="shared" si="46"/>
        <v>9</v>
      </c>
      <c r="P509" s="117">
        <f t="shared" si="47"/>
        <v>52</v>
      </c>
      <c r="R509" s="117" t="e">
        <f>VLOOKUP(B509&amp;"-"&amp;C509,Backgroundconc!$A$3:$E$2100,4,FALSE)</f>
        <v>#N/A</v>
      </c>
      <c r="S509" s="117" t="e">
        <f>VLOOKUP(B509&amp;"-"&amp;C509,Backgroundconc!$A$3:$E$2100,5,FALSE)</f>
        <v>#N/A</v>
      </c>
    </row>
    <row r="510" spans="1:19">
      <c r="A510" s="117" t="str">
        <f t="shared" si="44"/>
        <v>9532012</v>
      </c>
      <c r="B510" s="117">
        <f t="shared" si="48"/>
        <v>9</v>
      </c>
      <c r="C510" s="117">
        <f t="shared" si="49"/>
        <v>53</v>
      </c>
      <c r="D510" s="117">
        <v>56000</v>
      </c>
      <c r="E510" s="117">
        <v>230000</v>
      </c>
      <c r="F510" s="117">
        <v>2012</v>
      </c>
      <c r="G510" s="117">
        <v>7.0832620000000004</v>
      </c>
      <c r="N510" s="117" t="str">
        <f t="shared" si="45"/>
        <v>56000230000</v>
      </c>
      <c r="O510" s="117">
        <f t="shared" si="46"/>
        <v>9</v>
      </c>
      <c r="P510" s="117">
        <f t="shared" si="47"/>
        <v>53</v>
      </c>
      <c r="R510" s="117" t="e">
        <f>VLOOKUP(B510&amp;"-"&amp;C510,Backgroundconc!$A$3:$E$2100,4,FALSE)</f>
        <v>#N/A</v>
      </c>
      <c r="S510" s="117" t="e">
        <f>VLOOKUP(B510&amp;"-"&amp;C510,Backgroundconc!$A$3:$E$2100,5,FALSE)</f>
        <v>#N/A</v>
      </c>
    </row>
    <row r="511" spans="1:19">
      <c r="A511" s="117" t="str">
        <f t="shared" si="44"/>
        <v>9542012</v>
      </c>
      <c r="B511" s="117">
        <f t="shared" si="48"/>
        <v>9</v>
      </c>
      <c r="C511" s="117">
        <f t="shared" si="49"/>
        <v>54</v>
      </c>
      <c r="D511" s="117">
        <v>56000</v>
      </c>
      <c r="E511" s="117">
        <v>234000</v>
      </c>
      <c r="F511" s="117">
        <v>2012</v>
      </c>
      <c r="G511" s="117">
        <v>7.1534529999999998</v>
      </c>
      <c r="N511" s="117" t="str">
        <f t="shared" si="45"/>
        <v>56000234000</v>
      </c>
      <c r="O511" s="117">
        <f t="shared" si="46"/>
        <v>9</v>
      </c>
      <c r="P511" s="117">
        <f t="shared" si="47"/>
        <v>54</v>
      </c>
      <c r="R511" s="117" t="e">
        <f>VLOOKUP(B511&amp;"-"&amp;C511,Backgroundconc!$A$3:$E$2100,4,FALSE)</f>
        <v>#N/A</v>
      </c>
      <c r="S511" s="117" t="e">
        <f>VLOOKUP(B511&amp;"-"&amp;C511,Backgroundconc!$A$3:$E$2100,5,FALSE)</f>
        <v>#N/A</v>
      </c>
    </row>
    <row r="512" spans="1:19">
      <c r="A512" s="117" t="str">
        <f t="shared" si="44"/>
        <v>9552012</v>
      </c>
      <c r="B512" s="117">
        <f t="shared" si="48"/>
        <v>9</v>
      </c>
      <c r="C512" s="117">
        <f t="shared" si="49"/>
        <v>55</v>
      </c>
      <c r="D512" s="117">
        <v>56000</v>
      </c>
      <c r="E512" s="117">
        <v>238000</v>
      </c>
      <c r="F512" s="117">
        <v>2012</v>
      </c>
      <c r="G512" s="117">
        <v>7.2223949999999997</v>
      </c>
      <c r="N512" s="117" t="str">
        <f t="shared" si="45"/>
        <v>56000238000</v>
      </c>
      <c r="O512" s="117">
        <f t="shared" si="46"/>
        <v>9</v>
      </c>
      <c r="P512" s="117">
        <f t="shared" si="47"/>
        <v>55</v>
      </c>
      <c r="R512" s="117" t="e">
        <f>VLOOKUP(B512&amp;"-"&amp;C512,Backgroundconc!$A$3:$E$2100,4,FALSE)</f>
        <v>#N/A</v>
      </c>
      <c r="S512" s="117" t="e">
        <f>VLOOKUP(B512&amp;"-"&amp;C512,Backgroundconc!$A$3:$E$2100,5,FALSE)</f>
        <v>#N/A</v>
      </c>
    </row>
    <row r="513" spans="1:19">
      <c r="A513" s="117" t="str">
        <f t="shared" si="44"/>
        <v>9562012</v>
      </c>
      <c r="B513" s="117">
        <f t="shared" si="48"/>
        <v>9</v>
      </c>
      <c r="C513" s="117">
        <f t="shared" si="49"/>
        <v>56</v>
      </c>
      <c r="D513" s="117">
        <v>56000</v>
      </c>
      <c r="E513" s="117">
        <v>242000</v>
      </c>
      <c r="F513" s="117">
        <v>2012</v>
      </c>
      <c r="G513" s="117">
        <v>7.3056539999999996</v>
      </c>
      <c r="N513" s="117" t="str">
        <f t="shared" si="45"/>
        <v>56000242000</v>
      </c>
      <c r="O513" s="117">
        <f t="shared" si="46"/>
        <v>9</v>
      </c>
      <c r="P513" s="117">
        <f t="shared" si="47"/>
        <v>56</v>
      </c>
      <c r="R513" s="117" t="e">
        <f>VLOOKUP(B513&amp;"-"&amp;C513,Backgroundconc!$A$3:$E$2100,4,FALSE)</f>
        <v>#N/A</v>
      </c>
      <c r="S513" s="117" t="e">
        <f>VLOOKUP(B513&amp;"-"&amp;C513,Backgroundconc!$A$3:$E$2100,5,FALSE)</f>
        <v>#N/A</v>
      </c>
    </row>
    <row r="514" spans="1:19">
      <c r="A514" s="117" t="str">
        <f t="shared" si="44"/>
        <v>9572012</v>
      </c>
      <c r="B514" s="117">
        <f t="shared" si="48"/>
        <v>9</v>
      </c>
      <c r="C514" s="117">
        <f t="shared" si="49"/>
        <v>57</v>
      </c>
      <c r="D514" s="117">
        <v>56000</v>
      </c>
      <c r="E514" s="117">
        <v>246000</v>
      </c>
      <c r="F514" s="117">
        <v>2012</v>
      </c>
      <c r="G514" s="117">
        <v>7.4251719999999999</v>
      </c>
      <c r="N514" s="117" t="str">
        <f t="shared" si="45"/>
        <v>56000246000</v>
      </c>
      <c r="O514" s="117">
        <f t="shared" si="46"/>
        <v>9</v>
      </c>
      <c r="P514" s="117">
        <f t="shared" si="47"/>
        <v>57</v>
      </c>
      <c r="R514" s="117" t="e">
        <f>VLOOKUP(B514&amp;"-"&amp;C514,Backgroundconc!$A$3:$E$2100,4,FALSE)</f>
        <v>#N/A</v>
      </c>
      <c r="S514" s="117" t="e">
        <f>VLOOKUP(B514&amp;"-"&amp;C514,Backgroundconc!$A$3:$E$2100,5,FALSE)</f>
        <v>#N/A</v>
      </c>
    </row>
    <row r="515" spans="1:19">
      <c r="A515" s="117" t="str">
        <f t="shared" ref="A515:A578" si="50">CONCATENATE(B515,C515,F515)</f>
        <v>1012012</v>
      </c>
      <c r="B515" s="117">
        <f t="shared" si="48"/>
        <v>10</v>
      </c>
      <c r="C515" s="117">
        <f t="shared" si="49"/>
        <v>1</v>
      </c>
      <c r="D515" s="117">
        <v>60000</v>
      </c>
      <c r="E515" s="117">
        <v>22000</v>
      </c>
      <c r="F515" s="117">
        <v>2012</v>
      </c>
      <c r="G515" s="117">
        <v>3.0945499999999999</v>
      </c>
      <c r="N515" s="117" t="str">
        <f t="shared" ref="N515:N578" si="51">D515&amp;E515</f>
        <v>6000022000</v>
      </c>
      <c r="O515" s="117">
        <f t="shared" ref="O515:O578" si="52">B515</f>
        <v>10</v>
      </c>
      <c r="P515" s="117">
        <f t="shared" ref="P515:P578" si="53">C515</f>
        <v>1</v>
      </c>
      <c r="R515" s="117" t="e">
        <f>VLOOKUP(B515&amp;"-"&amp;C515,Backgroundconc!$A$3:$E$2100,4,FALSE)</f>
        <v>#N/A</v>
      </c>
      <c r="S515" s="117" t="e">
        <f>VLOOKUP(B515&amp;"-"&amp;C515,Backgroundconc!$A$3:$E$2100,5,FALSE)</f>
        <v>#N/A</v>
      </c>
    </row>
    <row r="516" spans="1:19">
      <c r="A516" s="117" t="str">
        <f t="shared" si="50"/>
        <v>1022012</v>
      </c>
      <c r="B516" s="117">
        <f t="shared" si="48"/>
        <v>10</v>
      </c>
      <c r="C516" s="117">
        <f t="shared" si="49"/>
        <v>2</v>
      </c>
      <c r="D516" s="117">
        <v>60000</v>
      </c>
      <c r="E516" s="117">
        <v>26000</v>
      </c>
      <c r="F516" s="117">
        <v>2012</v>
      </c>
      <c r="G516" s="117">
        <v>3.171001</v>
      </c>
      <c r="N516" s="117" t="str">
        <f t="shared" si="51"/>
        <v>6000026000</v>
      </c>
      <c r="O516" s="117">
        <f t="shared" si="52"/>
        <v>10</v>
      </c>
      <c r="P516" s="117">
        <f t="shared" si="53"/>
        <v>2</v>
      </c>
      <c r="R516" s="117" t="e">
        <f>VLOOKUP(B516&amp;"-"&amp;C516,Backgroundconc!$A$3:$E$2100,4,FALSE)</f>
        <v>#N/A</v>
      </c>
      <c r="S516" s="117" t="e">
        <f>VLOOKUP(B516&amp;"-"&amp;C516,Backgroundconc!$A$3:$E$2100,5,FALSE)</f>
        <v>#N/A</v>
      </c>
    </row>
    <row r="517" spans="1:19">
      <c r="A517" s="117" t="str">
        <f t="shared" si="50"/>
        <v>1032012</v>
      </c>
      <c r="B517" s="117">
        <f t="shared" si="48"/>
        <v>10</v>
      </c>
      <c r="C517" s="117">
        <f t="shared" si="49"/>
        <v>3</v>
      </c>
      <c r="D517" s="117">
        <v>60000</v>
      </c>
      <c r="E517" s="117">
        <v>30000</v>
      </c>
      <c r="F517" s="117">
        <v>2012</v>
      </c>
      <c r="G517" s="117">
        <v>3.3429799999999998</v>
      </c>
      <c r="N517" s="117" t="str">
        <f t="shared" si="51"/>
        <v>6000030000</v>
      </c>
      <c r="O517" s="117">
        <f t="shared" si="52"/>
        <v>10</v>
      </c>
      <c r="P517" s="117">
        <f t="shared" si="53"/>
        <v>3</v>
      </c>
      <c r="R517" s="117" t="e">
        <f>VLOOKUP(B517&amp;"-"&amp;C517,Backgroundconc!$A$3:$E$2100,4,FALSE)</f>
        <v>#N/A</v>
      </c>
      <c r="S517" s="117" t="e">
        <f>VLOOKUP(B517&amp;"-"&amp;C517,Backgroundconc!$A$3:$E$2100,5,FALSE)</f>
        <v>#N/A</v>
      </c>
    </row>
    <row r="518" spans="1:19">
      <c r="A518" s="117" t="str">
        <f t="shared" si="50"/>
        <v>1042012</v>
      </c>
      <c r="B518" s="117">
        <f t="shared" si="48"/>
        <v>10</v>
      </c>
      <c r="C518" s="117">
        <f t="shared" si="49"/>
        <v>4</v>
      </c>
      <c r="D518" s="117">
        <v>60000</v>
      </c>
      <c r="E518" s="117">
        <v>34000</v>
      </c>
      <c r="F518" s="117">
        <v>2012</v>
      </c>
      <c r="G518" s="117">
        <v>3.3253979999999999</v>
      </c>
      <c r="N518" s="117" t="str">
        <f t="shared" si="51"/>
        <v>6000034000</v>
      </c>
      <c r="O518" s="117">
        <f t="shared" si="52"/>
        <v>10</v>
      </c>
      <c r="P518" s="117">
        <f t="shared" si="53"/>
        <v>4</v>
      </c>
      <c r="R518" s="117" t="e">
        <f>VLOOKUP(B518&amp;"-"&amp;C518,Backgroundconc!$A$3:$E$2100,4,FALSE)</f>
        <v>#N/A</v>
      </c>
      <c r="S518" s="117" t="e">
        <f>VLOOKUP(B518&amp;"-"&amp;C518,Backgroundconc!$A$3:$E$2100,5,FALSE)</f>
        <v>#N/A</v>
      </c>
    </row>
    <row r="519" spans="1:19">
      <c r="A519" s="117" t="str">
        <f t="shared" si="50"/>
        <v>1052012</v>
      </c>
      <c r="B519" s="117">
        <f t="shared" si="48"/>
        <v>10</v>
      </c>
      <c r="C519" s="117">
        <f t="shared" si="49"/>
        <v>5</v>
      </c>
      <c r="D519" s="117">
        <v>60000</v>
      </c>
      <c r="E519" s="117">
        <v>38000</v>
      </c>
      <c r="F519" s="117">
        <v>2012</v>
      </c>
      <c r="G519" s="117">
        <v>3.0132020000000002</v>
      </c>
      <c r="N519" s="117" t="str">
        <f t="shared" si="51"/>
        <v>6000038000</v>
      </c>
      <c r="O519" s="117">
        <f t="shared" si="52"/>
        <v>10</v>
      </c>
      <c r="P519" s="117">
        <f t="shared" si="53"/>
        <v>5</v>
      </c>
      <c r="R519" s="117" t="e">
        <f>VLOOKUP(B519&amp;"-"&amp;C519,Backgroundconc!$A$3:$E$2100,4,FALSE)</f>
        <v>#N/A</v>
      </c>
      <c r="S519" s="117" t="e">
        <f>VLOOKUP(B519&amp;"-"&amp;C519,Backgroundconc!$A$3:$E$2100,5,FALSE)</f>
        <v>#N/A</v>
      </c>
    </row>
    <row r="520" spans="1:19">
      <c r="A520" s="117" t="str">
        <f t="shared" si="50"/>
        <v>1062012</v>
      </c>
      <c r="B520" s="117">
        <f t="shared" si="48"/>
        <v>10</v>
      </c>
      <c r="C520" s="117">
        <f t="shared" si="49"/>
        <v>6</v>
      </c>
      <c r="D520" s="117">
        <v>60000</v>
      </c>
      <c r="E520" s="117">
        <v>42000</v>
      </c>
      <c r="F520" s="117">
        <v>2012</v>
      </c>
      <c r="G520" s="117">
        <v>3.2940659999999999</v>
      </c>
      <c r="N520" s="117" t="str">
        <f t="shared" si="51"/>
        <v>6000042000</v>
      </c>
      <c r="O520" s="117">
        <f t="shared" si="52"/>
        <v>10</v>
      </c>
      <c r="P520" s="117">
        <f t="shared" si="53"/>
        <v>6</v>
      </c>
      <c r="R520" s="117" t="e">
        <f>VLOOKUP(B520&amp;"-"&amp;C520,Backgroundconc!$A$3:$E$2100,4,FALSE)</f>
        <v>#N/A</v>
      </c>
      <c r="S520" s="117" t="e">
        <f>VLOOKUP(B520&amp;"-"&amp;C520,Backgroundconc!$A$3:$E$2100,5,FALSE)</f>
        <v>#N/A</v>
      </c>
    </row>
    <row r="521" spans="1:19">
      <c r="A521" s="117" t="str">
        <f t="shared" si="50"/>
        <v>1072012</v>
      </c>
      <c r="B521" s="117">
        <f t="shared" si="48"/>
        <v>10</v>
      </c>
      <c r="C521" s="117">
        <f t="shared" si="49"/>
        <v>7</v>
      </c>
      <c r="D521" s="117">
        <v>60000</v>
      </c>
      <c r="E521" s="117">
        <v>46000</v>
      </c>
      <c r="F521" s="117">
        <v>2012</v>
      </c>
      <c r="G521" s="117">
        <v>3.494459</v>
      </c>
      <c r="N521" s="117" t="str">
        <f t="shared" si="51"/>
        <v>6000046000</v>
      </c>
      <c r="O521" s="117">
        <f t="shared" si="52"/>
        <v>10</v>
      </c>
      <c r="P521" s="117">
        <f t="shared" si="53"/>
        <v>7</v>
      </c>
      <c r="R521" s="117" t="e">
        <f>VLOOKUP(B521&amp;"-"&amp;C521,Backgroundconc!$A$3:$E$2100,4,FALSE)</f>
        <v>#N/A</v>
      </c>
      <c r="S521" s="117" t="e">
        <f>VLOOKUP(B521&amp;"-"&amp;C521,Backgroundconc!$A$3:$E$2100,5,FALSE)</f>
        <v>#N/A</v>
      </c>
    </row>
    <row r="522" spans="1:19">
      <c r="A522" s="117" t="str">
        <f t="shared" si="50"/>
        <v>1082012</v>
      </c>
      <c r="B522" s="117">
        <f t="shared" si="48"/>
        <v>10</v>
      </c>
      <c r="C522" s="117">
        <f t="shared" si="49"/>
        <v>8</v>
      </c>
      <c r="D522" s="117">
        <v>60000</v>
      </c>
      <c r="E522" s="117">
        <v>50000</v>
      </c>
      <c r="F522" s="117">
        <v>2012</v>
      </c>
      <c r="G522" s="117">
        <v>3.5539010000000002</v>
      </c>
      <c r="N522" s="117" t="str">
        <f t="shared" si="51"/>
        <v>6000050000</v>
      </c>
      <c r="O522" s="117">
        <f t="shared" si="52"/>
        <v>10</v>
      </c>
      <c r="P522" s="117">
        <f t="shared" si="53"/>
        <v>8</v>
      </c>
      <c r="R522" s="117" t="e">
        <f>VLOOKUP(B522&amp;"-"&amp;C522,Backgroundconc!$A$3:$E$2100,4,FALSE)</f>
        <v>#N/A</v>
      </c>
      <c r="S522" s="117" t="e">
        <f>VLOOKUP(B522&amp;"-"&amp;C522,Backgroundconc!$A$3:$E$2100,5,FALSE)</f>
        <v>#N/A</v>
      </c>
    </row>
    <row r="523" spans="1:19">
      <c r="A523" s="117" t="str">
        <f t="shared" si="50"/>
        <v>1092012</v>
      </c>
      <c r="B523" s="117">
        <f t="shared" si="48"/>
        <v>10</v>
      </c>
      <c r="C523" s="117">
        <f t="shared" si="49"/>
        <v>9</v>
      </c>
      <c r="D523" s="117">
        <v>60000</v>
      </c>
      <c r="E523" s="117">
        <v>54000</v>
      </c>
      <c r="F523" s="117">
        <v>2012</v>
      </c>
      <c r="G523" s="117">
        <v>3.6000709999999998</v>
      </c>
      <c r="N523" s="117" t="str">
        <f t="shared" si="51"/>
        <v>6000054000</v>
      </c>
      <c r="O523" s="117">
        <f t="shared" si="52"/>
        <v>10</v>
      </c>
      <c r="P523" s="117">
        <f t="shared" si="53"/>
        <v>9</v>
      </c>
      <c r="R523" s="117" t="e">
        <f>VLOOKUP(B523&amp;"-"&amp;C523,Backgroundconc!$A$3:$E$2100,4,FALSE)</f>
        <v>#N/A</v>
      </c>
      <c r="S523" s="117" t="e">
        <f>VLOOKUP(B523&amp;"-"&amp;C523,Backgroundconc!$A$3:$E$2100,5,FALSE)</f>
        <v>#N/A</v>
      </c>
    </row>
    <row r="524" spans="1:19">
      <c r="A524" s="117" t="str">
        <f t="shared" si="50"/>
        <v>10102012</v>
      </c>
      <c r="B524" s="117">
        <f t="shared" si="48"/>
        <v>10</v>
      </c>
      <c r="C524" s="117">
        <f t="shared" si="49"/>
        <v>10</v>
      </c>
      <c r="D524" s="117">
        <v>60000</v>
      </c>
      <c r="E524" s="117">
        <v>58000</v>
      </c>
      <c r="F524" s="117">
        <v>2012</v>
      </c>
      <c r="G524" s="117">
        <v>3.6563150000000002</v>
      </c>
      <c r="N524" s="117" t="str">
        <f t="shared" si="51"/>
        <v>6000058000</v>
      </c>
      <c r="O524" s="117">
        <f t="shared" si="52"/>
        <v>10</v>
      </c>
      <c r="P524" s="117">
        <f t="shared" si="53"/>
        <v>10</v>
      </c>
      <c r="R524" s="117" t="e">
        <f>VLOOKUP(B524&amp;"-"&amp;C524,Backgroundconc!$A$3:$E$2100,4,FALSE)</f>
        <v>#N/A</v>
      </c>
      <c r="S524" s="117" t="e">
        <f>VLOOKUP(B524&amp;"-"&amp;C524,Backgroundconc!$A$3:$E$2100,5,FALSE)</f>
        <v>#N/A</v>
      </c>
    </row>
    <row r="525" spans="1:19">
      <c r="A525" s="117" t="str">
        <f t="shared" si="50"/>
        <v>10112012</v>
      </c>
      <c r="B525" s="117">
        <f t="shared" si="48"/>
        <v>10</v>
      </c>
      <c r="C525" s="117">
        <f t="shared" si="49"/>
        <v>11</v>
      </c>
      <c r="D525" s="117">
        <v>60000</v>
      </c>
      <c r="E525" s="117">
        <v>62000</v>
      </c>
      <c r="F525" s="117">
        <v>2012</v>
      </c>
      <c r="G525" s="117">
        <v>3.472486</v>
      </c>
      <c r="N525" s="117" t="str">
        <f t="shared" si="51"/>
        <v>6000062000</v>
      </c>
      <c r="O525" s="117">
        <f t="shared" si="52"/>
        <v>10</v>
      </c>
      <c r="P525" s="117">
        <f t="shared" si="53"/>
        <v>11</v>
      </c>
      <c r="R525" s="117" t="e">
        <f>VLOOKUP(B525&amp;"-"&amp;C525,Backgroundconc!$A$3:$E$2100,4,FALSE)</f>
        <v>#N/A</v>
      </c>
      <c r="S525" s="117" t="e">
        <f>VLOOKUP(B525&amp;"-"&amp;C525,Backgroundconc!$A$3:$E$2100,5,FALSE)</f>
        <v>#N/A</v>
      </c>
    </row>
    <row r="526" spans="1:19">
      <c r="A526" s="117" t="str">
        <f t="shared" si="50"/>
        <v>10122012</v>
      </c>
      <c r="B526" s="117">
        <f t="shared" si="48"/>
        <v>10</v>
      </c>
      <c r="C526" s="117">
        <f t="shared" si="49"/>
        <v>12</v>
      </c>
      <c r="D526" s="117">
        <v>60000</v>
      </c>
      <c r="E526" s="117">
        <v>66000</v>
      </c>
      <c r="F526" s="117">
        <v>2012</v>
      </c>
      <c r="G526" s="117">
        <v>3.7208260000000002</v>
      </c>
      <c r="N526" s="117" t="str">
        <f t="shared" si="51"/>
        <v>6000066000</v>
      </c>
      <c r="O526" s="117">
        <f t="shared" si="52"/>
        <v>10</v>
      </c>
      <c r="P526" s="117">
        <f t="shared" si="53"/>
        <v>12</v>
      </c>
      <c r="R526" s="117" t="e">
        <f>VLOOKUP(B526&amp;"-"&amp;C526,Backgroundconc!$A$3:$E$2100,4,FALSE)</f>
        <v>#N/A</v>
      </c>
      <c r="S526" s="117" t="e">
        <f>VLOOKUP(B526&amp;"-"&amp;C526,Backgroundconc!$A$3:$E$2100,5,FALSE)</f>
        <v>#N/A</v>
      </c>
    </row>
    <row r="527" spans="1:19">
      <c r="A527" s="117" t="str">
        <f t="shared" si="50"/>
        <v>10132012</v>
      </c>
      <c r="B527" s="117">
        <f t="shared" si="48"/>
        <v>10</v>
      </c>
      <c r="C527" s="117">
        <f t="shared" si="49"/>
        <v>13</v>
      </c>
      <c r="D527" s="117">
        <v>60000</v>
      </c>
      <c r="E527" s="117">
        <v>70000</v>
      </c>
      <c r="F527" s="117">
        <v>2012</v>
      </c>
      <c r="G527" s="117">
        <v>3.6712020000000001</v>
      </c>
      <c r="N527" s="117" t="str">
        <f t="shared" si="51"/>
        <v>6000070000</v>
      </c>
      <c r="O527" s="117">
        <f t="shared" si="52"/>
        <v>10</v>
      </c>
      <c r="P527" s="117">
        <f t="shared" si="53"/>
        <v>13</v>
      </c>
      <c r="R527" s="117" t="e">
        <f>VLOOKUP(B527&amp;"-"&amp;C527,Backgroundconc!$A$3:$E$2100,4,FALSE)</f>
        <v>#N/A</v>
      </c>
      <c r="S527" s="117" t="e">
        <f>VLOOKUP(B527&amp;"-"&amp;C527,Backgroundconc!$A$3:$E$2100,5,FALSE)</f>
        <v>#N/A</v>
      </c>
    </row>
    <row r="528" spans="1:19">
      <c r="A528" s="117" t="str">
        <f t="shared" si="50"/>
        <v>10142012</v>
      </c>
      <c r="B528" s="117">
        <f t="shared" si="48"/>
        <v>10</v>
      </c>
      <c r="C528" s="117">
        <f t="shared" si="49"/>
        <v>14</v>
      </c>
      <c r="D528" s="117">
        <v>60000</v>
      </c>
      <c r="E528" s="117">
        <v>74000</v>
      </c>
      <c r="F528" s="117">
        <v>2012</v>
      </c>
      <c r="G528" s="117">
        <v>3.6733280000000001</v>
      </c>
      <c r="N528" s="117" t="str">
        <f t="shared" si="51"/>
        <v>6000074000</v>
      </c>
      <c r="O528" s="117">
        <f t="shared" si="52"/>
        <v>10</v>
      </c>
      <c r="P528" s="117">
        <f t="shared" si="53"/>
        <v>14</v>
      </c>
      <c r="R528" s="117" t="e">
        <f>VLOOKUP(B528&amp;"-"&amp;C528,Backgroundconc!$A$3:$E$2100,4,FALSE)</f>
        <v>#N/A</v>
      </c>
      <c r="S528" s="117" t="e">
        <f>VLOOKUP(B528&amp;"-"&amp;C528,Backgroundconc!$A$3:$E$2100,5,FALSE)</f>
        <v>#N/A</v>
      </c>
    </row>
    <row r="529" spans="1:19">
      <c r="A529" s="117" t="str">
        <f t="shared" si="50"/>
        <v>10152012</v>
      </c>
      <c r="B529" s="117">
        <f t="shared" si="48"/>
        <v>10</v>
      </c>
      <c r="C529" s="117">
        <f t="shared" si="49"/>
        <v>15</v>
      </c>
      <c r="D529" s="117">
        <v>60000</v>
      </c>
      <c r="E529" s="117">
        <v>78000</v>
      </c>
      <c r="F529" s="117">
        <v>2012</v>
      </c>
      <c r="G529" s="117">
        <v>3.754114</v>
      </c>
      <c r="N529" s="117" t="str">
        <f t="shared" si="51"/>
        <v>6000078000</v>
      </c>
      <c r="O529" s="117">
        <f t="shared" si="52"/>
        <v>10</v>
      </c>
      <c r="P529" s="117">
        <f t="shared" si="53"/>
        <v>15</v>
      </c>
      <c r="R529" s="117" t="e">
        <f>VLOOKUP(B529&amp;"-"&amp;C529,Backgroundconc!$A$3:$E$2100,4,FALSE)</f>
        <v>#N/A</v>
      </c>
      <c r="S529" s="117" t="e">
        <f>VLOOKUP(B529&amp;"-"&amp;C529,Backgroundconc!$A$3:$E$2100,5,FALSE)</f>
        <v>#N/A</v>
      </c>
    </row>
    <row r="530" spans="1:19">
      <c r="A530" s="117" t="str">
        <f t="shared" si="50"/>
        <v>10162012</v>
      </c>
      <c r="B530" s="117">
        <f t="shared" si="48"/>
        <v>10</v>
      </c>
      <c r="C530" s="117">
        <f t="shared" si="49"/>
        <v>16</v>
      </c>
      <c r="D530" s="117">
        <v>60000</v>
      </c>
      <c r="E530" s="117">
        <v>82000</v>
      </c>
      <c r="F530" s="117">
        <v>2012</v>
      </c>
      <c r="G530" s="117">
        <v>3.8395609999999998</v>
      </c>
      <c r="N530" s="117" t="str">
        <f t="shared" si="51"/>
        <v>6000082000</v>
      </c>
      <c r="O530" s="117">
        <f t="shared" si="52"/>
        <v>10</v>
      </c>
      <c r="P530" s="117">
        <f t="shared" si="53"/>
        <v>16</v>
      </c>
      <c r="R530" s="117" t="e">
        <f>VLOOKUP(B530&amp;"-"&amp;C530,Backgroundconc!$A$3:$E$2100,4,FALSE)</f>
        <v>#N/A</v>
      </c>
      <c r="S530" s="117" t="e">
        <f>VLOOKUP(B530&amp;"-"&amp;C530,Backgroundconc!$A$3:$E$2100,5,FALSE)</f>
        <v>#N/A</v>
      </c>
    </row>
    <row r="531" spans="1:19">
      <c r="A531" s="117" t="str">
        <f t="shared" si="50"/>
        <v>10172012</v>
      </c>
      <c r="B531" s="117">
        <f t="shared" si="48"/>
        <v>10</v>
      </c>
      <c r="C531" s="117">
        <f t="shared" si="49"/>
        <v>17</v>
      </c>
      <c r="D531" s="117">
        <v>60000</v>
      </c>
      <c r="E531" s="117">
        <v>86000</v>
      </c>
      <c r="F531" s="117">
        <v>2012</v>
      </c>
      <c r="G531" s="117">
        <v>3.913106</v>
      </c>
      <c r="N531" s="117" t="str">
        <f t="shared" si="51"/>
        <v>6000086000</v>
      </c>
      <c r="O531" s="117">
        <f t="shared" si="52"/>
        <v>10</v>
      </c>
      <c r="P531" s="117">
        <f t="shared" si="53"/>
        <v>17</v>
      </c>
      <c r="R531" s="117" t="e">
        <f>VLOOKUP(B531&amp;"-"&amp;C531,Backgroundconc!$A$3:$E$2100,4,FALSE)</f>
        <v>#N/A</v>
      </c>
      <c r="S531" s="117" t="e">
        <f>VLOOKUP(B531&amp;"-"&amp;C531,Backgroundconc!$A$3:$E$2100,5,FALSE)</f>
        <v>#N/A</v>
      </c>
    </row>
    <row r="532" spans="1:19">
      <c r="A532" s="117" t="str">
        <f t="shared" si="50"/>
        <v>10182012</v>
      </c>
      <c r="B532" s="117">
        <f t="shared" si="48"/>
        <v>10</v>
      </c>
      <c r="C532" s="117">
        <f t="shared" si="49"/>
        <v>18</v>
      </c>
      <c r="D532" s="117">
        <v>60000</v>
      </c>
      <c r="E532" s="117">
        <v>90000</v>
      </c>
      <c r="F532" s="117">
        <v>2012</v>
      </c>
      <c r="G532" s="117">
        <v>3.763395</v>
      </c>
      <c r="N532" s="117" t="str">
        <f t="shared" si="51"/>
        <v>6000090000</v>
      </c>
      <c r="O532" s="117">
        <f t="shared" si="52"/>
        <v>10</v>
      </c>
      <c r="P532" s="117">
        <f t="shared" si="53"/>
        <v>18</v>
      </c>
      <c r="R532" s="117" t="e">
        <f>VLOOKUP(B532&amp;"-"&amp;C532,Backgroundconc!$A$3:$E$2100,4,FALSE)</f>
        <v>#N/A</v>
      </c>
      <c r="S532" s="117" t="e">
        <f>VLOOKUP(B532&amp;"-"&amp;C532,Backgroundconc!$A$3:$E$2100,5,FALSE)</f>
        <v>#N/A</v>
      </c>
    </row>
    <row r="533" spans="1:19">
      <c r="A533" s="117" t="str">
        <f t="shared" si="50"/>
        <v>10192012</v>
      </c>
      <c r="B533" s="117">
        <f t="shared" si="48"/>
        <v>10</v>
      </c>
      <c r="C533" s="117">
        <f t="shared" si="49"/>
        <v>19</v>
      </c>
      <c r="D533" s="117">
        <v>60000</v>
      </c>
      <c r="E533" s="117">
        <v>94000</v>
      </c>
      <c r="F533" s="117">
        <v>2012</v>
      </c>
      <c r="G533" s="117">
        <v>3.7594479999999999</v>
      </c>
      <c r="N533" s="117" t="str">
        <f t="shared" si="51"/>
        <v>6000094000</v>
      </c>
      <c r="O533" s="117">
        <f t="shared" si="52"/>
        <v>10</v>
      </c>
      <c r="P533" s="117">
        <f t="shared" si="53"/>
        <v>19</v>
      </c>
      <c r="R533" s="117" t="e">
        <f>VLOOKUP(B533&amp;"-"&amp;C533,Backgroundconc!$A$3:$E$2100,4,FALSE)</f>
        <v>#N/A</v>
      </c>
      <c r="S533" s="117" t="e">
        <f>VLOOKUP(B533&amp;"-"&amp;C533,Backgroundconc!$A$3:$E$2100,5,FALSE)</f>
        <v>#N/A</v>
      </c>
    </row>
    <row r="534" spans="1:19">
      <c r="A534" s="117" t="str">
        <f t="shared" si="50"/>
        <v>10202012</v>
      </c>
      <c r="B534" s="117">
        <f t="shared" si="48"/>
        <v>10</v>
      </c>
      <c r="C534" s="117">
        <f t="shared" si="49"/>
        <v>20</v>
      </c>
      <c r="D534" s="117">
        <v>60000</v>
      </c>
      <c r="E534" s="117">
        <v>98000</v>
      </c>
      <c r="F534" s="117">
        <v>2012</v>
      </c>
      <c r="G534" s="117">
        <v>3.861926</v>
      </c>
      <c r="N534" s="117" t="str">
        <f t="shared" si="51"/>
        <v>6000098000</v>
      </c>
      <c r="O534" s="117">
        <f t="shared" si="52"/>
        <v>10</v>
      </c>
      <c r="P534" s="117">
        <f t="shared" si="53"/>
        <v>20</v>
      </c>
      <c r="R534" s="117" t="e">
        <f>VLOOKUP(B534&amp;"-"&amp;C534,Backgroundconc!$A$3:$E$2100,4,FALSE)</f>
        <v>#N/A</v>
      </c>
      <c r="S534" s="117" t="e">
        <f>VLOOKUP(B534&amp;"-"&amp;C534,Backgroundconc!$A$3:$E$2100,5,FALSE)</f>
        <v>#N/A</v>
      </c>
    </row>
    <row r="535" spans="1:19">
      <c r="A535" s="117" t="str">
        <f t="shared" si="50"/>
        <v>10212012</v>
      </c>
      <c r="B535" s="117">
        <f t="shared" si="48"/>
        <v>10</v>
      </c>
      <c r="C535" s="117">
        <f t="shared" si="49"/>
        <v>21</v>
      </c>
      <c r="D535" s="117">
        <v>60000</v>
      </c>
      <c r="E535" s="117">
        <v>102000</v>
      </c>
      <c r="F535" s="117">
        <v>2012</v>
      </c>
      <c r="G535" s="117">
        <v>3.8097530000000002</v>
      </c>
      <c r="N535" s="117" t="str">
        <f t="shared" si="51"/>
        <v>60000102000</v>
      </c>
      <c r="O535" s="117">
        <f t="shared" si="52"/>
        <v>10</v>
      </c>
      <c r="P535" s="117">
        <f t="shared" si="53"/>
        <v>21</v>
      </c>
      <c r="R535" s="117" t="e">
        <f>VLOOKUP(B535&amp;"-"&amp;C535,Backgroundconc!$A$3:$E$2100,4,FALSE)</f>
        <v>#N/A</v>
      </c>
      <c r="S535" s="117" t="e">
        <f>VLOOKUP(B535&amp;"-"&amp;C535,Backgroundconc!$A$3:$E$2100,5,FALSE)</f>
        <v>#N/A</v>
      </c>
    </row>
    <row r="536" spans="1:19">
      <c r="A536" s="117" t="str">
        <f t="shared" si="50"/>
        <v>10222012</v>
      </c>
      <c r="B536" s="117">
        <f t="shared" si="48"/>
        <v>10</v>
      </c>
      <c r="C536" s="117">
        <f t="shared" si="49"/>
        <v>22</v>
      </c>
      <c r="D536" s="117">
        <v>60000</v>
      </c>
      <c r="E536" s="117">
        <v>106000</v>
      </c>
      <c r="F536" s="117">
        <v>2012</v>
      </c>
      <c r="G536" s="117">
        <v>3.5197560000000001</v>
      </c>
      <c r="N536" s="117" t="str">
        <f t="shared" si="51"/>
        <v>60000106000</v>
      </c>
      <c r="O536" s="117">
        <f t="shared" si="52"/>
        <v>10</v>
      </c>
      <c r="P536" s="117">
        <f t="shared" si="53"/>
        <v>22</v>
      </c>
      <c r="R536" s="117" t="e">
        <f>VLOOKUP(B536&amp;"-"&amp;C536,Backgroundconc!$A$3:$E$2100,4,FALSE)</f>
        <v>#N/A</v>
      </c>
      <c r="S536" s="117" t="e">
        <f>VLOOKUP(B536&amp;"-"&amp;C536,Backgroundconc!$A$3:$E$2100,5,FALSE)</f>
        <v>#N/A</v>
      </c>
    </row>
    <row r="537" spans="1:19">
      <c r="A537" s="117" t="str">
        <f t="shared" si="50"/>
        <v>10232012</v>
      </c>
      <c r="B537" s="117">
        <f t="shared" si="48"/>
        <v>10</v>
      </c>
      <c r="C537" s="117">
        <f t="shared" si="49"/>
        <v>23</v>
      </c>
      <c r="D537" s="117">
        <v>60000</v>
      </c>
      <c r="E537" s="117">
        <v>110000</v>
      </c>
      <c r="F537" s="117">
        <v>2012</v>
      </c>
      <c r="G537" s="117">
        <v>3.6584560000000002</v>
      </c>
      <c r="N537" s="117" t="str">
        <f t="shared" si="51"/>
        <v>60000110000</v>
      </c>
      <c r="O537" s="117">
        <f t="shared" si="52"/>
        <v>10</v>
      </c>
      <c r="P537" s="117">
        <f t="shared" si="53"/>
        <v>23</v>
      </c>
      <c r="R537" s="117" t="e">
        <f>VLOOKUP(B537&amp;"-"&amp;C537,Backgroundconc!$A$3:$E$2100,4,FALSE)</f>
        <v>#N/A</v>
      </c>
      <c r="S537" s="117" t="e">
        <f>VLOOKUP(B537&amp;"-"&amp;C537,Backgroundconc!$A$3:$E$2100,5,FALSE)</f>
        <v>#N/A</v>
      </c>
    </row>
    <row r="538" spans="1:19">
      <c r="A538" s="117" t="str">
        <f t="shared" si="50"/>
        <v>10242012</v>
      </c>
      <c r="B538" s="117">
        <f t="shared" si="48"/>
        <v>10</v>
      </c>
      <c r="C538" s="117">
        <f t="shared" si="49"/>
        <v>24</v>
      </c>
      <c r="D538" s="117">
        <v>60000</v>
      </c>
      <c r="E538" s="117">
        <v>114000</v>
      </c>
      <c r="F538" s="117">
        <v>2012</v>
      </c>
      <c r="G538" s="117">
        <v>3.4930629999999998</v>
      </c>
      <c r="N538" s="117" t="str">
        <f t="shared" si="51"/>
        <v>60000114000</v>
      </c>
      <c r="O538" s="117">
        <f t="shared" si="52"/>
        <v>10</v>
      </c>
      <c r="P538" s="117">
        <f t="shared" si="53"/>
        <v>24</v>
      </c>
      <c r="R538" s="117" t="e">
        <f>VLOOKUP(B538&amp;"-"&amp;C538,Backgroundconc!$A$3:$E$2100,4,FALSE)</f>
        <v>#N/A</v>
      </c>
      <c r="S538" s="117" t="e">
        <f>VLOOKUP(B538&amp;"-"&amp;C538,Backgroundconc!$A$3:$E$2100,5,FALSE)</f>
        <v>#N/A</v>
      </c>
    </row>
    <row r="539" spans="1:19">
      <c r="A539" s="117" t="str">
        <f t="shared" si="50"/>
        <v>10252012</v>
      </c>
      <c r="B539" s="117">
        <f t="shared" si="48"/>
        <v>10</v>
      </c>
      <c r="C539" s="117">
        <f t="shared" si="49"/>
        <v>25</v>
      </c>
      <c r="D539" s="117">
        <v>60000</v>
      </c>
      <c r="E539" s="117">
        <v>118000</v>
      </c>
      <c r="F539" s="117">
        <v>2012</v>
      </c>
      <c r="G539" s="117">
        <v>3.0963509999999999</v>
      </c>
      <c r="N539" s="117" t="str">
        <f t="shared" si="51"/>
        <v>60000118000</v>
      </c>
      <c r="O539" s="117">
        <f t="shared" si="52"/>
        <v>10</v>
      </c>
      <c r="P539" s="117">
        <f t="shared" si="53"/>
        <v>25</v>
      </c>
      <c r="R539" s="117" t="e">
        <f>VLOOKUP(B539&amp;"-"&amp;C539,Backgroundconc!$A$3:$E$2100,4,FALSE)</f>
        <v>#N/A</v>
      </c>
      <c r="S539" s="117" t="e">
        <f>VLOOKUP(B539&amp;"-"&amp;C539,Backgroundconc!$A$3:$E$2100,5,FALSE)</f>
        <v>#N/A</v>
      </c>
    </row>
    <row r="540" spans="1:19">
      <c r="A540" s="117" t="str">
        <f t="shared" si="50"/>
        <v>10262012</v>
      </c>
      <c r="B540" s="117">
        <f t="shared" ref="B540:B603" si="54">(D540-24000)/4000+1</f>
        <v>10</v>
      </c>
      <c r="C540" s="117">
        <f t="shared" ref="C540:C603" si="55">(E540-22000)/4000+1</f>
        <v>26</v>
      </c>
      <c r="D540" s="117">
        <v>60000</v>
      </c>
      <c r="E540" s="117">
        <v>122000</v>
      </c>
      <c r="F540" s="117">
        <v>2012</v>
      </c>
      <c r="G540" s="117">
        <v>3.1333319999999998</v>
      </c>
      <c r="N540" s="117" t="str">
        <f t="shared" si="51"/>
        <v>60000122000</v>
      </c>
      <c r="O540" s="117">
        <f t="shared" si="52"/>
        <v>10</v>
      </c>
      <c r="P540" s="117">
        <f t="shared" si="53"/>
        <v>26</v>
      </c>
      <c r="R540" s="117" t="e">
        <f>VLOOKUP(B540&amp;"-"&amp;C540,Backgroundconc!$A$3:$E$2100,4,FALSE)</f>
        <v>#N/A</v>
      </c>
      <c r="S540" s="117" t="e">
        <f>VLOOKUP(B540&amp;"-"&amp;C540,Backgroundconc!$A$3:$E$2100,5,FALSE)</f>
        <v>#N/A</v>
      </c>
    </row>
    <row r="541" spans="1:19">
      <c r="A541" s="117" t="str">
        <f t="shared" si="50"/>
        <v>10272012</v>
      </c>
      <c r="B541" s="117">
        <f t="shared" si="54"/>
        <v>10</v>
      </c>
      <c r="C541" s="117">
        <f t="shared" si="55"/>
        <v>27</v>
      </c>
      <c r="D541" s="117">
        <v>60000</v>
      </c>
      <c r="E541" s="117">
        <v>126000</v>
      </c>
      <c r="F541" s="117">
        <v>2012</v>
      </c>
      <c r="G541" s="117">
        <v>3.363127</v>
      </c>
      <c r="N541" s="117" t="str">
        <f t="shared" si="51"/>
        <v>60000126000</v>
      </c>
      <c r="O541" s="117">
        <f t="shared" si="52"/>
        <v>10</v>
      </c>
      <c r="P541" s="117">
        <f t="shared" si="53"/>
        <v>27</v>
      </c>
      <c r="R541" s="117" t="e">
        <f>VLOOKUP(B541&amp;"-"&amp;C541,Backgroundconc!$A$3:$E$2100,4,FALSE)</f>
        <v>#N/A</v>
      </c>
      <c r="S541" s="117" t="e">
        <f>VLOOKUP(B541&amp;"-"&amp;C541,Backgroundconc!$A$3:$E$2100,5,FALSE)</f>
        <v>#N/A</v>
      </c>
    </row>
    <row r="542" spans="1:19">
      <c r="A542" s="117" t="str">
        <f t="shared" si="50"/>
        <v>10282012</v>
      </c>
      <c r="B542" s="117">
        <f t="shared" si="54"/>
        <v>10</v>
      </c>
      <c r="C542" s="117">
        <f t="shared" si="55"/>
        <v>28</v>
      </c>
      <c r="D542" s="117">
        <v>60000</v>
      </c>
      <c r="E542" s="117">
        <v>130000</v>
      </c>
      <c r="F542" s="117">
        <v>2012</v>
      </c>
      <c r="G542" s="117">
        <v>3.5432600000000001</v>
      </c>
      <c r="N542" s="117" t="str">
        <f t="shared" si="51"/>
        <v>60000130000</v>
      </c>
      <c r="O542" s="117">
        <f t="shared" si="52"/>
        <v>10</v>
      </c>
      <c r="P542" s="117">
        <f t="shared" si="53"/>
        <v>28</v>
      </c>
      <c r="R542" s="117" t="e">
        <f>VLOOKUP(B542&amp;"-"&amp;C542,Backgroundconc!$A$3:$E$2100,4,FALSE)</f>
        <v>#N/A</v>
      </c>
      <c r="S542" s="117" t="e">
        <f>VLOOKUP(B542&amp;"-"&amp;C542,Backgroundconc!$A$3:$E$2100,5,FALSE)</f>
        <v>#N/A</v>
      </c>
    </row>
    <row r="543" spans="1:19">
      <c r="A543" s="117" t="str">
        <f t="shared" si="50"/>
        <v>10292012</v>
      </c>
      <c r="B543" s="117">
        <f t="shared" si="54"/>
        <v>10</v>
      </c>
      <c r="C543" s="117">
        <f t="shared" si="55"/>
        <v>29</v>
      </c>
      <c r="D543" s="117">
        <v>60000</v>
      </c>
      <c r="E543" s="117">
        <v>134000</v>
      </c>
      <c r="F543" s="117">
        <v>2012</v>
      </c>
      <c r="G543" s="117">
        <v>3.4843489999999999</v>
      </c>
      <c r="N543" s="117" t="str">
        <f t="shared" si="51"/>
        <v>60000134000</v>
      </c>
      <c r="O543" s="117">
        <f t="shared" si="52"/>
        <v>10</v>
      </c>
      <c r="P543" s="117">
        <f t="shared" si="53"/>
        <v>29</v>
      </c>
      <c r="R543" s="117" t="e">
        <f>VLOOKUP(B543&amp;"-"&amp;C543,Backgroundconc!$A$3:$E$2100,4,FALSE)</f>
        <v>#N/A</v>
      </c>
      <c r="S543" s="117" t="e">
        <f>VLOOKUP(B543&amp;"-"&amp;C543,Backgroundconc!$A$3:$E$2100,5,FALSE)</f>
        <v>#N/A</v>
      </c>
    </row>
    <row r="544" spans="1:19">
      <c r="A544" s="117" t="str">
        <f t="shared" si="50"/>
        <v>10302012</v>
      </c>
      <c r="B544" s="117">
        <f t="shared" si="54"/>
        <v>10</v>
      </c>
      <c r="C544" s="117">
        <f t="shared" si="55"/>
        <v>30</v>
      </c>
      <c r="D544" s="117">
        <v>60000</v>
      </c>
      <c r="E544" s="117">
        <v>138000</v>
      </c>
      <c r="F544" s="117">
        <v>2012</v>
      </c>
      <c r="G544" s="117">
        <v>3.4943330000000001</v>
      </c>
      <c r="N544" s="117" t="str">
        <f t="shared" si="51"/>
        <v>60000138000</v>
      </c>
      <c r="O544" s="117">
        <f t="shared" si="52"/>
        <v>10</v>
      </c>
      <c r="P544" s="117">
        <f t="shared" si="53"/>
        <v>30</v>
      </c>
      <c r="R544" s="117" t="e">
        <f>VLOOKUP(B544&amp;"-"&amp;C544,Backgroundconc!$A$3:$E$2100,4,FALSE)</f>
        <v>#N/A</v>
      </c>
      <c r="S544" s="117" t="e">
        <f>VLOOKUP(B544&amp;"-"&amp;C544,Backgroundconc!$A$3:$E$2100,5,FALSE)</f>
        <v>#N/A</v>
      </c>
    </row>
    <row r="545" spans="1:19">
      <c r="A545" s="117" t="str">
        <f t="shared" si="50"/>
        <v>10312012</v>
      </c>
      <c r="B545" s="117">
        <f t="shared" si="54"/>
        <v>10</v>
      </c>
      <c r="C545" s="117">
        <f t="shared" si="55"/>
        <v>31</v>
      </c>
      <c r="D545" s="117">
        <v>60000</v>
      </c>
      <c r="E545" s="117">
        <v>142000</v>
      </c>
      <c r="F545" s="117">
        <v>2012</v>
      </c>
      <c r="G545" s="117">
        <v>3.2613780000000001</v>
      </c>
      <c r="N545" s="117" t="str">
        <f t="shared" si="51"/>
        <v>60000142000</v>
      </c>
      <c r="O545" s="117">
        <f t="shared" si="52"/>
        <v>10</v>
      </c>
      <c r="P545" s="117">
        <f t="shared" si="53"/>
        <v>31</v>
      </c>
      <c r="R545" s="117" t="e">
        <f>VLOOKUP(B545&amp;"-"&amp;C545,Backgroundconc!$A$3:$E$2100,4,FALSE)</f>
        <v>#N/A</v>
      </c>
      <c r="S545" s="117" t="e">
        <f>VLOOKUP(B545&amp;"-"&amp;C545,Backgroundconc!$A$3:$E$2100,5,FALSE)</f>
        <v>#N/A</v>
      </c>
    </row>
    <row r="546" spans="1:19">
      <c r="A546" s="117" t="str">
        <f t="shared" si="50"/>
        <v>10322012</v>
      </c>
      <c r="B546" s="117">
        <f t="shared" si="54"/>
        <v>10</v>
      </c>
      <c r="C546" s="117">
        <f t="shared" si="55"/>
        <v>32</v>
      </c>
      <c r="D546" s="117">
        <v>60000</v>
      </c>
      <c r="E546" s="117">
        <v>146000</v>
      </c>
      <c r="F546" s="117">
        <v>2012</v>
      </c>
      <c r="G546" s="117">
        <v>2.9152339999999999</v>
      </c>
      <c r="N546" s="117" t="str">
        <f t="shared" si="51"/>
        <v>60000146000</v>
      </c>
      <c r="O546" s="117">
        <f t="shared" si="52"/>
        <v>10</v>
      </c>
      <c r="P546" s="117">
        <f t="shared" si="53"/>
        <v>32</v>
      </c>
      <c r="R546" s="117" t="e">
        <f>VLOOKUP(B546&amp;"-"&amp;C546,Backgroundconc!$A$3:$E$2100,4,FALSE)</f>
        <v>#N/A</v>
      </c>
      <c r="S546" s="117" t="e">
        <f>VLOOKUP(B546&amp;"-"&amp;C546,Backgroundconc!$A$3:$E$2100,5,FALSE)</f>
        <v>#N/A</v>
      </c>
    </row>
    <row r="547" spans="1:19">
      <c r="A547" s="117" t="str">
        <f t="shared" si="50"/>
        <v>10332012</v>
      </c>
      <c r="B547" s="117">
        <f t="shared" si="54"/>
        <v>10</v>
      </c>
      <c r="C547" s="117">
        <f t="shared" si="55"/>
        <v>33</v>
      </c>
      <c r="D547" s="117">
        <v>60000</v>
      </c>
      <c r="E547" s="117">
        <v>150000</v>
      </c>
      <c r="F547" s="117">
        <v>2012</v>
      </c>
      <c r="G547" s="117">
        <v>3.0118239999999998</v>
      </c>
      <c r="N547" s="117" t="str">
        <f t="shared" si="51"/>
        <v>60000150000</v>
      </c>
      <c r="O547" s="117">
        <f t="shared" si="52"/>
        <v>10</v>
      </c>
      <c r="P547" s="117">
        <f t="shared" si="53"/>
        <v>33</v>
      </c>
      <c r="R547" s="117" t="e">
        <f>VLOOKUP(B547&amp;"-"&amp;C547,Backgroundconc!$A$3:$E$2100,4,FALSE)</f>
        <v>#N/A</v>
      </c>
      <c r="S547" s="117" t="e">
        <f>VLOOKUP(B547&amp;"-"&amp;C547,Backgroundconc!$A$3:$E$2100,5,FALSE)</f>
        <v>#N/A</v>
      </c>
    </row>
    <row r="548" spans="1:19">
      <c r="A548" s="117" t="str">
        <f t="shared" si="50"/>
        <v>10342012</v>
      </c>
      <c r="B548" s="117">
        <f t="shared" si="54"/>
        <v>10</v>
      </c>
      <c r="C548" s="117">
        <f t="shared" si="55"/>
        <v>34</v>
      </c>
      <c r="D548" s="117">
        <v>60000</v>
      </c>
      <c r="E548" s="117">
        <v>154000</v>
      </c>
      <c r="F548" s="117">
        <v>2012</v>
      </c>
      <c r="G548" s="117">
        <v>3.2766329999999999</v>
      </c>
      <c r="N548" s="117" t="str">
        <f t="shared" si="51"/>
        <v>60000154000</v>
      </c>
      <c r="O548" s="117">
        <f t="shared" si="52"/>
        <v>10</v>
      </c>
      <c r="P548" s="117">
        <f t="shared" si="53"/>
        <v>34</v>
      </c>
      <c r="R548" s="117" t="e">
        <f>VLOOKUP(B548&amp;"-"&amp;C548,Backgroundconc!$A$3:$E$2100,4,FALSE)</f>
        <v>#N/A</v>
      </c>
      <c r="S548" s="117" t="e">
        <f>VLOOKUP(B548&amp;"-"&amp;C548,Backgroundconc!$A$3:$E$2100,5,FALSE)</f>
        <v>#N/A</v>
      </c>
    </row>
    <row r="549" spans="1:19">
      <c r="A549" s="117" t="str">
        <f t="shared" si="50"/>
        <v>10352012</v>
      </c>
      <c r="B549" s="117">
        <f t="shared" si="54"/>
        <v>10</v>
      </c>
      <c r="C549" s="117">
        <f t="shared" si="55"/>
        <v>35</v>
      </c>
      <c r="D549" s="117">
        <v>60000</v>
      </c>
      <c r="E549" s="117">
        <v>158000</v>
      </c>
      <c r="F549" s="117">
        <v>2012</v>
      </c>
      <c r="G549" s="117">
        <v>3.5037250000000002</v>
      </c>
      <c r="N549" s="117" t="str">
        <f t="shared" si="51"/>
        <v>60000158000</v>
      </c>
      <c r="O549" s="117">
        <f t="shared" si="52"/>
        <v>10</v>
      </c>
      <c r="P549" s="117">
        <f t="shared" si="53"/>
        <v>35</v>
      </c>
      <c r="R549" s="117" t="e">
        <f>VLOOKUP(B549&amp;"-"&amp;C549,Backgroundconc!$A$3:$E$2100,4,FALSE)</f>
        <v>#N/A</v>
      </c>
      <c r="S549" s="117" t="e">
        <f>VLOOKUP(B549&amp;"-"&amp;C549,Backgroundconc!$A$3:$E$2100,5,FALSE)</f>
        <v>#N/A</v>
      </c>
    </row>
    <row r="550" spans="1:19">
      <c r="A550" s="117" t="str">
        <f t="shared" si="50"/>
        <v>10362012</v>
      </c>
      <c r="B550" s="117">
        <f t="shared" si="54"/>
        <v>10</v>
      </c>
      <c r="C550" s="117">
        <f t="shared" si="55"/>
        <v>36</v>
      </c>
      <c r="D550" s="117">
        <v>60000</v>
      </c>
      <c r="E550" s="117">
        <v>162000</v>
      </c>
      <c r="F550" s="117">
        <v>2012</v>
      </c>
      <c r="G550" s="117">
        <v>3.3255159999999999</v>
      </c>
      <c r="N550" s="117" t="str">
        <f t="shared" si="51"/>
        <v>60000162000</v>
      </c>
      <c r="O550" s="117">
        <f t="shared" si="52"/>
        <v>10</v>
      </c>
      <c r="P550" s="117">
        <f t="shared" si="53"/>
        <v>36</v>
      </c>
      <c r="R550" s="117">
        <f>VLOOKUP(B550&amp;"-"&amp;C550,Backgroundconc!$A$3:$E$2100,4,FALSE)</f>
        <v>60000</v>
      </c>
      <c r="S550" s="117">
        <f>VLOOKUP(B550&amp;"-"&amp;C550,Backgroundconc!$A$3:$E$2100,5,FALSE)</f>
        <v>162000</v>
      </c>
    </row>
    <row r="551" spans="1:19">
      <c r="A551" s="117" t="str">
        <f t="shared" si="50"/>
        <v>10372012</v>
      </c>
      <c r="B551" s="117">
        <f t="shared" si="54"/>
        <v>10</v>
      </c>
      <c r="C551" s="117">
        <f t="shared" si="55"/>
        <v>37</v>
      </c>
      <c r="D551" s="117">
        <v>60000</v>
      </c>
      <c r="E551" s="117">
        <v>166000</v>
      </c>
      <c r="F551" s="117">
        <v>2012</v>
      </c>
      <c r="G551" s="117">
        <v>3.2380900000000001</v>
      </c>
      <c r="N551" s="117" t="str">
        <f t="shared" si="51"/>
        <v>60000166000</v>
      </c>
      <c r="O551" s="117">
        <f t="shared" si="52"/>
        <v>10</v>
      </c>
      <c r="P551" s="117">
        <f t="shared" si="53"/>
        <v>37</v>
      </c>
      <c r="R551" s="117">
        <f>VLOOKUP(B551&amp;"-"&amp;C551,Backgroundconc!$A$3:$E$2100,4,FALSE)</f>
        <v>60000</v>
      </c>
      <c r="S551" s="117">
        <f>VLOOKUP(B551&amp;"-"&amp;C551,Backgroundconc!$A$3:$E$2100,5,FALSE)</f>
        <v>166000</v>
      </c>
    </row>
    <row r="552" spans="1:19">
      <c r="A552" s="117" t="str">
        <f t="shared" si="50"/>
        <v>10382012</v>
      </c>
      <c r="B552" s="117">
        <f t="shared" si="54"/>
        <v>10</v>
      </c>
      <c r="C552" s="117">
        <f t="shared" si="55"/>
        <v>38</v>
      </c>
      <c r="D552" s="117">
        <v>60000</v>
      </c>
      <c r="E552" s="117">
        <v>170000</v>
      </c>
      <c r="F552" s="117">
        <v>2012</v>
      </c>
      <c r="G552" s="117">
        <v>3.2572199999999998</v>
      </c>
      <c r="N552" s="117" t="str">
        <f t="shared" si="51"/>
        <v>60000170000</v>
      </c>
      <c r="O552" s="117">
        <f t="shared" si="52"/>
        <v>10</v>
      </c>
      <c r="P552" s="117">
        <f t="shared" si="53"/>
        <v>38</v>
      </c>
      <c r="R552" s="117">
        <f>VLOOKUP(B552&amp;"-"&amp;C552,Backgroundconc!$A$3:$E$2100,4,FALSE)</f>
        <v>60000</v>
      </c>
      <c r="S552" s="117">
        <f>VLOOKUP(B552&amp;"-"&amp;C552,Backgroundconc!$A$3:$E$2100,5,FALSE)</f>
        <v>170000</v>
      </c>
    </row>
    <row r="553" spans="1:19">
      <c r="A553" s="117" t="str">
        <f t="shared" si="50"/>
        <v>10392012</v>
      </c>
      <c r="B553" s="117">
        <f t="shared" si="54"/>
        <v>10</v>
      </c>
      <c r="C553" s="117">
        <f t="shared" si="55"/>
        <v>39</v>
      </c>
      <c r="D553" s="117">
        <v>60000</v>
      </c>
      <c r="E553" s="117">
        <v>174000</v>
      </c>
      <c r="F553" s="117">
        <v>2012</v>
      </c>
      <c r="G553" s="117">
        <v>3.2251810000000001</v>
      </c>
      <c r="N553" s="117" t="str">
        <f t="shared" si="51"/>
        <v>60000174000</v>
      </c>
      <c r="O553" s="117">
        <f t="shared" si="52"/>
        <v>10</v>
      </c>
      <c r="P553" s="117">
        <f t="shared" si="53"/>
        <v>39</v>
      </c>
      <c r="R553" s="117">
        <f>VLOOKUP(B553&amp;"-"&amp;C553,Backgroundconc!$A$3:$E$2100,4,FALSE)</f>
        <v>60000</v>
      </c>
      <c r="S553" s="117">
        <f>VLOOKUP(B553&amp;"-"&amp;C553,Backgroundconc!$A$3:$E$2100,5,FALSE)</f>
        <v>174000</v>
      </c>
    </row>
    <row r="554" spans="1:19">
      <c r="A554" s="117" t="str">
        <f t="shared" si="50"/>
        <v>10402012</v>
      </c>
      <c r="B554" s="117">
        <f t="shared" si="54"/>
        <v>10</v>
      </c>
      <c r="C554" s="117">
        <f t="shared" si="55"/>
        <v>40</v>
      </c>
      <c r="D554" s="117">
        <v>60000</v>
      </c>
      <c r="E554" s="117">
        <v>178000</v>
      </c>
      <c r="F554" s="117">
        <v>2012</v>
      </c>
      <c r="G554" s="117">
        <v>3.215271</v>
      </c>
      <c r="N554" s="117" t="str">
        <f t="shared" si="51"/>
        <v>60000178000</v>
      </c>
      <c r="O554" s="117">
        <f t="shared" si="52"/>
        <v>10</v>
      </c>
      <c r="P554" s="117">
        <f t="shared" si="53"/>
        <v>40</v>
      </c>
      <c r="R554" s="117">
        <f>VLOOKUP(B554&amp;"-"&amp;C554,Backgroundconc!$A$3:$E$2100,4,FALSE)</f>
        <v>60000</v>
      </c>
      <c r="S554" s="117">
        <f>VLOOKUP(B554&amp;"-"&amp;C554,Backgroundconc!$A$3:$E$2100,5,FALSE)</f>
        <v>178000</v>
      </c>
    </row>
    <row r="555" spans="1:19">
      <c r="A555" s="117" t="str">
        <f t="shared" si="50"/>
        <v>10412012</v>
      </c>
      <c r="B555" s="117">
        <f t="shared" si="54"/>
        <v>10</v>
      </c>
      <c r="C555" s="117">
        <f t="shared" si="55"/>
        <v>41</v>
      </c>
      <c r="D555" s="117">
        <v>60000</v>
      </c>
      <c r="E555" s="117">
        <v>182000</v>
      </c>
      <c r="F555" s="117">
        <v>2012</v>
      </c>
      <c r="G555" s="117">
        <v>3.2249310000000002</v>
      </c>
      <c r="N555" s="117" t="str">
        <f t="shared" si="51"/>
        <v>60000182000</v>
      </c>
      <c r="O555" s="117">
        <f t="shared" si="52"/>
        <v>10</v>
      </c>
      <c r="P555" s="117">
        <f t="shared" si="53"/>
        <v>41</v>
      </c>
      <c r="R555" s="117">
        <f>VLOOKUP(B555&amp;"-"&amp;C555,Backgroundconc!$A$3:$E$2100,4,FALSE)</f>
        <v>60000</v>
      </c>
      <c r="S555" s="117">
        <f>VLOOKUP(B555&amp;"-"&amp;C555,Backgroundconc!$A$3:$E$2100,5,FALSE)</f>
        <v>182000</v>
      </c>
    </row>
    <row r="556" spans="1:19">
      <c r="A556" s="117" t="str">
        <f t="shared" si="50"/>
        <v>10422012</v>
      </c>
      <c r="B556" s="117">
        <f t="shared" si="54"/>
        <v>10</v>
      </c>
      <c r="C556" s="117">
        <f t="shared" si="55"/>
        <v>42</v>
      </c>
      <c r="D556" s="117">
        <v>60000</v>
      </c>
      <c r="E556" s="117">
        <v>186000</v>
      </c>
      <c r="F556" s="117">
        <v>2012</v>
      </c>
      <c r="G556" s="117">
        <v>3.3494959999999998</v>
      </c>
      <c r="N556" s="117" t="str">
        <f t="shared" si="51"/>
        <v>60000186000</v>
      </c>
      <c r="O556" s="117">
        <f t="shared" si="52"/>
        <v>10</v>
      </c>
      <c r="P556" s="117">
        <f t="shared" si="53"/>
        <v>42</v>
      </c>
      <c r="R556" s="117">
        <f>VLOOKUP(B556&amp;"-"&amp;C556,Backgroundconc!$A$3:$E$2100,4,FALSE)</f>
        <v>60000</v>
      </c>
      <c r="S556" s="117">
        <f>VLOOKUP(B556&amp;"-"&amp;C556,Backgroundconc!$A$3:$E$2100,5,FALSE)</f>
        <v>186000</v>
      </c>
    </row>
    <row r="557" spans="1:19">
      <c r="A557" s="117" t="str">
        <f t="shared" si="50"/>
        <v>10432012</v>
      </c>
      <c r="B557" s="117">
        <f t="shared" si="54"/>
        <v>10</v>
      </c>
      <c r="C557" s="117">
        <f t="shared" si="55"/>
        <v>43</v>
      </c>
      <c r="D557" s="117">
        <v>60000</v>
      </c>
      <c r="E557" s="117">
        <v>190000</v>
      </c>
      <c r="F557" s="117">
        <v>2012</v>
      </c>
      <c r="G557" s="117">
        <v>3.3581799999999999</v>
      </c>
      <c r="N557" s="117" t="str">
        <f t="shared" si="51"/>
        <v>60000190000</v>
      </c>
      <c r="O557" s="117">
        <f t="shared" si="52"/>
        <v>10</v>
      </c>
      <c r="P557" s="117">
        <f t="shared" si="53"/>
        <v>43</v>
      </c>
      <c r="R557" s="117">
        <f>VLOOKUP(B557&amp;"-"&amp;C557,Backgroundconc!$A$3:$E$2100,4,FALSE)</f>
        <v>60000</v>
      </c>
      <c r="S557" s="117">
        <f>VLOOKUP(B557&amp;"-"&amp;C557,Backgroundconc!$A$3:$E$2100,5,FALSE)</f>
        <v>190000</v>
      </c>
    </row>
    <row r="558" spans="1:19">
      <c r="A558" s="117" t="str">
        <f t="shared" si="50"/>
        <v>10442012</v>
      </c>
      <c r="B558" s="117">
        <f t="shared" si="54"/>
        <v>10</v>
      </c>
      <c r="C558" s="117">
        <f t="shared" si="55"/>
        <v>44</v>
      </c>
      <c r="D558" s="117">
        <v>60000</v>
      </c>
      <c r="E558" s="117">
        <v>194000</v>
      </c>
      <c r="F558" s="117">
        <v>2012</v>
      </c>
      <c r="G558" s="117">
        <v>3.3532600000000001</v>
      </c>
      <c r="N558" s="117" t="str">
        <f t="shared" si="51"/>
        <v>60000194000</v>
      </c>
      <c r="O558" s="117">
        <f t="shared" si="52"/>
        <v>10</v>
      </c>
      <c r="P558" s="117">
        <f t="shared" si="53"/>
        <v>44</v>
      </c>
      <c r="R558" s="117">
        <f>VLOOKUP(B558&amp;"-"&amp;C558,Backgroundconc!$A$3:$E$2100,4,FALSE)</f>
        <v>60000</v>
      </c>
      <c r="S558" s="117">
        <f>VLOOKUP(B558&amp;"-"&amp;C558,Backgroundconc!$A$3:$E$2100,5,FALSE)</f>
        <v>194000</v>
      </c>
    </row>
    <row r="559" spans="1:19">
      <c r="A559" s="117" t="str">
        <f t="shared" si="50"/>
        <v>10452012</v>
      </c>
      <c r="B559" s="117">
        <f t="shared" si="54"/>
        <v>10</v>
      </c>
      <c r="C559" s="117">
        <f t="shared" si="55"/>
        <v>45</v>
      </c>
      <c r="D559" s="117">
        <v>60000</v>
      </c>
      <c r="E559" s="117">
        <v>198000</v>
      </c>
      <c r="F559" s="117">
        <v>2012</v>
      </c>
      <c r="G559" s="117">
        <v>3.354778</v>
      </c>
      <c r="N559" s="117" t="str">
        <f t="shared" si="51"/>
        <v>60000198000</v>
      </c>
      <c r="O559" s="117">
        <f t="shared" si="52"/>
        <v>10</v>
      </c>
      <c r="P559" s="117">
        <f t="shared" si="53"/>
        <v>45</v>
      </c>
      <c r="R559" s="117">
        <f>VLOOKUP(B559&amp;"-"&amp;C559,Backgroundconc!$A$3:$E$2100,4,FALSE)</f>
        <v>60000</v>
      </c>
      <c r="S559" s="117">
        <f>VLOOKUP(B559&amp;"-"&amp;C559,Backgroundconc!$A$3:$E$2100,5,FALSE)</f>
        <v>198000</v>
      </c>
    </row>
    <row r="560" spans="1:19">
      <c r="A560" s="117" t="str">
        <f t="shared" si="50"/>
        <v>10462012</v>
      </c>
      <c r="B560" s="117">
        <f t="shared" si="54"/>
        <v>10</v>
      </c>
      <c r="C560" s="117">
        <f t="shared" si="55"/>
        <v>46</v>
      </c>
      <c r="D560" s="117">
        <v>60000</v>
      </c>
      <c r="E560" s="117">
        <v>202000</v>
      </c>
      <c r="F560" s="117">
        <v>2012</v>
      </c>
      <c r="G560" s="117">
        <v>3.7340270000000002</v>
      </c>
      <c r="N560" s="117" t="str">
        <f t="shared" si="51"/>
        <v>60000202000</v>
      </c>
      <c r="O560" s="117">
        <f t="shared" si="52"/>
        <v>10</v>
      </c>
      <c r="P560" s="117">
        <f t="shared" si="53"/>
        <v>46</v>
      </c>
      <c r="R560" s="117">
        <f>VLOOKUP(B560&amp;"-"&amp;C560,Backgroundconc!$A$3:$E$2100,4,FALSE)</f>
        <v>60000</v>
      </c>
      <c r="S560" s="117">
        <f>VLOOKUP(B560&amp;"-"&amp;C560,Backgroundconc!$A$3:$E$2100,5,FALSE)</f>
        <v>202000</v>
      </c>
    </row>
    <row r="561" spans="1:19">
      <c r="A561" s="117" t="str">
        <f t="shared" si="50"/>
        <v>10472012</v>
      </c>
      <c r="B561" s="117">
        <f t="shared" si="54"/>
        <v>10</v>
      </c>
      <c r="C561" s="117">
        <f t="shared" si="55"/>
        <v>47</v>
      </c>
      <c r="D561" s="117">
        <v>60000</v>
      </c>
      <c r="E561" s="117">
        <v>206000</v>
      </c>
      <c r="F561" s="117">
        <v>2012</v>
      </c>
      <c r="G561" s="117">
        <v>3.946275</v>
      </c>
      <c r="N561" s="117" t="str">
        <f t="shared" si="51"/>
        <v>60000206000</v>
      </c>
      <c r="O561" s="117">
        <f t="shared" si="52"/>
        <v>10</v>
      </c>
      <c r="P561" s="117">
        <f t="shared" si="53"/>
        <v>47</v>
      </c>
      <c r="R561" s="117">
        <f>VLOOKUP(B561&amp;"-"&amp;C561,Backgroundconc!$A$3:$E$2100,4,FALSE)</f>
        <v>60000</v>
      </c>
      <c r="S561" s="117">
        <f>VLOOKUP(B561&amp;"-"&amp;C561,Backgroundconc!$A$3:$E$2100,5,FALSE)</f>
        <v>206000</v>
      </c>
    </row>
    <row r="562" spans="1:19">
      <c r="A562" s="117" t="str">
        <f t="shared" si="50"/>
        <v>10482012</v>
      </c>
      <c r="B562" s="117">
        <f t="shared" si="54"/>
        <v>10</v>
      </c>
      <c r="C562" s="117">
        <f t="shared" si="55"/>
        <v>48</v>
      </c>
      <c r="D562" s="117">
        <v>60000</v>
      </c>
      <c r="E562" s="117">
        <v>210000</v>
      </c>
      <c r="F562" s="117">
        <v>2012</v>
      </c>
      <c r="G562" s="117">
        <v>4.1085310000000002</v>
      </c>
      <c r="N562" s="117" t="str">
        <f t="shared" si="51"/>
        <v>60000210000</v>
      </c>
      <c r="O562" s="117">
        <f t="shared" si="52"/>
        <v>10</v>
      </c>
      <c r="P562" s="117">
        <f t="shared" si="53"/>
        <v>48</v>
      </c>
      <c r="R562" s="117">
        <f>VLOOKUP(B562&amp;"-"&amp;C562,Backgroundconc!$A$3:$E$2100,4,FALSE)</f>
        <v>60000</v>
      </c>
      <c r="S562" s="117">
        <f>VLOOKUP(B562&amp;"-"&amp;C562,Backgroundconc!$A$3:$E$2100,5,FALSE)</f>
        <v>210000</v>
      </c>
    </row>
    <row r="563" spans="1:19">
      <c r="A563" s="117" t="str">
        <f t="shared" si="50"/>
        <v>10492012</v>
      </c>
      <c r="B563" s="117">
        <f t="shared" si="54"/>
        <v>10</v>
      </c>
      <c r="C563" s="117">
        <f t="shared" si="55"/>
        <v>49</v>
      </c>
      <c r="D563" s="117">
        <v>60000</v>
      </c>
      <c r="E563" s="117">
        <v>214000</v>
      </c>
      <c r="F563" s="117">
        <v>2012</v>
      </c>
      <c r="G563" s="117">
        <v>4.6174160000000004</v>
      </c>
      <c r="N563" s="117" t="str">
        <f t="shared" si="51"/>
        <v>60000214000</v>
      </c>
      <c r="O563" s="117">
        <f t="shared" si="52"/>
        <v>10</v>
      </c>
      <c r="P563" s="117">
        <f t="shared" si="53"/>
        <v>49</v>
      </c>
      <c r="R563" s="117">
        <f>VLOOKUP(B563&amp;"-"&amp;C563,Backgroundconc!$A$3:$E$2100,4,FALSE)</f>
        <v>60000</v>
      </c>
      <c r="S563" s="117">
        <f>VLOOKUP(B563&amp;"-"&amp;C563,Backgroundconc!$A$3:$E$2100,5,FALSE)</f>
        <v>214000</v>
      </c>
    </row>
    <row r="564" spans="1:19">
      <c r="A564" s="117" t="str">
        <f t="shared" si="50"/>
        <v>10502012</v>
      </c>
      <c r="B564" s="117">
        <f t="shared" si="54"/>
        <v>10</v>
      </c>
      <c r="C564" s="117">
        <f t="shared" si="55"/>
        <v>50</v>
      </c>
      <c r="D564" s="117">
        <v>60000</v>
      </c>
      <c r="E564" s="117">
        <v>218000</v>
      </c>
      <c r="F564" s="117">
        <v>2012</v>
      </c>
      <c r="G564" s="117">
        <v>4.7802410000000002</v>
      </c>
      <c r="N564" s="117" t="str">
        <f t="shared" si="51"/>
        <v>60000218000</v>
      </c>
      <c r="O564" s="117">
        <f t="shared" si="52"/>
        <v>10</v>
      </c>
      <c r="P564" s="117">
        <f t="shared" si="53"/>
        <v>50</v>
      </c>
      <c r="R564" s="117">
        <f>VLOOKUP(B564&amp;"-"&amp;C564,Backgroundconc!$A$3:$E$2100,4,FALSE)</f>
        <v>60000</v>
      </c>
      <c r="S564" s="117">
        <f>VLOOKUP(B564&amp;"-"&amp;C564,Backgroundconc!$A$3:$E$2100,5,FALSE)</f>
        <v>218000</v>
      </c>
    </row>
    <row r="565" spans="1:19">
      <c r="A565" s="117" t="str">
        <f t="shared" si="50"/>
        <v>10512012</v>
      </c>
      <c r="B565" s="117">
        <f t="shared" si="54"/>
        <v>10</v>
      </c>
      <c r="C565" s="117">
        <f t="shared" si="55"/>
        <v>51</v>
      </c>
      <c r="D565" s="117">
        <v>60000</v>
      </c>
      <c r="E565" s="117">
        <v>222000</v>
      </c>
      <c r="F565" s="117">
        <v>2012</v>
      </c>
      <c r="G565" s="117">
        <v>5.4899550000000001</v>
      </c>
      <c r="N565" s="117" t="str">
        <f t="shared" si="51"/>
        <v>60000222000</v>
      </c>
      <c r="O565" s="117">
        <f t="shared" si="52"/>
        <v>10</v>
      </c>
      <c r="P565" s="117">
        <f t="shared" si="53"/>
        <v>51</v>
      </c>
      <c r="R565" s="117">
        <f>VLOOKUP(B565&amp;"-"&amp;C565,Backgroundconc!$A$3:$E$2100,4,FALSE)</f>
        <v>60000</v>
      </c>
      <c r="S565" s="117">
        <f>VLOOKUP(B565&amp;"-"&amp;C565,Backgroundconc!$A$3:$E$2100,5,FALSE)</f>
        <v>222000</v>
      </c>
    </row>
    <row r="566" spans="1:19">
      <c r="A566" s="117" t="str">
        <f t="shared" si="50"/>
        <v>10522012</v>
      </c>
      <c r="B566" s="117">
        <f t="shared" si="54"/>
        <v>10</v>
      </c>
      <c r="C566" s="117">
        <f t="shared" si="55"/>
        <v>52</v>
      </c>
      <c r="D566" s="117">
        <v>60000</v>
      </c>
      <c r="E566" s="117">
        <v>226000</v>
      </c>
      <c r="F566" s="117">
        <v>2012</v>
      </c>
      <c r="G566" s="117">
        <v>6.8798120000000003</v>
      </c>
      <c r="N566" s="117" t="str">
        <f t="shared" si="51"/>
        <v>60000226000</v>
      </c>
      <c r="O566" s="117">
        <f t="shared" si="52"/>
        <v>10</v>
      </c>
      <c r="P566" s="117">
        <f t="shared" si="53"/>
        <v>52</v>
      </c>
      <c r="R566" s="117" t="e">
        <f>VLOOKUP(B566&amp;"-"&amp;C566,Backgroundconc!$A$3:$E$2100,4,FALSE)</f>
        <v>#N/A</v>
      </c>
      <c r="S566" s="117" t="e">
        <f>VLOOKUP(B566&amp;"-"&amp;C566,Backgroundconc!$A$3:$E$2100,5,FALSE)</f>
        <v>#N/A</v>
      </c>
    </row>
    <row r="567" spans="1:19">
      <c r="A567" s="117" t="str">
        <f t="shared" si="50"/>
        <v>10532012</v>
      </c>
      <c r="B567" s="117">
        <f t="shared" si="54"/>
        <v>10</v>
      </c>
      <c r="C567" s="117">
        <f t="shared" si="55"/>
        <v>53</v>
      </c>
      <c r="D567" s="117">
        <v>60000</v>
      </c>
      <c r="E567" s="117">
        <v>230000</v>
      </c>
      <c r="F567" s="117">
        <v>2012</v>
      </c>
      <c r="G567" s="117">
        <v>7.0193669999999999</v>
      </c>
      <c r="N567" s="117" t="str">
        <f t="shared" si="51"/>
        <v>60000230000</v>
      </c>
      <c r="O567" s="117">
        <f t="shared" si="52"/>
        <v>10</v>
      </c>
      <c r="P567" s="117">
        <f t="shared" si="53"/>
        <v>53</v>
      </c>
      <c r="R567" s="117" t="e">
        <f>VLOOKUP(B567&amp;"-"&amp;C567,Backgroundconc!$A$3:$E$2100,4,FALSE)</f>
        <v>#N/A</v>
      </c>
      <c r="S567" s="117" t="e">
        <f>VLOOKUP(B567&amp;"-"&amp;C567,Backgroundconc!$A$3:$E$2100,5,FALSE)</f>
        <v>#N/A</v>
      </c>
    </row>
    <row r="568" spans="1:19">
      <c r="A568" s="117" t="str">
        <f t="shared" si="50"/>
        <v>10542012</v>
      </c>
      <c r="B568" s="117">
        <f t="shared" si="54"/>
        <v>10</v>
      </c>
      <c r="C568" s="117">
        <f t="shared" si="55"/>
        <v>54</v>
      </c>
      <c r="D568" s="117">
        <v>60000</v>
      </c>
      <c r="E568" s="117">
        <v>234000</v>
      </c>
      <c r="F568" s="117">
        <v>2012</v>
      </c>
      <c r="G568" s="117">
        <v>7.1000139999999998</v>
      </c>
      <c r="N568" s="117" t="str">
        <f t="shared" si="51"/>
        <v>60000234000</v>
      </c>
      <c r="O568" s="117">
        <f t="shared" si="52"/>
        <v>10</v>
      </c>
      <c r="P568" s="117">
        <f t="shared" si="53"/>
        <v>54</v>
      </c>
      <c r="R568" s="117" t="e">
        <f>VLOOKUP(B568&amp;"-"&amp;C568,Backgroundconc!$A$3:$E$2100,4,FALSE)</f>
        <v>#N/A</v>
      </c>
      <c r="S568" s="117" t="e">
        <f>VLOOKUP(B568&amp;"-"&amp;C568,Backgroundconc!$A$3:$E$2100,5,FALSE)</f>
        <v>#N/A</v>
      </c>
    </row>
    <row r="569" spans="1:19">
      <c r="A569" s="117" t="str">
        <f t="shared" si="50"/>
        <v>10552012</v>
      </c>
      <c r="B569" s="117">
        <f t="shared" si="54"/>
        <v>10</v>
      </c>
      <c r="C569" s="117">
        <f t="shared" si="55"/>
        <v>55</v>
      </c>
      <c r="D569" s="117">
        <v>60000</v>
      </c>
      <c r="E569" s="117">
        <v>238000</v>
      </c>
      <c r="F569" s="117">
        <v>2012</v>
      </c>
      <c r="G569" s="117">
        <v>7.1758800000000003</v>
      </c>
      <c r="N569" s="117" t="str">
        <f t="shared" si="51"/>
        <v>60000238000</v>
      </c>
      <c r="O569" s="117">
        <f t="shared" si="52"/>
        <v>10</v>
      </c>
      <c r="P569" s="117">
        <f t="shared" si="53"/>
        <v>55</v>
      </c>
      <c r="R569" s="117" t="e">
        <f>VLOOKUP(B569&amp;"-"&amp;C569,Backgroundconc!$A$3:$E$2100,4,FALSE)</f>
        <v>#N/A</v>
      </c>
      <c r="S569" s="117" t="e">
        <f>VLOOKUP(B569&amp;"-"&amp;C569,Backgroundconc!$A$3:$E$2100,5,FALSE)</f>
        <v>#N/A</v>
      </c>
    </row>
    <row r="570" spans="1:19">
      <c r="A570" s="117" t="str">
        <f t="shared" si="50"/>
        <v>10562012</v>
      </c>
      <c r="B570" s="117">
        <f t="shared" si="54"/>
        <v>10</v>
      </c>
      <c r="C570" s="117">
        <f t="shared" si="55"/>
        <v>56</v>
      </c>
      <c r="D570" s="117">
        <v>60000</v>
      </c>
      <c r="E570" s="117">
        <v>242000</v>
      </c>
      <c r="F570" s="117">
        <v>2012</v>
      </c>
      <c r="G570" s="117">
        <v>7.2650800000000002</v>
      </c>
      <c r="N570" s="117" t="str">
        <f t="shared" si="51"/>
        <v>60000242000</v>
      </c>
      <c r="O570" s="117">
        <f t="shared" si="52"/>
        <v>10</v>
      </c>
      <c r="P570" s="117">
        <f t="shared" si="53"/>
        <v>56</v>
      </c>
      <c r="R570" s="117" t="e">
        <f>VLOOKUP(B570&amp;"-"&amp;C570,Backgroundconc!$A$3:$E$2100,4,FALSE)</f>
        <v>#N/A</v>
      </c>
      <c r="S570" s="117" t="e">
        <f>VLOOKUP(B570&amp;"-"&amp;C570,Backgroundconc!$A$3:$E$2100,5,FALSE)</f>
        <v>#N/A</v>
      </c>
    </row>
    <row r="571" spans="1:19">
      <c r="A571" s="117" t="str">
        <f t="shared" si="50"/>
        <v>10572012</v>
      </c>
      <c r="B571" s="117">
        <f t="shared" si="54"/>
        <v>10</v>
      </c>
      <c r="C571" s="117">
        <f t="shared" si="55"/>
        <v>57</v>
      </c>
      <c r="D571" s="117">
        <v>60000</v>
      </c>
      <c r="E571" s="117">
        <v>246000</v>
      </c>
      <c r="F571" s="117">
        <v>2012</v>
      </c>
      <c r="G571" s="117">
        <v>7.3904500000000004</v>
      </c>
      <c r="N571" s="117" t="str">
        <f t="shared" si="51"/>
        <v>60000246000</v>
      </c>
      <c r="O571" s="117">
        <f t="shared" si="52"/>
        <v>10</v>
      </c>
      <c r="P571" s="117">
        <f t="shared" si="53"/>
        <v>57</v>
      </c>
      <c r="R571" s="117" t="e">
        <f>VLOOKUP(B571&amp;"-"&amp;C571,Backgroundconc!$A$3:$E$2100,4,FALSE)</f>
        <v>#N/A</v>
      </c>
      <c r="S571" s="117" t="e">
        <f>VLOOKUP(B571&amp;"-"&amp;C571,Backgroundconc!$A$3:$E$2100,5,FALSE)</f>
        <v>#N/A</v>
      </c>
    </row>
    <row r="572" spans="1:19">
      <c r="A572" s="117" t="str">
        <f t="shared" si="50"/>
        <v>1112012</v>
      </c>
      <c r="B572" s="117">
        <f t="shared" si="54"/>
        <v>11</v>
      </c>
      <c r="C572" s="117">
        <f t="shared" si="55"/>
        <v>1</v>
      </c>
      <c r="D572" s="117">
        <v>64000</v>
      </c>
      <c r="E572" s="117">
        <v>22000</v>
      </c>
      <c r="F572" s="117">
        <v>2012</v>
      </c>
      <c r="G572" s="117">
        <v>3.1977679999999999</v>
      </c>
      <c r="N572" s="117" t="str">
        <f t="shared" si="51"/>
        <v>6400022000</v>
      </c>
      <c r="O572" s="117">
        <f t="shared" si="52"/>
        <v>11</v>
      </c>
      <c r="P572" s="117">
        <f t="shared" si="53"/>
        <v>1</v>
      </c>
      <c r="R572" s="117" t="e">
        <f>VLOOKUP(B572&amp;"-"&amp;C572,Backgroundconc!$A$3:$E$2100,4,FALSE)</f>
        <v>#N/A</v>
      </c>
      <c r="S572" s="117" t="e">
        <f>VLOOKUP(B572&amp;"-"&amp;C572,Backgroundconc!$A$3:$E$2100,5,FALSE)</f>
        <v>#N/A</v>
      </c>
    </row>
    <row r="573" spans="1:19">
      <c r="A573" s="117" t="str">
        <f t="shared" si="50"/>
        <v>1122012</v>
      </c>
      <c r="B573" s="117">
        <f t="shared" si="54"/>
        <v>11</v>
      </c>
      <c r="C573" s="117">
        <f t="shared" si="55"/>
        <v>2</v>
      </c>
      <c r="D573" s="117">
        <v>64000</v>
      </c>
      <c r="E573" s="117">
        <v>26000</v>
      </c>
      <c r="F573" s="117">
        <v>2012</v>
      </c>
      <c r="G573" s="117">
        <v>2.9503170000000001</v>
      </c>
      <c r="N573" s="117" t="str">
        <f t="shared" si="51"/>
        <v>6400026000</v>
      </c>
      <c r="O573" s="117">
        <f t="shared" si="52"/>
        <v>11</v>
      </c>
      <c r="P573" s="117">
        <f t="shared" si="53"/>
        <v>2</v>
      </c>
      <c r="R573" s="117" t="e">
        <f>VLOOKUP(B573&amp;"-"&amp;C573,Backgroundconc!$A$3:$E$2100,4,FALSE)</f>
        <v>#N/A</v>
      </c>
      <c r="S573" s="117" t="e">
        <f>VLOOKUP(B573&amp;"-"&amp;C573,Backgroundconc!$A$3:$E$2100,5,FALSE)</f>
        <v>#N/A</v>
      </c>
    </row>
    <row r="574" spans="1:19">
      <c r="A574" s="117" t="str">
        <f t="shared" si="50"/>
        <v>1132012</v>
      </c>
      <c r="B574" s="117">
        <f t="shared" si="54"/>
        <v>11</v>
      </c>
      <c r="C574" s="117">
        <f t="shared" si="55"/>
        <v>3</v>
      </c>
      <c r="D574" s="117">
        <v>64000</v>
      </c>
      <c r="E574" s="117">
        <v>30000</v>
      </c>
      <c r="F574" s="117">
        <v>2012</v>
      </c>
      <c r="G574" s="117">
        <v>3.059993</v>
      </c>
      <c r="N574" s="117" t="str">
        <f t="shared" si="51"/>
        <v>6400030000</v>
      </c>
      <c r="O574" s="117">
        <f t="shared" si="52"/>
        <v>11</v>
      </c>
      <c r="P574" s="117">
        <f t="shared" si="53"/>
        <v>3</v>
      </c>
      <c r="R574" s="117" t="e">
        <f>VLOOKUP(B574&amp;"-"&amp;C574,Backgroundconc!$A$3:$E$2100,4,FALSE)</f>
        <v>#N/A</v>
      </c>
      <c r="S574" s="117" t="e">
        <f>VLOOKUP(B574&amp;"-"&amp;C574,Backgroundconc!$A$3:$E$2100,5,FALSE)</f>
        <v>#N/A</v>
      </c>
    </row>
    <row r="575" spans="1:19">
      <c r="A575" s="117" t="str">
        <f t="shared" si="50"/>
        <v>1142012</v>
      </c>
      <c r="B575" s="117">
        <f t="shared" si="54"/>
        <v>11</v>
      </c>
      <c r="C575" s="117">
        <f t="shared" si="55"/>
        <v>4</v>
      </c>
      <c r="D575" s="117">
        <v>64000</v>
      </c>
      <c r="E575" s="117">
        <v>34000</v>
      </c>
      <c r="F575" s="117">
        <v>2012</v>
      </c>
      <c r="G575" s="117">
        <v>3.359826</v>
      </c>
      <c r="N575" s="117" t="str">
        <f t="shared" si="51"/>
        <v>6400034000</v>
      </c>
      <c r="O575" s="117">
        <f t="shared" si="52"/>
        <v>11</v>
      </c>
      <c r="P575" s="117">
        <f t="shared" si="53"/>
        <v>4</v>
      </c>
      <c r="R575" s="117" t="e">
        <f>VLOOKUP(B575&amp;"-"&amp;C575,Backgroundconc!$A$3:$E$2100,4,FALSE)</f>
        <v>#N/A</v>
      </c>
      <c r="S575" s="117" t="e">
        <f>VLOOKUP(B575&amp;"-"&amp;C575,Backgroundconc!$A$3:$E$2100,5,FALSE)</f>
        <v>#N/A</v>
      </c>
    </row>
    <row r="576" spans="1:19">
      <c r="A576" s="117" t="str">
        <f t="shared" si="50"/>
        <v>1152012</v>
      </c>
      <c r="B576" s="117">
        <f t="shared" si="54"/>
        <v>11</v>
      </c>
      <c r="C576" s="117">
        <f t="shared" si="55"/>
        <v>5</v>
      </c>
      <c r="D576" s="117">
        <v>64000</v>
      </c>
      <c r="E576" s="117">
        <v>38000</v>
      </c>
      <c r="F576" s="117">
        <v>2012</v>
      </c>
      <c r="G576" s="117">
        <v>3.3324699999999998</v>
      </c>
      <c r="N576" s="117" t="str">
        <f t="shared" si="51"/>
        <v>6400038000</v>
      </c>
      <c r="O576" s="117">
        <f t="shared" si="52"/>
        <v>11</v>
      </c>
      <c r="P576" s="117">
        <f t="shared" si="53"/>
        <v>5</v>
      </c>
      <c r="R576" s="117" t="e">
        <f>VLOOKUP(B576&amp;"-"&amp;C576,Backgroundconc!$A$3:$E$2100,4,FALSE)</f>
        <v>#N/A</v>
      </c>
      <c r="S576" s="117" t="e">
        <f>VLOOKUP(B576&amp;"-"&amp;C576,Backgroundconc!$A$3:$E$2100,5,FALSE)</f>
        <v>#N/A</v>
      </c>
    </row>
    <row r="577" spans="1:19">
      <c r="A577" s="117" t="str">
        <f t="shared" si="50"/>
        <v>1162012</v>
      </c>
      <c r="B577" s="117">
        <f t="shared" si="54"/>
        <v>11</v>
      </c>
      <c r="C577" s="117">
        <f t="shared" si="55"/>
        <v>6</v>
      </c>
      <c r="D577" s="117">
        <v>64000</v>
      </c>
      <c r="E577" s="117">
        <v>42000</v>
      </c>
      <c r="F577" s="117">
        <v>2012</v>
      </c>
      <c r="G577" s="117">
        <v>3.20966</v>
      </c>
      <c r="N577" s="117" t="str">
        <f t="shared" si="51"/>
        <v>6400042000</v>
      </c>
      <c r="O577" s="117">
        <f t="shared" si="52"/>
        <v>11</v>
      </c>
      <c r="P577" s="117">
        <f t="shared" si="53"/>
        <v>6</v>
      </c>
      <c r="R577" s="117" t="e">
        <f>VLOOKUP(B577&amp;"-"&amp;C577,Backgroundconc!$A$3:$E$2100,4,FALSE)</f>
        <v>#N/A</v>
      </c>
      <c r="S577" s="117" t="e">
        <f>VLOOKUP(B577&amp;"-"&amp;C577,Backgroundconc!$A$3:$E$2100,5,FALSE)</f>
        <v>#N/A</v>
      </c>
    </row>
    <row r="578" spans="1:19">
      <c r="A578" s="117" t="str">
        <f t="shared" si="50"/>
        <v>1172012</v>
      </c>
      <c r="B578" s="117">
        <f t="shared" si="54"/>
        <v>11</v>
      </c>
      <c r="C578" s="117">
        <f t="shared" si="55"/>
        <v>7</v>
      </c>
      <c r="D578" s="117">
        <v>64000</v>
      </c>
      <c r="E578" s="117">
        <v>46000</v>
      </c>
      <c r="F578" s="117">
        <v>2012</v>
      </c>
      <c r="G578" s="117">
        <v>3.521382</v>
      </c>
      <c r="N578" s="117" t="str">
        <f t="shared" si="51"/>
        <v>6400046000</v>
      </c>
      <c r="O578" s="117">
        <f t="shared" si="52"/>
        <v>11</v>
      </c>
      <c r="P578" s="117">
        <f t="shared" si="53"/>
        <v>7</v>
      </c>
      <c r="R578" s="117" t="e">
        <f>VLOOKUP(B578&amp;"-"&amp;C578,Backgroundconc!$A$3:$E$2100,4,FALSE)</f>
        <v>#N/A</v>
      </c>
      <c r="S578" s="117" t="e">
        <f>VLOOKUP(B578&amp;"-"&amp;C578,Backgroundconc!$A$3:$E$2100,5,FALSE)</f>
        <v>#N/A</v>
      </c>
    </row>
    <row r="579" spans="1:19">
      <c r="A579" s="117" t="str">
        <f t="shared" ref="A579:A642" si="56">CONCATENATE(B579,C579,F579)</f>
        <v>1182012</v>
      </c>
      <c r="B579" s="117">
        <f t="shared" si="54"/>
        <v>11</v>
      </c>
      <c r="C579" s="117">
        <f t="shared" si="55"/>
        <v>8</v>
      </c>
      <c r="D579" s="117">
        <v>64000</v>
      </c>
      <c r="E579" s="117">
        <v>50000</v>
      </c>
      <c r="F579" s="117">
        <v>2012</v>
      </c>
      <c r="G579" s="117">
        <v>3.351432</v>
      </c>
      <c r="N579" s="117" t="str">
        <f t="shared" ref="N579:N642" si="57">D579&amp;E579</f>
        <v>6400050000</v>
      </c>
      <c r="O579" s="117">
        <f t="shared" ref="O579:O642" si="58">B579</f>
        <v>11</v>
      </c>
      <c r="P579" s="117">
        <f t="shared" ref="P579:P642" si="59">C579</f>
        <v>8</v>
      </c>
      <c r="R579" s="117" t="e">
        <f>VLOOKUP(B579&amp;"-"&amp;C579,Backgroundconc!$A$3:$E$2100,4,FALSE)</f>
        <v>#N/A</v>
      </c>
      <c r="S579" s="117" t="e">
        <f>VLOOKUP(B579&amp;"-"&amp;C579,Backgroundconc!$A$3:$E$2100,5,FALSE)</f>
        <v>#N/A</v>
      </c>
    </row>
    <row r="580" spans="1:19">
      <c r="A580" s="117" t="str">
        <f t="shared" si="56"/>
        <v>1192012</v>
      </c>
      <c r="B580" s="117">
        <f t="shared" si="54"/>
        <v>11</v>
      </c>
      <c r="C580" s="117">
        <f t="shared" si="55"/>
        <v>9</v>
      </c>
      <c r="D580" s="117">
        <v>64000</v>
      </c>
      <c r="E580" s="117">
        <v>54000</v>
      </c>
      <c r="F580" s="117">
        <v>2012</v>
      </c>
      <c r="G580" s="117">
        <v>3.632857</v>
      </c>
      <c r="N580" s="117" t="str">
        <f t="shared" si="57"/>
        <v>6400054000</v>
      </c>
      <c r="O580" s="117">
        <f t="shared" si="58"/>
        <v>11</v>
      </c>
      <c r="P580" s="117">
        <f t="shared" si="59"/>
        <v>9</v>
      </c>
      <c r="R580" s="117" t="e">
        <f>VLOOKUP(B580&amp;"-"&amp;C580,Backgroundconc!$A$3:$E$2100,4,FALSE)</f>
        <v>#N/A</v>
      </c>
      <c r="S580" s="117" t="e">
        <f>VLOOKUP(B580&amp;"-"&amp;C580,Backgroundconc!$A$3:$E$2100,5,FALSE)</f>
        <v>#N/A</v>
      </c>
    </row>
    <row r="581" spans="1:19">
      <c r="A581" s="117" t="str">
        <f t="shared" si="56"/>
        <v>11102012</v>
      </c>
      <c r="B581" s="117">
        <f t="shared" si="54"/>
        <v>11</v>
      </c>
      <c r="C581" s="117">
        <f t="shared" si="55"/>
        <v>10</v>
      </c>
      <c r="D581" s="117">
        <v>64000</v>
      </c>
      <c r="E581" s="117">
        <v>58000</v>
      </c>
      <c r="F581" s="117">
        <v>2012</v>
      </c>
      <c r="G581" s="117">
        <v>3.7030240000000001</v>
      </c>
      <c r="N581" s="117" t="str">
        <f t="shared" si="57"/>
        <v>6400058000</v>
      </c>
      <c r="O581" s="117">
        <f t="shared" si="58"/>
        <v>11</v>
      </c>
      <c r="P581" s="117">
        <f t="shared" si="59"/>
        <v>10</v>
      </c>
      <c r="R581" s="117" t="e">
        <f>VLOOKUP(B581&amp;"-"&amp;C581,Backgroundconc!$A$3:$E$2100,4,FALSE)</f>
        <v>#N/A</v>
      </c>
      <c r="S581" s="117" t="e">
        <f>VLOOKUP(B581&amp;"-"&amp;C581,Backgroundconc!$A$3:$E$2100,5,FALSE)</f>
        <v>#N/A</v>
      </c>
    </row>
    <row r="582" spans="1:19">
      <c r="A582" s="117" t="str">
        <f t="shared" si="56"/>
        <v>11112012</v>
      </c>
      <c r="B582" s="117">
        <f t="shared" si="54"/>
        <v>11</v>
      </c>
      <c r="C582" s="117">
        <f t="shared" si="55"/>
        <v>11</v>
      </c>
      <c r="D582" s="117">
        <v>64000</v>
      </c>
      <c r="E582" s="117">
        <v>62000</v>
      </c>
      <c r="F582" s="117">
        <v>2012</v>
      </c>
      <c r="G582" s="117">
        <v>3.4305469999999998</v>
      </c>
      <c r="N582" s="117" t="str">
        <f t="shared" si="57"/>
        <v>6400062000</v>
      </c>
      <c r="O582" s="117">
        <f t="shared" si="58"/>
        <v>11</v>
      </c>
      <c r="P582" s="117">
        <f t="shared" si="59"/>
        <v>11</v>
      </c>
      <c r="R582" s="117" t="e">
        <f>VLOOKUP(B582&amp;"-"&amp;C582,Backgroundconc!$A$3:$E$2100,4,FALSE)</f>
        <v>#N/A</v>
      </c>
      <c r="S582" s="117" t="e">
        <f>VLOOKUP(B582&amp;"-"&amp;C582,Backgroundconc!$A$3:$E$2100,5,FALSE)</f>
        <v>#N/A</v>
      </c>
    </row>
    <row r="583" spans="1:19">
      <c r="A583" s="117" t="str">
        <f t="shared" si="56"/>
        <v>11122012</v>
      </c>
      <c r="B583" s="117">
        <f t="shared" si="54"/>
        <v>11</v>
      </c>
      <c r="C583" s="117">
        <f t="shared" si="55"/>
        <v>12</v>
      </c>
      <c r="D583" s="117">
        <v>64000</v>
      </c>
      <c r="E583" s="117">
        <v>66000</v>
      </c>
      <c r="F583" s="117">
        <v>2012</v>
      </c>
      <c r="G583" s="117">
        <v>3.5932219999999999</v>
      </c>
      <c r="N583" s="117" t="str">
        <f t="shared" si="57"/>
        <v>6400066000</v>
      </c>
      <c r="O583" s="117">
        <f t="shared" si="58"/>
        <v>11</v>
      </c>
      <c r="P583" s="117">
        <f t="shared" si="59"/>
        <v>12</v>
      </c>
      <c r="R583" s="117" t="e">
        <f>VLOOKUP(B583&amp;"-"&amp;C583,Backgroundconc!$A$3:$E$2100,4,FALSE)</f>
        <v>#N/A</v>
      </c>
      <c r="S583" s="117" t="e">
        <f>VLOOKUP(B583&amp;"-"&amp;C583,Backgroundconc!$A$3:$E$2100,5,FALSE)</f>
        <v>#N/A</v>
      </c>
    </row>
    <row r="584" spans="1:19">
      <c r="A584" s="117" t="str">
        <f t="shared" si="56"/>
        <v>11132012</v>
      </c>
      <c r="B584" s="117">
        <f t="shared" si="54"/>
        <v>11</v>
      </c>
      <c r="C584" s="117">
        <f t="shared" si="55"/>
        <v>13</v>
      </c>
      <c r="D584" s="117">
        <v>64000</v>
      </c>
      <c r="E584" s="117">
        <v>70000</v>
      </c>
      <c r="F584" s="117">
        <v>2012</v>
      </c>
      <c r="G584" s="117">
        <v>3.6334780000000002</v>
      </c>
      <c r="N584" s="117" t="str">
        <f t="shared" si="57"/>
        <v>6400070000</v>
      </c>
      <c r="O584" s="117">
        <f t="shared" si="58"/>
        <v>11</v>
      </c>
      <c r="P584" s="117">
        <f t="shared" si="59"/>
        <v>13</v>
      </c>
      <c r="R584" s="117" t="e">
        <f>VLOOKUP(B584&amp;"-"&amp;C584,Backgroundconc!$A$3:$E$2100,4,FALSE)</f>
        <v>#N/A</v>
      </c>
      <c r="S584" s="117" t="e">
        <f>VLOOKUP(B584&amp;"-"&amp;C584,Backgroundconc!$A$3:$E$2100,5,FALSE)</f>
        <v>#N/A</v>
      </c>
    </row>
    <row r="585" spans="1:19">
      <c r="A585" s="117" t="str">
        <f t="shared" si="56"/>
        <v>11142012</v>
      </c>
      <c r="B585" s="117">
        <f t="shared" si="54"/>
        <v>11</v>
      </c>
      <c r="C585" s="117">
        <f t="shared" si="55"/>
        <v>14</v>
      </c>
      <c r="D585" s="117">
        <v>64000</v>
      </c>
      <c r="E585" s="117">
        <v>74000</v>
      </c>
      <c r="F585" s="117">
        <v>2012</v>
      </c>
      <c r="G585" s="117">
        <v>3.661683</v>
      </c>
      <c r="N585" s="117" t="str">
        <f t="shared" si="57"/>
        <v>6400074000</v>
      </c>
      <c r="O585" s="117">
        <f t="shared" si="58"/>
        <v>11</v>
      </c>
      <c r="P585" s="117">
        <f t="shared" si="59"/>
        <v>14</v>
      </c>
      <c r="R585" s="117" t="e">
        <f>VLOOKUP(B585&amp;"-"&amp;C585,Backgroundconc!$A$3:$E$2100,4,FALSE)</f>
        <v>#N/A</v>
      </c>
      <c r="S585" s="117" t="e">
        <f>VLOOKUP(B585&amp;"-"&amp;C585,Backgroundconc!$A$3:$E$2100,5,FALSE)</f>
        <v>#N/A</v>
      </c>
    </row>
    <row r="586" spans="1:19">
      <c r="A586" s="117" t="str">
        <f t="shared" si="56"/>
        <v>11152012</v>
      </c>
      <c r="B586" s="117">
        <f t="shared" si="54"/>
        <v>11</v>
      </c>
      <c r="C586" s="117">
        <f t="shared" si="55"/>
        <v>15</v>
      </c>
      <c r="D586" s="117">
        <v>64000</v>
      </c>
      <c r="E586" s="117">
        <v>78000</v>
      </c>
      <c r="F586" s="117">
        <v>2012</v>
      </c>
      <c r="G586" s="117">
        <v>3.837342</v>
      </c>
      <c r="N586" s="117" t="str">
        <f t="shared" si="57"/>
        <v>6400078000</v>
      </c>
      <c r="O586" s="117">
        <f t="shared" si="58"/>
        <v>11</v>
      </c>
      <c r="P586" s="117">
        <f t="shared" si="59"/>
        <v>15</v>
      </c>
      <c r="R586" s="117" t="e">
        <f>VLOOKUP(B586&amp;"-"&amp;C586,Backgroundconc!$A$3:$E$2100,4,FALSE)</f>
        <v>#N/A</v>
      </c>
      <c r="S586" s="117" t="e">
        <f>VLOOKUP(B586&amp;"-"&amp;C586,Backgroundconc!$A$3:$E$2100,5,FALSE)</f>
        <v>#N/A</v>
      </c>
    </row>
    <row r="587" spans="1:19">
      <c r="A587" s="117" t="str">
        <f t="shared" si="56"/>
        <v>11162012</v>
      </c>
      <c r="B587" s="117">
        <f t="shared" si="54"/>
        <v>11</v>
      </c>
      <c r="C587" s="117">
        <f t="shared" si="55"/>
        <v>16</v>
      </c>
      <c r="D587" s="117">
        <v>64000</v>
      </c>
      <c r="E587" s="117">
        <v>82000</v>
      </c>
      <c r="F587" s="117">
        <v>2012</v>
      </c>
      <c r="G587" s="117">
        <v>3.768024</v>
      </c>
      <c r="N587" s="117" t="str">
        <f t="shared" si="57"/>
        <v>6400082000</v>
      </c>
      <c r="O587" s="117">
        <f t="shared" si="58"/>
        <v>11</v>
      </c>
      <c r="P587" s="117">
        <f t="shared" si="59"/>
        <v>16</v>
      </c>
      <c r="R587" s="117" t="e">
        <f>VLOOKUP(B587&amp;"-"&amp;C587,Backgroundconc!$A$3:$E$2100,4,FALSE)</f>
        <v>#N/A</v>
      </c>
      <c r="S587" s="117" t="e">
        <f>VLOOKUP(B587&amp;"-"&amp;C587,Backgroundconc!$A$3:$E$2100,5,FALSE)</f>
        <v>#N/A</v>
      </c>
    </row>
    <row r="588" spans="1:19">
      <c r="A588" s="117" t="str">
        <f t="shared" si="56"/>
        <v>11172012</v>
      </c>
      <c r="B588" s="117">
        <f t="shared" si="54"/>
        <v>11</v>
      </c>
      <c r="C588" s="117">
        <f t="shared" si="55"/>
        <v>17</v>
      </c>
      <c r="D588" s="117">
        <v>64000</v>
      </c>
      <c r="E588" s="117">
        <v>86000</v>
      </c>
      <c r="F588" s="117">
        <v>2012</v>
      </c>
      <c r="G588" s="117">
        <v>3.8853179999999998</v>
      </c>
      <c r="N588" s="117" t="str">
        <f t="shared" si="57"/>
        <v>6400086000</v>
      </c>
      <c r="O588" s="117">
        <f t="shared" si="58"/>
        <v>11</v>
      </c>
      <c r="P588" s="117">
        <f t="shared" si="59"/>
        <v>17</v>
      </c>
      <c r="R588" s="117" t="e">
        <f>VLOOKUP(B588&amp;"-"&amp;C588,Backgroundconc!$A$3:$E$2100,4,FALSE)</f>
        <v>#N/A</v>
      </c>
      <c r="S588" s="117" t="e">
        <f>VLOOKUP(B588&amp;"-"&amp;C588,Backgroundconc!$A$3:$E$2100,5,FALSE)</f>
        <v>#N/A</v>
      </c>
    </row>
    <row r="589" spans="1:19">
      <c r="A589" s="117" t="str">
        <f t="shared" si="56"/>
        <v>11182012</v>
      </c>
      <c r="B589" s="117">
        <f t="shared" si="54"/>
        <v>11</v>
      </c>
      <c r="C589" s="117">
        <f t="shared" si="55"/>
        <v>18</v>
      </c>
      <c r="D589" s="117">
        <v>64000</v>
      </c>
      <c r="E589" s="117">
        <v>90000</v>
      </c>
      <c r="F589" s="117">
        <v>2012</v>
      </c>
      <c r="G589" s="117">
        <v>3.6760429999999999</v>
      </c>
      <c r="N589" s="117" t="str">
        <f t="shared" si="57"/>
        <v>6400090000</v>
      </c>
      <c r="O589" s="117">
        <f t="shared" si="58"/>
        <v>11</v>
      </c>
      <c r="P589" s="117">
        <f t="shared" si="59"/>
        <v>18</v>
      </c>
      <c r="R589" s="117" t="e">
        <f>VLOOKUP(B589&amp;"-"&amp;C589,Backgroundconc!$A$3:$E$2100,4,FALSE)</f>
        <v>#N/A</v>
      </c>
      <c r="S589" s="117" t="e">
        <f>VLOOKUP(B589&amp;"-"&amp;C589,Backgroundconc!$A$3:$E$2100,5,FALSE)</f>
        <v>#N/A</v>
      </c>
    </row>
    <row r="590" spans="1:19">
      <c r="A590" s="117" t="str">
        <f t="shared" si="56"/>
        <v>11192012</v>
      </c>
      <c r="B590" s="117">
        <f t="shared" si="54"/>
        <v>11</v>
      </c>
      <c r="C590" s="117">
        <f t="shared" si="55"/>
        <v>19</v>
      </c>
      <c r="D590" s="117">
        <v>64000</v>
      </c>
      <c r="E590" s="117">
        <v>94000</v>
      </c>
      <c r="F590" s="117">
        <v>2012</v>
      </c>
      <c r="G590" s="117">
        <v>3.6078100000000002</v>
      </c>
      <c r="N590" s="117" t="str">
        <f t="shared" si="57"/>
        <v>6400094000</v>
      </c>
      <c r="O590" s="117">
        <f t="shared" si="58"/>
        <v>11</v>
      </c>
      <c r="P590" s="117">
        <f t="shared" si="59"/>
        <v>19</v>
      </c>
      <c r="R590" s="117" t="e">
        <f>VLOOKUP(B590&amp;"-"&amp;C590,Backgroundconc!$A$3:$E$2100,4,FALSE)</f>
        <v>#N/A</v>
      </c>
      <c r="S590" s="117" t="e">
        <f>VLOOKUP(B590&amp;"-"&amp;C590,Backgroundconc!$A$3:$E$2100,5,FALSE)</f>
        <v>#N/A</v>
      </c>
    </row>
    <row r="591" spans="1:19">
      <c r="A591" s="117" t="str">
        <f t="shared" si="56"/>
        <v>11202012</v>
      </c>
      <c r="B591" s="117">
        <f t="shared" si="54"/>
        <v>11</v>
      </c>
      <c r="C591" s="117">
        <f t="shared" si="55"/>
        <v>20</v>
      </c>
      <c r="D591" s="117">
        <v>64000</v>
      </c>
      <c r="E591" s="117">
        <v>98000</v>
      </c>
      <c r="F591" s="117">
        <v>2012</v>
      </c>
      <c r="G591" s="117">
        <v>3.9075690000000001</v>
      </c>
      <c r="N591" s="117" t="str">
        <f t="shared" si="57"/>
        <v>6400098000</v>
      </c>
      <c r="O591" s="117">
        <f t="shared" si="58"/>
        <v>11</v>
      </c>
      <c r="P591" s="117">
        <f t="shared" si="59"/>
        <v>20</v>
      </c>
      <c r="R591" s="117" t="e">
        <f>VLOOKUP(B591&amp;"-"&amp;C591,Backgroundconc!$A$3:$E$2100,4,FALSE)</f>
        <v>#N/A</v>
      </c>
      <c r="S591" s="117" t="e">
        <f>VLOOKUP(B591&amp;"-"&amp;C591,Backgroundconc!$A$3:$E$2100,5,FALSE)</f>
        <v>#N/A</v>
      </c>
    </row>
    <row r="592" spans="1:19">
      <c r="A592" s="117" t="str">
        <f t="shared" si="56"/>
        <v>11212012</v>
      </c>
      <c r="B592" s="117">
        <f t="shared" si="54"/>
        <v>11</v>
      </c>
      <c r="C592" s="117">
        <f t="shared" si="55"/>
        <v>21</v>
      </c>
      <c r="D592" s="117">
        <v>64000</v>
      </c>
      <c r="E592" s="117">
        <v>102000</v>
      </c>
      <c r="F592" s="117">
        <v>2012</v>
      </c>
      <c r="G592" s="117">
        <v>3.7957999999999998</v>
      </c>
      <c r="N592" s="117" t="str">
        <f t="shared" si="57"/>
        <v>64000102000</v>
      </c>
      <c r="O592" s="117">
        <f t="shared" si="58"/>
        <v>11</v>
      </c>
      <c r="P592" s="117">
        <f t="shared" si="59"/>
        <v>21</v>
      </c>
      <c r="R592" s="117" t="e">
        <f>VLOOKUP(B592&amp;"-"&amp;C592,Backgroundconc!$A$3:$E$2100,4,FALSE)</f>
        <v>#N/A</v>
      </c>
      <c r="S592" s="117" t="e">
        <f>VLOOKUP(B592&amp;"-"&amp;C592,Backgroundconc!$A$3:$E$2100,5,FALSE)</f>
        <v>#N/A</v>
      </c>
    </row>
    <row r="593" spans="1:19">
      <c r="A593" s="117" t="str">
        <f t="shared" si="56"/>
        <v>11222012</v>
      </c>
      <c r="B593" s="117">
        <f t="shared" si="54"/>
        <v>11</v>
      </c>
      <c r="C593" s="117">
        <f t="shared" si="55"/>
        <v>22</v>
      </c>
      <c r="D593" s="117">
        <v>64000</v>
      </c>
      <c r="E593" s="117">
        <v>106000</v>
      </c>
      <c r="F593" s="117">
        <v>2012</v>
      </c>
      <c r="G593" s="117">
        <v>3.8405550000000002</v>
      </c>
      <c r="N593" s="117" t="str">
        <f t="shared" si="57"/>
        <v>64000106000</v>
      </c>
      <c r="O593" s="117">
        <f t="shared" si="58"/>
        <v>11</v>
      </c>
      <c r="P593" s="117">
        <f t="shared" si="59"/>
        <v>22</v>
      </c>
      <c r="R593" s="117" t="e">
        <f>VLOOKUP(B593&amp;"-"&amp;C593,Backgroundconc!$A$3:$E$2100,4,FALSE)</f>
        <v>#N/A</v>
      </c>
      <c r="S593" s="117" t="e">
        <f>VLOOKUP(B593&amp;"-"&amp;C593,Backgroundconc!$A$3:$E$2100,5,FALSE)</f>
        <v>#N/A</v>
      </c>
    </row>
    <row r="594" spans="1:19">
      <c r="A594" s="117" t="str">
        <f t="shared" si="56"/>
        <v>11232012</v>
      </c>
      <c r="B594" s="117">
        <f t="shared" si="54"/>
        <v>11</v>
      </c>
      <c r="C594" s="117">
        <f t="shared" si="55"/>
        <v>23</v>
      </c>
      <c r="D594" s="117">
        <v>64000</v>
      </c>
      <c r="E594" s="117">
        <v>110000</v>
      </c>
      <c r="F594" s="117">
        <v>2012</v>
      </c>
      <c r="G594" s="117">
        <v>3.6682329999999999</v>
      </c>
      <c r="N594" s="117" t="str">
        <f t="shared" si="57"/>
        <v>64000110000</v>
      </c>
      <c r="O594" s="117">
        <f t="shared" si="58"/>
        <v>11</v>
      </c>
      <c r="P594" s="117">
        <f t="shared" si="59"/>
        <v>23</v>
      </c>
      <c r="R594" s="117" t="e">
        <f>VLOOKUP(B594&amp;"-"&amp;C594,Backgroundconc!$A$3:$E$2100,4,FALSE)</f>
        <v>#N/A</v>
      </c>
      <c r="S594" s="117" t="e">
        <f>VLOOKUP(B594&amp;"-"&amp;C594,Backgroundconc!$A$3:$E$2100,5,FALSE)</f>
        <v>#N/A</v>
      </c>
    </row>
    <row r="595" spans="1:19">
      <c r="A595" s="117" t="str">
        <f t="shared" si="56"/>
        <v>11242012</v>
      </c>
      <c r="B595" s="117">
        <f t="shared" si="54"/>
        <v>11</v>
      </c>
      <c r="C595" s="117">
        <f t="shared" si="55"/>
        <v>24</v>
      </c>
      <c r="D595" s="117">
        <v>64000</v>
      </c>
      <c r="E595" s="117">
        <v>114000</v>
      </c>
      <c r="F595" s="117">
        <v>2012</v>
      </c>
      <c r="G595" s="117">
        <v>3.3659439999999998</v>
      </c>
      <c r="N595" s="117" t="str">
        <f t="shared" si="57"/>
        <v>64000114000</v>
      </c>
      <c r="O595" s="117">
        <f t="shared" si="58"/>
        <v>11</v>
      </c>
      <c r="P595" s="117">
        <f t="shared" si="59"/>
        <v>24</v>
      </c>
      <c r="R595" s="117" t="e">
        <f>VLOOKUP(B595&amp;"-"&amp;C595,Backgroundconc!$A$3:$E$2100,4,FALSE)</f>
        <v>#N/A</v>
      </c>
      <c r="S595" s="117" t="e">
        <f>VLOOKUP(B595&amp;"-"&amp;C595,Backgroundconc!$A$3:$E$2100,5,FALSE)</f>
        <v>#N/A</v>
      </c>
    </row>
    <row r="596" spans="1:19">
      <c r="A596" s="117" t="str">
        <f t="shared" si="56"/>
        <v>11252012</v>
      </c>
      <c r="B596" s="117">
        <f t="shared" si="54"/>
        <v>11</v>
      </c>
      <c r="C596" s="117">
        <f t="shared" si="55"/>
        <v>25</v>
      </c>
      <c r="D596" s="117">
        <v>64000</v>
      </c>
      <c r="E596" s="117">
        <v>118000</v>
      </c>
      <c r="F596" s="117">
        <v>2012</v>
      </c>
      <c r="G596" s="117">
        <v>3.353097</v>
      </c>
      <c r="N596" s="117" t="str">
        <f t="shared" si="57"/>
        <v>64000118000</v>
      </c>
      <c r="O596" s="117">
        <f t="shared" si="58"/>
        <v>11</v>
      </c>
      <c r="P596" s="117">
        <f t="shared" si="59"/>
        <v>25</v>
      </c>
      <c r="R596" s="117" t="e">
        <f>VLOOKUP(B596&amp;"-"&amp;C596,Backgroundconc!$A$3:$E$2100,4,FALSE)</f>
        <v>#N/A</v>
      </c>
      <c r="S596" s="117" t="e">
        <f>VLOOKUP(B596&amp;"-"&amp;C596,Backgroundconc!$A$3:$E$2100,5,FALSE)</f>
        <v>#N/A</v>
      </c>
    </row>
    <row r="597" spans="1:19">
      <c r="A597" s="117" t="str">
        <f t="shared" si="56"/>
        <v>11262012</v>
      </c>
      <c r="B597" s="117">
        <f t="shared" si="54"/>
        <v>11</v>
      </c>
      <c r="C597" s="117">
        <f t="shared" si="55"/>
        <v>26</v>
      </c>
      <c r="D597" s="117">
        <v>64000</v>
      </c>
      <c r="E597" s="117">
        <v>122000</v>
      </c>
      <c r="F597" s="117">
        <v>2012</v>
      </c>
      <c r="G597" s="117">
        <v>3.251042</v>
      </c>
      <c r="N597" s="117" t="str">
        <f t="shared" si="57"/>
        <v>64000122000</v>
      </c>
      <c r="O597" s="117">
        <f t="shared" si="58"/>
        <v>11</v>
      </c>
      <c r="P597" s="117">
        <f t="shared" si="59"/>
        <v>26</v>
      </c>
      <c r="R597" s="117" t="e">
        <f>VLOOKUP(B597&amp;"-"&amp;C597,Backgroundconc!$A$3:$E$2100,4,FALSE)</f>
        <v>#N/A</v>
      </c>
      <c r="S597" s="117" t="e">
        <f>VLOOKUP(B597&amp;"-"&amp;C597,Backgroundconc!$A$3:$E$2100,5,FALSE)</f>
        <v>#N/A</v>
      </c>
    </row>
    <row r="598" spans="1:19">
      <c r="A598" s="117" t="str">
        <f t="shared" si="56"/>
        <v>11272012</v>
      </c>
      <c r="B598" s="117">
        <f t="shared" si="54"/>
        <v>11</v>
      </c>
      <c r="C598" s="117">
        <f t="shared" si="55"/>
        <v>27</v>
      </c>
      <c r="D598" s="117">
        <v>64000</v>
      </c>
      <c r="E598" s="117">
        <v>126000</v>
      </c>
      <c r="F598" s="117">
        <v>2012</v>
      </c>
      <c r="G598" s="117">
        <v>3.3008500000000001</v>
      </c>
      <c r="N598" s="117" t="str">
        <f t="shared" si="57"/>
        <v>64000126000</v>
      </c>
      <c r="O598" s="117">
        <f t="shared" si="58"/>
        <v>11</v>
      </c>
      <c r="P598" s="117">
        <f t="shared" si="59"/>
        <v>27</v>
      </c>
      <c r="R598" s="117" t="e">
        <f>VLOOKUP(B598&amp;"-"&amp;C598,Backgroundconc!$A$3:$E$2100,4,FALSE)</f>
        <v>#N/A</v>
      </c>
      <c r="S598" s="117" t="e">
        <f>VLOOKUP(B598&amp;"-"&amp;C598,Backgroundconc!$A$3:$E$2100,5,FALSE)</f>
        <v>#N/A</v>
      </c>
    </row>
    <row r="599" spans="1:19">
      <c r="A599" s="117" t="str">
        <f t="shared" si="56"/>
        <v>11282012</v>
      </c>
      <c r="B599" s="117">
        <f t="shared" si="54"/>
        <v>11</v>
      </c>
      <c r="C599" s="117">
        <f t="shared" si="55"/>
        <v>28</v>
      </c>
      <c r="D599" s="117">
        <v>64000</v>
      </c>
      <c r="E599" s="117">
        <v>130000</v>
      </c>
      <c r="F599" s="117">
        <v>2012</v>
      </c>
      <c r="G599" s="117">
        <v>3.4844949999999999</v>
      </c>
      <c r="N599" s="117" t="str">
        <f t="shared" si="57"/>
        <v>64000130000</v>
      </c>
      <c r="O599" s="117">
        <f t="shared" si="58"/>
        <v>11</v>
      </c>
      <c r="P599" s="117">
        <f t="shared" si="59"/>
        <v>28</v>
      </c>
      <c r="R599" s="117" t="e">
        <f>VLOOKUP(B599&amp;"-"&amp;C599,Backgroundconc!$A$3:$E$2100,4,FALSE)</f>
        <v>#N/A</v>
      </c>
      <c r="S599" s="117" t="e">
        <f>VLOOKUP(B599&amp;"-"&amp;C599,Backgroundconc!$A$3:$E$2100,5,FALSE)</f>
        <v>#N/A</v>
      </c>
    </row>
    <row r="600" spans="1:19">
      <c r="A600" s="117" t="str">
        <f t="shared" si="56"/>
        <v>11292012</v>
      </c>
      <c r="B600" s="117">
        <f t="shared" si="54"/>
        <v>11</v>
      </c>
      <c r="C600" s="117">
        <f t="shared" si="55"/>
        <v>29</v>
      </c>
      <c r="D600" s="117">
        <v>64000</v>
      </c>
      <c r="E600" s="117">
        <v>134000</v>
      </c>
      <c r="F600" s="117">
        <v>2012</v>
      </c>
      <c r="G600" s="117">
        <v>3.4251860000000001</v>
      </c>
      <c r="N600" s="117" t="str">
        <f t="shared" si="57"/>
        <v>64000134000</v>
      </c>
      <c r="O600" s="117">
        <f t="shared" si="58"/>
        <v>11</v>
      </c>
      <c r="P600" s="117">
        <f t="shared" si="59"/>
        <v>29</v>
      </c>
      <c r="R600" s="117" t="e">
        <f>VLOOKUP(B600&amp;"-"&amp;C600,Backgroundconc!$A$3:$E$2100,4,FALSE)</f>
        <v>#N/A</v>
      </c>
      <c r="S600" s="117" t="e">
        <f>VLOOKUP(B600&amp;"-"&amp;C600,Backgroundconc!$A$3:$E$2100,5,FALSE)</f>
        <v>#N/A</v>
      </c>
    </row>
    <row r="601" spans="1:19">
      <c r="A601" s="117" t="str">
        <f t="shared" si="56"/>
        <v>11302012</v>
      </c>
      <c r="B601" s="117">
        <f t="shared" si="54"/>
        <v>11</v>
      </c>
      <c r="C601" s="117">
        <f t="shared" si="55"/>
        <v>30</v>
      </c>
      <c r="D601" s="117">
        <v>64000</v>
      </c>
      <c r="E601" s="117">
        <v>138000</v>
      </c>
      <c r="F601" s="117">
        <v>2012</v>
      </c>
      <c r="G601" s="117">
        <v>3.449611</v>
      </c>
      <c r="N601" s="117" t="str">
        <f t="shared" si="57"/>
        <v>64000138000</v>
      </c>
      <c r="O601" s="117">
        <f t="shared" si="58"/>
        <v>11</v>
      </c>
      <c r="P601" s="117">
        <f t="shared" si="59"/>
        <v>30</v>
      </c>
      <c r="R601" s="117" t="e">
        <f>VLOOKUP(B601&amp;"-"&amp;C601,Backgroundconc!$A$3:$E$2100,4,FALSE)</f>
        <v>#N/A</v>
      </c>
      <c r="S601" s="117" t="e">
        <f>VLOOKUP(B601&amp;"-"&amp;C601,Backgroundconc!$A$3:$E$2100,5,FALSE)</f>
        <v>#N/A</v>
      </c>
    </row>
    <row r="602" spans="1:19">
      <c r="A602" s="117" t="str">
        <f t="shared" si="56"/>
        <v>11312012</v>
      </c>
      <c r="B602" s="117">
        <f t="shared" si="54"/>
        <v>11</v>
      </c>
      <c r="C602" s="117">
        <f t="shared" si="55"/>
        <v>31</v>
      </c>
      <c r="D602" s="117">
        <v>64000</v>
      </c>
      <c r="E602" s="117">
        <v>142000</v>
      </c>
      <c r="F602" s="117">
        <v>2012</v>
      </c>
      <c r="G602" s="117">
        <v>3.4055780000000002</v>
      </c>
      <c r="N602" s="117" t="str">
        <f t="shared" si="57"/>
        <v>64000142000</v>
      </c>
      <c r="O602" s="117">
        <f t="shared" si="58"/>
        <v>11</v>
      </c>
      <c r="P602" s="117">
        <f t="shared" si="59"/>
        <v>31</v>
      </c>
      <c r="R602" s="117" t="e">
        <f>VLOOKUP(B602&amp;"-"&amp;C602,Backgroundconc!$A$3:$E$2100,4,FALSE)</f>
        <v>#N/A</v>
      </c>
      <c r="S602" s="117" t="e">
        <f>VLOOKUP(B602&amp;"-"&amp;C602,Backgroundconc!$A$3:$E$2100,5,FALSE)</f>
        <v>#N/A</v>
      </c>
    </row>
    <row r="603" spans="1:19">
      <c r="A603" s="117" t="str">
        <f t="shared" si="56"/>
        <v>11322012</v>
      </c>
      <c r="B603" s="117">
        <f t="shared" si="54"/>
        <v>11</v>
      </c>
      <c r="C603" s="117">
        <f t="shared" si="55"/>
        <v>32</v>
      </c>
      <c r="D603" s="117">
        <v>64000</v>
      </c>
      <c r="E603" s="117">
        <v>146000</v>
      </c>
      <c r="F603" s="117">
        <v>2012</v>
      </c>
      <c r="G603" s="117">
        <v>3.0886999999999998</v>
      </c>
      <c r="N603" s="117" t="str">
        <f t="shared" si="57"/>
        <v>64000146000</v>
      </c>
      <c r="O603" s="117">
        <f t="shared" si="58"/>
        <v>11</v>
      </c>
      <c r="P603" s="117">
        <f t="shared" si="59"/>
        <v>32</v>
      </c>
      <c r="R603" s="117" t="e">
        <f>VLOOKUP(B603&amp;"-"&amp;C603,Backgroundconc!$A$3:$E$2100,4,FALSE)</f>
        <v>#N/A</v>
      </c>
      <c r="S603" s="117" t="e">
        <f>VLOOKUP(B603&amp;"-"&amp;C603,Backgroundconc!$A$3:$E$2100,5,FALSE)</f>
        <v>#N/A</v>
      </c>
    </row>
    <row r="604" spans="1:19">
      <c r="A604" s="117" t="str">
        <f t="shared" si="56"/>
        <v>11332012</v>
      </c>
      <c r="B604" s="117">
        <f t="shared" ref="B604:B667" si="60">(D604-24000)/4000+1</f>
        <v>11</v>
      </c>
      <c r="C604" s="117">
        <f t="shared" ref="C604:C667" si="61">(E604-22000)/4000+1</f>
        <v>33</v>
      </c>
      <c r="D604" s="117">
        <v>64000</v>
      </c>
      <c r="E604" s="117">
        <v>150000</v>
      </c>
      <c r="F604" s="117">
        <v>2012</v>
      </c>
      <c r="G604" s="117">
        <v>2.9964620000000002</v>
      </c>
      <c r="N604" s="117" t="str">
        <f t="shared" si="57"/>
        <v>64000150000</v>
      </c>
      <c r="O604" s="117">
        <f t="shared" si="58"/>
        <v>11</v>
      </c>
      <c r="P604" s="117">
        <f t="shared" si="59"/>
        <v>33</v>
      </c>
      <c r="R604" s="117" t="e">
        <f>VLOOKUP(B604&amp;"-"&amp;C604,Backgroundconc!$A$3:$E$2100,4,FALSE)</f>
        <v>#N/A</v>
      </c>
      <c r="S604" s="117" t="e">
        <f>VLOOKUP(B604&amp;"-"&amp;C604,Backgroundconc!$A$3:$E$2100,5,FALSE)</f>
        <v>#N/A</v>
      </c>
    </row>
    <row r="605" spans="1:19">
      <c r="A605" s="117" t="str">
        <f t="shared" si="56"/>
        <v>11342012</v>
      </c>
      <c r="B605" s="117">
        <f t="shared" si="60"/>
        <v>11</v>
      </c>
      <c r="C605" s="117">
        <f t="shared" si="61"/>
        <v>34</v>
      </c>
      <c r="D605" s="117">
        <v>64000</v>
      </c>
      <c r="E605" s="117">
        <v>154000</v>
      </c>
      <c r="F605" s="117">
        <v>2012</v>
      </c>
      <c r="G605" s="117">
        <v>2.9028499999999999</v>
      </c>
      <c r="N605" s="117" t="str">
        <f t="shared" si="57"/>
        <v>64000154000</v>
      </c>
      <c r="O605" s="117">
        <f t="shared" si="58"/>
        <v>11</v>
      </c>
      <c r="P605" s="117">
        <f t="shared" si="59"/>
        <v>34</v>
      </c>
      <c r="R605" s="117" t="e">
        <f>VLOOKUP(B605&amp;"-"&amp;C605,Backgroundconc!$A$3:$E$2100,4,FALSE)</f>
        <v>#N/A</v>
      </c>
      <c r="S605" s="117" t="e">
        <f>VLOOKUP(B605&amp;"-"&amp;C605,Backgroundconc!$A$3:$E$2100,5,FALSE)</f>
        <v>#N/A</v>
      </c>
    </row>
    <row r="606" spans="1:19">
      <c r="A606" s="117" t="str">
        <f t="shared" si="56"/>
        <v>11352012</v>
      </c>
      <c r="B606" s="117">
        <f t="shared" si="60"/>
        <v>11</v>
      </c>
      <c r="C606" s="117">
        <f t="shared" si="61"/>
        <v>35</v>
      </c>
      <c r="D606" s="117">
        <v>64000</v>
      </c>
      <c r="E606" s="117">
        <v>158000</v>
      </c>
      <c r="F606" s="117">
        <v>2012</v>
      </c>
      <c r="G606" s="117">
        <v>2.981703</v>
      </c>
      <c r="N606" s="117" t="str">
        <f t="shared" si="57"/>
        <v>64000158000</v>
      </c>
      <c r="O606" s="117">
        <f t="shared" si="58"/>
        <v>11</v>
      </c>
      <c r="P606" s="117">
        <f t="shared" si="59"/>
        <v>35</v>
      </c>
      <c r="R606" s="117" t="e">
        <f>VLOOKUP(B606&amp;"-"&amp;C606,Backgroundconc!$A$3:$E$2100,4,FALSE)</f>
        <v>#N/A</v>
      </c>
      <c r="S606" s="117" t="e">
        <f>VLOOKUP(B606&amp;"-"&amp;C606,Backgroundconc!$A$3:$E$2100,5,FALSE)</f>
        <v>#N/A</v>
      </c>
    </row>
    <row r="607" spans="1:19">
      <c r="A607" s="117" t="str">
        <f t="shared" si="56"/>
        <v>11362012</v>
      </c>
      <c r="B607" s="117">
        <f t="shared" si="60"/>
        <v>11</v>
      </c>
      <c r="C607" s="117">
        <f t="shared" si="61"/>
        <v>36</v>
      </c>
      <c r="D607" s="117">
        <v>64000</v>
      </c>
      <c r="E607" s="117">
        <v>162000</v>
      </c>
      <c r="F607" s="117">
        <v>2012</v>
      </c>
      <c r="G607" s="117">
        <v>3.2008030000000001</v>
      </c>
      <c r="N607" s="117" t="str">
        <f t="shared" si="57"/>
        <v>64000162000</v>
      </c>
      <c r="O607" s="117">
        <f t="shared" si="58"/>
        <v>11</v>
      </c>
      <c r="P607" s="117">
        <f t="shared" si="59"/>
        <v>36</v>
      </c>
      <c r="R607" s="117">
        <f>VLOOKUP(B607&amp;"-"&amp;C607,Backgroundconc!$A$3:$E$2100,4,FALSE)</f>
        <v>64000</v>
      </c>
      <c r="S607" s="117">
        <f>VLOOKUP(B607&amp;"-"&amp;C607,Backgroundconc!$A$3:$E$2100,5,FALSE)</f>
        <v>162000</v>
      </c>
    </row>
    <row r="608" spans="1:19">
      <c r="A608" s="117" t="str">
        <f t="shared" si="56"/>
        <v>11372012</v>
      </c>
      <c r="B608" s="117">
        <f t="shared" si="60"/>
        <v>11</v>
      </c>
      <c r="C608" s="117">
        <f t="shared" si="61"/>
        <v>37</v>
      </c>
      <c r="D608" s="117">
        <v>64000</v>
      </c>
      <c r="E608" s="117">
        <v>166000</v>
      </c>
      <c r="F608" s="117">
        <v>2012</v>
      </c>
      <c r="G608" s="117">
        <v>3.1117020000000002</v>
      </c>
      <c r="N608" s="117" t="str">
        <f t="shared" si="57"/>
        <v>64000166000</v>
      </c>
      <c r="O608" s="117">
        <f t="shared" si="58"/>
        <v>11</v>
      </c>
      <c r="P608" s="117">
        <f t="shared" si="59"/>
        <v>37</v>
      </c>
      <c r="R608" s="117">
        <f>VLOOKUP(B608&amp;"-"&amp;C608,Backgroundconc!$A$3:$E$2100,4,FALSE)</f>
        <v>64000</v>
      </c>
      <c r="S608" s="117">
        <f>VLOOKUP(B608&amp;"-"&amp;C608,Backgroundconc!$A$3:$E$2100,5,FALSE)</f>
        <v>166000</v>
      </c>
    </row>
    <row r="609" spans="1:19">
      <c r="A609" s="117" t="str">
        <f t="shared" si="56"/>
        <v>11382012</v>
      </c>
      <c r="B609" s="117">
        <f t="shared" si="60"/>
        <v>11</v>
      </c>
      <c r="C609" s="117">
        <f t="shared" si="61"/>
        <v>38</v>
      </c>
      <c r="D609" s="117">
        <v>64000</v>
      </c>
      <c r="E609" s="117">
        <v>170000</v>
      </c>
      <c r="F609" s="117">
        <v>2012</v>
      </c>
      <c r="G609" s="117">
        <v>3.2637999999999998</v>
      </c>
      <c r="N609" s="117" t="str">
        <f t="shared" si="57"/>
        <v>64000170000</v>
      </c>
      <c r="O609" s="117">
        <f t="shared" si="58"/>
        <v>11</v>
      </c>
      <c r="P609" s="117">
        <f t="shared" si="59"/>
        <v>38</v>
      </c>
      <c r="R609" s="117">
        <f>VLOOKUP(B609&amp;"-"&amp;C609,Backgroundconc!$A$3:$E$2100,4,FALSE)</f>
        <v>64000</v>
      </c>
      <c r="S609" s="117">
        <f>VLOOKUP(B609&amp;"-"&amp;C609,Backgroundconc!$A$3:$E$2100,5,FALSE)</f>
        <v>170000</v>
      </c>
    </row>
    <row r="610" spans="1:19">
      <c r="A610" s="117" t="str">
        <f t="shared" si="56"/>
        <v>11392012</v>
      </c>
      <c r="B610" s="117">
        <f t="shared" si="60"/>
        <v>11</v>
      </c>
      <c r="C610" s="117">
        <f t="shared" si="61"/>
        <v>39</v>
      </c>
      <c r="D610" s="117">
        <v>64000</v>
      </c>
      <c r="E610" s="117">
        <v>174000</v>
      </c>
      <c r="F610" s="117">
        <v>2012</v>
      </c>
      <c r="G610" s="117">
        <v>3.2348509999999999</v>
      </c>
      <c r="N610" s="117" t="str">
        <f t="shared" si="57"/>
        <v>64000174000</v>
      </c>
      <c r="O610" s="117">
        <f t="shared" si="58"/>
        <v>11</v>
      </c>
      <c r="P610" s="117">
        <f t="shared" si="59"/>
        <v>39</v>
      </c>
      <c r="R610" s="117">
        <f>VLOOKUP(B610&amp;"-"&amp;C610,Backgroundconc!$A$3:$E$2100,4,FALSE)</f>
        <v>64000</v>
      </c>
      <c r="S610" s="117">
        <f>VLOOKUP(B610&amp;"-"&amp;C610,Backgroundconc!$A$3:$E$2100,5,FALSE)</f>
        <v>174000</v>
      </c>
    </row>
    <row r="611" spans="1:19">
      <c r="A611" s="117" t="str">
        <f t="shared" si="56"/>
        <v>11402012</v>
      </c>
      <c r="B611" s="117">
        <f t="shared" si="60"/>
        <v>11</v>
      </c>
      <c r="C611" s="117">
        <f t="shared" si="61"/>
        <v>40</v>
      </c>
      <c r="D611" s="117">
        <v>64000</v>
      </c>
      <c r="E611" s="117">
        <v>178000</v>
      </c>
      <c r="F611" s="117">
        <v>2012</v>
      </c>
      <c r="G611" s="117">
        <v>3.1829190000000001</v>
      </c>
      <c r="N611" s="117" t="str">
        <f t="shared" si="57"/>
        <v>64000178000</v>
      </c>
      <c r="O611" s="117">
        <f t="shared" si="58"/>
        <v>11</v>
      </c>
      <c r="P611" s="117">
        <f t="shared" si="59"/>
        <v>40</v>
      </c>
      <c r="R611" s="117">
        <f>VLOOKUP(B611&amp;"-"&amp;C611,Backgroundconc!$A$3:$E$2100,4,FALSE)</f>
        <v>64000</v>
      </c>
      <c r="S611" s="117">
        <f>VLOOKUP(B611&amp;"-"&amp;C611,Backgroundconc!$A$3:$E$2100,5,FALSE)</f>
        <v>178000</v>
      </c>
    </row>
    <row r="612" spans="1:19">
      <c r="A612" s="117" t="str">
        <f t="shared" si="56"/>
        <v>11412012</v>
      </c>
      <c r="B612" s="117">
        <f t="shared" si="60"/>
        <v>11</v>
      </c>
      <c r="C612" s="117">
        <f t="shared" si="61"/>
        <v>41</v>
      </c>
      <c r="D612" s="117">
        <v>64000</v>
      </c>
      <c r="E612" s="117">
        <v>182000</v>
      </c>
      <c r="F612" s="117">
        <v>2012</v>
      </c>
      <c r="G612" s="117">
        <v>2.9389630000000002</v>
      </c>
      <c r="N612" s="117" t="str">
        <f t="shared" si="57"/>
        <v>64000182000</v>
      </c>
      <c r="O612" s="117">
        <f t="shared" si="58"/>
        <v>11</v>
      </c>
      <c r="P612" s="117">
        <f t="shared" si="59"/>
        <v>41</v>
      </c>
      <c r="R612" s="117">
        <f>VLOOKUP(B612&amp;"-"&amp;C612,Backgroundconc!$A$3:$E$2100,4,FALSE)</f>
        <v>64000</v>
      </c>
      <c r="S612" s="117">
        <f>VLOOKUP(B612&amp;"-"&amp;C612,Backgroundconc!$A$3:$E$2100,5,FALSE)</f>
        <v>182000</v>
      </c>
    </row>
    <row r="613" spans="1:19">
      <c r="A613" s="117" t="str">
        <f t="shared" si="56"/>
        <v>11422012</v>
      </c>
      <c r="B613" s="117">
        <f t="shared" si="60"/>
        <v>11</v>
      </c>
      <c r="C613" s="117">
        <f t="shared" si="61"/>
        <v>42</v>
      </c>
      <c r="D613" s="117">
        <v>64000</v>
      </c>
      <c r="E613" s="117">
        <v>186000</v>
      </c>
      <c r="F613" s="117">
        <v>2012</v>
      </c>
      <c r="G613" s="117">
        <v>3.1435179999999998</v>
      </c>
      <c r="N613" s="117" t="str">
        <f t="shared" si="57"/>
        <v>64000186000</v>
      </c>
      <c r="O613" s="117">
        <f t="shared" si="58"/>
        <v>11</v>
      </c>
      <c r="P613" s="117">
        <f t="shared" si="59"/>
        <v>42</v>
      </c>
      <c r="R613" s="117">
        <f>VLOOKUP(B613&amp;"-"&amp;C613,Backgroundconc!$A$3:$E$2100,4,FALSE)</f>
        <v>64000</v>
      </c>
      <c r="S613" s="117">
        <f>VLOOKUP(B613&amp;"-"&amp;C613,Backgroundconc!$A$3:$E$2100,5,FALSE)</f>
        <v>186000</v>
      </c>
    </row>
    <row r="614" spans="1:19">
      <c r="A614" s="117" t="str">
        <f t="shared" si="56"/>
        <v>11432012</v>
      </c>
      <c r="B614" s="117">
        <f t="shared" si="60"/>
        <v>11</v>
      </c>
      <c r="C614" s="117">
        <f t="shared" si="61"/>
        <v>43</v>
      </c>
      <c r="D614" s="117">
        <v>64000</v>
      </c>
      <c r="E614" s="117">
        <v>190000</v>
      </c>
      <c r="F614" s="117">
        <v>2012</v>
      </c>
      <c r="G614" s="117">
        <v>3.3618420000000002</v>
      </c>
      <c r="N614" s="117" t="str">
        <f t="shared" si="57"/>
        <v>64000190000</v>
      </c>
      <c r="O614" s="117">
        <f t="shared" si="58"/>
        <v>11</v>
      </c>
      <c r="P614" s="117">
        <f t="shared" si="59"/>
        <v>43</v>
      </c>
      <c r="R614" s="117">
        <f>VLOOKUP(B614&amp;"-"&amp;C614,Backgroundconc!$A$3:$E$2100,4,FALSE)</f>
        <v>64000</v>
      </c>
      <c r="S614" s="117">
        <f>VLOOKUP(B614&amp;"-"&amp;C614,Backgroundconc!$A$3:$E$2100,5,FALSE)</f>
        <v>190000</v>
      </c>
    </row>
    <row r="615" spans="1:19">
      <c r="A615" s="117" t="str">
        <f t="shared" si="56"/>
        <v>11442012</v>
      </c>
      <c r="B615" s="117">
        <f t="shared" si="60"/>
        <v>11</v>
      </c>
      <c r="C615" s="117">
        <f t="shared" si="61"/>
        <v>44</v>
      </c>
      <c r="D615" s="117">
        <v>64000</v>
      </c>
      <c r="E615" s="117">
        <v>194000</v>
      </c>
      <c r="F615" s="117">
        <v>2012</v>
      </c>
      <c r="G615" s="117">
        <v>3.37134</v>
      </c>
      <c r="N615" s="117" t="str">
        <f t="shared" si="57"/>
        <v>64000194000</v>
      </c>
      <c r="O615" s="117">
        <f t="shared" si="58"/>
        <v>11</v>
      </c>
      <c r="P615" s="117">
        <f t="shared" si="59"/>
        <v>44</v>
      </c>
      <c r="R615" s="117">
        <f>VLOOKUP(B615&amp;"-"&amp;C615,Backgroundconc!$A$3:$E$2100,4,FALSE)</f>
        <v>64000</v>
      </c>
      <c r="S615" s="117">
        <f>VLOOKUP(B615&amp;"-"&amp;C615,Backgroundconc!$A$3:$E$2100,5,FALSE)</f>
        <v>194000</v>
      </c>
    </row>
    <row r="616" spans="1:19">
      <c r="A616" s="117" t="str">
        <f t="shared" si="56"/>
        <v>11452012</v>
      </c>
      <c r="B616" s="117">
        <f t="shared" si="60"/>
        <v>11</v>
      </c>
      <c r="C616" s="117">
        <f t="shared" si="61"/>
        <v>45</v>
      </c>
      <c r="D616" s="117">
        <v>64000</v>
      </c>
      <c r="E616" s="117">
        <v>198000</v>
      </c>
      <c r="F616" s="117">
        <v>2012</v>
      </c>
      <c r="G616" s="117">
        <v>3.4672619999999998</v>
      </c>
      <c r="N616" s="117" t="str">
        <f t="shared" si="57"/>
        <v>64000198000</v>
      </c>
      <c r="O616" s="117">
        <f t="shared" si="58"/>
        <v>11</v>
      </c>
      <c r="P616" s="117">
        <f t="shared" si="59"/>
        <v>45</v>
      </c>
      <c r="R616" s="117">
        <f>VLOOKUP(B616&amp;"-"&amp;C616,Backgroundconc!$A$3:$E$2100,4,FALSE)</f>
        <v>64000</v>
      </c>
      <c r="S616" s="117">
        <f>VLOOKUP(B616&amp;"-"&amp;C616,Backgroundconc!$A$3:$E$2100,5,FALSE)</f>
        <v>198000</v>
      </c>
    </row>
    <row r="617" spans="1:19">
      <c r="A617" s="117" t="str">
        <f t="shared" si="56"/>
        <v>11462012</v>
      </c>
      <c r="B617" s="117">
        <f t="shared" si="60"/>
        <v>11</v>
      </c>
      <c r="C617" s="117">
        <f t="shared" si="61"/>
        <v>46</v>
      </c>
      <c r="D617" s="117">
        <v>64000</v>
      </c>
      <c r="E617" s="117">
        <v>202000</v>
      </c>
      <c r="F617" s="117">
        <v>2012</v>
      </c>
      <c r="G617" s="117">
        <v>3.6676669999999998</v>
      </c>
      <c r="N617" s="117" t="str">
        <f t="shared" si="57"/>
        <v>64000202000</v>
      </c>
      <c r="O617" s="117">
        <f t="shared" si="58"/>
        <v>11</v>
      </c>
      <c r="P617" s="117">
        <f t="shared" si="59"/>
        <v>46</v>
      </c>
      <c r="R617" s="117">
        <f>VLOOKUP(B617&amp;"-"&amp;C617,Backgroundconc!$A$3:$E$2100,4,FALSE)</f>
        <v>64000</v>
      </c>
      <c r="S617" s="117">
        <f>VLOOKUP(B617&amp;"-"&amp;C617,Backgroundconc!$A$3:$E$2100,5,FALSE)</f>
        <v>202000</v>
      </c>
    </row>
    <row r="618" spans="1:19">
      <c r="A618" s="117" t="str">
        <f t="shared" si="56"/>
        <v>11472012</v>
      </c>
      <c r="B618" s="117">
        <f t="shared" si="60"/>
        <v>11</v>
      </c>
      <c r="C618" s="117">
        <f t="shared" si="61"/>
        <v>47</v>
      </c>
      <c r="D618" s="117">
        <v>64000</v>
      </c>
      <c r="E618" s="117">
        <v>206000</v>
      </c>
      <c r="F618" s="117">
        <v>2012</v>
      </c>
      <c r="G618" s="117">
        <v>3.709352</v>
      </c>
      <c r="N618" s="117" t="str">
        <f t="shared" si="57"/>
        <v>64000206000</v>
      </c>
      <c r="O618" s="117">
        <f t="shared" si="58"/>
        <v>11</v>
      </c>
      <c r="P618" s="117">
        <f t="shared" si="59"/>
        <v>47</v>
      </c>
      <c r="R618" s="117">
        <f>VLOOKUP(B618&amp;"-"&amp;C618,Backgroundconc!$A$3:$E$2100,4,FALSE)</f>
        <v>64000</v>
      </c>
      <c r="S618" s="117">
        <f>VLOOKUP(B618&amp;"-"&amp;C618,Backgroundconc!$A$3:$E$2100,5,FALSE)</f>
        <v>206000</v>
      </c>
    </row>
    <row r="619" spans="1:19">
      <c r="A619" s="117" t="str">
        <f t="shared" si="56"/>
        <v>11482012</v>
      </c>
      <c r="B619" s="117">
        <f t="shared" si="60"/>
        <v>11</v>
      </c>
      <c r="C619" s="117">
        <f t="shared" si="61"/>
        <v>48</v>
      </c>
      <c r="D619" s="117">
        <v>64000</v>
      </c>
      <c r="E619" s="117">
        <v>210000</v>
      </c>
      <c r="F619" s="117">
        <v>2012</v>
      </c>
      <c r="G619" s="117">
        <v>4.0889420000000003</v>
      </c>
      <c r="N619" s="117" t="str">
        <f t="shared" si="57"/>
        <v>64000210000</v>
      </c>
      <c r="O619" s="117">
        <f t="shared" si="58"/>
        <v>11</v>
      </c>
      <c r="P619" s="117">
        <f t="shared" si="59"/>
        <v>48</v>
      </c>
      <c r="R619" s="117">
        <f>VLOOKUP(B619&amp;"-"&amp;C619,Backgroundconc!$A$3:$E$2100,4,FALSE)</f>
        <v>64000</v>
      </c>
      <c r="S619" s="117">
        <f>VLOOKUP(B619&amp;"-"&amp;C619,Backgroundconc!$A$3:$E$2100,5,FALSE)</f>
        <v>210000</v>
      </c>
    </row>
    <row r="620" spans="1:19">
      <c r="A620" s="117" t="str">
        <f t="shared" si="56"/>
        <v>11492012</v>
      </c>
      <c r="B620" s="117">
        <f t="shared" si="60"/>
        <v>11</v>
      </c>
      <c r="C620" s="117">
        <f t="shared" si="61"/>
        <v>49</v>
      </c>
      <c r="D620" s="117">
        <v>64000</v>
      </c>
      <c r="E620" s="117">
        <v>214000</v>
      </c>
      <c r="F620" s="117">
        <v>2012</v>
      </c>
      <c r="G620" s="117">
        <v>4.6097250000000001</v>
      </c>
      <c r="N620" s="117" t="str">
        <f t="shared" si="57"/>
        <v>64000214000</v>
      </c>
      <c r="O620" s="117">
        <f t="shared" si="58"/>
        <v>11</v>
      </c>
      <c r="P620" s="117">
        <f t="shared" si="59"/>
        <v>49</v>
      </c>
      <c r="R620" s="117">
        <f>VLOOKUP(B620&amp;"-"&amp;C620,Backgroundconc!$A$3:$E$2100,4,FALSE)</f>
        <v>64000</v>
      </c>
      <c r="S620" s="117">
        <f>VLOOKUP(B620&amp;"-"&amp;C620,Backgroundconc!$A$3:$E$2100,5,FALSE)</f>
        <v>214000</v>
      </c>
    </row>
    <row r="621" spans="1:19">
      <c r="A621" s="117" t="str">
        <f t="shared" si="56"/>
        <v>11502012</v>
      </c>
      <c r="B621" s="117">
        <f t="shared" si="60"/>
        <v>11</v>
      </c>
      <c r="C621" s="117">
        <f t="shared" si="61"/>
        <v>50</v>
      </c>
      <c r="D621" s="117">
        <v>64000</v>
      </c>
      <c r="E621" s="117">
        <v>218000</v>
      </c>
      <c r="F621" s="117">
        <v>2012</v>
      </c>
      <c r="G621" s="117">
        <v>4.8275249999999996</v>
      </c>
      <c r="N621" s="117" t="str">
        <f t="shared" si="57"/>
        <v>64000218000</v>
      </c>
      <c r="O621" s="117">
        <f t="shared" si="58"/>
        <v>11</v>
      </c>
      <c r="P621" s="117">
        <f t="shared" si="59"/>
        <v>50</v>
      </c>
      <c r="R621" s="117">
        <f>VLOOKUP(B621&amp;"-"&amp;C621,Backgroundconc!$A$3:$E$2100,4,FALSE)</f>
        <v>64000</v>
      </c>
      <c r="S621" s="117">
        <f>VLOOKUP(B621&amp;"-"&amp;C621,Backgroundconc!$A$3:$E$2100,5,FALSE)</f>
        <v>218000</v>
      </c>
    </row>
    <row r="622" spans="1:19">
      <c r="A622" s="117" t="str">
        <f t="shared" si="56"/>
        <v>11512012</v>
      </c>
      <c r="B622" s="117">
        <f t="shared" si="60"/>
        <v>11</v>
      </c>
      <c r="C622" s="117">
        <f t="shared" si="61"/>
        <v>51</v>
      </c>
      <c r="D622" s="117">
        <v>64000</v>
      </c>
      <c r="E622" s="117">
        <v>222000</v>
      </c>
      <c r="F622" s="117">
        <v>2012</v>
      </c>
      <c r="G622" s="117">
        <v>5.0869840000000002</v>
      </c>
      <c r="N622" s="117" t="str">
        <f t="shared" si="57"/>
        <v>64000222000</v>
      </c>
      <c r="O622" s="117">
        <f t="shared" si="58"/>
        <v>11</v>
      </c>
      <c r="P622" s="117">
        <f t="shared" si="59"/>
        <v>51</v>
      </c>
      <c r="R622" s="117">
        <f>VLOOKUP(B622&amp;"-"&amp;C622,Backgroundconc!$A$3:$E$2100,4,FALSE)</f>
        <v>64000</v>
      </c>
      <c r="S622" s="117">
        <f>VLOOKUP(B622&amp;"-"&amp;C622,Backgroundconc!$A$3:$E$2100,5,FALSE)</f>
        <v>222000</v>
      </c>
    </row>
    <row r="623" spans="1:19">
      <c r="A623" s="117" t="str">
        <f t="shared" si="56"/>
        <v>11522012</v>
      </c>
      <c r="B623" s="117">
        <f t="shared" si="60"/>
        <v>11</v>
      </c>
      <c r="C623" s="117">
        <f t="shared" si="61"/>
        <v>52</v>
      </c>
      <c r="D623" s="117">
        <v>64000</v>
      </c>
      <c r="E623" s="117">
        <v>226000</v>
      </c>
      <c r="F623" s="117">
        <v>2012</v>
      </c>
      <c r="G623" s="117">
        <v>6.7127439999999998</v>
      </c>
      <c r="N623" s="117" t="str">
        <f t="shared" si="57"/>
        <v>64000226000</v>
      </c>
      <c r="O623" s="117">
        <f t="shared" si="58"/>
        <v>11</v>
      </c>
      <c r="P623" s="117">
        <f t="shared" si="59"/>
        <v>52</v>
      </c>
      <c r="R623" s="117">
        <f>VLOOKUP(B623&amp;"-"&amp;C623,Backgroundconc!$A$3:$E$2100,4,FALSE)</f>
        <v>64000</v>
      </c>
      <c r="S623" s="117">
        <f>VLOOKUP(B623&amp;"-"&amp;C623,Backgroundconc!$A$3:$E$2100,5,FALSE)</f>
        <v>226000</v>
      </c>
    </row>
    <row r="624" spans="1:19">
      <c r="A624" s="117" t="str">
        <f t="shared" si="56"/>
        <v>11532012</v>
      </c>
      <c r="B624" s="117">
        <f t="shared" si="60"/>
        <v>11</v>
      </c>
      <c r="C624" s="117">
        <f t="shared" si="61"/>
        <v>53</v>
      </c>
      <c r="D624" s="117">
        <v>64000</v>
      </c>
      <c r="E624" s="117">
        <v>230000</v>
      </c>
      <c r="F624" s="117">
        <v>2012</v>
      </c>
      <c r="G624" s="117">
        <v>6.9254040000000003</v>
      </c>
      <c r="N624" s="117" t="str">
        <f t="shared" si="57"/>
        <v>64000230000</v>
      </c>
      <c r="O624" s="117">
        <f t="shared" si="58"/>
        <v>11</v>
      </c>
      <c r="P624" s="117">
        <f t="shared" si="59"/>
        <v>53</v>
      </c>
      <c r="R624" s="117" t="e">
        <f>VLOOKUP(B624&amp;"-"&amp;C624,Backgroundconc!$A$3:$E$2100,4,FALSE)</f>
        <v>#N/A</v>
      </c>
      <c r="S624" s="117" t="e">
        <f>VLOOKUP(B624&amp;"-"&amp;C624,Backgroundconc!$A$3:$E$2100,5,FALSE)</f>
        <v>#N/A</v>
      </c>
    </row>
    <row r="625" spans="1:19">
      <c r="A625" s="117" t="str">
        <f t="shared" si="56"/>
        <v>11542012</v>
      </c>
      <c r="B625" s="117">
        <f t="shared" si="60"/>
        <v>11</v>
      </c>
      <c r="C625" s="117">
        <f t="shared" si="61"/>
        <v>54</v>
      </c>
      <c r="D625" s="117">
        <v>64000</v>
      </c>
      <c r="E625" s="117">
        <v>234000</v>
      </c>
      <c r="F625" s="117">
        <v>2012</v>
      </c>
      <c r="G625" s="117">
        <v>7.0145150000000003</v>
      </c>
      <c r="N625" s="117" t="str">
        <f t="shared" si="57"/>
        <v>64000234000</v>
      </c>
      <c r="O625" s="117">
        <f t="shared" si="58"/>
        <v>11</v>
      </c>
      <c r="P625" s="117">
        <f t="shared" si="59"/>
        <v>54</v>
      </c>
      <c r="R625" s="117" t="e">
        <f>VLOOKUP(B625&amp;"-"&amp;C625,Backgroundconc!$A$3:$E$2100,4,FALSE)</f>
        <v>#N/A</v>
      </c>
      <c r="S625" s="117" t="e">
        <f>VLOOKUP(B625&amp;"-"&amp;C625,Backgroundconc!$A$3:$E$2100,5,FALSE)</f>
        <v>#N/A</v>
      </c>
    </row>
    <row r="626" spans="1:19">
      <c r="A626" s="117" t="str">
        <f t="shared" si="56"/>
        <v>11552012</v>
      </c>
      <c r="B626" s="117">
        <f t="shared" si="60"/>
        <v>11</v>
      </c>
      <c r="C626" s="117">
        <f t="shared" si="61"/>
        <v>55</v>
      </c>
      <c r="D626" s="117">
        <v>64000</v>
      </c>
      <c r="E626" s="117">
        <v>238000</v>
      </c>
      <c r="F626" s="117">
        <v>2012</v>
      </c>
      <c r="G626" s="117">
        <v>7.1087449999999999</v>
      </c>
      <c r="N626" s="117" t="str">
        <f t="shared" si="57"/>
        <v>64000238000</v>
      </c>
      <c r="O626" s="117">
        <f t="shared" si="58"/>
        <v>11</v>
      </c>
      <c r="P626" s="117">
        <f t="shared" si="59"/>
        <v>55</v>
      </c>
      <c r="R626" s="117" t="e">
        <f>VLOOKUP(B626&amp;"-"&amp;C626,Backgroundconc!$A$3:$E$2100,4,FALSE)</f>
        <v>#N/A</v>
      </c>
      <c r="S626" s="117" t="e">
        <f>VLOOKUP(B626&amp;"-"&amp;C626,Backgroundconc!$A$3:$E$2100,5,FALSE)</f>
        <v>#N/A</v>
      </c>
    </row>
    <row r="627" spans="1:19">
      <c r="A627" s="117" t="str">
        <f t="shared" si="56"/>
        <v>11562012</v>
      </c>
      <c r="B627" s="117">
        <f t="shared" si="60"/>
        <v>11</v>
      </c>
      <c r="C627" s="117">
        <f t="shared" si="61"/>
        <v>56</v>
      </c>
      <c r="D627" s="117">
        <v>64000</v>
      </c>
      <c r="E627" s="117">
        <v>242000</v>
      </c>
      <c r="F627" s="117">
        <v>2012</v>
      </c>
      <c r="G627" s="117">
        <v>7.2028230000000004</v>
      </c>
      <c r="N627" s="117" t="str">
        <f t="shared" si="57"/>
        <v>64000242000</v>
      </c>
      <c r="O627" s="117">
        <f t="shared" si="58"/>
        <v>11</v>
      </c>
      <c r="P627" s="117">
        <f t="shared" si="59"/>
        <v>56</v>
      </c>
      <c r="R627" s="117" t="e">
        <f>VLOOKUP(B627&amp;"-"&amp;C627,Backgroundconc!$A$3:$E$2100,4,FALSE)</f>
        <v>#N/A</v>
      </c>
      <c r="S627" s="117" t="e">
        <f>VLOOKUP(B627&amp;"-"&amp;C627,Backgroundconc!$A$3:$E$2100,5,FALSE)</f>
        <v>#N/A</v>
      </c>
    </row>
    <row r="628" spans="1:19">
      <c r="A628" s="117" t="str">
        <f t="shared" si="56"/>
        <v>11572012</v>
      </c>
      <c r="B628" s="117">
        <f t="shared" si="60"/>
        <v>11</v>
      </c>
      <c r="C628" s="117">
        <f t="shared" si="61"/>
        <v>57</v>
      </c>
      <c r="D628" s="117">
        <v>64000</v>
      </c>
      <c r="E628" s="117">
        <v>246000</v>
      </c>
      <c r="F628" s="117">
        <v>2012</v>
      </c>
      <c r="G628" s="117">
        <v>7.3339910000000001</v>
      </c>
      <c r="N628" s="117" t="str">
        <f t="shared" si="57"/>
        <v>64000246000</v>
      </c>
      <c r="O628" s="117">
        <f t="shared" si="58"/>
        <v>11</v>
      </c>
      <c r="P628" s="117">
        <f t="shared" si="59"/>
        <v>57</v>
      </c>
      <c r="R628" s="117" t="e">
        <f>VLOOKUP(B628&amp;"-"&amp;C628,Backgroundconc!$A$3:$E$2100,4,FALSE)</f>
        <v>#N/A</v>
      </c>
      <c r="S628" s="117" t="e">
        <f>VLOOKUP(B628&amp;"-"&amp;C628,Backgroundconc!$A$3:$E$2100,5,FALSE)</f>
        <v>#N/A</v>
      </c>
    </row>
    <row r="629" spans="1:19">
      <c r="A629" s="117" t="str">
        <f t="shared" si="56"/>
        <v>1212012</v>
      </c>
      <c r="B629" s="117">
        <f t="shared" si="60"/>
        <v>12</v>
      </c>
      <c r="C629" s="117">
        <f t="shared" si="61"/>
        <v>1</v>
      </c>
      <c r="D629" s="117">
        <v>68000</v>
      </c>
      <c r="E629" s="117">
        <v>22000</v>
      </c>
      <c r="F629" s="117">
        <v>2012</v>
      </c>
      <c r="G629" s="117">
        <v>3.136358</v>
      </c>
      <c r="N629" s="117" t="str">
        <f t="shared" si="57"/>
        <v>6800022000</v>
      </c>
      <c r="O629" s="117">
        <f t="shared" si="58"/>
        <v>12</v>
      </c>
      <c r="P629" s="117">
        <f t="shared" si="59"/>
        <v>1</v>
      </c>
      <c r="R629" s="117" t="e">
        <f>VLOOKUP(B629&amp;"-"&amp;C629,Backgroundconc!$A$3:$E$2100,4,FALSE)</f>
        <v>#N/A</v>
      </c>
      <c r="S629" s="117" t="e">
        <f>VLOOKUP(B629&amp;"-"&amp;C629,Backgroundconc!$A$3:$E$2100,5,FALSE)</f>
        <v>#N/A</v>
      </c>
    </row>
    <row r="630" spans="1:19">
      <c r="A630" s="117" t="str">
        <f t="shared" si="56"/>
        <v>1222012</v>
      </c>
      <c r="B630" s="117">
        <f t="shared" si="60"/>
        <v>12</v>
      </c>
      <c r="C630" s="117">
        <f t="shared" si="61"/>
        <v>2</v>
      </c>
      <c r="D630" s="117">
        <v>68000</v>
      </c>
      <c r="E630" s="117">
        <v>26000</v>
      </c>
      <c r="F630" s="117">
        <v>2012</v>
      </c>
      <c r="G630" s="117">
        <v>3.223884</v>
      </c>
      <c r="N630" s="117" t="str">
        <f t="shared" si="57"/>
        <v>6800026000</v>
      </c>
      <c r="O630" s="117">
        <f t="shared" si="58"/>
        <v>12</v>
      </c>
      <c r="P630" s="117">
        <f t="shared" si="59"/>
        <v>2</v>
      </c>
      <c r="R630" s="117" t="e">
        <f>VLOOKUP(B630&amp;"-"&amp;C630,Backgroundconc!$A$3:$E$2100,4,FALSE)</f>
        <v>#N/A</v>
      </c>
      <c r="S630" s="117" t="e">
        <f>VLOOKUP(B630&amp;"-"&amp;C630,Backgroundconc!$A$3:$E$2100,5,FALSE)</f>
        <v>#N/A</v>
      </c>
    </row>
    <row r="631" spans="1:19">
      <c r="A631" s="117" t="str">
        <f t="shared" si="56"/>
        <v>1232012</v>
      </c>
      <c r="B631" s="117">
        <f t="shared" si="60"/>
        <v>12</v>
      </c>
      <c r="C631" s="117">
        <f t="shared" si="61"/>
        <v>3</v>
      </c>
      <c r="D631" s="117">
        <v>68000</v>
      </c>
      <c r="E631" s="117">
        <v>30000</v>
      </c>
      <c r="F631" s="117">
        <v>2012</v>
      </c>
      <c r="G631" s="117">
        <v>3.2441629999999999</v>
      </c>
      <c r="N631" s="117" t="str">
        <f t="shared" si="57"/>
        <v>6800030000</v>
      </c>
      <c r="O631" s="117">
        <f t="shared" si="58"/>
        <v>12</v>
      </c>
      <c r="P631" s="117">
        <f t="shared" si="59"/>
        <v>3</v>
      </c>
      <c r="R631" s="117" t="e">
        <f>VLOOKUP(B631&amp;"-"&amp;C631,Backgroundconc!$A$3:$E$2100,4,FALSE)</f>
        <v>#N/A</v>
      </c>
      <c r="S631" s="117" t="e">
        <f>VLOOKUP(B631&amp;"-"&amp;C631,Backgroundconc!$A$3:$E$2100,5,FALSE)</f>
        <v>#N/A</v>
      </c>
    </row>
    <row r="632" spans="1:19">
      <c r="A632" s="117" t="str">
        <f t="shared" si="56"/>
        <v>1242012</v>
      </c>
      <c r="B632" s="117">
        <f t="shared" si="60"/>
        <v>12</v>
      </c>
      <c r="C632" s="117">
        <f t="shared" si="61"/>
        <v>4</v>
      </c>
      <c r="D632" s="117">
        <v>68000</v>
      </c>
      <c r="E632" s="117">
        <v>34000</v>
      </c>
      <c r="F632" s="117">
        <v>2012</v>
      </c>
      <c r="G632" s="117">
        <v>3.1335150000000001</v>
      </c>
      <c r="N632" s="117" t="str">
        <f t="shared" si="57"/>
        <v>6800034000</v>
      </c>
      <c r="O632" s="117">
        <f t="shared" si="58"/>
        <v>12</v>
      </c>
      <c r="P632" s="117">
        <f t="shared" si="59"/>
        <v>4</v>
      </c>
      <c r="R632" s="117" t="e">
        <f>VLOOKUP(B632&amp;"-"&amp;C632,Backgroundconc!$A$3:$E$2100,4,FALSE)</f>
        <v>#N/A</v>
      </c>
      <c r="S632" s="117" t="e">
        <f>VLOOKUP(B632&amp;"-"&amp;C632,Backgroundconc!$A$3:$E$2100,5,FALSE)</f>
        <v>#N/A</v>
      </c>
    </row>
    <row r="633" spans="1:19">
      <c r="A633" s="117" t="str">
        <f t="shared" si="56"/>
        <v>1252012</v>
      </c>
      <c r="B633" s="117">
        <f t="shared" si="60"/>
        <v>12</v>
      </c>
      <c r="C633" s="117">
        <f t="shared" si="61"/>
        <v>5</v>
      </c>
      <c r="D633" s="117">
        <v>68000</v>
      </c>
      <c r="E633" s="117">
        <v>38000</v>
      </c>
      <c r="F633" s="117">
        <v>2012</v>
      </c>
      <c r="G633" s="117">
        <v>3.2015380000000002</v>
      </c>
      <c r="N633" s="117" t="str">
        <f t="shared" si="57"/>
        <v>6800038000</v>
      </c>
      <c r="O633" s="117">
        <f t="shared" si="58"/>
        <v>12</v>
      </c>
      <c r="P633" s="117">
        <f t="shared" si="59"/>
        <v>5</v>
      </c>
      <c r="R633" s="117" t="e">
        <f>VLOOKUP(B633&amp;"-"&amp;C633,Backgroundconc!$A$3:$E$2100,4,FALSE)</f>
        <v>#N/A</v>
      </c>
      <c r="S633" s="117" t="e">
        <f>VLOOKUP(B633&amp;"-"&amp;C633,Backgroundconc!$A$3:$E$2100,5,FALSE)</f>
        <v>#N/A</v>
      </c>
    </row>
    <row r="634" spans="1:19">
      <c r="A634" s="117" t="str">
        <f t="shared" si="56"/>
        <v>1262012</v>
      </c>
      <c r="B634" s="117">
        <f t="shared" si="60"/>
        <v>12</v>
      </c>
      <c r="C634" s="117">
        <f t="shared" si="61"/>
        <v>6</v>
      </c>
      <c r="D634" s="117">
        <v>68000</v>
      </c>
      <c r="E634" s="117">
        <v>42000</v>
      </c>
      <c r="F634" s="117">
        <v>2012</v>
      </c>
      <c r="G634" s="117">
        <v>3.0114770000000002</v>
      </c>
      <c r="N634" s="117" t="str">
        <f t="shared" si="57"/>
        <v>6800042000</v>
      </c>
      <c r="O634" s="117">
        <f t="shared" si="58"/>
        <v>12</v>
      </c>
      <c r="P634" s="117">
        <f t="shared" si="59"/>
        <v>6</v>
      </c>
      <c r="R634" s="117" t="e">
        <f>VLOOKUP(B634&amp;"-"&amp;C634,Backgroundconc!$A$3:$E$2100,4,FALSE)</f>
        <v>#N/A</v>
      </c>
      <c r="S634" s="117" t="e">
        <f>VLOOKUP(B634&amp;"-"&amp;C634,Backgroundconc!$A$3:$E$2100,5,FALSE)</f>
        <v>#N/A</v>
      </c>
    </row>
    <row r="635" spans="1:19">
      <c r="A635" s="117" t="str">
        <f t="shared" si="56"/>
        <v>1272012</v>
      </c>
      <c r="B635" s="117">
        <f t="shared" si="60"/>
        <v>12</v>
      </c>
      <c r="C635" s="117">
        <f t="shared" si="61"/>
        <v>7</v>
      </c>
      <c r="D635" s="117">
        <v>68000</v>
      </c>
      <c r="E635" s="117">
        <v>46000</v>
      </c>
      <c r="F635" s="117">
        <v>2012</v>
      </c>
      <c r="G635" s="117">
        <v>3.4072580000000001</v>
      </c>
      <c r="N635" s="117" t="str">
        <f t="shared" si="57"/>
        <v>6800046000</v>
      </c>
      <c r="O635" s="117">
        <f t="shared" si="58"/>
        <v>12</v>
      </c>
      <c r="P635" s="117">
        <f t="shared" si="59"/>
        <v>7</v>
      </c>
      <c r="R635" s="117" t="e">
        <f>VLOOKUP(B635&amp;"-"&amp;C635,Backgroundconc!$A$3:$E$2100,4,FALSE)</f>
        <v>#N/A</v>
      </c>
      <c r="S635" s="117" t="e">
        <f>VLOOKUP(B635&amp;"-"&amp;C635,Backgroundconc!$A$3:$E$2100,5,FALSE)</f>
        <v>#N/A</v>
      </c>
    </row>
    <row r="636" spans="1:19">
      <c r="A636" s="117" t="str">
        <f t="shared" si="56"/>
        <v>1282012</v>
      </c>
      <c r="B636" s="117">
        <f t="shared" si="60"/>
        <v>12</v>
      </c>
      <c r="C636" s="117">
        <f t="shared" si="61"/>
        <v>8</v>
      </c>
      <c r="D636" s="117">
        <v>68000</v>
      </c>
      <c r="E636" s="117">
        <v>50000</v>
      </c>
      <c r="F636" s="117">
        <v>2012</v>
      </c>
      <c r="G636" s="117">
        <v>3.565442</v>
      </c>
      <c r="N636" s="117" t="str">
        <f t="shared" si="57"/>
        <v>6800050000</v>
      </c>
      <c r="O636" s="117">
        <f t="shared" si="58"/>
        <v>12</v>
      </c>
      <c r="P636" s="117">
        <f t="shared" si="59"/>
        <v>8</v>
      </c>
      <c r="R636" s="117" t="e">
        <f>VLOOKUP(B636&amp;"-"&amp;C636,Backgroundconc!$A$3:$E$2100,4,FALSE)</f>
        <v>#N/A</v>
      </c>
      <c r="S636" s="117" t="e">
        <f>VLOOKUP(B636&amp;"-"&amp;C636,Backgroundconc!$A$3:$E$2100,5,FALSE)</f>
        <v>#N/A</v>
      </c>
    </row>
    <row r="637" spans="1:19">
      <c r="A637" s="117" t="str">
        <f t="shared" si="56"/>
        <v>1292012</v>
      </c>
      <c r="B637" s="117">
        <f t="shared" si="60"/>
        <v>12</v>
      </c>
      <c r="C637" s="117">
        <f t="shared" si="61"/>
        <v>9</v>
      </c>
      <c r="D637" s="117">
        <v>68000</v>
      </c>
      <c r="E637" s="117">
        <v>54000</v>
      </c>
      <c r="F637" s="117">
        <v>2012</v>
      </c>
      <c r="G637" s="117">
        <v>3.3829769999999999</v>
      </c>
      <c r="N637" s="117" t="str">
        <f t="shared" si="57"/>
        <v>6800054000</v>
      </c>
      <c r="O637" s="117">
        <f t="shared" si="58"/>
        <v>12</v>
      </c>
      <c r="P637" s="117">
        <f t="shared" si="59"/>
        <v>9</v>
      </c>
      <c r="R637" s="117" t="e">
        <f>VLOOKUP(B637&amp;"-"&amp;C637,Backgroundconc!$A$3:$E$2100,4,FALSE)</f>
        <v>#N/A</v>
      </c>
      <c r="S637" s="117" t="e">
        <f>VLOOKUP(B637&amp;"-"&amp;C637,Backgroundconc!$A$3:$E$2100,5,FALSE)</f>
        <v>#N/A</v>
      </c>
    </row>
    <row r="638" spans="1:19">
      <c r="A638" s="117" t="str">
        <f t="shared" si="56"/>
        <v>12102012</v>
      </c>
      <c r="B638" s="117">
        <f t="shared" si="60"/>
        <v>12</v>
      </c>
      <c r="C638" s="117">
        <f t="shared" si="61"/>
        <v>10</v>
      </c>
      <c r="D638" s="117">
        <v>68000</v>
      </c>
      <c r="E638" s="117">
        <v>58000</v>
      </c>
      <c r="F638" s="117">
        <v>2012</v>
      </c>
      <c r="G638" s="117">
        <v>3.5357599999999998</v>
      </c>
      <c r="N638" s="117" t="str">
        <f t="shared" si="57"/>
        <v>6800058000</v>
      </c>
      <c r="O638" s="117">
        <f t="shared" si="58"/>
        <v>12</v>
      </c>
      <c r="P638" s="117">
        <f t="shared" si="59"/>
        <v>10</v>
      </c>
      <c r="R638" s="117" t="e">
        <f>VLOOKUP(B638&amp;"-"&amp;C638,Backgroundconc!$A$3:$E$2100,4,FALSE)</f>
        <v>#N/A</v>
      </c>
      <c r="S638" s="117" t="e">
        <f>VLOOKUP(B638&amp;"-"&amp;C638,Backgroundconc!$A$3:$E$2100,5,FALSE)</f>
        <v>#N/A</v>
      </c>
    </row>
    <row r="639" spans="1:19">
      <c r="A639" s="117" t="str">
        <f t="shared" si="56"/>
        <v>12112012</v>
      </c>
      <c r="B639" s="117">
        <f t="shared" si="60"/>
        <v>12</v>
      </c>
      <c r="C639" s="117">
        <f t="shared" si="61"/>
        <v>11</v>
      </c>
      <c r="D639" s="117">
        <v>68000</v>
      </c>
      <c r="E639" s="117">
        <v>62000</v>
      </c>
      <c r="F639" s="117">
        <v>2012</v>
      </c>
      <c r="G639" s="117">
        <v>3.5975130000000002</v>
      </c>
      <c r="N639" s="117" t="str">
        <f t="shared" si="57"/>
        <v>6800062000</v>
      </c>
      <c r="O639" s="117">
        <f t="shared" si="58"/>
        <v>12</v>
      </c>
      <c r="P639" s="117">
        <f t="shared" si="59"/>
        <v>11</v>
      </c>
      <c r="R639" s="117" t="e">
        <f>VLOOKUP(B639&amp;"-"&amp;C639,Backgroundconc!$A$3:$E$2100,4,FALSE)</f>
        <v>#N/A</v>
      </c>
      <c r="S639" s="117" t="e">
        <f>VLOOKUP(B639&amp;"-"&amp;C639,Backgroundconc!$A$3:$E$2100,5,FALSE)</f>
        <v>#N/A</v>
      </c>
    </row>
    <row r="640" spans="1:19">
      <c r="A640" s="117" t="str">
        <f t="shared" si="56"/>
        <v>12122012</v>
      </c>
      <c r="B640" s="117">
        <f t="shared" si="60"/>
        <v>12</v>
      </c>
      <c r="C640" s="117">
        <f t="shared" si="61"/>
        <v>12</v>
      </c>
      <c r="D640" s="117">
        <v>68000</v>
      </c>
      <c r="E640" s="117">
        <v>66000</v>
      </c>
      <c r="F640" s="117">
        <v>2012</v>
      </c>
      <c r="G640" s="117">
        <v>3.6939669999999998</v>
      </c>
      <c r="N640" s="117" t="str">
        <f t="shared" si="57"/>
        <v>6800066000</v>
      </c>
      <c r="O640" s="117">
        <f t="shared" si="58"/>
        <v>12</v>
      </c>
      <c r="P640" s="117">
        <f t="shared" si="59"/>
        <v>12</v>
      </c>
      <c r="R640" s="117" t="e">
        <f>VLOOKUP(B640&amp;"-"&amp;C640,Backgroundconc!$A$3:$E$2100,4,FALSE)</f>
        <v>#N/A</v>
      </c>
      <c r="S640" s="117" t="e">
        <f>VLOOKUP(B640&amp;"-"&amp;C640,Backgroundconc!$A$3:$E$2100,5,FALSE)</f>
        <v>#N/A</v>
      </c>
    </row>
    <row r="641" spans="1:19">
      <c r="A641" s="117" t="str">
        <f t="shared" si="56"/>
        <v>12132012</v>
      </c>
      <c r="B641" s="117">
        <f t="shared" si="60"/>
        <v>12</v>
      </c>
      <c r="C641" s="117">
        <f t="shared" si="61"/>
        <v>13</v>
      </c>
      <c r="D641" s="117">
        <v>68000</v>
      </c>
      <c r="E641" s="117">
        <v>70000</v>
      </c>
      <c r="F641" s="117">
        <v>2012</v>
      </c>
      <c r="G641" s="117">
        <v>3.730715</v>
      </c>
      <c r="N641" s="117" t="str">
        <f t="shared" si="57"/>
        <v>6800070000</v>
      </c>
      <c r="O641" s="117">
        <f t="shared" si="58"/>
        <v>12</v>
      </c>
      <c r="P641" s="117">
        <f t="shared" si="59"/>
        <v>13</v>
      </c>
      <c r="R641" s="117" t="e">
        <f>VLOOKUP(B641&amp;"-"&amp;C641,Backgroundconc!$A$3:$E$2100,4,FALSE)</f>
        <v>#N/A</v>
      </c>
      <c r="S641" s="117" t="e">
        <f>VLOOKUP(B641&amp;"-"&amp;C641,Backgroundconc!$A$3:$E$2100,5,FALSE)</f>
        <v>#N/A</v>
      </c>
    </row>
    <row r="642" spans="1:19">
      <c r="A642" s="117" t="str">
        <f t="shared" si="56"/>
        <v>12142012</v>
      </c>
      <c r="B642" s="117">
        <f t="shared" si="60"/>
        <v>12</v>
      </c>
      <c r="C642" s="117">
        <f t="shared" si="61"/>
        <v>14</v>
      </c>
      <c r="D642" s="117">
        <v>68000</v>
      </c>
      <c r="E642" s="117">
        <v>74000</v>
      </c>
      <c r="F642" s="117">
        <v>2012</v>
      </c>
      <c r="G642" s="117">
        <v>3.7994080000000001</v>
      </c>
      <c r="N642" s="117" t="str">
        <f t="shared" si="57"/>
        <v>6800074000</v>
      </c>
      <c r="O642" s="117">
        <f t="shared" si="58"/>
        <v>12</v>
      </c>
      <c r="P642" s="117">
        <f t="shared" si="59"/>
        <v>14</v>
      </c>
      <c r="R642" s="117" t="e">
        <f>VLOOKUP(B642&amp;"-"&amp;C642,Backgroundconc!$A$3:$E$2100,4,FALSE)</f>
        <v>#N/A</v>
      </c>
      <c r="S642" s="117" t="e">
        <f>VLOOKUP(B642&amp;"-"&amp;C642,Backgroundconc!$A$3:$E$2100,5,FALSE)</f>
        <v>#N/A</v>
      </c>
    </row>
    <row r="643" spans="1:19">
      <c r="A643" s="117" t="str">
        <f t="shared" ref="A643:A706" si="62">CONCATENATE(B643,C643,F643)</f>
        <v>12152012</v>
      </c>
      <c r="B643" s="117">
        <f t="shared" si="60"/>
        <v>12</v>
      </c>
      <c r="C643" s="117">
        <f t="shared" si="61"/>
        <v>15</v>
      </c>
      <c r="D643" s="117">
        <v>68000</v>
      </c>
      <c r="E643" s="117">
        <v>78000</v>
      </c>
      <c r="F643" s="117">
        <v>2012</v>
      </c>
      <c r="G643" s="117">
        <v>3.7779880000000001</v>
      </c>
      <c r="N643" s="117" t="str">
        <f t="shared" ref="N643:N706" si="63">D643&amp;E643</f>
        <v>6800078000</v>
      </c>
      <c r="O643" s="117">
        <f t="shared" ref="O643:O706" si="64">B643</f>
        <v>12</v>
      </c>
      <c r="P643" s="117">
        <f t="shared" ref="P643:P706" si="65">C643</f>
        <v>15</v>
      </c>
      <c r="R643" s="117" t="e">
        <f>VLOOKUP(B643&amp;"-"&amp;C643,Backgroundconc!$A$3:$E$2100,4,FALSE)</f>
        <v>#N/A</v>
      </c>
      <c r="S643" s="117" t="e">
        <f>VLOOKUP(B643&amp;"-"&amp;C643,Backgroundconc!$A$3:$E$2100,5,FALSE)</f>
        <v>#N/A</v>
      </c>
    </row>
    <row r="644" spans="1:19">
      <c r="A644" s="117" t="str">
        <f t="shared" si="62"/>
        <v>12162012</v>
      </c>
      <c r="B644" s="117">
        <f t="shared" si="60"/>
        <v>12</v>
      </c>
      <c r="C644" s="117">
        <f t="shared" si="61"/>
        <v>16</v>
      </c>
      <c r="D644" s="117">
        <v>68000</v>
      </c>
      <c r="E644" s="117">
        <v>82000</v>
      </c>
      <c r="F644" s="117">
        <v>2012</v>
      </c>
      <c r="G644" s="117">
        <v>3.7280679999999999</v>
      </c>
      <c r="N644" s="117" t="str">
        <f t="shared" si="63"/>
        <v>6800082000</v>
      </c>
      <c r="O644" s="117">
        <f t="shared" si="64"/>
        <v>12</v>
      </c>
      <c r="P644" s="117">
        <f t="shared" si="65"/>
        <v>16</v>
      </c>
      <c r="R644" s="117" t="e">
        <f>VLOOKUP(B644&amp;"-"&amp;C644,Backgroundconc!$A$3:$E$2100,4,FALSE)</f>
        <v>#N/A</v>
      </c>
      <c r="S644" s="117" t="e">
        <f>VLOOKUP(B644&amp;"-"&amp;C644,Backgroundconc!$A$3:$E$2100,5,FALSE)</f>
        <v>#N/A</v>
      </c>
    </row>
    <row r="645" spans="1:19">
      <c r="A645" s="117" t="str">
        <f t="shared" si="62"/>
        <v>12172012</v>
      </c>
      <c r="B645" s="117">
        <f t="shared" si="60"/>
        <v>12</v>
      </c>
      <c r="C645" s="117">
        <f t="shared" si="61"/>
        <v>17</v>
      </c>
      <c r="D645" s="117">
        <v>68000</v>
      </c>
      <c r="E645" s="117">
        <v>86000</v>
      </c>
      <c r="F645" s="117">
        <v>2012</v>
      </c>
      <c r="G645" s="117">
        <v>3.8672170000000001</v>
      </c>
      <c r="N645" s="117" t="str">
        <f t="shared" si="63"/>
        <v>6800086000</v>
      </c>
      <c r="O645" s="117">
        <f t="shared" si="64"/>
        <v>12</v>
      </c>
      <c r="P645" s="117">
        <f t="shared" si="65"/>
        <v>17</v>
      </c>
      <c r="R645" s="117" t="e">
        <f>VLOOKUP(B645&amp;"-"&amp;C645,Backgroundconc!$A$3:$E$2100,4,FALSE)</f>
        <v>#N/A</v>
      </c>
      <c r="S645" s="117" t="e">
        <f>VLOOKUP(B645&amp;"-"&amp;C645,Backgroundconc!$A$3:$E$2100,5,FALSE)</f>
        <v>#N/A</v>
      </c>
    </row>
    <row r="646" spans="1:19">
      <c r="A646" s="117" t="str">
        <f t="shared" si="62"/>
        <v>12182012</v>
      </c>
      <c r="B646" s="117">
        <f t="shared" si="60"/>
        <v>12</v>
      </c>
      <c r="C646" s="117">
        <f t="shared" si="61"/>
        <v>18</v>
      </c>
      <c r="D646" s="117">
        <v>68000</v>
      </c>
      <c r="E646" s="117">
        <v>90000</v>
      </c>
      <c r="F646" s="117">
        <v>2012</v>
      </c>
      <c r="G646" s="117">
        <v>3.784796</v>
      </c>
      <c r="N646" s="117" t="str">
        <f t="shared" si="63"/>
        <v>6800090000</v>
      </c>
      <c r="O646" s="117">
        <f t="shared" si="64"/>
        <v>12</v>
      </c>
      <c r="P646" s="117">
        <f t="shared" si="65"/>
        <v>18</v>
      </c>
      <c r="R646" s="117" t="e">
        <f>VLOOKUP(B646&amp;"-"&amp;C646,Backgroundconc!$A$3:$E$2100,4,FALSE)</f>
        <v>#N/A</v>
      </c>
      <c r="S646" s="117" t="e">
        <f>VLOOKUP(B646&amp;"-"&amp;C646,Backgroundconc!$A$3:$E$2100,5,FALSE)</f>
        <v>#N/A</v>
      </c>
    </row>
    <row r="647" spans="1:19">
      <c r="A647" s="117" t="str">
        <f t="shared" si="62"/>
        <v>12192012</v>
      </c>
      <c r="B647" s="117">
        <f t="shared" si="60"/>
        <v>12</v>
      </c>
      <c r="C647" s="117">
        <f t="shared" si="61"/>
        <v>19</v>
      </c>
      <c r="D647" s="117">
        <v>68000</v>
      </c>
      <c r="E647" s="117">
        <v>94000</v>
      </c>
      <c r="F647" s="117">
        <v>2012</v>
      </c>
      <c r="G647" s="117">
        <v>3.4079250000000001</v>
      </c>
      <c r="N647" s="117" t="str">
        <f t="shared" si="63"/>
        <v>6800094000</v>
      </c>
      <c r="O647" s="117">
        <f t="shared" si="64"/>
        <v>12</v>
      </c>
      <c r="P647" s="117">
        <f t="shared" si="65"/>
        <v>19</v>
      </c>
      <c r="R647" s="117" t="e">
        <f>VLOOKUP(B647&amp;"-"&amp;C647,Backgroundconc!$A$3:$E$2100,4,FALSE)</f>
        <v>#N/A</v>
      </c>
      <c r="S647" s="117" t="e">
        <f>VLOOKUP(B647&amp;"-"&amp;C647,Backgroundconc!$A$3:$E$2100,5,FALSE)</f>
        <v>#N/A</v>
      </c>
    </row>
    <row r="648" spans="1:19">
      <c r="A648" s="117" t="str">
        <f t="shared" si="62"/>
        <v>12202012</v>
      </c>
      <c r="B648" s="117">
        <f t="shared" si="60"/>
        <v>12</v>
      </c>
      <c r="C648" s="117">
        <f t="shared" si="61"/>
        <v>20</v>
      </c>
      <c r="D648" s="117">
        <v>68000</v>
      </c>
      <c r="E648" s="117">
        <v>98000</v>
      </c>
      <c r="F648" s="117">
        <v>2012</v>
      </c>
      <c r="G648" s="117">
        <v>3.6256680000000001</v>
      </c>
      <c r="N648" s="117" t="str">
        <f t="shared" si="63"/>
        <v>6800098000</v>
      </c>
      <c r="O648" s="117">
        <f t="shared" si="64"/>
        <v>12</v>
      </c>
      <c r="P648" s="117">
        <f t="shared" si="65"/>
        <v>20</v>
      </c>
      <c r="R648" s="117" t="e">
        <f>VLOOKUP(B648&amp;"-"&amp;C648,Backgroundconc!$A$3:$E$2100,4,FALSE)</f>
        <v>#N/A</v>
      </c>
      <c r="S648" s="117" t="e">
        <f>VLOOKUP(B648&amp;"-"&amp;C648,Backgroundconc!$A$3:$E$2100,5,FALSE)</f>
        <v>#N/A</v>
      </c>
    </row>
    <row r="649" spans="1:19">
      <c r="A649" s="117" t="str">
        <f t="shared" si="62"/>
        <v>12212012</v>
      </c>
      <c r="B649" s="117">
        <f t="shared" si="60"/>
        <v>12</v>
      </c>
      <c r="C649" s="117">
        <f t="shared" si="61"/>
        <v>21</v>
      </c>
      <c r="D649" s="117">
        <v>68000</v>
      </c>
      <c r="E649" s="117">
        <v>102000</v>
      </c>
      <c r="F649" s="117">
        <v>2012</v>
      </c>
      <c r="G649" s="117">
        <v>3.8075380000000001</v>
      </c>
      <c r="N649" s="117" t="str">
        <f t="shared" si="63"/>
        <v>68000102000</v>
      </c>
      <c r="O649" s="117">
        <f t="shared" si="64"/>
        <v>12</v>
      </c>
      <c r="P649" s="117">
        <f t="shared" si="65"/>
        <v>21</v>
      </c>
      <c r="R649" s="117" t="e">
        <f>VLOOKUP(B649&amp;"-"&amp;C649,Backgroundconc!$A$3:$E$2100,4,FALSE)</f>
        <v>#N/A</v>
      </c>
      <c r="S649" s="117" t="e">
        <f>VLOOKUP(B649&amp;"-"&amp;C649,Backgroundconc!$A$3:$E$2100,5,FALSE)</f>
        <v>#N/A</v>
      </c>
    </row>
    <row r="650" spans="1:19">
      <c r="A650" s="117" t="str">
        <f t="shared" si="62"/>
        <v>12222012</v>
      </c>
      <c r="B650" s="117">
        <f t="shared" si="60"/>
        <v>12</v>
      </c>
      <c r="C650" s="117">
        <f t="shared" si="61"/>
        <v>22</v>
      </c>
      <c r="D650" s="117">
        <v>68000</v>
      </c>
      <c r="E650" s="117">
        <v>106000</v>
      </c>
      <c r="F650" s="117">
        <v>2012</v>
      </c>
      <c r="G650" s="117">
        <v>3.7697069999999999</v>
      </c>
      <c r="N650" s="117" t="str">
        <f t="shared" si="63"/>
        <v>68000106000</v>
      </c>
      <c r="O650" s="117">
        <f t="shared" si="64"/>
        <v>12</v>
      </c>
      <c r="P650" s="117">
        <f t="shared" si="65"/>
        <v>22</v>
      </c>
      <c r="R650" s="117" t="e">
        <f>VLOOKUP(B650&amp;"-"&amp;C650,Backgroundconc!$A$3:$E$2100,4,FALSE)</f>
        <v>#N/A</v>
      </c>
      <c r="S650" s="117" t="e">
        <f>VLOOKUP(B650&amp;"-"&amp;C650,Backgroundconc!$A$3:$E$2100,5,FALSE)</f>
        <v>#N/A</v>
      </c>
    </row>
    <row r="651" spans="1:19">
      <c r="A651" s="117" t="str">
        <f t="shared" si="62"/>
        <v>12232012</v>
      </c>
      <c r="B651" s="117">
        <f t="shared" si="60"/>
        <v>12</v>
      </c>
      <c r="C651" s="117">
        <f t="shared" si="61"/>
        <v>23</v>
      </c>
      <c r="D651" s="117">
        <v>68000</v>
      </c>
      <c r="E651" s="117">
        <v>110000</v>
      </c>
      <c r="F651" s="117">
        <v>2012</v>
      </c>
      <c r="G651" s="117">
        <v>3.6765880000000002</v>
      </c>
      <c r="N651" s="117" t="str">
        <f t="shared" si="63"/>
        <v>68000110000</v>
      </c>
      <c r="O651" s="117">
        <f t="shared" si="64"/>
        <v>12</v>
      </c>
      <c r="P651" s="117">
        <f t="shared" si="65"/>
        <v>23</v>
      </c>
      <c r="R651" s="117" t="e">
        <f>VLOOKUP(B651&amp;"-"&amp;C651,Backgroundconc!$A$3:$E$2100,4,FALSE)</f>
        <v>#N/A</v>
      </c>
      <c r="S651" s="117" t="e">
        <f>VLOOKUP(B651&amp;"-"&amp;C651,Backgroundconc!$A$3:$E$2100,5,FALSE)</f>
        <v>#N/A</v>
      </c>
    </row>
    <row r="652" spans="1:19">
      <c r="A652" s="117" t="str">
        <f t="shared" si="62"/>
        <v>12242012</v>
      </c>
      <c r="B652" s="117">
        <f t="shared" si="60"/>
        <v>12</v>
      </c>
      <c r="C652" s="117">
        <f t="shared" si="61"/>
        <v>24</v>
      </c>
      <c r="D652" s="117">
        <v>68000</v>
      </c>
      <c r="E652" s="117">
        <v>114000</v>
      </c>
      <c r="F652" s="117">
        <v>2012</v>
      </c>
      <c r="G652" s="117">
        <v>3.4944890000000002</v>
      </c>
      <c r="N652" s="117" t="str">
        <f t="shared" si="63"/>
        <v>68000114000</v>
      </c>
      <c r="O652" s="117">
        <f t="shared" si="64"/>
        <v>12</v>
      </c>
      <c r="P652" s="117">
        <f t="shared" si="65"/>
        <v>24</v>
      </c>
      <c r="R652" s="117" t="e">
        <f>VLOOKUP(B652&amp;"-"&amp;C652,Backgroundconc!$A$3:$E$2100,4,FALSE)</f>
        <v>#N/A</v>
      </c>
      <c r="S652" s="117" t="e">
        <f>VLOOKUP(B652&amp;"-"&amp;C652,Backgroundconc!$A$3:$E$2100,5,FALSE)</f>
        <v>#N/A</v>
      </c>
    </row>
    <row r="653" spans="1:19">
      <c r="A653" s="117" t="str">
        <f t="shared" si="62"/>
        <v>12252012</v>
      </c>
      <c r="B653" s="117">
        <f t="shared" si="60"/>
        <v>12</v>
      </c>
      <c r="C653" s="117">
        <f t="shared" si="61"/>
        <v>25</v>
      </c>
      <c r="D653" s="117">
        <v>68000</v>
      </c>
      <c r="E653" s="117">
        <v>118000</v>
      </c>
      <c r="F653" s="117">
        <v>2012</v>
      </c>
      <c r="G653" s="117">
        <v>3.3803930000000002</v>
      </c>
      <c r="N653" s="117" t="str">
        <f t="shared" si="63"/>
        <v>68000118000</v>
      </c>
      <c r="O653" s="117">
        <f t="shared" si="64"/>
        <v>12</v>
      </c>
      <c r="P653" s="117">
        <f t="shared" si="65"/>
        <v>25</v>
      </c>
      <c r="R653" s="117" t="e">
        <f>VLOOKUP(B653&amp;"-"&amp;C653,Backgroundconc!$A$3:$E$2100,4,FALSE)</f>
        <v>#N/A</v>
      </c>
      <c r="S653" s="117" t="e">
        <f>VLOOKUP(B653&amp;"-"&amp;C653,Backgroundconc!$A$3:$E$2100,5,FALSE)</f>
        <v>#N/A</v>
      </c>
    </row>
    <row r="654" spans="1:19">
      <c r="A654" s="117" t="str">
        <f t="shared" si="62"/>
        <v>12262012</v>
      </c>
      <c r="B654" s="117">
        <f t="shared" si="60"/>
        <v>12</v>
      </c>
      <c r="C654" s="117">
        <f t="shared" si="61"/>
        <v>26</v>
      </c>
      <c r="D654" s="117">
        <v>68000</v>
      </c>
      <c r="E654" s="117">
        <v>122000</v>
      </c>
      <c r="F654" s="117">
        <v>2012</v>
      </c>
      <c r="G654" s="117">
        <v>3.3122120000000002</v>
      </c>
      <c r="N654" s="117" t="str">
        <f t="shared" si="63"/>
        <v>68000122000</v>
      </c>
      <c r="O654" s="117">
        <f t="shared" si="64"/>
        <v>12</v>
      </c>
      <c r="P654" s="117">
        <f t="shared" si="65"/>
        <v>26</v>
      </c>
      <c r="R654" s="117" t="e">
        <f>VLOOKUP(B654&amp;"-"&amp;C654,Backgroundconc!$A$3:$E$2100,4,FALSE)</f>
        <v>#N/A</v>
      </c>
      <c r="S654" s="117" t="e">
        <f>VLOOKUP(B654&amp;"-"&amp;C654,Backgroundconc!$A$3:$E$2100,5,FALSE)</f>
        <v>#N/A</v>
      </c>
    </row>
    <row r="655" spans="1:19">
      <c r="A655" s="117" t="str">
        <f t="shared" si="62"/>
        <v>12272012</v>
      </c>
      <c r="B655" s="117">
        <f t="shared" si="60"/>
        <v>12</v>
      </c>
      <c r="C655" s="117">
        <f t="shared" si="61"/>
        <v>27</v>
      </c>
      <c r="D655" s="117">
        <v>68000</v>
      </c>
      <c r="E655" s="117">
        <v>126000</v>
      </c>
      <c r="F655" s="117">
        <v>2012</v>
      </c>
      <c r="G655" s="117">
        <v>3.3759700000000001</v>
      </c>
      <c r="N655" s="117" t="str">
        <f t="shared" si="63"/>
        <v>68000126000</v>
      </c>
      <c r="O655" s="117">
        <f t="shared" si="64"/>
        <v>12</v>
      </c>
      <c r="P655" s="117">
        <f t="shared" si="65"/>
        <v>27</v>
      </c>
      <c r="R655" s="117" t="e">
        <f>VLOOKUP(B655&amp;"-"&amp;C655,Backgroundconc!$A$3:$E$2100,4,FALSE)</f>
        <v>#N/A</v>
      </c>
      <c r="S655" s="117" t="e">
        <f>VLOOKUP(B655&amp;"-"&amp;C655,Backgroundconc!$A$3:$E$2100,5,FALSE)</f>
        <v>#N/A</v>
      </c>
    </row>
    <row r="656" spans="1:19">
      <c r="A656" s="117" t="str">
        <f t="shared" si="62"/>
        <v>12282012</v>
      </c>
      <c r="B656" s="117">
        <f t="shared" si="60"/>
        <v>12</v>
      </c>
      <c r="C656" s="117">
        <f t="shared" si="61"/>
        <v>28</v>
      </c>
      <c r="D656" s="117">
        <v>68000</v>
      </c>
      <c r="E656" s="117">
        <v>130000</v>
      </c>
      <c r="F656" s="117">
        <v>2012</v>
      </c>
      <c r="G656" s="117">
        <v>3.5421279999999999</v>
      </c>
      <c r="N656" s="117" t="str">
        <f t="shared" si="63"/>
        <v>68000130000</v>
      </c>
      <c r="O656" s="117">
        <f t="shared" si="64"/>
        <v>12</v>
      </c>
      <c r="P656" s="117">
        <f t="shared" si="65"/>
        <v>28</v>
      </c>
      <c r="R656" s="117" t="e">
        <f>VLOOKUP(B656&amp;"-"&amp;C656,Backgroundconc!$A$3:$E$2100,4,FALSE)</f>
        <v>#N/A</v>
      </c>
      <c r="S656" s="117" t="e">
        <f>VLOOKUP(B656&amp;"-"&amp;C656,Backgroundconc!$A$3:$E$2100,5,FALSE)</f>
        <v>#N/A</v>
      </c>
    </row>
    <row r="657" spans="1:19">
      <c r="A657" s="117" t="str">
        <f t="shared" si="62"/>
        <v>12292012</v>
      </c>
      <c r="B657" s="117">
        <f t="shared" si="60"/>
        <v>12</v>
      </c>
      <c r="C657" s="117">
        <f t="shared" si="61"/>
        <v>29</v>
      </c>
      <c r="D657" s="117">
        <v>68000</v>
      </c>
      <c r="E657" s="117">
        <v>134000</v>
      </c>
      <c r="F657" s="117">
        <v>2012</v>
      </c>
      <c r="G657" s="117">
        <v>3.375194</v>
      </c>
      <c r="N657" s="117" t="str">
        <f t="shared" si="63"/>
        <v>68000134000</v>
      </c>
      <c r="O657" s="117">
        <f t="shared" si="64"/>
        <v>12</v>
      </c>
      <c r="P657" s="117">
        <f t="shared" si="65"/>
        <v>29</v>
      </c>
      <c r="R657" s="117" t="e">
        <f>VLOOKUP(B657&amp;"-"&amp;C657,Backgroundconc!$A$3:$E$2100,4,FALSE)</f>
        <v>#N/A</v>
      </c>
      <c r="S657" s="117" t="e">
        <f>VLOOKUP(B657&amp;"-"&amp;C657,Backgroundconc!$A$3:$E$2100,5,FALSE)</f>
        <v>#N/A</v>
      </c>
    </row>
    <row r="658" spans="1:19">
      <c r="A658" s="117" t="str">
        <f t="shared" si="62"/>
        <v>12302012</v>
      </c>
      <c r="B658" s="117">
        <f t="shared" si="60"/>
        <v>12</v>
      </c>
      <c r="C658" s="117">
        <f t="shared" si="61"/>
        <v>30</v>
      </c>
      <c r="D658" s="117">
        <v>68000</v>
      </c>
      <c r="E658" s="117">
        <v>138000</v>
      </c>
      <c r="F658" s="117">
        <v>2012</v>
      </c>
      <c r="G658" s="117">
        <v>3.1831710000000002</v>
      </c>
      <c r="N658" s="117" t="str">
        <f t="shared" si="63"/>
        <v>68000138000</v>
      </c>
      <c r="O658" s="117">
        <f t="shared" si="64"/>
        <v>12</v>
      </c>
      <c r="P658" s="117">
        <f t="shared" si="65"/>
        <v>30</v>
      </c>
      <c r="R658" s="117" t="e">
        <f>VLOOKUP(B658&amp;"-"&amp;C658,Backgroundconc!$A$3:$E$2100,4,FALSE)</f>
        <v>#N/A</v>
      </c>
      <c r="S658" s="117" t="e">
        <f>VLOOKUP(B658&amp;"-"&amp;C658,Backgroundconc!$A$3:$E$2100,5,FALSE)</f>
        <v>#N/A</v>
      </c>
    </row>
    <row r="659" spans="1:19">
      <c r="A659" s="117" t="str">
        <f t="shared" si="62"/>
        <v>12312012</v>
      </c>
      <c r="B659" s="117">
        <f t="shared" si="60"/>
        <v>12</v>
      </c>
      <c r="C659" s="117">
        <f t="shared" si="61"/>
        <v>31</v>
      </c>
      <c r="D659" s="117">
        <v>68000</v>
      </c>
      <c r="E659" s="117">
        <v>142000</v>
      </c>
      <c r="F659" s="117">
        <v>2012</v>
      </c>
      <c r="G659" s="117">
        <v>3.2784490000000002</v>
      </c>
      <c r="N659" s="117" t="str">
        <f t="shared" si="63"/>
        <v>68000142000</v>
      </c>
      <c r="O659" s="117">
        <f t="shared" si="64"/>
        <v>12</v>
      </c>
      <c r="P659" s="117">
        <f t="shared" si="65"/>
        <v>31</v>
      </c>
      <c r="R659" s="117" t="e">
        <f>VLOOKUP(B659&amp;"-"&amp;C659,Backgroundconc!$A$3:$E$2100,4,FALSE)</f>
        <v>#N/A</v>
      </c>
      <c r="S659" s="117" t="e">
        <f>VLOOKUP(B659&amp;"-"&amp;C659,Backgroundconc!$A$3:$E$2100,5,FALSE)</f>
        <v>#N/A</v>
      </c>
    </row>
    <row r="660" spans="1:19">
      <c r="A660" s="117" t="str">
        <f t="shared" si="62"/>
        <v>12322012</v>
      </c>
      <c r="B660" s="117">
        <f t="shared" si="60"/>
        <v>12</v>
      </c>
      <c r="C660" s="117">
        <f t="shared" si="61"/>
        <v>32</v>
      </c>
      <c r="D660" s="117">
        <v>68000</v>
      </c>
      <c r="E660" s="117">
        <v>146000</v>
      </c>
      <c r="F660" s="117">
        <v>2012</v>
      </c>
      <c r="G660" s="117">
        <v>3.320141</v>
      </c>
      <c r="N660" s="117" t="str">
        <f t="shared" si="63"/>
        <v>68000146000</v>
      </c>
      <c r="O660" s="117">
        <f t="shared" si="64"/>
        <v>12</v>
      </c>
      <c r="P660" s="117">
        <f t="shared" si="65"/>
        <v>32</v>
      </c>
      <c r="R660" s="117" t="e">
        <f>VLOOKUP(B660&amp;"-"&amp;C660,Backgroundconc!$A$3:$E$2100,4,FALSE)</f>
        <v>#N/A</v>
      </c>
      <c r="S660" s="117" t="e">
        <f>VLOOKUP(B660&amp;"-"&amp;C660,Backgroundconc!$A$3:$E$2100,5,FALSE)</f>
        <v>#N/A</v>
      </c>
    </row>
    <row r="661" spans="1:19">
      <c r="A661" s="117" t="str">
        <f t="shared" si="62"/>
        <v>12332012</v>
      </c>
      <c r="B661" s="117">
        <f t="shared" si="60"/>
        <v>12</v>
      </c>
      <c r="C661" s="117">
        <f t="shared" si="61"/>
        <v>33</v>
      </c>
      <c r="D661" s="117">
        <v>68000</v>
      </c>
      <c r="E661" s="117">
        <v>150000</v>
      </c>
      <c r="F661" s="117">
        <v>2012</v>
      </c>
      <c r="G661" s="117">
        <v>3.1581329999999999</v>
      </c>
      <c r="N661" s="117" t="str">
        <f t="shared" si="63"/>
        <v>68000150000</v>
      </c>
      <c r="O661" s="117">
        <f t="shared" si="64"/>
        <v>12</v>
      </c>
      <c r="P661" s="117">
        <f t="shared" si="65"/>
        <v>33</v>
      </c>
      <c r="R661" s="117" t="e">
        <f>VLOOKUP(B661&amp;"-"&amp;C661,Backgroundconc!$A$3:$E$2100,4,FALSE)</f>
        <v>#N/A</v>
      </c>
      <c r="S661" s="117" t="e">
        <f>VLOOKUP(B661&amp;"-"&amp;C661,Backgroundconc!$A$3:$E$2100,5,FALSE)</f>
        <v>#N/A</v>
      </c>
    </row>
    <row r="662" spans="1:19">
      <c r="A662" s="117" t="str">
        <f t="shared" si="62"/>
        <v>12342012</v>
      </c>
      <c r="B662" s="117">
        <f t="shared" si="60"/>
        <v>12</v>
      </c>
      <c r="C662" s="117">
        <f t="shared" si="61"/>
        <v>34</v>
      </c>
      <c r="D662" s="117">
        <v>68000</v>
      </c>
      <c r="E662" s="117">
        <v>154000</v>
      </c>
      <c r="F662" s="117">
        <v>2012</v>
      </c>
      <c r="G662" s="117">
        <v>2.9703919999999999</v>
      </c>
      <c r="N662" s="117" t="str">
        <f t="shared" si="63"/>
        <v>68000154000</v>
      </c>
      <c r="O662" s="117">
        <f t="shared" si="64"/>
        <v>12</v>
      </c>
      <c r="P662" s="117">
        <f t="shared" si="65"/>
        <v>34</v>
      </c>
      <c r="R662" s="117" t="e">
        <f>VLOOKUP(B662&amp;"-"&amp;C662,Backgroundconc!$A$3:$E$2100,4,FALSE)</f>
        <v>#N/A</v>
      </c>
      <c r="S662" s="117" t="e">
        <f>VLOOKUP(B662&amp;"-"&amp;C662,Backgroundconc!$A$3:$E$2100,5,FALSE)</f>
        <v>#N/A</v>
      </c>
    </row>
    <row r="663" spans="1:19">
      <c r="A663" s="117" t="str">
        <f t="shared" si="62"/>
        <v>12352012</v>
      </c>
      <c r="B663" s="117">
        <f t="shared" si="60"/>
        <v>12</v>
      </c>
      <c r="C663" s="117">
        <f t="shared" si="61"/>
        <v>35</v>
      </c>
      <c r="D663" s="117">
        <v>68000</v>
      </c>
      <c r="E663" s="117">
        <v>158000</v>
      </c>
      <c r="F663" s="117">
        <v>2012</v>
      </c>
      <c r="G663" s="117">
        <v>3.0285440000000001</v>
      </c>
      <c r="N663" s="117" t="str">
        <f t="shared" si="63"/>
        <v>68000158000</v>
      </c>
      <c r="O663" s="117">
        <f t="shared" si="64"/>
        <v>12</v>
      </c>
      <c r="P663" s="117">
        <f t="shared" si="65"/>
        <v>35</v>
      </c>
      <c r="R663" s="117">
        <f>VLOOKUP(B663&amp;"-"&amp;C663,Backgroundconc!$A$3:$E$2100,4,FALSE)</f>
        <v>68000</v>
      </c>
      <c r="S663" s="117">
        <f>VLOOKUP(B663&amp;"-"&amp;C663,Backgroundconc!$A$3:$E$2100,5,FALSE)</f>
        <v>158000</v>
      </c>
    </row>
    <row r="664" spans="1:19">
      <c r="A664" s="117" t="str">
        <f t="shared" si="62"/>
        <v>12362012</v>
      </c>
      <c r="B664" s="117">
        <f t="shared" si="60"/>
        <v>12</v>
      </c>
      <c r="C664" s="117">
        <f t="shared" si="61"/>
        <v>36</v>
      </c>
      <c r="D664" s="117">
        <v>68000</v>
      </c>
      <c r="E664" s="117">
        <v>162000</v>
      </c>
      <c r="F664" s="117">
        <v>2012</v>
      </c>
      <c r="G664" s="117">
        <v>3.0319669999999999</v>
      </c>
      <c r="N664" s="117" t="str">
        <f t="shared" si="63"/>
        <v>68000162000</v>
      </c>
      <c r="O664" s="117">
        <f t="shared" si="64"/>
        <v>12</v>
      </c>
      <c r="P664" s="117">
        <f t="shared" si="65"/>
        <v>36</v>
      </c>
      <c r="R664" s="117">
        <f>VLOOKUP(B664&amp;"-"&amp;C664,Backgroundconc!$A$3:$E$2100,4,FALSE)</f>
        <v>68000</v>
      </c>
      <c r="S664" s="117">
        <f>VLOOKUP(B664&amp;"-"&amp;C664,Backgroundconc!$A$3:$E$2100,5,FALSE)</f>
        <v>162000</v>
      </c>
    </row>
    <row r="665" spans="1:19">
      <c r="A665" s="117" t="str">
        <f t="shared" si="62"/>
        <v>12372012</v>
      </c>
      <c r="B665" s="117">
        <f t="shared" si="60"/>
        <v>12</v>
      </c>
      <c r="C665" s="117">
        <f t="shared" si="61"/>
        <v>37</v>
      </c>
      <c r="D665" s="117">
        <v>68000</v>
      </c>
      <c r="E665" s="117">
        <v>166000</v>
      </c>
      <c r="F665" s="117">
        <v>2012</v>
      </c>
      <c r="G665" s="117">
        <v>3.1313070000000001</v>
      </c>
      <c r="N665" s="117" t="str">
        <f t="shared" si="63"/>
        <v>68000166000</v>
      </c>
      <c r="O665" s="117">
        <f t="shared" si="64"/>
        <v>12</v>
      </c>
      <c r="P665" s="117">
        <f t="shared" si="65"/>
        <v>37</v>
      </c>
      <c r="R665" s="117">
        <f>VLOOKUP(B665&amp;"-"&amp;C665,Backgroundconc!$A$3:$E$2100,4,FALSE)</f>
        <v>68000</v>
      </c>
      <c r="S665" s="117">
        <f>VLOOKUP(B665&amp;"-"&amp;C665,Backgroundconc!$A$3:$E$2100,5,FALSE)</f>
        <v>166000</v>
      </c>
    </row>
    <row r="666" spans="1:19">
      <c r="A666" s="117" t="str">
        <f t="shared" si="62"/>
        <v>12382012</v>
      </c>
      <c r="B666" s="117">
        <f t="shared" si="60"/>
        <v>12</v>
      </c>
      <c r="C666" s="117">
        <f t="shared" si="61"/>
        <v>38</v>
      </c>
      <c r="D666" s="117">
        <v>68000</v>
      </c>
      <c r="E666" s="117">
        <v>170000</v>
      </c>
      <c r="F666" s="117">
        <v>2012</v>
      </c>
      <c r="G666" s="117">
        <v>3.0853549999999998</v>
      </c>
      <c r="N666" s="117" t="str">
        <f t="shared" si="63"/>
        <v>68000170000</v>
      </c>
      <c r="O666" s="117">
        <f t="shared" si="64"/>
        <v>12</v>
      </c>
      <c r="P666" s="117">
        <f t="shared" si="65"/>
        <v>38</v>
      </c>
      <c r="R666" s="117">
        <f>VLOOKUP(B666&amp;"-"&amp;C666,Backgroundconc!$A$3:$E$2100,4,FALSE)</f>
        <v>68000</v>
      </c>
      <c r="S666" s="117">
        <f>VLOOKUP(B666&amp;"-"&amp;C666,Backgroundconc!$A$3:$E$2100,5,FALSE)</f>
        <v>170000</v>
      </c>
    </row>
    <row r="667" spans="1:19">
      <c r="A667" s="117" t="str">
        <f t="shared" si="62"/>
        <v>12392012</v>
      </c>
      <c r="B667" s="117">
        <f t="shared" si="60"/>
        <v>12</v>
      </c>
      <c r="C667" s="117">
        <f t="shared" si="61"/>
        <v>39</v>
      </c>
      <c r="D667" s="117">
        <v>68000</v>
      </c>
      <c r="E667" s="117">
        <v>174000</v>
      </c>
      <c r="F667" s="117">
        <v>2012</v>
      </c>
      <c r="G667" s="117">
        <v>3.1280920000000001</v>
      </c>
      <c r="N667" s="117" t="str">
        <f t="shared" si="63"/>
        <v>68000174000</v>
      </c>
      <c r="O667" s="117">
        <f t="shared" si="64"/>
        <v>12</v>
      </c>
      <c r="P667" s="117">
        <f t="shared" si="65"/>
        <v>39</v>
      </c>
      <c r="R667" s="117">
        <f>VLOOKUP(B667&amp;"-"&amp;C667,Backgroundconc!$A$3:$E$2100,4,FALSE)</f>
        <v>68000</v>
      </c>
      <c r="S667" s="117">
        <f>VLOOKUP(B667&amp;"-"&amp;C667,Backgroundconc!$A$3:$E$2100,5,FALSE)</f>
        <v>174000</v>
      </c>
    </row>
    <row r="668" spans="1:19">
      <c r="A668" s="117" t="str">
        <f t="shared" si="62"/>
        <v>12402012</v>
      </c>
      <c r="B668" s="117">
        <f t="shared" ref="B668:B731" si="66">(D668-24000)/4000+1</f>
        <v>12</v>
      </c>
      <c r="C668" s="117">
        <f t="shared" ref="C668:C731" si="67">(E668-22000)/4000+1</f>
        <v>40</v>
      </c>
      <c r="D668" s="117">
        <v>68000</v>
      </c>
      <c r="E668" s="117">
        <v>178000</v>
      </c>
      <c r="F668" s="117">
        <v>2012</v>
      </c>
      <c r="G668" s="117">
        <v>2.8979170000000001</v>
      </c>
      <c r="N668" s="117" t="str">
        <f t="shared" si="63"/>
        <v>68000178000</v>
      </c>
      <c r="O668" s="117">
        <f t="shared" si="64"/>
        <v>12</v>
      </c>
      <c r="P668" s="117">
        <f t="shared" si="65"/>
        <v>40</v>
      </c>
      <c r="R668" s="117">
        <f>VLOOKUP(B668&amp;"-"&amp;C668,Backgroundconc!$A$3:$E$2100,4,FALSE)</f>
        <v>68000</v>
      </c>
      <c r="S668" s="117">
        <f>VLOOKUP(B668&amp;"-"&amp;C668,Backgroundconc!$A$3:$E$2100,5,FALSE)</f>
        <v>178000</v>
      </c>
    </row>
    <row r="669" spans="1:19">
      <c r="A669" s="117" t="str">
        <f t="shared" si="62"/>
        <v>12412012</v>
      </c>
      <c r="B669" s="117">
        <f t="shared" si="66"/>
        <v>12</v>
      </c>
      <c r="C669" s="117">
        <f t="shared" si="67"/>
        <v>41</v>
      </c>
      <c r="D669" s="117">
        <v>68000</v>
      </c>
      <c r="E669" s="117">
        <v>182000</v>
      </c>
      <c r="F669" s="117">
        <v>2012</v>
      </c>
      <c r="G669" s="117">
        <v>3.112463</v>
      </c>
      <c r="N669" s="117" t="str">
        <f t="shared" si="63"/>
        <v>68000182000</v>
      </c>
      <c r="O669" s="117">
        <f t="shared" si="64"/>
        <v>12</v>
      </c>
      <c r="P669" s="117">
        <f t="shared" si="65"/>
        <v>41</v>
      </c>
      <c r="R669" s="117">
        <f>VLOOKUP(B669&amp;"-"&amp;C669,Backgroundconc!$A$3:$E$2100,4,FALSE)</f>
        <v>68000</v>
      </c>
      <c r="S669" s="117">
        <f>VLOOKUP(B669&amp;"-"&amp;C669,Backgroundconc!$A$3:$E$2100,5,FALSE)</f>
        <v>182000</v>
      </c>
    </row>
    <row r="670" spans="1:19">
      <c r="A670" s="117" t="str">
        <f t="shared" si="62"/>
        <v>12422012</v>
      </c>
      <c r="B670" s="117">
        <f t="shared" si="66"/>
        <v>12</v>
      </c>
      <c r="C670" s="117">
        <f t="shared" si="67"/>
        <v>42</v>
      </c>
      <c r="D670" s="117">
        <v>68000</v>
      </c>
      <c r="E670" s="117">
        <v>186000</v>
      </c>
      <c r="F670" s="117">
        <v>2012</v>
      </c>
      <c r="G670" s="117">
        <v>3.2350129999999999</v>
      </c>
      <c r="N670" s="117" t="str">
        <f t="shared" si="63"/>
        <v>68000186000</v>
      </c>
      <c r="O670" s="117">
        <f t="shared" si="64"/>
        <v>12</v>
      </c>
      <c r="P670" s="117">
        <f t="shared" si="65"/>
        <v>42</v>
      </c>
      <c r="R670" s="117">
        <f>VLOOKUP(B670&amp;"-"&amp;C670,Backgroundconc!$A$3:$E$2100,4,FALSE)</f>
        <v>68000</v>
      </c>
      <c r="S670" s="117">
        <f>VLOOKUP(B670&amp;"-"&amp;C670,Backgroundconc!$A$3:$E$2100,5,FALSE)</f>
        <v>186000</v>
      </c>
    </row>
    <row r="671" spans="1:19">
      <c r="A671" s="117" t="str">
        <f t="shared" si="62"/>
        <v>12432012</v>
      </c>
      <c r="B671" s="117">
        <f t="shared" si="66"/>
        <v>12</v>
      </c>
      <c r="C671" s="117">
        <f t="shared" si="67"/>
        <v>43</v>
      </c>
      <c r="D671" s="117">
        <v>68000</v>
      </c>
      <c r="E671" s="117">
        <v>190000</v>
      </c>
      <c r="F671" s="117">
        <v>2012</v>
      </c>
      <c r="G671" s="117">
        <v>3.3391489999999999</v>
      </c>
      <c r="N671" s="117" t="str">
        <f t="shared" si="63"/>
        <v>68000190000</v>
      </c>
      <c r="O671" s="117">
        <f t="shared" si="64"/>
        <v>12</v>
      </c>
      <c r="P671" s="117">
        <f t="shared" si="65"/>
        <v>43</v>
      </c>
      <c r="R671" s="117">
        <f>VLOOKUP(B671&amp;"-"&amp;C671,Backgroundconc!$A$3:$E$2100,4,FALSE)</f>
        <v>68000</v>
      </c>
      <c r="S671" s="117">
        <f>VLOOKUP(B671&amp;"-"&amp;C671,Backgroundconc!$A$3:$E$2100,5,FALSE)</f>
        <v>190000</v>
      </c>
    </row>
    <row r="672" spans="1:19">
      <c r="A672" s="117" t="str">
        <f t="shared" si="62"/>
        <v>12442012</v>
      </c>
      <c r="B672" s="117">
        <f t="shared" si="66"/>
        <v>12</v>
      </c>
      <c r="C672" s="117">
        <f t="shared" si="67"/>
        <v>44</v>
      </c>
      <c r="D672" s="117">
        <v>68000</v>
      </c>
      <c r="E672" s="117">
        <v>194000</v>
      </c>
      <c r="F672" s="117">
        <v>2012</v>
      </c>
      <c r="G672" s="117">
        <v>3.4746169999999998</v>
      </c>
      <c r="N672" s="117" t="str">
        <f t="shared" si="63"/>
        <v>68000194000</v>
      </c>
      <c r="O672" s="117">
        <f t="shared" si="64"/>
        <v>12</v>
      </c>
      <c r="P672" s="117">
        <f t="shared" si="65"/>
        <v>44</v>
      </c>
      <c r="R672" s="117">
        <f>VLOOKUP(B672&amp;"-"&amp;C672,Backgroundconc!$A$3:$E$2100,4,FALSE)</f>
        <v>68000</v>
      </c>
      <c r="S672" s="117">
        <f>VLOOKUP(B672&amp;"-"&amp;C672,Backgroundconc!$A$3:$E$2100,5,FALSE)</f>
        <v>194000</v>
      </c>
    </row>
    <row r="673" spans="1:19">
      <c r="A673" s="117" t="str">
        <f t="shared" si="62"/>
        <v>12452012</v>
      </c>
      <c r="B673" s="117">
        <f t="shared" si="66"/>
        <v>12</v>
      </c>
      <c r="C673" s="117">
        <f t="shared" si="67"/>
        <v>45</v>
      </c>
      <c r="D673" s="117">
        <v>68000</v>
      </c>
      <c r="E673" s="117">
        <v>198000</v>
      </c>
      <c r="F673" s="117">
        <v>2012</v>
      </c>
      <c r="G673" s="117">
        <v>3.5162749999999998</v>
      </c>
      <c r="N673" s="117" t="str">
        <f t="shared" si="63"/>
        <v>68000198000</v>
      </c>
      <c r="O673" s="117">
        <f t="shared" si="64"/>
        <v>12</v>
      </c>
      <c r="P673" s="117">
        <f t="shared" si="65"/>
        <v>45</v>
      </c>
      <c r="R673" s="117">
        <f>VLOOKUP(B673&amp;"-"&amp;C673,Backgroundconc!$A$3:$E$2100,4,FALSE)</f>
        <v>68000</v>
      </c>
      <c r="S673" s="117">
        <f>VLOOKUP(B673&amp;"-"&amp;C673,Backgroundconc!$A$3:$E$2100,5,FALSE)</f>
        <v>198000</v>
      </c>
    </row>
    <row r="674" spans="1:19">
      <c r="A674" s="117" t="str">
        <f t="shared" si="62"/>
        <v>12462012</v>
      </c>
      <c r="B674" s="117">
        <f t="shared" si="66"/>
        <v>12</v>
      </c>
      <c r="C674" s="117">
        <f t="shared" si="67"/>
        <v>46</v>
      </c>
      <c r="D674" s="117">
        <v>68000</v>
      </c>
      <c r="E674" s="117">
        <v>202000</v>
      </c>
      <c r="F674" s="117">
        <v>2012</v>
      </c>
      <c r="G674" s="117">
        <v>3.851594</v>
      </c>
      <c r="N674" s="117" t="str">
        <f t="shared" si="63"/>
        <v>68000202000</v>
      </c>
      <c r="O674" s="117">
        <f t="shared" si="64"/>
        <v>12</v>
      </c>
      <c r="P674" s="117">
        <f t="shared" si="65"/>
        <v>46</v>
      </c>
      <c r="R674" s="117">
        <f>VLOOKUP(B674&amp;"-"&amp;C674,Backgroundconc!$A$3:$E$2100,4,FALSE)</f>
        <v>68000</v>
      </c>
      <c r="S674" s="117">
        <f>VLOOKUP(B674&amp;"-"&amp;C674,Backgroundconc!$A$3:$E$2100,5,FALSE)</f>
        <v>202000</v>
      </c>
    </row>
    <row r="675" spans="1:19">
      <c r="A675" s="117" t="str">
        <f t="shared" si="62"/>
        <v>12472012</v>
      </c>
      <c r="B675" s="117">
        <f t="shared" si="66"/>
        <v>12</v>
      </c>
      <c r="C675" s="117">
        <f t="shared" si="67"/>
        <v>47</v>
      </c>
      <c r="D675" s="117">
        <v>68000</v>
      </c>
      <c r="E675" s="117">
        <v>206000</v>
      </c>
      <c r="F675" s="117">
        <v>2012</v>
      </c>
      <c r="G675" s="117">
        <v>3.7189040000000002</v>
      </c>
      <c r="N675" s="117" t="str">
        <f t="shared" si="63"/>
        <v>68000206000</v>
      </c>
      <c r="O675" s="117">
        <f t="shared" si="64"/>
        <v>12</v>
      </c>
      <c r="P675" s="117">
        <f t="shared" si="65"/>
        <v>47</v>
      </c>
      <c r="R675" s="117">
        <f>VLOOKUP(B675&amp;"-"&amp;C675,Backgroundconc!$A$3:$E$2100,4,FALSE)</f>
        <v>68000</v>
      </c>
      <c r="S675" s="117">
        <f>VLOOKUP(B675&amp;"-"&amp;C675,Backgroundconc!$A$3:$E$2100,5,FALSE)</f>
        <v>206000</v>
      </c>
    </row>
    <row r="676" spans="1:19">
      <c r="A676" s="117" t="str">
        <f t="shared" si="62"/>
        <v>12482012</v>
      </c>
      <c r="B676" s="117">
        <f t="shared" si="66"/>
        <v>12</v>
      </c>
      <c r="C676" s="117">
        <f t="shared" si="67"/>
        <v>48</v>
      </c>
      <c r="D676" s="117">
        <v>68000</v>
      </c>
      <c r="E676" s="117">
        <v>210000</v>
      </c>
      <c r="F676" s="117">
        <v>2012</v>
      </c>
      <c r="G676" s="117">
        <v>3.786994</v>
      </c>
      <c r="N676" s="117" t="str">
        <f t="shared" si="63"/>
        <v>68000210000</v>
      </c>
      <c r="O676" s="117">
        <f t="shared" si="64"/>
        <v>12</v>
      </c>
      <c r="P676" s="117">
        <f t="shared" si="65"/>
        <v>48</v>
      </c>
      <c r="R676" s="117">
        <f>VLOOKUP(B676&amp;"-"&amp;C676,Backgroundconc!$A$3:$E$2100,4,FALSE)</f>
        <v>68000</v>
      </c>
      <c r="S676" s="117">
        <f>VLOOKUP(B676&amp;"-"&amp;C676,Backgroundconc!$A$3:$E$2100,5,FALSE)</f>
        <v>210000</v>
      </c>
    </row>
    <row r="677" spans="1:19">
      <c r="A677" s="117" t="str">
        <f t="shared" si="62"/>
        <v>12492012</v>
      </c>
      <c r="B677" s="117">
        <f t="shared" si="66"/>
        <v>12</v>
      </c>
      <c r="C677" s="117">
        <f t="shared" si="67"/>
        <v>49</v>
      </c>
      <c r="D677" s="117">
        <v>68000</v>
      </c>
      <c r="E677" s="117">
        <v>214000</v>
      </c>
      <c r="F677" s="117">
        <v>2012</v>
      </c>
      <c r="G677" s="117">
        <v>4.2618400000000003</v>
      </c>
      <c r="N677" s="117" t="str">
        <f t="shared" si="63"/>
        <v>68000214000</v>
      </c>
      <c r="O677" s="117">
        <f t="shared" si="64"/>
        <v>12</v>
      </c>
      <c r="P677" s="117">
        <f t="shared" si="65"/>
        <v>49</v>
      </c>
      <c r="R677" s="117">
        <f>VLOOKUP(B677&amp;"-"&amp;C677,Backgroundconc!$A$3:$E$2100,4,FALSE)</f>
        <v>68000</v>
      </c>
      <c r="S677" s="117">
        <f>VLOOKUP(B677&amp;"-"&amp;C677,Backgroundconc!$A$3:$E$2100,5,FALSE)</f>
        <v>214000</v>
      </c>
    </row>
    <row r="678" spans="1:19">
      <c r="A678" s="117" t="str">
        <f t="shared" si="62"/>
        <v>12502012</v>
      </c>
      <c r="B678" s="117">
        <f t="shared" si="66"/>
        <v>12</v>
      </c>
      <c r="C678" s="117">
        <f t="shared" si="67"/>
        <v>50</v>
      </c>
      <c r="D678" s="117">
        <v>68000</v>
      </c>
      <c r="E678" s="117">
        <v>218000</v>
      </c>
      <c r="F678" s="117">
        <v>2012</v>
      </c>
      <c r="G678" s="117">
        <v>4.617845</v>
      </c>
      <c r="N678" s="117" t="str">
        <f t="shared" si="63"/>
        <v>68000218000</v>
      </c>
      <c r="O678" s="117">
        <f t="shared" si="64"/>
        <v>12</v>
      </c>
      <c r="P678" s="117">
        <f t="shared" si="65"/>
        <v>50</v>
      </c>
      <c r="R678" s="117">
        <f>VLOOKUP(B678&amp;"-"&amp;C678,Backgroundconc!$A$3:$E$2100,4,FALSE)</f>
        <v>68000</v>
      </c>
      <c r="S678" s="117">
        <f>VLOOKUP(B678&amp;"-"&amp;C678,Backgroundconc!$A$3:$E$2100,5,FALSE)</f>
        <v>218000</v>
      </c>
    </row>
    <row r="679" spans="1:19">
      <c r="A679" s="117" t="str">
        <f t="shared" si="62"/>
        <v>12512012</v>
      </c>
      <c r="B679" s="117">
        <f t="shared" si="66"/>
        <v>12</v>
      </c>
      <c r="C679" s="117">
        <f t="shared" si="67"/>
        <v>51</v>
      </c>
      <c r="D679" s="117">
        <v>68000</v>
      </c>
      <c r="E679" s="117">
        <v>222000</v>
      </c>
      <c r="F679" s="117">
        <v>2012</v>
      </c>
      <c r="G679" s="117">
        <v>4.6743249999999996</v>
      </c>
      <c r="N679" s="117" t="str">
        <f t="shared" si="63"/>
        <v>68000222000</v>
      </c>
      <c r="O679" s="117">
        <f t="shared" si="64"/>
        <v>12</v>
      </c>
      <c r="P679" s="117">
        <f t="shared" si="65"/>
        <v>51</v>
      </c>
      <c r="R679" s="117">
        <f>VLOOKUP(B679&amp;"-"&amp;C679,Backgroundconc!$A$3:$E$2100,4,FALSE)</f>
        <v>68000</v>
      </c>
      <c r="S679" s="117">
        <f>VLOOKUP(B679&amp;"-"&amp;C679,Backgroundconc!$A$3:$E$2100,5,FALSE)</f>
        <v>222000</v>
      </c>
    </row>
    <row r="680" spans="1:19">
      <c r="A680" s="117" t="str">
        <f t="shared" si="62"/>
        <v>12522012</v>
      </c>
      <c r="B680" s="117">
        <f t="shared" si="66"/>
        <v>12</v>
      </c>
      <c r="C680" s="117">
        <f t="shared" si="67"/>
        <v>52</v>
      </c>
      <c r="D680" s="117">
        <v>68000</v>
      </c>
      <c r="E680" s="117">
        <v>226000</v>
      </c>
      <c r="F680" s="117">
        <v>2012</v>
      </c>
      <c r="G680" s="117">
        <v>5.5132279999999998</v>
      </c>
      <c r="N680" s="117" t="str">
        <f t="shared" si="63"/>
        <v>68000226000</v>
      </c>
      <c r="O680" s="117">
        <f t="shared" si="64"/>
        <v>12</v>
      </c>
      <c r="P680" s="117">
        <f t="shared" si="65"/>
        <v>52</v>
      </c>
      <c r="R680" s="117">
        <f>VLOOKUP(B680&amp;"-"&amp;C680,Backgroundconc!$A$3:$E$2100,4,FALSE)</f>
        <v>68000</v>
      </c>
      <c r="S680" s="117">
        <f>VLOOKUP(B680&amp;"-"&amp;C680,Backgroundconc!$A$3:$E$2100,5,FALSE)</f>
        <v>226000</v>
      </c>
    </row>
    <row r="681" spans="1:19">
      <c r="A681" s="117" t="str">
        <f t="shared" si="62"/>
        <v>12532012</v>
      </c>
      <c r="B681" s="117">
        <f t="shared" si="66"/>
        <v>12</v>
      </c>
      <c r="C681" s="117">
        <f t="shared" si="67"/>
        <v>53</v>
      </c>
      <c r="D681" s="117">
        <v>68000</v>
      </c>
      <c r="E681" s="117">
        <v>230000</v>
      </c>
      <c r="F681" s="117">
        <v>2012</v>
      </c>
      <c r="G681" s="117">
        <v>6.6485979999999998</v>
      </c>
      <c r="N681" s="117" t="str">
        <f t="shared" si="63"/>
        <v>68000230000</v>
      </c>
      <c r="O681" s="117">
        <f t="shared" si="64"/>
        <v>12</v>
      </c>
      <c r="P681" s="117">
        <f t="shared" si="65"/>
        <v>53</v>
      </c>
      <c r="R681" s="117" t="e">
        <f>VLOOKUP(B681&amp;"-"&amp;C681,Backgroundconc!$A$3:$E$2100,4,FALSE)</f>
        <v>#N/A</v>
      </c>
      <c r="S681" s="117" t="e">
        <f>VLOOKUP(B681&amp;"-"&amp;C681,Backgroundconc!$A$3:$E$2100,5,FALSE)</f>
        <v>#N/A</v>
      </c>
    </row>
    <row r="682" spans="1:19">
      <c r="A682" s="117" t="str">
        <f t="shared" si="62"/>
        <v>12542012</v>
      </c>
      <c r="B682" s="117">
        <f t="shared" si="66"/>
        <v>12</v>
      </c>
      <c r="C682" s="117">
        <f t="shared" si="67"/>
        <v>54</v>
      </c>
      <c r="D682" s="117">
        <v>68000</v>
      </c>
      <c r="E682" s="117">
        <v>234000</v>
      </c>
      <c r="F682" s="117">
        <v>2012</v>
      </c>
      <c r="G682" s="117">
        <v>6.95268</v>
      </c>
      <c r="N682" s="117" t="str">
        <f t="shared" si="63"/>
        <v>68000234000</v>
      </c>
      <c r="O682" s="117">
        <f t="shared" si="64"/>
        <v>12</v>
      </c>
      <c r="P682" s="117">
        <f t="shared" si="65"/>
        <v>54</v>
      </c>
      <c r="R682" s="117" t="e">
        <f>VLOOKUP(B682&amp;"-"&amp;C682,Backgroundconc!$A$3:$E$2100,4,FALSE)</f>
        <v>#N/A</v>
      </c>
      <c r="S682" s="117" t="e">
        <f>VLOOKUP(B682&amp;"-"&amp;C682,Backgroundconc!$A$3:$E$2100,5,FALSE)</f>
        <v>#N/A</v>
      </c>
    </row>
    <row r="683" spans="1:19">
      <c r="A683" s="117" t="str">
        <f t="shared" si="62"/>
        <v>12552012</v>
      </c>
      <c r="B683" s="117">
        <f t="shared" si="66"/>
        <v>12</v>
      </c>
      <c r="C683" s="117">
        <f t="shared" si="67"/>
        <v>55</v>
      </c>
      <c r="D683" s="117">
        <v>68000</v>
      </c>
      <c r="E683" s="117">
        <v>238000</v>
      </c>
      <c r="F683" s="117">
        <v>2012</v>
      </c>
      <c r="G683" s="117">
        <v>7.0432379999999997</v>
      </c>
      <c r="N683" s="117" t="str">
        <f t="shared" si="63"/>
        <v>68000238000</v>
      </c>
      <c r="O683" s="117">
        <f t="shared" si="64"/>
        <v>12</v>
      </c>
      <c r="P683" s="117">
        <f t="shared" si="65"/>
        <v>55</v>
      </c>
      <c r="R683" s="117" t="e">
        <f>VLOOKUP(B683&amp;"-"&amp;C683,Backgroundconc!$A$3:$E$2100,4,FALSE)</f>
        <v>#N/A</v>
      </c>
      <c r="S683" s="117" t="e">
        <f>VLOOKUP(B683&amp;"-"&amp;C683,Backgroundconc!$A$3:$E$2100,5,FALSE)</f>
        <v>#N/A</v>
      </c>
    </row>
    <row r="684" spans="1:19">
      <c r="A684" s="117" t="str">
        <f t="shared" si="62"/>
        <v>12562012</v>
      </c>
      <c r="B684" s="117">
        <f t="shared" si="66"/>
        <v>12</v>
      </c>
      <c r="C684" s="117">
        <f t="shared" si="67"/>
        <v>56</v>
      </c>
      <c r="D684" s="117">
        <v>68000</v>
      </c>
      <c r="E684" s="117">
        <v>242000</v>
      </c>
      <c r="F684" s="117">
        <v>2012</v>
      </c>
      <c r="G684" s="117">
        <v>7.1452080000000002</v>
      </c>
      <c r="N684" s="117" t="str">
        <f t="shared" si="63"/>
        <v>68000242000</v>
      </c>
      <c r="O684" s="117">
        <f t="shared" si="64"/>
        <v>12</v>
      </c>
      <c r="P684" s="117">
        <f t="shared" si="65"/>
        <v>56</v>
      </c>
      <c r="R684" s="117" t="e">
        <f>VLOOKUP(B684&amp;"-"&amp;C684,Backgroundconc!$A$3:$E$2100,4,FALSE)</f>
        <v>#N/A</v>
      </c>
      <c r="S684" s="117" t="e">
        <f>VLOOKUP(B684&amp;"-"&amp;C684,Backgroundconc!$A$3:$E$2100,5,FALSE)</f>
        <v>#N/A</v>
      </c>
    </row>
    <row r="685" spans="1:19">
      <c r="A685" s="117" t="str">
        <f t="shared" si="62"/>
        <v>12572012</v>
      </c>
      <c r="B685" s="117">
        <f t="shared" si="66"/>
        <v>12</v>
      </c>
      <c r="C685" s="117">
        <f t="shared" si="67"/>
        <v>57</v>
      </c>
      <c r="D685" s="117">
        <v>68000</v>
      </c>
      <c r="E685" s="117">
        <v>246000</v>
      </c>
      <c r="F685" s="117">
        <v>2012</v>
      </c>
      <c r="G685" s="117">
        <v>7.2849430000000002</v>
      </c>
      <c r="N685" s="117" t="str">
        <f t="shared" si="63"/>
        <v>68000246000</v>
      </c>
      <c r="O685" s="117">
        <f t="shared" si="64"/>
        <v>12</v>
      </c>
      <c r="P685" s="117">
        <f t="shared" si="65"/>
        <v>57</v>
      </c>
      <c r="R685" s="117" t="e">
        <f>VLOOKUP(B685&amp;"-"&amp;C685,Backgroundconc!$A$3:$E$2100,4,FALSE)</f>
        <v>#N/A</v>
      </c>
      <c r="S685" s="117" t="e">
        <f>VLOOKUP(B685&amp;"-"&amp;C685,Backgroundconc!$A$3:$E$2100,5,FALSE)</f>
        <v>#N/A</v>
      </c>
    </row>
    <row r="686" spans="1:19">
      <c r="A686" s="117" t="str">
        <f t="shared" si="62"/>
        <v>1312012</v>
      </c>
      <c r="B686" s="117">
        <f t="shared" si="66"/>
        <v>13</v>
      </c>
      <c r="C686" s="117">
        <f t="shared" si="67"/>
        <v>1</v>
      </c>
      <c r="D686" s="117">
        <v>72000</v>
      </c>
      <c r="E686" s="117">
        <v>22000</v>
      </c>
      <c r="F686" s="117">
        <v>2012</v>
      </c>
      <c r="G686" s="117">
        <v>2.7694169999999998</v>
      </c>
      <c r="N686" s="117" t="str">
        <f t="shared" si="63"/>
        <v>7200022000</v>
      </c>
      <c r="O686" s="117">
        <f t="shared" si="64"/>
        <v>13</v>
      </c>
      <c r="P686" s="117">
        <f t="shared" si="65"/>
        <v>1</v>
      </c>
      <c r="R686" s="117" t="e">
        <f>VLOOKUP(B686&amp;"-"&amp;C686,Backgroundconc!$A$3:$E$2100,4,FALSE)</f>
        <v>#N/A</v>
      </c>
      <c r="S686" s="117" t="e">
        <f>VLOOKUP(B686&amp;"-"&amp;C686,Backgroundconc!$A$3:$E$2100,5,FALSE)</f>
        <v>#N/A</v>
      </c>
    </row>
    <row r="687" spans="1:19">
      <c r="A687" s="117" t="str">
        <f t="shared" si="62"/>
        <v>1322012</v>
      </c>
      <c r="B687" s="117">
        <f t="shared" si="66"/>
        <v>13</v>
      </c>
      <c r="C687" s="117">
        <f t="shared" si="67"/>
        <v>2</v>
      </c>
      <c r="D687" s="117">
        <v>72000</v>
      </c>
      <c r="E687" s="117">
        <v>26000</v>
      </c>
      <c r="F687" s="117">
        <v>2012</v>
      </c>
      <c r="G687" s="117">
        <v>2.809374</v>
      </c>
      <c r="N687" s="117" t="str">
        <f t="shared" si="63"/>
        <v>7200026000</v>
      </c>
      <c r="O687" s="117">
        <f t="shared" si="64"/>
        <v>13</v>
      </c>
      <c r="P687" s="117">
        <f t="shared" si="65"/>
        <v>2</v>
      </c>
      <c r="R687" s="117" t="e">
        <f>VLOOKUP(B687&amp;"-"&amp;C687,Backgroundconc!$A$3:$E$2100,4,FALSE)</f>
        <v>#N/A</v>
      </c>
      <c r="S687" s="117" t="e">
        <f>VLOOKUP(B687&amp;"-"&amp;C687,Backgroundconc!$A$3:$E$2100,5,FALSE)</f>
        <v>#N/A</v>
      </c>
    </row>
    <row r="688" spans="1:19">
      <c r="A688" s="117" t="str">
        <f t="shared" si="62"/>
        <v>1332012</v>
      </c>
      <c r="B688" s="117">
        <f t="shared" si="66"/>
        <v>13</v>
      </c>
      <c r="C688" s="117">
        <f t="shared" si="67"/>
        <v>3</v>
      </c>
      <c r="D688" s="117">
        <v>72000</v>
      </c>
      <c r="E688" s="117">
        <v>30000</v>
      </c>
      <c r="F688" s="117">
        <v>2012</v>
      </c>
      <c r="G688" s="117">
        <v>2.708072</v>
      </c>
      <c r="N688" s="117" t="str">
        <f t="shared" si="63"/>
        <v>7200030000</v>
      </c>
      <c r="O688" s="117">
        <f t="shared" si="64"/>
        <v>13</v>
      </c>
      <c r="P688" s="117">
        <f t="shared" si="65"/>
        <v>3</v>
      </c>
      <c r="R688" s="117" t="e">
        <f>VLOOKUP(B688&amp;"-"&amp;C688,Backgroundconc!$A$3:$E$2100,4,FALSE)</f>
        <v>#N/A</v>
      </c>
      <c r="S688" s="117" t="e">
        <f>VLOOKUP(B688&amp;"-"&amp;C688,Backgroundconc!$A$3:$E$2100,5,FALSE)</f>
        <v>#N/A</v>
      </c>
    </row>
    <row r="689" spans="1:19">
      <c r="A689" s="117" t="str">
        <f t="shared" si="62"/>
        <v>1342012</v>
      </c>
      <c r="B689" s="117">
        <f t="shared" si="66"/>
        <v>13</v>
      </c>
      <c r="C689" s="117">
        <f t="shared" si="67"/>
        <v>4</v>
      </c>
      <c r="D689" s="117">
        <v>72000</v>
      </c>
      <c r="E689" s="117">
        <v>34000</v>
      </c>
      <c r="F689" s="117">
        <v>2012</v>
      </c>
      <c r="G689" s="117">
        <v>3.3842129999999999</v>
      </c>
      <c r="N689" s="117" t="str">
        <f t="shared" si="63"/>
        <v>7200034000</v>
      </c>
      <c r="O689" s="117">
        <f t="shared" si="64"/>
        <v>13</v>
      </c>
      <c r="P689" s="117">
        <f t="shared" si="65"/>
        <v>4</v>
      </c>
      <c r="R689" s="117" t="e">
        <f>VLOOKUP(B689&amp;"-"&amp;C689,Backgroundconc!$A$3:$E$2100,4,FALSE)</f>
        <v>#N/A</v>
      </c>
      <c r="S689" s="117" t="e">
        <f>VLOOKUP(B689&amp;"-"&amp;C689,Backgroundconc!$A$3:$E$2100,5,FALSE)</f>
        <v>#N/A</v>
      </c>
    </row>
    <row r="690" spans="1:19">
      <c r="A690" s="117" t="str">
        <f t="shared" si="62"/>
        <v>1352012</v>
      </c>
      <c r="B690" s="117">
        <f t="shared" si="66"/>
        <v>13</v>
      </c>
      <c r="C690" s="117">
        <f t="shared" si="67"/>
        <v>5</v>
      </c>
      <c r="D690" s="117">
        <v>72000</v>
      </c>
      <c r="E690" s="117">
        <v>38000</v>
      </c>
      <c r="F690" s="117">
        <v>2012</v>
      </c>
      <c r="G690" s="117">
        <v>3.1689059999999998</v>
      </c>
      <c r="N690" s="117" t="str">
        <f t="shared" si="63"/>
        <v>7200038000</v>
      </c>
      <c r="O690" s="117">
        <f t="shared" si="64"/>
        <v>13</v>
      </c>
      <c r="P690" s="117">
        <f t="shared" si="65"/>
        <v>5</v>
      </c>
      <c r="R690" s="117" t="e">
        <f>VLOOKUP(B690&amp;"-"&amp;C690,Backgroundconc!$A$3:$E$2100,4,FALSE)</f>
        <v>#N/A</v>
      </c>
      <c r="S690" s="117" t="e">
        <f>VLOOKUP(B690&amp;"-"&amp;C690,Backgroundconc!$A$3:$E$2100,5,FALSE)</f>
        <v>#N/A</v>
      </c>
    </row>
    <row r="691" spans="1:19">
      <c r="A691" s="117" t="str">
        <f t="shared" si="62"/>
        <v>1362012</v>
      </c>
      <c r="B691" s="117">
        <f t="shared" si="66"/>
        <v>13</v>
      </c>
      <c r="C691" s="117">
        <f t="shared" si="67"/>
        <v>6</v>
      </c>
      <c r="D691" s="117">
        <v>72000</v>
      </c>
      <c r="E691" s="117">
        <v>42000</v>
      </c>
      <c r="F691" s="117">
        <v>2012</v>
      </c>
      <c r="G691" s="117">
        <v>3.0705499999999999</v>
      </c>
      <c r="N691" s="117" t="str">
        <f t="shared" si="63"/>
        <v>7200042000</v>
      </c>
      <c r="O691" s="117">
        <f t="shared" si="64"/>
        <v>13</v>
      </c>
      <c r="P691" s="117">
        <f t="shared" si="65"/>
        <v>6</v>
      </c>
      <c r="R691" s="117" t="e">
        <f>VLOOKUP(B691&amp;"-"&amp;C691,Backgroundconc!$A$3:$E$2100,4,FALSE)</f>
        <v>#N/A</v>
      </c>
      <c r="S691" s="117" t="e">
        <f>VLOOKUP(B691&amp;"-"&amp;C691,Backgroundconc!$A$3:$E$2100,5,FALSE)</f>
        <v>#N/A</v>
      </c>
    </row>
    <row r="692" spans="1:19">
      <c r="A692" s="117" t="str">
        <f t="shared" si="62"/>
        <v>1372012</v>
      </c>
      <c r="B692" s="117">
        <f t="shared" si="66"/>
        <v>13</v>
      </c>
      <c r="C692" s="117">
        <f t="shared" si="67"/>
        <v>7</v>
      </c>
      <c r="D692" s="117">
        <v>72000</v>
      </c>
      <c r="E692" s="117">
        <v>46000</v>
      </c>
      <c r="F692" s="117">
        <v>2012</v>
      </c>
      <c r="G692" s="117">
        <v>3.261358</v>
      </c>
      <c r="N692" s="117" t="str">
        <f t="shared" si="63"/>
        <v>7200046000</v>
      </c>
      <c r="O692" s="117">
        <f t="shared" si="64"/>
        <v>13</v>
      </c>
      <c r="P692" s="117">
        <f t="shared" si="65"/>
        <v>7</v>
      </c>
      <c r="R692" s="117" t="e">
        <f>VLOOKUP(B692&amp;"-"&amp;C692,Backgroundconc!$A$3:$E$2100,4,FALSE)</f>
        <v>#N/A</v>
      </c>
      <c r="S692" s="117" t="e">
        <f>VLOOKUP(B692&amp;"-"&amp;C692,Backgroundconc!$A$3:$E$2100,5,FALSE)</f>
        <v>#N/A</v>
      </c>
    </row>
    <row r="693" spans="1:19">
      <c r="A693" s="117" t="str">
        <f t="shared" si="62"/>
        <v>1382012</v>
      </c>
      <c r="B693" s="117">
        <f t="shared" si="66"/>
        <v>13</v>
      </c>
      <c r="C693" s="117">
        <f t="shared" si="67"/>
        <v>8</v>
      </c>
      <c r="D693" s="117">
        <v>72000</v>
      </c>
      <c r="E693" s="117">
        <v>50000</v>
      </c>
      <c r="F693" s="117">
        <v>2012</v>
      </c>
      <c r="G693" s="117">
        <v>3.5422549999999999</v>
      </c>
      <c r="N693" s="117" t="str">
        <f t="shared" si="63"/>
        <v>7200050000</v>
      </c>
      <c r="O693" s="117">
        <f t="shared" si="64"/>
        <v>13</v>
      </c>
      <c r="P693" s="117">
        <f t="shared" si="65"/>
        <v>8</v>
      </c>
      <c r="R693" s="117" t="e">
        <f>VLOOKUP(B693&amp;"-"&amp;C693,Backgroundconc!$A$3:$E$2100,4,FALSE)</f>
        <v>#N/A</v>
      </c>
      <c r="S693" s="117" t="e">
        <f>VLOOKUP(B693&amp;"-"&amp;C693,Backgroundconc!$A$3:$E$2100,5,FALSE)</f>
        <v>#N/A</v>
      </c>
    </row>
    <row r="694" spans="1:19">
      <c r="A694" s="117" t="str">
        <f t="shared" si="62"/>
        <v>1392012</v>
      </c>
      <c r="B694" s="117">
        <f t="shared" si="66"/>
        <v>13</v>
      </c>
      <c r="C694" s="117">
        <f t="shared" si="67"/>
        <v>9</v>
      </c>
      <c r="D694" s="117">
        <v>72000</v>
      </c>
      <c r="E694" s="117">
        <v>54000</v>
      </c>
      <c r="F694" s="117">
        <v>2012</v>
      </c>
      <c r="G694" s="117">
        <v>3.5436489999999998</v>
      </c>
      <c r="N694" s="117" t="str">
        <f t="shared" si="63"/>
        <v>7200054000</v>
      </c>
      <c r="O694" s="117">
        <f t="shared" si="64"/>
        <v>13</v>
      </c>
      <c r="P694" s="117">
        <f t="shared" si="65"/>
        <v>9</v>
      </c>
      <c r="R694" s="117" t="e">
        <f>VLOOKUP(B694&amp;"-"&amp;C694,Backgroundconc!$A$3:$E$2100,4,FALSE)</f>
        <v>#N/A</v>
      </c>
      <c r="S694" s="117" t="e">
        <f>VLOOKUP(B694&amp;"-"&amp;C694,Backgroundconc!$A$3:$E$2100,5,FALSE)</f>
        <v>#N/A</v>
      </c>
    </row>
    <row r="695" spans="1:19">
      <c r="A695" s="117" t="str">
        <f t="shared" si="62"/>
        <v>13102012</v>
      </c>
      <c r="B695" s="117">
        <f t="shared" si="66"/>
        <v>13</v>
      </c>
      <c r="C695" s="117">
        <f t="shared" si="67"/>
        <v>10</v>
      </c>
      <c r="D695" s="117">
        <v>72000</v>
      </c>
      <c r="E695" s="117">
        <v>58000</v>
      </c>
      <c r="F695" s="117">
        <v>2012</v>
      </c>
      <c r="G695" s="117">
        <v>3.2549589999999999</v>
      </c>
      <c r="N695" s="117" t="str">
        <f t="shared" si="63"/>
        <v>7200058000</v>
      </c>
      <c r="O695" s="117">
        <f t="shared" si="64"/>
        <v>13</v>
      </c>
      <c r="P695" s="117">
        <f t="shared" si="65"/>
        <v>10</v>
      </c>
      <c r="R695" s="117" t="e">
        <f>VLOOKUP(B695&amp;"-"&amp;C695,Backgroundconc!$A$3:$E$2100,4,FALSE)</f>
        <v>#N/A</v>
      </c>
      <c r="S695" s="117" t="e">
        <f>VLOOKUP(B695&amp;"-"&amp;C695,Backgroundconc!$A$3:$E$2100,5,FALSE)</f>
        <v>#N/A</v>
      </c>
    </row>
    <row r="696" spans="1:19">
      <c r="A696" s="117" t="str">
        <f t="shared" si="62"/>
        <v>13112012</v>
      </c>
      <c r="B696" s="117">
        <f t="shared" si="66"/>
        <v>13</v>
      </c>
      <c r="C696" s="117">
        <f t="shared" si="67"/>
        <v>11</v>
      </c>
      <c r="D696" s="117">
        <v>72000</v>
      </c>
      <c r="E696" s="117">
        <v>62000</v>
      </c>
      <c r="F696" s="117">
        <v>2012</v>
      </c>
      <c r="G696" s="117">
        <v>3.4488409999999998</v>
      </c>
      <c r="N696" s="117" t="str">
        <f t="shared" si="63"/>
        <v>7200062000</v>
      </c>
      <c r="O696" s="117">
        <f t="shared" si="64"/>
        <v>13</v>
      </c>
      <c r="P696" s="117">
        <f t="shared" si="65"/>
        <v>11</v>
      </c>
      <c r="R696" s="117" t="e">
        <f>VLOOKUP(B696&amp;"-"&amp;C696,Backgroundconc!$A$3:$E$2100,4,FALSE)</f>
        <v>#N/A</v>
      </c>
      <c r="S696" s="117" t="e">
        <f>VLOOKUP(B696&amp;"-"&amp;C696,Backgroundconc!$A$3:$E$2100,5,FALSE)</f>
        <v>#N/A</v>
      </c>
    </row>
    <row r="697" spans="1:19">
      <c r="A697" s="117" t="str">
        <f t="shared" si="62"/>
        <v>13122012</v>
      </c>
      <c r="B697" s="117">
        <f t="shared" si="66"/>
        <v>13</v>
      </c>
      <c r="C697" s="117">
        <f t="shared" si="67"/>
        <v>12</v>
      </c>
      <c r="D697" s="117">
        <v>72000</v>
      </c>
      <c r="E697" s="117">
        <v>66000</v>
      </c>
      <c r="F697" s="117">
        <v>2012</v>
      </c>
      <c r="G697" s="117">
        <v>3.7223109999999999</v>
      </c>
      <c r="N697" s="117" t="str">
        <f t="shared" si="63"/>
        <v>7200066000</v>
      </c>
      <c r="O697" s="117">
        <f t="shared" si="64"/>
        <v>13</v>
      </c>
      <c r="P697" s="117">
        <f t="shared" si="65"/>
        <v>12</v>
      </c>
      <c r="R697" s="117" t="e">
        <f>VLOOKUP(B697&amp;"-"&amp;C697,Backgroundconc!$A$3:$E$2100,4,FALSE)</f>
        <v>#N/A</v>
      </c>
      <c r="S697" s="117" t="e">
        <f>VLOOKUP(B697&amp;"-"&amp;C697,Backgroundconc!$A$3:$E$2100,5,FALSE)</f>
        <v>#N/A</v>
      </c>
    </row>
    <row r="698" spans="1:19">
      <c r="A698" s="117" t="str">
        <f t="shared" si="62"/>
        <v>13132012</v>
      </c>
      <c r="B698" s="117">
        <f t="shared" si="66"/>
        <v>13</v>
      </c>
      <c r="C698" s="117">
        <f t="shared" si="67"/>
        <v>13</v>
      </c>
      <c r="D698" s="117">
        <v>72000</v>
      </c>
      <c r="E698" s="117">
        <v>70000</v>
      </c>
      <c r="F698" s="117">
        <v>2012</v>
      </c>
      <c r="G698" s="117">
        <v>3.7640150000000001</v>
      </c>
      <c r="N698" s="117" t="str">
        <f t="shared" si="63"/>
        <v>7200070000</v>
      </c>
      <c r="O698" s="117">
        <f t="shared" si="64"/>
        <v>13</v>
      </c>
      <c r="P698" s="117">
        <f t="shared" si="65"/>
        <v>13</v>
      </c>
      <c r="R698" s="117" t="e">
        <f>VLOOKUP(B698&amp;"-"&amp;C698,Backgroundconc!$A$3:$E$2100,4,FALSE)</f>
        <v>#N/A</v>
      </c>
      <c r="S698" s="117" t="e">
        <f>VLOOKUP(B698&amp;"-"&amp;C698,Backgroundconc!$A$3:$E$2100,5,FALSE)</f>
        <v>#N/A</v>
      </c>
    </row>
    <row r="699" spans="1:19">
      <c r="A699" s="117" t="str">
        <f t="shared" si="62"/>
        <v>13142012</v>
      </c>
      <c r="B699" s="117">
        <f t="shared" si="66"/>
        <v>13</v>
      </c>
      <c r="C699" s="117">
        <f t="shared" si="67"/>
        <v>14</v>
      </c>
      <c r="D699" s="117">
        <v>72000</v>
      </c>
      <c r="E699" s="117">
        <v>74000</v>
      </c>
      <c r="F699" s="117">
        <v>2012</v>
      </c>
      <c r="G699" s="117">
        <v>3.756202</v>
      </c>
      <c r="N699" s="117" t="str">
        <f t="shared" si="63"/>
        <v>7200074000</v>
      </c>
      <c r="O699" s="117">
        <f t="shared" si="64"/>
        <v>13</v>
      </c>
      <c r="P699" s="117">
        <f t="shared" si="65"/>
        <v>14</v>
      </c>
      <c r="R699" s="117" t="e">
        <f>VLOOKUP(B699&amp;"-"&amp;C699,Backgroundconc!$A$3:$E$2100,4,FALSE)</f>
        <v>#N/A</v>
      </c>
      <c r="S699" s="117" t="e">
        <f>VLOOKUP(B699&amp;"-"&amp;C699,Backgroundconc!$A$3:$E$2100,5,FALSE)</f>
        <v>#N/A</v>
      </c>
    </row>
    <row r="700" spans="1:19">
      <c r="A700" s="117" t="str">
        <f t="shared" si="62"/>
        <v>13152012</v>
      </c>
      <c r="B700" s="117">
        <f t="shared" si="66"/>
        <v>13</v>
      </c>
      <c r="C700" s="117">
        <f t="shared" si="67"/>
        <v>15</v>
      </c>
      <c r="D700" s="117">
        <v>72000</v>
      </c>
      <c r="E700" s="117">
        <v>78000</v>
      </c>
      <c r="F700" s="117">
        <v>2012</v>
      </c>
      <c r="G700" s="117">
        <v>3.8038880000000002</v>
      </c>
      <c r="N700" s="117" t="str">
        <f t="shared" si="63"/>
        <v>7200078000</v>
      </c>
      <c r="O700" s="117">
        <f t="shared" si="64"/>
        <v>13</v>
      </c>
      <c r="P700" s="117">
        <f t="shared" si="65"/>
        <v>15</v>
      </c>
      <c r="R700" s="117" t="e">
        <f>VLOOKUP(B700&amp;"-"&amp;C700,Backgroundconc!$A$3:$E$2100,4,FALSE)</f>
        <v>#N/A</v>
      </c>
      <c r="S700" s="117" t="e">
        <f>VLOOKUP(B700&amp;"-"&amp;C700,Backgroundconc!$A$3:$E$2100,5,FALSE)</f>
        <v>#N/A</v>
      </c>
    </row>
    <row r="701" spans="1:19">
      <c r="A701" s="117" t="str">
        <f t="shared" si="62"/>
        <v>13162012</v>
      </c>
      <c r="B701" s="117">
        <f t="shared" si="66"/>
        <v>13</v>
      </c>
      <c r="C701" s="117">
        <f t="shared" si="67"/>
        <v>16</v>
      </c>
      <c r="D701" s="117">
        <v>72000</v>
      </c>
      <c r="E701" s="117">
        <v>82000</v>
      </c>
      <c r="F701" s="117">
        <v>2012</v>
      </c>
      <c r="G701" s="117">
        <v>3.9105279999999998</v>
      </c>
      <c r="N701" s="117" t="str">
        <f t="shared" si="63"/>
        <v>7200082000</v>
      </c>
      <c r="O701" s="117">
        <f t="shared" si="64"/>
        <v>13</v>
      </c>
      <c r="P701" s="117">
        <f t="shared" si="65"/>
        <v>16</v>
      </c>
      <c r="R701" s="117" t="e">
        <f>VLOOKUP(B701&amp;"-"&amp;C701,Backgroundconc!$A$3:$E$2100,4,FALSE)</f>
        <v>#N/A</v>
      </c>
      <c r="S701" s="117" t="e">
        <f>VLOOKUP(B701&amp;"-"&amp;C701,Backgroundconc!$A$3:$E$2100,5,FALSE)</f>
        <v>#N/A</v>
      </c>
    </row>
    <row r="702" spans="1:19">
      <c r="A702" s="117" t="str">
        <f t="shared" si="62"/>
        <v>13172012</v>
      </c>
      <c r="B702" s="117">
        <f t="shared" si="66"/>
        <v>13</v>
      </c>
      <c r="C702" s="117">
        <f t="shared" si="67"/>
        <v>17</v>
      </c>
      <c r="D702" s="117">
        <v>72000</v>
      </c>
      <c r="E702" s="117">
        <v>86000</v>
      </c>
      <c r="F702" s="117">
        <v>2012</v>
      </c>
      <c r="G702" s="117">
        <v>3.9053049999999998</v>
      </c>
      <c r="N702" s="117" t="str">
        <f t="shared" si="63"/>
        <v>7200086000</v>
      </c>
      <c r="O702" s="117">
        <f t="shared" si="64"/>
        <v>13</v>
      </c>
      <c r="P702" s="117">
        <f t="shared" si="65"/>
        <v>17</v>
      </c>
      <c r="R702" s="117" t="e">
        <f>VLOOKUP(B702&amp;"-"&amp;C702,Backgroundconc!$A$3:$E$2100,4,FALSE)</f>
        <v>#N/A</v>
      </c>
      <c r="S702" s="117" t="e">
        <f>VLOOKUP(B702&amp;"-"&amp;C702,Backgroundconc!$A$3:$E$2100,5,FALSE)</f>
        <v>#N/A</v>
      </c>
    </row>
    <row r="703" spans="1:19">
      <c r="A703" s="117" t="str">
        <f t="shared" si="62"/>
        <v>13182012</v>
      </c>
      <c r="B703" s="117">
        <f t="shared" si="66"/>
        <v>13</v>
      </c>
      <c r="C703" s="117">
        <f t="shared" si="67"/>
        <v>18</v>
      </c>
      <c r="D703" s="117">
        <v>72000</v>
      </c>
      <c r="E703" s="117">
        <v>90000</v>
      </c>
      <c r="F703" s="117">
        <v>2012</v>
      </c>
      <c r="G703" s="117">
        <v>3.825215</v>
      </c>
      <c r="N703" s="117" t="str">
        <f t="shared" si="63"/>
        <v>7200090000</v>
      </c>
      <c r="O703" s="117">
        <f t="shared" si="64"/>
        <v>13</v>
      </c>
      <c r="P703" s="117">
        <f t="shared" si="65"/>
        <v>18</v>
      </c>
      <c r="R703" s="117" t="e">
        <f>VLOOKUP(B703&amp;"-"&amp;C703,Backgroundconc!$A$3:$E$2100,4,FALSE)</f>
        <v>#N/A</v>
      </c>
      <c r="S703" s="117" t="e">
        <f>VLOOKUP(B703&amp;"-"&amp;C703,Backgroundconc!$A$3:$E$2100,5,FALSE)</f>
        <v>#N/A</v>
      </c>
    </row>
    <row r="704" spans="1:19">
      <c r="A704" s="117" t="str">
        <f t="shared" si="62"/>
        <v>13192012</v>
      </c>
      <c r="B704" s="117">
        <f t="shared" si="66"/>
        <v>13</v>
      </c>
      <c r="C704" s="117">
        <f t="shared" si="67"/>
        <v>19</v>
      </c>
      <c r="D704" s="117">
        <v>72000</v>
      </c>
      <c r="E704" s="117">
        <v>94000</v>
      </c>
      <c r="F704" s="117">
        <v>2012</v>
      </c>
      <c r="G704" s="117">
        <v>3.7528579999999998</v>
      </c>
      <c r="N704" s="117" t="str">
        <f t="shared" si="63"/>
        <v>7200094000</v>
      </c>
      <c r="O704" s="117">
        <f t="shared" si="64"/>
        <v>13</v>
      </c>
      <c r="P704" s="117">
        <f t="shared" si="65"/>
        <v>19</v>
      </c>
      <c r="R704" s="117" t="e">
        <f>VLOOKUP(B704&amp;"-"&amp;C704,Backgroundconc!$A$3:$E$2100,4,FALSE)</f>
        <v>#N/A</v>
      </c>
      <c r="S704" s="117" t="e">
        <f>VLOOKUP(B704&amp;"-"&amp;C704,Backgroundconc!$A$3:$E$2100,5,FALSE)</f>
        <v>#N/A</v>
      </c>
    </row>
    <row r="705" spans="1:19">
      <c r="A705" s="117" t="str">
        <f t="shared" si="62"/>
        <v>13202012</v>
      </c>
      <c r="B705" s="117">
        <f t="shared" si="66"/>
        <v>13</v>
      </c>
      <c r="C705" s="117">
        <f t="shared" si="67"/>
        <v>20</v>
      </c>
      <c r="D705" s="117">
        <v>72000</v>
      </c>
      <c r="E705" s="117">
        <v>98000</v>
      </c>
      <c r="F705" s="117">
        <v>2012</v>
      </c>
      <c r="G705" s="117">
        <v>3.6602999999999999</v>
      </c>
      <c r="N705" s="117" t="str">
        <f t="shared" si="63"/>
        <v>7200098000</v>
      </c>
      <c r="O705" s="117">
        <f t="shared" si="64"/>
        <v>13</v>
      </c>
      <c r="P705" s="117">
        <f t="shared" si="65"/>
        <v>20</v>
      </c>
      <c r="R705" s="117" t="e">
        <f>VLOOKUP(B705&amp;"-"&amp;C705,Backgroundconc!$A$3:$E$2100,4,FALSE)</f>
        <v>#N/A</v>
      </c>
      <c r="S705" s="117" t="e">
        <f>VLOOKUP(B705&amp;"-"&amp;C705,Backgroundconc!$A$3:$E$2100,5,FALSE)</f>
        <v>#N/A</v>
      </c>
    </row>
    <row r="706" spans="1:19">
      <c r="A706" s="117" t="str">
        <f t="shared" si="62"/>
        <v>13212012</v>
      </c>
      <c r="B706" s="117">
        <f t="shared" si="66"/>
        <v>13</v>
      </c>
      <c r="C706" s="117">
        <f t="shared" si="67"/>
        <v>21</v>
      </c>
      <c r="D706" s="117">
        <v>72000</v>
      </c>
      <c r="E706" s="117">
        <v>102000</v>
      </c>
      <c r="F706" s="117">
        <v>2012</v>
      </c>
      <c r="G706" s="117">
        <v>3.6174520000000001</v>
      </c>
      <c r="N706" s="117" t="str">
        <f t="shared" si="63"/>
        <v>72000102000</v>
      </c>
      <c r="O706" s="117">
        <f t="shared" si="64"/>
        <v>13</v>
      </c>
      <c r="P706" s="117">
        <f t="shared" si="65"/>
        <v>21</v>
      </c>
      <c r="R706" s="117" t="e">
        <f>VLOOKUP(B706&amp;"-"&amp;C706,Backgroundconc!$A$3:$E$2100,4,FALSE)</f>
        <v>#N/A</v>
      </c>
      <c r="S706" s="117" t="e">
        <f>VLOOKUP(B706&amp;"-"&amp;C706,Backgroundconc!$A$3:$E$2100,5,FALSE)</f>
        <v>#N/A</v>
      </c>
    </row>
    <row r="707" spans="1:19">
      <c r="A707" s="117" t="str">
        <f t="shared" ref="A707:A770" si="68">CONCATENATE(B707,C707,F707)</f>
        <v>13222012</v>
      </c>
      <c r="B707" s="117">
        <f t="shared" si="66"/>
        <v>13</v>
      </c>
      <c r="C707" s="117">
        <f t="shared" si="67"/>
        <v>22</v>
      </c>
      <c r="D707" s="117">
        <v>72000</v>
      </c>
      <c r="E707" s="117">
        <v>106000</v>
      </c>
      <c r="F707" s="117">
        <v>2012</v>
      </c>
      <c r="G707" s="117">
        <v>3.6729470000000002</v>
      </c>
      <c r="N707" s="117" t="str">
        <f t="shared" ref="N707:N770" si="69">D707&amp;E707</f>
        <v>72000106000</v>
      </c>
      <c r="O707" s="117">
        <f t="shared" ref="O707:O770" si="70">B707</f>
        <v>13</v>
      </c>
      <c r="P707" s="117">
        <f t="shared" ref="P707:P770" si="71">C707</f>
        <v>22</v>
      </c>
      <c r="R707" s="117" t="e">
        <f>VLOOKUP(B707&amp;"-"&amp;C707,Backgroundconc!$A$3:$E$2100,4,FALSE)</f>
        <v>#N/A</v>
      </c>
      <c r="S707" s="117" t="e">
        <f>VLOOKUP(B707&amp;"-"&amp;C707,Backgroundconc!$A$3:$E$2100,5,FALSE)</f>
        <v>#N/A</v>
      </c>
    </row>
    <row r="708" spans="1:19">
      <c r="A708" s="117" t="str">
        <f t="shared" si="68"/>
        <v>13232012</v>
      </c>
      <c r="B708" s="117">
        <f t="shared" si="66"/>
        <v>13</v>
      </c>
      <c r="C708" s="117">
        <f t="shared" si="67"/>
        <v>23</v>
      </c>
      <c r="D708" s="117">
        <v>72000</v>
      </c>
      <c r="E708" s="117">
        <v>110000</v>
      </c>
      <c r="F708" s="117">
        <v>2012</v>
      </c>
      <c r="G708" s="117">
        <v>3.675468</v>
      </c>
      <c r="N708" s="117" t="str">
        <f t="shared" si="69"/>
        <v>72000110000</v>
      </c>
      <c r="O708" s="117">
        <f t="shared" si="70"/>
        <v>13</v>
      </c>
      <c r="P708" s="117">
        <f t="shared" si="71"/>
        <v>23</v>
      </c>
      <c r="R708" s="117" t="e">
        <f>VLOOKUP(B708&amp;"-"&amp;C708,Backgroundconc!$A$3:$E$2100,4,FALSE)</f>
        <v>#N/A</v>
      </c>
      <c r="S708" s="117" t="e">
        <f>VLOOKUP(B708&amp;"-"&amp;C708,Backgroundconc!$A$3:$E$2100,5,FALSE)</f>
        <v>#N/A</v>
      </c>
    </row>
    <row r="709" spans="1:19">
      <c r="A709" s="117" t="str">
        <f t="shared" si="68"/>
        <v>13242012</v>
      </c>
      <c r="B709" s="117">
        <f t="shared" si="66"/>
        <v>13</v>
      </c>
      <c r="C709" s="117">
        <f t="shared" si="67"/>
        <v>24</v>
      </c>
      <c r="D709" s="117">
        <v>72000</v>
      </c>
      <c r="E709" s="117">
        <v>114000</v>
      </c>
      <c r="F709" s="117">
        <v>2012</v>
      </c>
      <c r="G709" s="117">
        <v>3.4090129999999998</v>
      </c>
      <c r="N709" s="117" t="str">
        <f t="shared" si="69"/>
        <v>72000114000</v>
      </c>
      <c r="O709" s="117">
        <f t="shared" si="70"/>
        <v>13</v>
      </c>
      <c r="P709" s="117">
        <f t="shared" si="71"/>
        <v>24</v>
      </c>
      <c r="R709" s="117" t="e">
        <f>VLOOKUP(B709&amp;"-"&amp;C709,Backgroundconc!$A$3:$E$2100,4,FALSE)</f>
        <v>#N/A</v>
      </c>
      <c r="S709" s="117" t="e">
        <f>VLOOKUP(B709&amp;"-"&amp;C709,Backgroundconc!$A$3:$E$2100,5,FALSE)</f>
        <v>#N/A</v>
      </c>
    </row>
    <row r="710" spans="1:19">
      <c r="A710" s="117" t="str">
        <f t="shared" si="68"/>
        <v>13252012</v>
      </c>
      <c r="B710" s="117">
        <f t="shared" si="66"/>
        <v>13</v>
      </c>
      <c r="C710" s="117">
        <f t="shared" si="67"/>
        <v>25</v>
      </c>
      <c r="D710" s="117">
        <v>72000</v>
      </c>
      <c r="E710" s="117">
        <v>118000</v>
      </c>
      <c r="F710" s="117">
        <v>2012</v>
      </c>
      <c r="G710" s="117">
        <v>3.3060070000000001</v>
      </c>
      <c r="N710" s="117" t="str">
        <f t="shared" si="69"/>
        <v>72000118000</v>
      </c>
      <c r="O710" s="117">
        <f t="shared" si="70"/>
        <v>13</v>
      </c>
      <c r="P710" s="117">
        <f t="shared" si="71"/>
        <v>25</v>
      </c>
      <c r="R710" s="117" t="e">
        <f>VLOOKUP(B710&amp;"-"&amp;C710,Backgroundconc!$A$3:$E$2100,4,FALSE)</f>
        <v>#N/A</v>
      </c>
      <c r="S710" s="117" t="e">
        <f>VLOOKUP(B710&amp;"-"&amp;C710,Backgroundconc!$A$3:$E$2100,5,FALSE)</f>
        <v>#N/A</v>
      </c>
    </row>
    <row r="711" spans="1:19">
      <c r="A711" s="117" t="str">
        <f t="shared" si="68"/>
        <v>13262012</v>
      </c>
      <c r="B711" s="117">
        <f t="shared" si="66"/>
        <v>13</v>
      </c>
      <c r="C711" s="117">
        <f t="shared" si="67"/>
        <v>26</v>
      </c>
      <c r="D711" s="117">
        <v>72000</v>
      </c>
      <c r="E711" s="117">
        <v>122000</v>
      </c>
      <c r="F711" s="117">
        <v>2012</v>
      </c>
      <c r="G711" s="117">
        <v>3.1593079999999998</v>
      </c>
      <c r="N711" s="117" t="str">
        <f t="shared" si="69"/>
        <v>72000122000</v>
      </c>
      <c r="O711" s="117">
        <f t="shared" si="70"/>
        <v>13</v>
      </c>
      <c r="P711" s="117">
        <f t="shared" si="71"/>
        <v>26</v>
      </c>
      <c r="R711" s="117" t="e">
        <f>VLOOKUP(B711&amp;"-"&amp;C711,Backgroundconc!$A$3:$E$2100,4,FALSE)</f>
        <v>#N/A</v>
      </c>
      <c r="S711" s="117" t="e">
        <f>VLOOKUP(B711&amp;"-"&amp;C711,Backgroundconc!$A$3:$E$2100,5,FALSE)</f>
        <v>#N/A</v>
      </c>
    </row>
    <row r="712" spans="1:19">
      <c r="A712" s="117" t="str">
        <f t="shared" si="68"/>
        <v>13272012</v>
      </c>
      <c r="B712" s="117">
        <f t="shared" si="66"/>
        <v>13</v>
      </c>
      <c r="C712" s="117">
        <f t="shared" si="67"/>
        <v>27</v>
      </c>
      <c r="D712" s="117">
        <v>72000</v>
      </c>
      <c r="E712" s="117">
        <v>126000</v>
      </c>
      <c r="F712" s="117">
        <v>2012</v>
      </c>
      <c r="G712" s="117">
        <v>3.144917</v>
      </c>
      <c r="N712" s="117" t="str">
        <f t="shared" si="69"/>
        <v>72000126000</v>
      </c>
      <c r="O712" s="117">
        <f t="shared" si="70"/>
        <v>13</v>
      </c>
      <c r="P712" s="117">
        <f t="shared" si="71"/>
        <v>27</v>
      </c>
      <c r="R712" s="117" t="e">
        <f>VLOOKUP(B712&amp;"-"&amp;C712,Backgroundconc!$A$3:$E$2100,4,FALSE)</f>
        <v>#N/A</v>
      </c>
      <c r="S712" s="117" t="e">
        <f>VLOOKUP(B712&amp;"-"&amp;C712,Backgroundconc!$A$3:$E$2100,5,FALSE)</f>
        <v>#N/A</v>
      </c>
    </row>
    <row r="713" spans="1:19">
      <c r="A713" s="117" t="str">
        <f t="shared" si="68"/>
        <v>13282012</v>
      </c>
      <c r="B713" s="117">
        <f t="shared" si="66"/>
        <v>13</v>
      </c>
      <c r="C713" s="117">
        <f t="shared" si="67"/>
        <v>28</v>
      </c>
      <c r="D713" s="117">
        <v>72000</v>
      </c>
      <c r="E713" s="117">
        <v>130000</v>
      </c>
      <c r="F713" s="117">
        <v>2012</v>
      </c>
      <c r="G713" s="117">
        <v>3.4226070000000002</v>
      </c>
      <c r="N713" s="117" t="str">
        <f t="shared" si="69"/>
        <v>72000130000</v>
      </c>
      <c r="O713" s="117">
        <f t="shared" si="70"/>
        <v>13</v>
      </c>
      <c r="P713" s="117">
        <f t="shared" si="71"/>
        <v>28</v>
      </c>
      <c r="R713" s="117" t="e">
        <f>VLOOKUP(B713&amp;"-"&amp;C713,Backgroundconc!$A$3:$E$2100,4,FALSE)</f>
        <v>#N/A</v>
      </c>
      <c r="S713" s="117" t="e">
        <f>VLOOKUP(B713&amp;"-"&amp;C713,Backgroundconc!$A$3:$E$2100,5,FALSE)</f>
        <v>#N/A</v>
      </c>
    </row>
    <row r="714" spans="1:19">
      <c r="A714" s="117" t="str">
        <f t="shared" si="68"/>
        <v>13292012</v>
      </c>
      <c r="B714" s="117">
        <f t="shared" si="66"/>
        <v>13</v>
      </c>
      <c r="C714" s="117">
        <f t="shared" si="67"/>
        <v>29</v>
      </c>
      <c r="D714" s="117">
        <v>72000</v>
      </c>
      <c r="E714" s="117">
        <v>134000</v>
      </c>
      <c r="F714" s="117">
        <v>2012</v>
      </c>
      <c r="G714" s="117">
        <v>3.470907</v>
      </c>
      <c r="N714" s="117" t="str">
        <f t="shared" si="69"/>
        <v>72000134000</v>
      </c>
      <c r="O714" s="117">
        <f t="shared" si="70"/>
        <v>13</v>
      </c>
      <c r="P714" s="117">
        <f t="shared" si="71"/>
        <v>29</v>
      </c>
      <c r="R714" s="117">
        <f>VLOOKUP(B714&amp;"-"&amp;C714,Backgroundconc!$A$3:$E$2100,4,FALSE)</f>
        <v>72000</v>
      </c>
      <c r="S714" s="117">
        <f>VLOOKUP(B714&amp;"-"&amp;C714,Backgroundconc!$A$3:$E$2100,5,FALSE)</f>
        <v>134000</v>
      </c>
    </row>
    <row r="715" spans="1:19">
      <c r="A715" s="117" t="str">
        <f t="shared" si="68"/>
        <v>13302012</v>
      </c>
      <c r="B715" s="117">
        <f t="shared" si="66"/>
        <v>13</v>
      </c>
      <c r="C715" s="117">
        <f t="shared" si="67"/>
        <v>30</v>
      </c>
      <c r="D715" s="117">
        <v>72000</v>
      </c>
      <c r="E715" s="117">
        <v>138000</v>
      </c>
      <c r="F715" s="117">
        <v>2012</v>
      </c>
      <c r="G715" s="117">
        <v>3.352608</v>
      </c>
      <c r="N715" s="117" t="str">
        <f t="shared" si="69"/>
        <v>72000138000</v>
      </c>
      <c r="O715" s="117">
        <f t="shared" si="70"/>
        <v>13</v>
      </c>
      <c r="P715" s="117">
        <f t="shared" si="71"/>
        <v>30</v>
      </c>
      <c r="R715" s="117">
        <f>VLOOKUP(B715&amp;"-"&amp;C715,Backgroundconc!$A$3:$E$2100,4,FALSE)</f>
        <v>72000</v>
      </c>
      <c r="S715" s="117">
        <f>VLOOKUP(B715&amp;"-"&amp;C715,Backgroundconc!$A$3:$E$2100,5,FALSE)</f>
        <v>138000</v>
      </c>
    </row>
    <row r="716" spans="1:19">
      <c r="A716" s="117" t="str">
        <f t="shared" si="68"/>
        <v>13312012</v>
      </c>
      <c r="B716" s="117">
        <f t="shared" si="66"/>
        <v>13</v>
      </c>
      <c r="C716" s="117">
        <f t="shared" si="67"/>
        <v>31</v>
      </c>
      <c r="D716" s="117">
        <v>72000</v>
      </c>
      <c r="E716" s="117">
        <v>142000</v>
      </c>
      <c r="F716" s="117">
        <v>2012</v>
      </c>
      <c r="G716" s="117">
        <v>3.3037369999999999</v>
      </c>
      <c r="N716" s="117" t="str">
        <f t="shared" si="69"/>
        <v>72000142000</v>
      </c>
      <c r="O716" s="117">
        <f t="shared" si="70"/>
        <v>13</v>
      </c>
      <c r="P716" s="117">
        <f t="shared" si="71"/>
        <v>31</v>
      </c>
      <c r="R716" s="117">
        <f>VLOOKUP(B716&amp;"-"&amp;C716,Backgroundconc!$A$3:$E$2100,4,FALSE)</f>
        <v>72000</v>
      </c>
      <c r="S716" s="117">
        <f>VLOOKUP(B716&amp;"-"&amp;C716,Backgroundconc!$A$3:$E$2100,5,FALSE)</f>
        <v>142000</v>
      </c>
    </row>
    <row r="717" spans="1:19">
      <c r="A717" s="117" t="str">
        <f t="shared" si="68"/>
        <v>13322012</v>
      </c>
      <c r="B717" s="117">
        <f t="shared" si="66"/>
        <v>13</v>
      </c>
      <c r="C717" s="117">
        <f t="shared" si="67"/>
        <v>32</v>
      </c>
      <c r="D717" s="117">
        <v>72000</v>
      </c>
      <c r="E717" s="117">
        <v>146000</v>
      </c>
      <c r="F717" s="117">
        <v>2012</v>
      </c>
      <c r="G717" s="117">
        <v>3.3357160000000001</v>
      </c>
      <c r="N717" s="117" t="str">
        <f t="shared" si="69"/>
        <v>72000146000</v>
      </c>
      <c r="O717" s="117">
        <f t="shared" si="70"/>
        <v>13</v>
      </c>
      <c r="P717" s="117">
        <f t="shared" si="71"/>
        <v>32</v>
      </c>
      <c r="R717" s="117">
        <f>VLOOKUP(B717&amp;"-"&amp;C717,Backgroundconc!$A$3:$E$2100,4,FALSE)</f>
        <v>72000</v>
      </c>
      <c r="S717" s="117">
        <f>VLOOKUP(B717&amp;"-"&amp;C717,Backgroundconc!$A$3:$E$2100,5,FALSE)</f>
        <v>146000</v>
      </c>
    </row>
    <row r="718" spans="1:19">
      <c r="A718" s="117" t="str">
        <f t="shared" si="68"/>
        <v>13332012</v>
      </c>
      <c r="B718" s="117">
        <f t="shared" si="66"/>
        <v>13</v>
      </c>
      <c r="C718" s="117">
        <f t="shared" si="67"/>
        <v>33</v>
      </c>
      <c r="D718" s="117">
        <v>72000</v>
      </c>
      <c r="E718" s="117">
        <v>150000</v>
      </c>
      <c r="F718" s="117">
        <v>2012</v>
      </c>
      <c r="G718" s="117">
        <v>3.3318680000000001</v>
      </c>
      <c r="N718" s="117" t="str">
        <f t="shared" si="69"/>
        <v>72000150000</v>
      </c>
      <c r="O718" s="117">
        <f t="shared" si="70"/>
        <v>13</v>
      </c>
      <c r="P718" s="117">
        <f t="shared" si="71"/>
        <v>33</v>
      </c>
      <c r="R718" s="117">
        <f>VLOOKUP(B718&amp;"-"&amp;C718,Backgroundconc!$A$3:$E$2100,4,FALSE)</f>
        <v>72000</v>
      </c>
      <c r="S718" s="117">
        <f>VLOOKUP(B718&amp;"-"&amp;C718,Backgroundconc!$A$3:$E$2100,5,FALSE)</f>
        <v>150000</v>
      </c>
    </row>
    <row r="719" spans="1:19">
      <c r="A719" s="117" t="str">
        <f t="shared" si="68"/>
        <v>13342012</v>
      </c>
      <c r="B719" s="117">
        <f t="shared" si="66"/>
        <v>13</v>
      </c>
      <c r="C719" s="117">
        <f t="shared" si="67"/>
        <v>34</v>
      </c>
      <c r="D719" s="117">
        <v>72000</v>
      </c>
      <c r="E719" s="117">
        <v>154000</v>
      </c>
      <c r="F719" s="117">
        <v>2012</v>
      </c>
      <c r="G719" s="117">
        <v>3.3027319999999998</v>
      </c>
      <c r="N719" s="117" t="str">
        <f t="shared" si="69"/>
        <v>72000154000</v>
      </c>
      <c r="O719" s="117">
        <f t="shared" si="70"/>
        <v>13</v>
      </c>
      <c r="P719" s="117">
        <f t="shared" si="71"/>
        <v>34</v>
      </c>
      <c r="R719" s="117">
        <f>VLOOKUP(B719&amp;"-"&amp;C719,Backgroundconc!$A$3:$E$2100,4,FALSE)</f>
        <v>72000</v>
      </c>
      <c r="S719" s="117">
        <f>VLOOKUP(B719&amp;"-"&amp;C719,Backgroundconc!$A$3:$E$2100,5,FALSE)</f>
        <v>154000</v>
      </c>
    </row>
    <row r="720" spans="1:19">
      <c r="A720" s="117" t="str">
        <f t="shared" si="68"/>
        <v>13352012</v>
      </c>
      <c r="B720" s="117">
        <f t="shared" si="66"/>
        <v>13</v>
      </c>
      <c r="C720" s="117">
        <f t="shared" si="67"/>
        <v>35</v>
      </c>
      <c r="D720" s="117">
        <v>72000</v>
      </c>
      <c r="E720" s="117">
        <v>158000</v>
      </c>
      <c r="F720" s="117">
        <v>2012</v>
      </c>
      <c r="G720" s="117">
        <v>3.3857629999999999</v>
      </c>
      <c r="N720" s="117" t="str">
        <f t="shared" si="69"/>
        <v>72000158000</v>
      </c>
      <c r="O720" s="117">
        <f t="shared" si="70"/>
        <v>13</v>
      </c>
      <c r="P720" s="117">
        <f t="shared" si="71"/>
        <v>35</v>
      </c>
      <c r="R720" s="117">
        <f>VLOOKUP(B720&amp;"-"&amp;C720,Backgroundconc!$A$3:$E$2100,4,FALSE)</f>
        <v>72000</v>
      </c>
      <c r="S720" s="117">
        <f>VLOOKUP(B720&amp;"-"&amp;C720,Backgroundconc!$A$3:$E$2100,5,FALSE)</f>
        <v>158000</v>
      </c>
    </row>
    <row r="721" spans="1:19">
      <c r="A721" s="117" t="str">
        <f t="shared" si="68"/>
        <v>13362012</v>
      </c>
      <c r="B721" s="117">
        <f t="shared" si="66"/>
        <v>13</v>
      </c>
      <c r="C721" s="117">
        <f t="shared" si="67"/>
        <v>36</v>
      </c>
      <c r="D721" s="117">
        <v>72000</v>
      </c>
      <c r="E721" s="117">
        <v>162000</v>
      </c>
      <c r="F721" s="117">
        <v>2012</v>
      </c>
      <c r="G721" s="117">
        <v>3.3078210000000001</v>
      </c>
      <c r="N721" s="117" t="str">
        <f t="shared" si="69"/>
        <v>72000162000</v>
      </c>
      <c r="O721" s="117">
        <f t="shared" si="70"/>
        <v>13</v>
      </c>
      <c r="P721" s="117">
        <f t="shared" si="71"/>
        <v>36</v>
      </c>
      <c r="R721" s="117">
        <f>VLOOKUP(B721&amp;"-"&amp;C721,Backgroundconc!$A$3:$E$2100,4,FALSE)</f>
        <v>72000</v>
      </c>
      <c r="S721" s="117">
        <f>VLOOKUP(B721&amp;"-"&amp;C721,Backgroundconc!$A$3:$E$2100,5,FALSE)</f>
        <v>162000</v>
      </c>
    </row>
    <row r="722" spans="1:19">
      <c r="A722" s="117" t="str">
        <f t="shared" si="68"/>
        <v>13372012</v>
      </c>
      <c r="B722" s="117">
        <f t="shared" si="66"/>
        <v>13</v>
      </c>
      <c r="C722" s="117">
        <f t="shared" si="67"/>
        <v>37</v>
      </c>
      <c r="D722" s="117">
        <v>72000</v>
      </c>
      <c r="E722" s="117">
        <v>166000</v>
      </c>
      <c r="F722" s="117">
        <v>2012</v>
      </c>
      <c r="G722" s="117">
        <v>2.988553</v>
      </c>
      <c r="N722" s="117" t="str">
        <f t="shared" si="69"/>
        <v>72000166000</v>
      </c>
      <c r="O722" s="117">
        <f t="shared" si="70"/>
        <v>13</v>
      </c>
      <c r="P722" s="117">
        <f t="shared" si="71"/>
        <v>37</v>
      </c>
      <c r="R722" s="117">
        <f>VLOOKUP(B722&amp;"-"&amp;C722,Backgroundconc!$A$3:$E$2100,4,FALSE)</f>
        <v>72000</v>
      </c>
      <c r="S722" s="117">
        <f>VLOOKUP(B722&amp;"-"&amp;C722,Backgroundconc!$A$3:$E$2100,5,FALSE)</f>
        <v>166000</v>
      </c>
    </row>
    <row r="723" spans="1:19">
      <c r="A723" s="117" t="str">
        <f t="shared" si="68"/>
        <v>13382012</v>
      </c>
      <c r="B723" s="117">
        <f t="shared" si="66"/>
        <v>13</v>
      </c>
      <c r="C723" s="117">
        <f t="shared" si="67"/>
        <v>38</v>
      </c>
      <c r="D723" s="117">
        <v>72000</v>
      </c>
      <c r="E723" s="117">
        <v>170000</v>
      </c>
      <c r="F723" s="117">
        <v>2012</v>
      </c>
      <c r="G723" s="117">
        <v>2.7902520000000002</v>
      </c>
      <c r="N723" s="117" t="str">
        <f t="shared" si="69"/>
        <v>72000170000</v>
      </c>
      <c r="O723" s="117">
        <f t="shared" si="70"/>
        <v>13</v>
      </c>
      <c r="P723" s="117">
        <f t="shared" si="71"/>
        <v>38</v>
      </c>
      <c r="R723" s="117">
        <f>VLOOKUP(B723&amp;"-"&amp;C723,Backgroundconc!$A$3:$E$2100,4,FALSE)</f>
        <v>72000</v>
      </c>
      <c r="S723" s="117">
        <f>VLOOKUP(B723&amp;"-"&amp;C723,Backgroundconc!$A$3:$E$2100,5,FALSE)</f>
        <v>170000</v>
      </c>
    </row>
    <row r="724" spans="1:19">
      <c r="A724" s="117" t="str">
        <f t="shared" si="68"/>
        <v>13392012</v>
      </c>
      <c r="B724" s="117">
        <f t="shared" si="66"/>
        <v>13</v>
      </c>
      <c r="C724" s="117">
        <f t="shared" si="67"/>
        <v>39</v>
      </c>
      <c r="D724" s="117">
        <v>72000</v>
      </c>
      <c r="E724" s="117">
        <v>174000</v>
      </c>
      <c r="F724" s="117">
        <v>2012</v>
      </c>
      <c r="G724" s="117">
        <v>3.0707469999999999</v>
      </c>
      <c r="N724" s="117" t="str">
        <f t="shared" si="69"/>
        <v>72000174000</v>
      </c>
      <c r="O724" s="117">
        <f t="shared" si="70"/>
        <v>13</v>
      </c>
      <c r="P724" s="117">
        <f t="shared" si="71"/>
        <v>39</v>
      </c>
      <c r="R724" s="117">
        <f>VLOOKUP(B724&amp;"-"&amp;C724,Backgroundconc!$A$3:$E$2100,4,FALSE)</f>
        <v>72000</v>
      </c>
      <c r="S724" s="117">
        <f>VLOOKUP(B724&amp;"-"&amp;C724,Backgroundconc!$A$3:$E$2100,5,FALSE)</f>
        <v>174000</v>
      </c>
    </row>
    <row r="725" spans="1:19">
      <c r="A725" s="117" t="str">
        <f t="shared" si="68"/>
        <v>13402012</v>
      </c>
      <c r="B725" s="117">
        <f t="shared" si="66"/>
        <v>13</v>
      </c>
      <c r="C725" s="117">
        <f t="shared" si="67"/>
        <v>40</v>
      </c>
      <c r="D725" s="117">
        <v>72000</v>
      </c>
      <c r="E725" s="117">
        <v>178000</v>
      </c>
      <c r="F725" s="117">
        <v>2012</v>
      </c>
      <c r="G725" s="117">
        <v>3.0246170000000001</v>
      </c>
      <c r="N725" s="117" t="str">
        <f t="shared" si="69"/>
        <v>72000178000</v>
      </c>
      <c r="O725" s="117">
        <f t="shared" si="70"/>
        <v>13</v>
      </c>
      <c r="P725" s="117">
        <f t="shared" si="71"/>
        <v>40</v>
      </c>
      <c r="R725" s="117">
        <f>VLOOKUP(B725&amp;"-"&amp;C725,Backgroundconc!$A$3:$E$2100,4,FALSE)</f>
        <v>72000</v>
      </c>
      <c r="S725" s="117">
        <f>VLOOKUP(B725&amp;"-"&amp;C725,Backgroundconc!$A$3:$E$2100,5,FALSE)</f>
        <v>178000</v>
      </c>
    </row>
    <row r="726" spans="1:19">
      <c r="A726" s="117" t="str">
        <f t="shared" si="68"/>
        <v>13412012</v>
      </c>
      <c r="B726" s="117">
        <f t="shared" si="66"/>
        <v>13</v>
      </c>
      <c r="C726" s="117">
        <f t="shared" si="67"/>
        <v>41</v>
      </c>
      <c r="D726" s="117">
        <v>72000</v>
      </c>
      <c r="E726" s="117">
        <v>182000</v>
      </c>
      <c r="F726" s="117">
        <v>2012</v>
      </c>
      <c r="G726" s="117">
        <v>3.2447879999999998</v>
      </c>
      <c r="N726" s="117" t="str">
        <f t="shared" si="69"/>
        <v>72000182000</v>
      </c>
      <c r="O726" s="117">
        <f t="shared" si="70"/>
        <v>13</v>
      </c>
      <c r="P726" s="117">
        <f t="shared" si="71"/>
        <v>41</v>
      </c>
      <c r="R726" s="117">
        <f>VLOOKUP(B726&amp;"-"&amp;C726,Backgroundconc!$A$3:$E$2100,4,FALSE)</f>
        <v>72000</v>
      </c>
      <c r="S726" s="117">
        <f>VLOOKUP(B726&amp;"-"&amp;C726,Backgroundconc!$A$3:$E$2100,5,FALSE)</f>
        <v>182000</v>
      </c>
    </row>
    <row r="727" spans="1:19">
      <c r="A727" s="117" t="str">
        <f t="shared" si="68"/>
        <v>13422012</v>
      </c>
      <c r="B727" s="117">
        <f t="shared" si="66"/>
        <v>13</v>
      </c>
      <c r="C727" s="117">
        <f t="shared" si="67"/>
        <v>42</v>
      </c>
      <c r="D727" s="117">
        <v>72000</v>
      </c>
      <c r="E727" s="117">
        <v>186000</v>
      </c>
      <c r="F727" s="117">
        <v>2012</v>
      </c>
      <c r="G727" s="117">
        <v>3.2068970000000001</v>
      </c>
      <c r="N727" s="117" t="str">
        <f t="shared" si="69"/>
        <v>72000186000</v>
      </c>
      <c r="O727" s="117">
        <f t="shared" si="70"/>
        <v>13</v>
      </c>
      <c r="P727" s="117">
        <f t="shared" si="71"/>
        <v>42</v>
      </c>
      <c r="R727" s="117">
        <f>VLOOKUP(B727&amp;"-"&amp;C727,Backgroundconc!$A$3:$E$2100,4,FALSE)</f>
        <v>72000</v>
      </c>
      <c r="S727" s="117">
        <f>VLOOKUP(B727&amp;"-"&amp;C727,Backgroundconc!$A$3:$E$2100,5,FALSE)</f>
        <v>186000</v>
      </c>
    </row>
    <row r="728" spans="1:19">
      <c r="A728" s="117" t="str">
        <f t="shared" si="68"/>
        <v>13432012</v>
      </c>
      <c r="B728" s="117">
        <f t="shared" si="66"/>
        <v>13</v>
      </c>
      <c r="C728" s="117">
        <f t="shared" si="67"/>
        <v>43</v>
      </c>
      <c r="D728" s="117">
        <v>72000</v>
      </c>
      <c r="E728" s="117">
        <v>190000</v>
      </c>
      <c r="F728" s="117">
        <v>2012</v>
      </c>
      <c r="G728" s="117">
        <v>3.4029889999999998</v>
      </c>
      <c r="N728" s="117" t="str">
        <f t="shared" si="69"/>
        <v>72000190000</v>
      </c>
      <c r="O728" s="117">
        <f t="shared" si="70"/>
        <v>13</v>
      </c>
      <c r="P728" s="117">
        <f t="shared" si="71"/>
        <v>43</v>
      </c>
      <c r="R728" s="117">
        <f>VLOOKUP(B728&amp;"-"&amp;C728,Backgroundconc!$A$3:$E$2100,4,FALSE)</f>
        <v>72000</v>
      </c>
      <c r="S728" s="117">
        <f>VLOOKUP(B728&amp;"-"&amp;C728,Backgroundconc!$A$3:$E$2100,5,FALSE)</f>
        <v>190000</v>
      </c>
    </row>
    <row r="729" spans="1:19">
      <c r="A729" s="117" t="str">
        <f t="shared" si="68"/>
        <v>13442012</v>
      </c>
      <c r="B729" s="117">
        <f t="shared" si="66"/>
        <v>13</v>
      </c>
      <c r="C729" s="117">
        <f t="shared" si="67"/>
        <v>44</v>
      </c>
      <c r="D729" s="117">
        <v>72000</v>
      </c>
      <c r="E729" s="117">
        <v>194000</v>
      </c>
      <c r="F729" s="117">
        <v>2012</v>
      </c>
      <c r="G729" s="117">
        <v>3.5214829999999999</v>
      </c>
      <c r="N729" s="117" t="str">
        <f t="shared" si="69"/>
        <v>72000194000</v>
      </c>
      <c r="O729" s="117">
        <f t="shared" si="70"/>
        <v>13</v>
      </c>
      <c r="P729" s="117">
        <f t="shared" si="71"/>
        <v>44</v>
      </c>
      <c r="R729" s="117">
        <f>VLOOKUP(B729&amp;"-"&amp;C729,Backgroundconc!$A$3:$E$2100,4,FALSE)</f>
        <v>72000</v>
      </c>
      <c r="S729" s="117">
        <f>VLOOKUP(B729&amp;"-"&amp;C729,Backgroundconc!$A$3:$E$2100,5,FALSE)</f>
        <v>194000</v>
      </c>
    </row>
    <row r="730" spans="1:19">
      <c r="A730" s="117" t="str">
        <f t="shared" si="68"/>
        <v>13452012</v>
      </c>
      <c r="B730" s="117">
        <f t="shared" si="66"/>
        <v>13</v>
      </c>
      <c r="C730" s="117">
        <f t="shared" si="67"/>
        <v>45</v>
      </c>
      <c r="D730" s="117">
        <v>72000</v>
      </c>
      <c r="E730" s="117">
        <v>198000</v>
      </c>
      <c r="F730" s="117">
        <v>2012</v>
      </c>
      <c r="G730" s="117">
        <v>3.5228489999999999</v>
      </c>
      <c r="N730" s="117" t="str">
        <f t="shared" si="69"/>
        <v>72000198000</v>
      </c>
      <c r="O730" s="117">
        <f t="shared" si="70"/>
        <v>13</v>
      </c>
      <c r="P730" s="117">
        <f t="shared" si="71"/>
        <v>45</v>
      </c>
      <c r="R730" s="117">
        <f>VLOOKUP(B730&amp;"-"&amp;C730,Backgroundconc!$A$3:$E$2100,4,FALSE)</f>
        <v>72000</v>
      </c>
      <c r="S730" s="117">
        <f>VLOOKUP(B730&amp;"-"&amp;C730,Backgroundconc!$A$3:$E$2100,5,FALSE)</f>
        <v>198000</v>
      </c>
    </row>
    <row r="731" spans="1:19">
      <c r="A731" s="117" t="str">
        <f t="shared" si="68"/>
        <v>13462012</v>
      </c>
      <c r="B731" s="117">
        <f t="shared" si="66"/>
        <v>13</v>
      </c>
      <c r="C731" s="117">
        <f t="shared" si="67"/>
        <v>46</v>
      </c>
      <c r="D731" s="117">
        <v>72000</v>
      </c>
      <c r="E731" s="117">
        <v>202000</v>
      </c>
      <c r="F731" s="117">
        <v>2012</v>
      </c>
      <c r="G731" s="117">
        <v>3.5401349999999998</v>
      </c>
      <c r="N731" s="117" t="str">
        <f t="shared" si="69"/>
        <v>72000202000</v>
      </c>
      <c r="O731" s="117">
        <f t="shared" si="70"/>
        <v>13</v>
      </c>
      <c r="P731" s="117">
        <f t="shared" si="71"/>
        <v>46</v>
      </c>
      <c r="R731" s="117">
        <f>VLOOKUP(B731&amp;"-"&amp;C731,Backgroundconc!$A$3:$E$2100,4,FALSE)</f>
        <v>72000</v>
      </c>
      <c r="S731" s="117">
        <f>VLOOKUP(B731&amp;"-"&amp;C731,Backgroundconc!$A$3:$E$2100,5,FALSE)</f>
        <v>202000</v>
      </c>
    </row>
    <row r="732" spans="1:19">
      <c r="A732" s="117" t="str">
        <f t="shared" si="68"/>
        <v>13472012</v>
      </c>
      <c r="B732" s="117">
        <f t="shared" ref="B732:B795" si="72">(D732-24000)/4000+1</f>
        <v>13</v>
      </c>
      <c r="C732" s="117">
        <f t="shared" ref="C732:C795" si="73">(E732-22000)/4000+1</f>
        <v>47</v>
      </c>
      <c r="D732" s="117">
        <v>72000</v>
      </c>
      <c r="E732" s="117">
        <v>206000</v>
      </c>
      <c r="F732" s="117">
        <v>2012</v>
      </c>
      <c r="G732" s="117">
        <v>3.630074</v>
      </c>
      <c r="N732" s="117" t="str">
        <f t="shared" si="69"/>
        <v>72000206000</v>
      </c>
      <c r="O732" s="117">
        <f t="shared" si="70"/>
        <v>13</v>
      </c>
      <c r="P732" s="117">
        <f t="shared" si="71"/>
        <v>47</v>
      </c>
      <c r="R732" s="117">
        <f>VLOOKUP(B732&amp;"-"&amp;C732,Backgroundconc!$A$3:$E$2100,4,FALSE)</f>
        <v>72000</v>
      </c>
      <c r="S732" s="117">
        <f>VLOOKUP(B732&amp;"-"&amp;C732,Backgroundconc!$A$3:$E$2100,5,FALSE)</f>
        <v>206000</v>
      </c>
    </row>
    <row r="733" spans="1:19">
      <c r="A733" s="117" t="str">
        <f t="shared" si="68"/>
        <v>13482012</v>
      </c>
      <c r="B733" s="117">
        <f t="shared" si="72"/>
        <v>13</v>
      </c>
      <c r="C733" s="117">
        <f t="shared" si="73"/>
        <v>48</v>
      </c>
      <c r="D733" s="117">
        <v>72000</v>
      </c>
      <c r="E733" s="117">
        <v>210000</v>
      </c>
      <c r="F733" s="117">
        <v>2012</v>
      </c>
      <c r="G733" s="117">
        <v>3.6930489999999998</v>
      </c>
      <c r="N733" s="117" t="str">
        <f t="shared" si="69"/>
        <v>72000210000</v>
      </c>
      <c r="O733" s="117">
        <f t="shared" si="70"/>
        <v>13</v>
      </c>
      <c r="P733" s="117">
        <f t="shared" si="71"/>
        <v>48</v>
      </c>
      <c r="R733" s="117">
        <f>VLOOKUP(B733&amp;"-"&amp;C733,Backgroundconc!$A$3:$E$2100,4,FALSE)</f>
        <v>72000</v>
      </c>
      <c r="S733" s="117">
        <f>VLOOKUP(B733&amp;"-"&amp;C733,Backgroundconc!$A$3:$E$2100,5,FALSE)</f>
        <v>210000</v>
      </c>
    </row>
    <row r="734" spans="1:19">
      <c r="A734" s="117" t="str">
        <f t="shared" si="68"/>
        <v>13492012</v>
      </c>
      <c r="B734" s="117">
        <f t="shared" si="72"/>
        <v>13</v>
      </c>
      <c r="C734" s="117">
        <f t="shared" si="73"/>
        <v>49</v>
      </c>
      <c r="D734" s="117">
        <v>72000</v>
      </c>
      <c r="E734" s="117">
        <v>214000</v>
      </c>
      <c r="F734" s="117">
        <v>2012</v>
      </c>
      <c r="G734" s="117">
        <v>4.310575</v>
      </c>
      <c r="N734" s="117" t="str">
        <f t="shared" si="69"/>
        <v>72000214000</v>
      </c>
      <c r="O734" s="117">
        <f t="shared" si="70"/>
        <v>13</v>
      </c>
      <c r="P734" s="117">
        <f t="shared" si="71"/>
        <v>49</v>
      </c>
      <c r="R734" s="117">
        <f>VLOOKUP(B734&amp;"-"&amp;C734,Backgroundconc!$A$3:$E$2100,4,FALSE)</f>
        <v>72000</v>
      </c>
      <c r="S734" s="117">
        <f>VLOOKUP(B734&amp;"-"&amp;C734,Backgroundconc!$A$3:$E$2100,5,FALSE)</f>
        <v>214000</v>
      </c>
    </row>
    <row r="735" spans="1:19">
      <c r="A735" s="117" t="str">
        <f t="shared" si="68"/>
        <v>13502012</v>
      </c>
      <c r="B735" s="117">
        <f t="shared" si="72"/>
        <v>13</v>
      </c>
      <c r="C735" s="117">
        <f t="shared" si="73"/>
        <v>50</v>
      </c>
      <c r="D735" s="117">
        <v>72000</v>
      </c>
      <c r="E735" s="117">
        <v>218000</v>
      </c>
      <c r="F735" s="117">
        <v>2012</v>
      </c>
      <c r="G735" s="117">
        <v>4.6694889999999996</v>
      </c>
      <c r="N735" s="117" t="str">
        <f t="shared" si="69"/>
        <v>72000218000</v>
      </c>
      <c r="O735" s="117">
        <f t="shared" si="70"/>
        <v>13</v>
      </c>
      <c r="P735" s="117">
        <f t="shared" si="71"/>
        <v>50</v>
      </c>
      <c r="R735" s="117">
        <f>VLOOKUP(B735&amp;"-"&amp;C735,Backgroundconc!$A$3:$E$2100,4,FALSE)</f>
        <v>72000</v>
      </c>
      <c r="S735" s="117">
        <f>VLOOKUP(B735&amp;"-"&amp;C735,Backgroundconc!$A$3:$E$2100,5,FALSE)</f>
        <v>218000</v>
      </c>
    </row>
    <row r="736" spans="1:19">
      <c r="A736" s="117" t="str">
        <f t="shared" si="68"/>
        <v>13512012</v>
      </c>
      <c r="B736" s="117">
        <f t="shared" si="72"/>
        <v>13</v>
      </c>
      <c r="C736" s="117">
        <f t="shared" si="73"/>
        <v>51</v>
      </c>
      <c r="D736" s="117">
        <v>72000</v>
      </c>
      <c r="E736" s="117">
        <v>222000</v>
      </c>
      <c r="F736" s="117">
        <v>2012</v>
      </c>
      <c r="G736" s="117">
        <v>4.6013210000000004</v>
      </c>
      <c r="N736" s="117" t="str">
        <f t="shared" si="69"/>
        <v>72000222000</v>
      </c>
      <c r="O736" s="117">
        <f t="shared" si="70"/>
        <v>13</v>
      </c>
      <c r="P736" s="117">
        <f t="shared" si="71"/>
        <v>51</v>
      </c>
      <c r="R736" s="117">
        <f>VLOOKUP(B736&amp;"-"&amp;C736,Backgroundconc!$A$3:$E$2100,4,FALSE)</f>
        <v>72000</v>
      </c>
      <c r="S736" s="117">
        <f>VLOOKUP(B736&amp;"-"&amp;C736,Backgroundconc!$A$3:$E$2100,5,FALSE)</f>
        <v>222000</v>
      </c>
    </row>
    <row r="737" spans="1:19">
      <c r="A737" s="117" t="str">
        <f t="shared" si="68"/>
        <v>13522012</v>
      </c>
      <c r="B737" s="117">
        <f t="shared" si="72"/>
        <v>13</v>
      </c>
      <c r="C737" s="117">
        <f t="shared" si="73"/>
        <v>52</v>
      </c>
      <c r="D737" s="117">
        <v>72000</v>
      </c>
      <c r="E737" s="117">
        <v>226000</v>
      </c>
      <c r="F737" s="117">
        <v>2012</v>
      </c>
      <c r="G737" s="117">
        <v>5.3665399999999996</v>
      </c>
      <c r="N737" s="117" t="str">
        <f t="shared" si="69"/>
        <v>72000226000</v>
      </c>
      <c r="O737" s="117">
        <f t="shared" si="70"/>
        <v>13</v>
      </c>
      <c r="P737" s="117">
        <f t="shared" si="71"/>
        <v>52</v>
      </c>
      <c r="R737" s="117">
        <f>VLOOKUP(B737&amp;"-"&amp;C737,Backgroundconc!$A$3:$E$2100,4,FALSE)</f>
        <v>72000</v>
      </c>
      <c r="S737" s="117">
        <f>VLOOKUP(B737&amp;"-"&amp;C737,Backgroundconc!$A$3:$E$2100,5,FALSE)</f>
        <v>226000</v>
      </c>
    </row>
    <row r="738" spans="1:19">
      <c r="A738" s="117" t="str">
        <f t="shared" si="68"/>
        <v>13532012</v>
      </c>
      <c r="B738" s="117">
        <f t="shared" si="72"/>
        <v>13</v>
      </c>
      <c r="C738" s="117">
        <f t="shared" si="73"/>
        <v>53</v>
      </c>
      <c r="D738" s="117">
        <v>72000</v>
      </c>
      <c r="E738" s="117">
        <v>230000</v>
      </c>
      <c r="F738" s="117">
        <v>2012</v>
      </c>
      <c r="G738" s="117">
        <v>6.6643980000000003</v>
      </c>
      <c r="N738" s="117" t="str">
        <f t="shared" si="69"/>
        <v>72000230000</v>
      </c>
      <c r="O738" s="117">
        <f t="shared" si="70"/>
        <v>13</v>
      </c>
      <c r="P738" s="117">
        <f t="shared" si="71"/>
        <v>53</v>
      </c>
      <c r="R738" s="117" t="e">
        <f>VLOOKUP(B738&amp;"-"&amp;C738,Backgroundconc!$A$3:$E$2100,4,FALSE)</f>
        <v>#N/A</v>
      </c>
      <c r="S738" s="117" t="e">
        <f>VLOOKUP(B738&amp;"-"&amp;C738,Backgroundconc!$A$3:$E$2100,5,FALSE)</f>
        <v>#N/A</v>
      </c>
    </row>
    <row r="739" spans="1:19">
      <c r="A739" s="117" t="str">
        <f t="shared" si="68"/>
        <v>13542012</v>
      </c>
      <c r="B739" s="117">
        <f t="shared" si="72"/>
        <v>13</v>
      </c>
      <c r="C739" s="117">
        <f t="shared" si="73"/>
        <v>54</v>
      </c>
      <c r="D739" s="117">
        <v>72000</v>
      </c>
      <c r="E739" s="117">
        <v>234000</v>
      </c>
      <c r="F739" s="117">
        <v>2012</v>
      </c>
      <c r="G739" s="117">
        <v>6.8205869999999997</v>
      </c>
      <c r="N739" s="117" t="str">
        <f t="shared" si="69"/>
        <v>72000234000</v>
      </c>
      <c r="O739" s="117">
        <f t="shared" si="70"/>
        <v>13</v>
      </c>
      <c r="P739" s="117">
        <f t="shared" si="71"/>
        <v>54</v>
      </c>
      <c r="R739" s="117" t="e">
        <f>VLOOKUP(B739&amp;"-"&amp;C739,Backgroundconc!$A$3:$E$2100,4,FALSE)</f>
        <v>#N/A</v>
      </c>
      <c r="S739" s="117" t="e">
        <f>VLOOKUP(B739&amp;"-"&amp;C739,Backgroundconc!$A$3:$E$2100,5,FALSE)</f>
        <v>#N/A</v>
      </c>
    </row>
    <row r="740" spans="1:19">
      <c r="A740" s="117" t="str">
        <f t="shared" si="68"/>
        <v>13552012</v>
      </c>
      <c r="B740" s="117">
        <f t="shared" si="72"/>
        <v>13</v>
      </c>
      <c r="C740" s="117">
        <f t="shared" si="73"/>
        <v>55</v>
      </c>
      <c r="D740" s="117">
        <v>72000</v>
      </c>
      <c r="E740" s="117">
        <v>238000</v>
      </c>
      <c r="F740" s="117">
        <v>2012</v>
      </c>
      <c r="G740" s="117">
        <v>6.9183620000000001</v>
      </c>
      <c r="N740" s="117" t="str">
        <f t="shared" si="69"/>
        <v>72000238000</v>
      </c>
      <c r="O740" s="117">
        <f t="shared" si="70"/>
        <v>13</v>
      </c>
      <c r="P740" s="117">
        <f t="shared" si="71"/>
        <v>55</v>
      </c>
      <c r="R740" s="117" t="e">
        <f>VLOOKUP(B740&amp;"-"&amp;C740,Backgroundconc!$A$3:$E$2100,4,FALSE)</f>
        <v>#N/A</v>
      </c>
      <c r="S740" s="117" t="e">
        <f>VLOOKUP(B740&amp;"-"&amp;C740,Backgroundconc!$A$3:$E$2100,5,FALSE)</f>
        <v>#N/A</v>
      </c>
    </row>
    <row r="741" spans="1:19">
      <c r="A741" s="117" t="str">
        <f t="shared" si="68"/>
        <v>13562012</v>
      </c>
      <c r="B741" s="117">
        <f t="shared" si="72"/>
        <v>13</v>
      </c>
      <c r="C741" s="117">
        <f t="shared" si="73"/>
        <v>56</v>
      </c>
      <c r="D741" s="117">
        <v>72000</v>
      </c>
      <c r="E741" s="117">
        <v>242000</v>
      </c>
      <c r="F741" s="117">
        <v>2012</v>
      </c>
      <c r="G741" s="117">
        <v>7.0607810000000004</v>
      </c>
      <c r="N741" s="117" t="str">
        <f t="shared" si="69"/>
        <v>72000242000</v>
      </c>
      <c r="O741" s="117">
        <f t="shared" si="70"/>
        <v>13</v>
      </c>
      <c r="P741" s="117">
        <f t="shared" si="71"/>
        <v>56</v>
      </c>
      <c r="R741" s="117" t="e">
        <f>VLOOKUP(B741&amp;"-"&amp;C741,Backgroundconc!$A$3:$E$2100,4,FALSE)</f>
        <v>#N/A</v>
      </c>
      <c r="S741" s="117" t="e">
        <f>VLOOKUP(B741&amp;"-"&amp;C741,Backgroundconc!$A$3:$E$2100,5,FALSE)</f>
        <v>#N/A</v>
      </c>
    </row>
    <row r="742" spans="1:19">
      <c r="A742" s="117" t="str">
        <f t="shared" si="68"/>
        <v>13572012</v>
      </c>
      <c r="B742" s="117">
        <f t="shared" si="72"/>
        <v>13</v>
      </c>
      <c r="C742" s="117">
        <f t="shared" si="73"/>
        <v>57</v>
      </c>
      <c r="D742" s="117">
        <v>72000</v>
      </c>
      <c r="E742" s="117">
        <v>246000</v>
      </c>
      <c r="F742" s="117">
        <v>2012</v>
      </c>
      <c r="G742" s="117">
        <v>7.1661049999999999</v>
      </c>
      <c r="N742" s="117" t="str">
        <f t="shared" si="69"/>
        <v>72000246000</v>
      </c>
      <c r="O742" s="117">
        <f t="shared" si="70"/>
        <v>13</v>
      </c>
      <c r="P742" s="117">
        <f t="shared" si="71"/>
        <v>57</v>
      </c>
      <c r="R742" s="117" t="e">
        <f>VLOOKUP(B742&amp;"-"&amp;C742,Backgroundconc!$A$3:$E$2100,4,FALSE)</f>
        <v>#N/A</v>
      </c>
      <c r="S742" s="117" t="e">
        <f>VLOOKUP(B742&amp;"-"&amp;C742,Backgroundconc!$A$3:$E$2100,5,FALSE)</f>
        <v>#N/A</v>
      </c>
    </row>
    <row r="743" spans="1:19">
      <c r="A743" s="117" t="str">
        <f t="shared" si="68"/>
        <v>1412012</v>
      </c>
      <c r="B743" s="117">
        <f t="shared" si="72"/>
        <v>14</v>
      </c>
      <c r="C743" s="117">
        <f t="shared" si="73"/>
        <v>1</v>
      </c>
      <c r="D743" s="117">
        <v>76000</v>
      </c>
      <c r="E743" s="117">
        <v>22000</v>
      </c>
      <c r="F743" s="117">
        <v>2012</v>
      </c>
      <c r="G743" s="117">
        <v>2.8945249999999998</v>
      </c>
      <c r="N743" s="117" t="str">
        <f t="shared" si="69"/>
        <v>7600022000</v>
      </c>
      <c r="O743" s="117">
        <f t="shared" si="70"/>
        <v>14</v>
      </c>
      <c r="P743" s="117">
        <f t="shared" si="71"/>
        <v>1</v>
      </c>
      <c r="R743" s="117" t="e">
        <f>VLOOKUP(B743&amp;"-"&amp;C743,Backgroundconc!$A$3:$E$2100,4,FALSE)</f>
        <v>#N/A</v>
      </c>
      <c r="S743" s="117" t="e">
        <f>VLOOKUP(B743&amp;"-"&amp;C743,Backgroundconc!$A$3:$E$2100,5,FALSE)</f>
        <v>#N/A</v>
      </c>
    </row>
    <row r="744" spans="1:19">
      <c r="A744" s="117" t="str">
        <f t="shared" si="68"/>
        <v>1422012</v>
      </c>
      <c r="B744" s="117">
        <f t="shared" si="72"/>
        <v>14</v>
      </c>
      <c r="C744" s="117">
        <f t="shared" si="73"/>
        <v>2</v>
      </c>
      <c r="D744" s="117">
        <v>76000</v>
      </c>
      <c r="E744" s="117">
        <v>26000</v>
      </c>
      <c r="F744" s="117">
        <v>2012</v>
      </c>
      <c r="G744" s="117">
        <v>2.9712329999999998</v>
      </c>
      <c r="N744" s="117" t="str">
        <f t="shared" si="69"/>
        <v>7600026000</v>
      </c>
      <c r="O744" s="117">
        <f t="shared" si="70"/>
        <v>14</v>
      </c>
      <c r="P744" s="117">
        <f t="shared" si="71"/>
        <v>2</v>
      </c>
      <c r="R744" s="117" t="e">
        <f>VLOOKUP(B744&amp;"-"&amp;C744,Backgroundconc!$A$3:$E$2100,4,FALSE)</f>
        <v>#N/A</v>
      </c>
      <c r="S744" s="117" t="e">
        <f>VLOOKUP(B744&amp;"-"&amp;C744,Backgroundconc!$A$3:$E$2100,5,FALSE)</f>
        <v>#N/A</v>
      </c>
    </row>
    <row r="745" spans="1:19">
      <c r="A745" s="117" t="str">
        <f t="shared" si="68"/>
        <v>1432012</v>
      </c>
      <c r="B745" s="117">
        <f t="shared" si="72"/>
        <v>14</v>
      </c>
      <c r="C745" s="117">
        <f t="shared" si="73"/>
        <v>3</v>
      </c>
      <c r="D745" s="117">
        <v>76000</v>
      </c>
      <c r="E745" s="117">
        <v>30000</v>
      </c>
      <c r="F745" s="117">
        <v>2012</v>
      </c>
      <c r="G745" s="117">
        <v>2.9488699999999999</v>
      </c>
      <c r="N745" s="117" t="str">
        <f t="shared" si="69"/>
        <v>7600030000</v>
      </c>
      <c r="O745" s="117">
        <f t="shared" si="70"/>
        <v>14</v>
      </c>
      <c r="P745" s="117">
        <f t="shared" si="71"/>
        <v>3</v>
      </c>
      <c r="R745" s="117" t="e">
        <f>VLOOKUP(B745&amp;"-"&amp;C745,Backgroundconc!$A$3:$E$2100,4,FALSE)</f>
        <v>#N/A</v>
      </c>
      <c r="S745" s="117" t="e">
        <f>VLOOKUP(B745&amp;"-"&amp;C745,Backgroundconc!$A$3:$E$2100,5,FALSE)</f>
        <v>#N/A</v>
      </c>
    </row>
    <row r="746" spans="1:19">
      <c r="A746" s="117" t="str">
        <f t="shared" si="68"/>
        <v>1442012</v>
      </c>
      <c r="B746" s="117">
        <f t="shared" si="72"/>
        <v>14</v>
      </c>
      <c r="C746" s="117">
        <f t="shared" si="73"/>
        <v>4</v>
      </c>
      <c r="D746" s="117">
        <v>76000</v>
      </c>
      <c r="E746" s="117">
        <v>34000</v>
      </c>
      <c r="F746" s="117">
        <v>2012</v>
      </c>
      <c r="G746" s="117">
        <v>2.9712179999999999</v>
      </c>
      <c r="N746" s="117" t="str">
        <f t="shared" si="69"/>
        <v>7600034000</v>
      </c>
      <c r="O746" s="117">
        <f t="shared" si="70"/>
        <v>14</v>
      </c>
      <c r="P746" s="117">
        <f t="shared" si="71"/>
        <v>4</v>
      </c>
      <c r="R746" s="117" t="e">
        <f>VLOOKUP(B746&amp;"-"&amp;C746,Backgroundconc!$A$3:$E$2100,4,FALSE)</f>
        <v>#N/A</v>
      </c>
      <c r="S746" s="117" t="e">
        <f>VLOOKUP(B746&amp;"-"&amp;C746,Backgroundconc!$A$3:$E$2100,5,FALSE)</f>
        <v>#N/A</v>
      </c>
    </row>
    <row r="747" spans="1:19">
      <c r="A747" s="117" t="str">
        <f t="shared" si="68"/>
        <v>1452012</v>
      </c>
      <c r="B747" s="117">
        <f t="shared" si="72"/>
        <v>14</v>
      </c>
      <c r="C747" s="117">
        <f t="shared" si="73"/>
        <v>5</v>
      </c>
      <c r="D747" s="117">
        <v>76000</v>
      </c>
      <c r="E747" s="117">
        <v>38000</v>
      </c>
      <c r="F747" s="117">
        <v>2012</v>
      </c>
      <c r="G747" s="117">
        <v>3.3256190000000001</v>
      </c>
      <c r="N747" s="117" t="str">
        <f t="shared" si="69"/>
        <v>7600038000</v>
      </c>
      <c r="O747" s="117">
        <f t="shared" si="70"/>
        <v>14</v>
      </c>
      <c r="P747" s="117">
        <f t="shared" si="71"/>
        <v>5</v>
      </c>
      <c r="R747" s="117" t="e">
        <f>VLOOKUP(B747&amp;"-"&amp;C747,Backgroundconc!$A$3:$E$2100,4,FALSE)</f>
        <v>#N/A</v>
      </c>
      <c r="S747" s="117" t="e">
        <f>VLOOKUP(B747&amp;"-"&amp;C747,Backgroundconc!$A$3:$E$2100,5,FALSE)</f>
        <v>#N/A</v>
      </c>
    </row>
    <row r="748" spans="1:19">
      <c r="A748" s="117" t="str">
        <f t="shared" si="68"/>
        <v>1462012</v>
      </c>
      <c r="B748" s="117">
        <f t="shared" si="72"/>
        <v>14</v>
      </c>
      <c r="C748" s="117">
        <f t="shared" si="73"/>
        <v>6</v>
      </c>
      <c r="D748" s="117">
        <v>76000</v>
      </c>
      <c r="E748" s="117">
        <v>42000</v>
      </c>
      <c r="F748" s="117">
        <v>2012</v>
      </c>
      <c r="G748" s="117">
        <v>3.4724740000000001</v>
      </c>
      <c r="N748" s="117" t="str">
        <f t="shared" si="69"/>
        <v>7600042000</v>
      </c>
      <c r="O748" s="117">
        <f t="shared" si="70"/>
        <v>14</v>
      </c>
      <c r="P748" s="117">
        <f t="shared" si="71"/>
        <v>6</v>
      </c>
      <c r="R748" s="117" t="e">
        <f>VLOOKUP(B748&amp;"-"&amp;C748,Backgroundconc!$A$3:$E$2100,4,FALSE)</f>
        <v>#N/A</v>
      </c>
      <c r="S748" s="117" t="e">
        <f>VLOOKUP(B748&amp;"-"&amp;C748,Backgroundconc!$A$3:$E$2100,5,FALSE)</f>
        <v>#N/A</v>
      </c>
    </row>
    <row r="749" spans="1:19">
      <c r="A749" s="117" t="str">
        <f t="shared" si="68"/>
        <v>1472012</v>
      </c>
      <c r="B749" s="117">
        <f t="shared" si="72"/>
        <v>14</v>
      </c>
      <c r="C749" s="117">
        <f t="shared" si="73"/>
        <v>7</v>
      </c>
      <c r="D749" s="117">
        <v>76000</v>
      </c>
      <c r="E749" s="117">
        <v>46000</v>
      </c>
      <c r="F749" s="117">
        <v>2012</v>
      </c>
      <c r="G749" s="117">
        <v>3.469811</v>
      </c>
      <c r="N749" s="117" t="str">
        <f t="shared" si="69"/>
        <v>7600046000</v>
      </c>
      <c r="O749" s="117">
        <f t="shared" si="70"/>
        <v>14</v>
      </c>
      <c r="P749" s="117">
        <f t="shared" si="71"/>
        <v>7</v>
      </c>
      <c r="R749" s="117" t="e">
        <f>VLOOKUP(B749&amp;"-"&amp;C749,Backgroundconc!$A$3:$E$2100,4,FALSE)</f>
        <v>#N/A</v>
      </c>
      <c r="S749" s="117" t="e">
        <f>VLOOKUP(B749&amp;"-"&amp;C749,Backgroundconc!$A$3:$E$2100,5,FALSE)</f>
        <v>#N/A</v>
      </c>
    </row>
    <row r="750" spans="1:19">
      <c r="A750" s="117" t="str">
        <f t="shared" si="68"/>
        <v>1482012</v>
      </c>
      <c r="B750" s="117">
        <f t="shared" si="72"/>
        <v>14</v>
      </c>
      <c r="C750" s="117">
        <f t="shared" si="73"/>
        <v>8</v>
      </c>
      <c r="D750" s="117">
        <v>76000</v>
      </c>
      <c r="E750" s="117">
        <v>50000</v>
      </c>
      <c r="F750" s="117">
        <v>2012</v>
      </c>
      <c r="G750" s="117">
        <v>3.6058089999999998</v>
      </c>
      <c r="N750" s="117" t="str">
        <f t="shared" si="69"/>
        <v>7600050000</v>
      </c>
      <c r="O750" s="117">
        <f t="shared" si="70"/>
        <v>14</v>
      </c>
      <c r="P750" s="117">
        <f t="shared" si="71"/>
        <v>8</v>
      </c>
      <c r="R750" s="117" t="e">
        <f>VLOOKUP(B750&amp;"-"&amp;C750,Backgroundconc!$A$3:$E$2100,4,FALSE)</f>
        <v>#N/A</v>
      </c>
      <c r="S750" s="117" t="e">
        <f>VLOOKUP(B750&amp;"-"&amp;C750,Backgroundconc!$A$3:$E$2100,5,FALSE)</f>
        <v>#N/A</v>
      </c>
    </row>
    <row r="751" spans="1:19">
      <c r="A751" s="117" t="str">
        <f t="shared" si="68"/>
        <v>1492012</v>
      </c>
      <c r="B751" s="117">
        <f t="shared" si="72"/>
        <v>14</v>
      </c>
      <c r="C751" s="117">
        <f t="shared" si="73"/>
        <v>9</v>
      </c>
      <c r="D751" s="117">
        <v>76000</v>
      </c>
      <c r="E751" s="117">
        <v>54000</v>
      </c>
      <c r="F751" s="117">
        <v>2012</v>
      </c>
      <c r="G751" s="117">
        <v>3.533074</v>
      </c>
      <c r="N751" s="117" t="str">
        <f t="shared" si="69"/>
        <v>7600054000</v>
      </c>
      <c r="O751" s="117">
        <f t="shared" si="70"/>
        <v>14</v>
      </c>
      <c r="P751" s="117">
        <f t="shared" si="71"/>
        <v>9</v>
      </c>
      <c r="R751" s="117" t="e">
        <f>VLOOKUP(B751&amp;"-"&amp;C751,Backgroundconc!$A$3:$E$2100,4,FALSE)</f>
        <v>#N/A</v>
      </c>
      <c r="S751" s="117" t="e">
        <f>VLOOKUP(B751&amp;"-"&amp;C751,Backgroundconc!$A$3:$E$2100,5,FALSE)</f>
        <v>#N/A</v>
      </c>
    </row>
    <row r="752" spans="1:19">
      <c r="A752" s="117" t="str">
        <f t="shared" si="68"/>
        <v>14102012</v>
      </c>
      <c r="B752" s="117">
        <f t="shared" si="72"/>
        <v>14</v>
      </c>
      <c r="C752" s="117">
        <f t="shared" si="73"/>
        <v>10</v>
      </c>
      <c r="D752" s="117">
        <v>76000</v>
      </c>
      <c r="E752" s="117">
        <v>58000</v>
      </c>
      <c r="F752" s="117">
        <v>2012</v>
      </c>
      <c r="G752" s="117">
        <v>3.4783770000000001</v>
      </c>
      <c r="N752" s="117" t="str">
        <f t="shared" si="69"/>
        <v>7600058000</v>
      </c>
      <c r="O752" s="117">
        <f t="shared" si="70"/>
        <v>14</v>
      </c>
      <c r="P752" s="117">
        <f t="shared" si="71"/>
        <v>10</v>
      </c>
      <c r="R752" s="117" t="e">
        <f>VLOOKUP(B752&amp;"-"&amp;C752,Backgroundconc!$A$3:$E$2100,4,FALSE)</f>
        <v>#N/A</v>
      </c>
      <c r="S752" s="117" t="e">
        <f>VLOOKUP(B752&amp;"-"&amp;C752,Backgroundconc!$A$3:$E$2100,5,FALSE)</f>
        <v>#N/A</v>
      </c>
    </row>
    <row r="753" spans="1:19">
      <c r="A753" s="117" t="str">
        <f t="shared" si="68"/>
        <v>14112012</v>
      </c>
      <c r="B753" s="117">
        <f t="shared" si="72"/>
        <v>14</v>
      </c>
      <c r="C753" s="117">
        <f t="shared" si="73"/>
        <v>11</v>
      </c>
      <c r="D753" s="117">
        <v>76000</v>
      </c>
      <c r="E753" s="117">
        <v>62000</v>
      </c>
      <c r="F753" s="117">
        <v>2012</v>
      </c>
      <c r="G753" s="117">
        <v>3.6011449999999998</v>
      </c>
      <c r="N753" s="117" t="str">
        <f t="shared" si="69"/>
        <v>7600062000</v>
      </c>
      <c r="O753" s="117">
        <f t="shared" si="70"/>
        <v>14</v>
      </c>
      <c r="P753" s="117">
        <f t="shared" si="71"/>
        <v>11</v>
      </c>
      <c r="R753" s="117" t="e">
        <f>VLOOKUP(B753&amp;"-"&amp;C753,Backgroundconc!$A$3:$E$2100,4,FALSE)</f>
        <v>#N/A</v>
      </c>
      <c r="S753" s="117" t="e">
        <f>VLOOKUP(B753&amp;"-"&amp;C753,Backgroundconc!$A$3:$E$2100,5,FALSE)</f>
        <v>#N/A</v>
      </c>
    </row>
    <row r="754" spans="1:19">
      <c r="A754" s="117" t="str">
        <f t="shared" si="68"/>
        <v>14122012</v>
      </c>
      <c r="B754" s="117">
        <f t="shared" si="72"/>
        <v>14</v>
      </c>
      <c r="C754" s="117">
        <f t="shared" si="73"/>
        <v>12</v>
      </c>
      <c r="D754" s="117">
        <v>76000</v>
      </c>
      <c r="E754" s="117">
        <v>66000</v>
      </c>
      <c r="F754" s="117">
        <v>2012</v>
      </c>
      <c r="G754" s="117">
        <v>3.5938409999999998</v>
      </c>
      <c r="N754" s="117" t="str">
        <f t="shared" si="69"/>
        <v>7600066000</v>
      </c>
      <c r="O754" s="117">
        <f t="shared" si="70"/>
        <v>14</v>
      </c>
      <c r="P754" s="117">
        <f t="shared" si="71"/>
        <v>12</v>
      </c>
      <c r="R754" s="117" t="e">
        <f>VLOOKUP(B754&amp;"-"&amp;C754,Backgroundconc!$A$3:$E$2100,4,FALSE)</f>
        <v>#N/A</v>
      </c>
      <c r="S754" s="117" t="e">
        <f>VLOOKUP(B754&amp;"-"&amp;C754,Backgroundconc!$A$3:$E$2100,5,FALSE)</f>
        <v>#N/A</v>
      </c>
    </row>
    <row r="755" spans="1:19">
      <c r="A755" s="117" t="str">
        <f t="shared" si="68"/>
        <v>14132012</v>
      </c>
      <c r="B755" s="117">
        <f t="shared" si="72"/>
        <v>14</v>
      </c>
      <c r="C755" s="117">
        <f t="shared" si="73"/>
        <v>13</v>
      </c>
      <c r="D755" s="117">
        <v>76000</v>
      </c>
      <c r="E755" s="117">
        <v>70000</v>
      </c>
      <c r="F755" s="117">
        <v>2012</v>
      </c>
      <c r="G755" s="117">
        <v>3.7839689999999999</v>
      </c>
      <c r="N755" s="117" t="str">
        <f t="shared" si="69"/>
        <v>7600070000</v>
      </c>
      <c r="O755" s="117">
        <f t="shared" si="70"/>
        <v>14</v>
      </c>
      <c r="P755" s="117">
        <f t="shared" si="71"/>
        <v>13</v>
      </c>
      <c r="R755" s="117" t="e">
        <f>VLOOKUP(B755&amp;"-"&amp;C755,Backgroundconc!$A$3:$E$2100,4,FALSE)</f>
        <v>#N/A</v>
      </c>
      <c r="S755" s="117" t="e">
        <f>VLOOKUP(B755&amp;"-"&amp;C755,Backgroundconc!$A$3:$E$2100,5,FALSE)</f>
        <v>#N/A</v>
      </c>
    </row>
    <row r="756" spans="1:19">
      <c r="A756" s="117" t="str">
        <f t="shared" si="68"/>
        <v>14142012</v>
      </c>
      <c r="B756" s="117">
        <f t="shared" si="72"/>
        <v>14</v>
      </c>
      <c r="C756" s="117">
        <f t="shared" si="73"/>
        <v>14</v>
      </c>
      <c r="D756" s="117">
        <v>76000</v>
      </c>
      <c r="E756" s="117">
        <v>74000</v>
      </c>
      <c r="F756" s="117">
        <v>2012</v>
      </c>
      <c r="G756" s="117">
        <v>3.7860490000000002</v>
      </c>
      <c r="N756" s="117" t="str">
        <f t="shared" si="69"/>
        <v>7600074000</v>
      </c>
      <c r="O756" s="117">
        <f t="shared" si="70"/>
        <v>14</v>
      </c>
      <c r="P756" s="117">
        <f t="shared" si="71"/>
        <v>14</v>
      </c>
      <c r="R756" s="117" t="e">
        <f>VLOOKUP(B756&amp;"-"&amp;C756,Backgroundconc!$A$3:$E$2100,4,FALSE)</f>
        <v>#N/A</v>
      </c>
      <c r="S756" s="117" t="e">
        <f>VLOOKUP(B756&amp;"-"&amp;C756,Backgroundconc!$A$3:$E$2100,5,FALSE)</f>
        <v>#N/A</v>
      </c>
    </row>
    <row r="757" spans="1:19">
      <c r="A757" s="117" t="str">
        <f t="shared" si="68"/>
        <v>14152012</v>
      </c>
      <c r="B757" s="117">
        <f t="shared" si="72"/>
        <v>14</v>
      </c>
      <c r="C757" s="117">
        <f t="shared" si="73"/>
        <v>15</v>
      </c>
      <c r="D757" s="117">
        <v>76000</v>
      </c>
      <c r="E757" s="117">
        <v>78000</v>
      </c>
      <c r="F757" s="117">
        <v>2012</v>
      </c>
      <c r="G757" s="117">
        <v>3.8536990000000002</v>
      </c>
      <c r="N757" s="117" t="str">
        <f t="shared" si="69"/>
        <v>7600078000</v>
      </c>
      <c r="O757" s="117">
        <f t="shared" si="70"/>
        <v>14</v>
      </c>
      <c r="P757" s="117">
        <f t="shared" si="71"/>
        <v>15</v>
      </c>
      <c r="R757" s="117" t="e">
        <f>VLOOKUP(B757&amp;"-"&amp;C757,Backgroundconc!$A$3:$E$2100,4,FALSE)</f>
        <v>#N/A</v>
      </c>
      <c r="S757" s="117" t="e">
        <f>VLOOKUP(B757&amp;"-"&amp;C757,Backgroundconc!$A$3:$E$2100,5,FALSE)</f>
        <v>#N/A</v>
      </c>
    </row>
    <row r="758" spans="1:19">
      <c r="A758" s="117" t="str">
        <f t="shared" si="68"/>
        <v>14162012</v>
      </c>
      <c r="B758" s="117">
        <f t="shared" si="72"/>
        <v>14</v>
      </c>
      <c r="C758" s="117">
        <f t="shared" si="73"/>
        <v>16</v>
      </c>
      <c r="D758" s="117">
        <v>76000</v>
      </c>
      <c r="E758" s="117">
        <v>82000</v>
      </c>
      <c r="F758" s="117">
        <v>2012</v>
      </c>
      <c r="G758" s="117">
        <v>3.6216149999999998</v>
      </c>
      <c r="N758" s="117" t="str">
        <f t="shared" si="69"/>
        <v>7600082000</v>
      </c>
      <c r="O758" s="117">
        <f t="shared" si="70"/>
        <v>14</v>
      </c>
      <c r="P758" s="117">
        <f t="shared" si="71"/>
        <v>16</v>
      </c>
      <c r="R758" s="117" t="e">
        <f>VLOOKUP(B758&amp;"-"&amp;C758,Backgroundconc!$A$3:$E$2100,4,FALSE)</f>
        <v>#N/A</v>
      </c>
      <c r="S758" s="117" t="e">
        <f>VLOOKUP(B758&amp;"-"&amp;C758,Backgroundconc!$A$3:$E$2100,5,FALSE)</f>
        <v>#N/A</v>
      </c>
    </row>
    <row r="759" spans="1:19">
      <c r="A759" s="117" t="str">
        <f t="shared" si="68"/>
        <v>14172012</v>
      </c>
      <c r="B759" s="117">
        <f t="shared" si="72"/>
        <v>14</v>
      </c>
      <c r="C759" s="117">
        <f t="shared" si="73"/>
        <v>17</v>
      </c>
      <c r="D759" s="117">
        <v>76000</v>
      </c>
      <c r="E759" s="117">
        <v>86000</v>
      </c>
      <c r="F759" s="117">
        <v>2012</v>
      </c>
      <c r="G759" s="117">
        <v>3.736637</v>
      </c>
      <c r="N759" s="117" t="str">
        <f t="shared" si="69"/>
        <v>7600086000</v>
      </c>
      <c r="O759" s="117">
        <f t="shared" si="70"/>
        <v>14</v>
      </c>
      <c r="P759" s="117">
        <f t="shared" si="71"/>
        <v>17</v>
      </c>
      <c r="R759" s="117" t="e">
        <f>VLOOKUP(B759&amp;"-"&amp;C759,Backgroundconc!$A$3:$E$2100,4,FALSE)</f>
        <v>#N/A</v>
      </c>
      <c r="S759" s="117" t="e">
        <f>VLOOKUP(B759&amp;"-"&amp;C759,Backgroundconc!$A$3:$E$2100,5,FALSE)</f>
        <v>#N/A</v>
      </c>
    </row>
    <row r="760" spans="1:19">
      <c r="A760" s="117" t="str">
        <f t="shared" si="68"/>
        <v>14182012</v>
      </c>
      <c r="B760" s="117">
        <f t="shared" si="72"/>
        <v>14</v>
      </c>
      <c r="C760" s="117">
        <f t="shared" si="73"/>
        <v>18</v>
      </c>
      <c r="D760" s="117">
        <v>76000</v>
      </c>
      <c r="E760" s="117">
        <v>90000</v>
      </c>
      <c r="F760" s="117">
        <v>2012</v>
      </c>
      <c r="G760" s="117">
        <v>3.8604210000000001</v>
      </c>
      <c r="N760" s="117" t="str">
        <f t="shared" si="69"/>
        <v>7600090000</v>
      </c>
      <c r="O760" s="117">
        <f t="shared" si="70"/>
        <v>14</v>
      </c>
      <c r="P760" s="117">
        <f t="shared" si="71"/>
        <v>18</v>
      </c>
      <c r="R760" s="117" t="e">
        <f>VLOOKUP(B760&amp;"-"&amp;C760,Backgroundconc!$A$3:$E$2100,4,FALSE)</f>
        <v>#N/A</v>
      </c>
      <c r="S760" s="117" t="e">
        <f>VLOOKUP(B760&amp;"-"&amp;C760,Backgroundconc!$A$3:$E$2100,5,FALSE)</f>
        <v>#N/A</v>
      </c>
    </row>
    <row r="761" spans="1:19">
      <c r="A761" s="117" t="str">
        <f t="shared" si="68"/>
        <v>14192012</v>
      </c>
      <c r="B761" s="117">
        <f t="shared" si="72"/>
        <v>14</v>
      </c>
      <c r="C761" s="117">
        <f t="shared" si="73"/>
        <v>19</v>
      </c>
      <c r="D761" s="117">
        <v>76000</v>
      </c>
      <c r="E761" s="117">
        <v>94000</v>
      </c>
      <c r="F761" s="117">
        <v>2012</v>
      </c>
      <c r="G761" s="117">
        <v>3.884439</v>
      </c>
      <c r="N761" s="117" t="str">
        <f t="shared" si="69"/>
        <v>7600094000</v>
      </c>
      <c r="O761" s="117">
        <f t="shared" si="70"/>
        <v>14</v>
      </c>
      <c r="P761" s="117">
        <f t="shared" si="71"/>
        <v>19</v>
      </c>
      <c r="R761" s="117" t="e">
        <f>VLOOKUP(B761&amp;"-"&amp;C761,Backgroundconc!$A$3:$E$2100,4,FALSE)</f>
        <v>#N/A</v>
      </c>
      <c r="S761" s="117" t="e">
        <f>VLOOKUP(B761&amp;"-"&amp;C761,Backgroundconc!$A$3:$E$2100,5,FALSE)</f>
        <v>#N/A</v>
      </c>
    </row>
    <row r="762" spans="1:19">
      <c r="A762" s="117" t="str">
        <f t="shared" si="68"/>
        <v>14202012</v>
      </c>
      <c r="B762" s="117">
        <f t="shared" si="72"/>
        <v>14</v>
      </c>
      <c r="C762" s="117">
        <f t="shared" si="73"/>
        <v>20</v>
      </c>
      <c r="D762" s="117">
        <v>76000</v>
      </c>
      <c r="E762" s="117">
        <v>98000</v>
      </c>
      <c r="F762" s="117">
        <v>2012</v>
      </c>
      <c r="G762" s="117">
        <v>3.8171680000000001</v>
      </c>
      <c r="N762" s="117" t="str">
        <f t="shared" si="69"/>
        <v>7600098000</v>
      </c>
      <c r="O762" s="117">
        <f t="shared" si="70"/>
        <v>14</v>
      </c>
      <c r="P762" s="117">
        <f t="shared" si="71"/>
        <v>20</v>
      </c>
      <c r="R762" s="117" t="e">
        <f>VLOOKUP(B762&amp;"-"&amp;C762,Backgroundconc!$A$3:$E$2100,4,FALSE)</f>
        <v>#N/A</v>
      </c>
      <c r="S762" s="117" t="e">
        <f>VLOOKUP(B762&amp;"-"&amp;C762,Backgroundconc!$A$3:$E$2100,5,FALSE)</f>
        <v>#N/A</v>
      </c>
    </row>
    <row r="763" spans="1:19">
      <c r="A763" s="117" t="str">
        <f t="shared" si="68"/>
        <v>14212012</v>
      </c>
      <c r="B763" s="117">
        <f t="shared" si="72"/>
        <v>14</v>
      </c>
      <c r="C763" s="117">
        <f t="shared" si="73"/>
        <v>21</v>
      </c>
      <c r="D763" s="117">
        <v>76000</v>
      </c>
      <c r="E763" s="117">
        <v>102000</v>
      </c>
      <c r="F763" s="117">
        <v>2012</v>
      </c>
      <c r="G763" s="117">
        <v>3.8217279999999998</v>
      </c>
      <c r="N763" s="117" t="str">
        <f t="shared" si="69"/>
        <v>76000102000</v>
      </c>
      <c r="O763" s="117">
        <f t="shared" si="70"/>
        <v>14</v>
      </c>
      <c r="P763" s="117">
        <f t="shared" si="71"/>
        <v>21</v>
      </c>
      <c r="R763" s="117" t="e">
        <f>VLOOKUP(B763&amp;"-"&amp;C763,Backgroundconc!$A$3:$E$2100,4,FALSE)</f>
        <v>#N/A</v>
      </c>
      <c r="S763" s="117" t="e">
        <f>VLOOKUP(B763&amp;"-"&amp;C763,Backgroundconc!$A$3:$E$2100,5,FALSE)</f>
        <v>#N/A</v>
      </c>
    </row>
    <row r="764" spans="1:19">
      <c r="A764" s="117" t="str">
        <f t="shared" si="68"/>
        <v>14222012</v>
      </c>
      <c r="B764" s="117">
        <f t="shared" si="72"/>
        <v>14</v>
      </c>
      <c r="C764" s="117">
        <f t="shared" si="73"/>
        <v>22</v>
      </c>
      <c r="D764" s="117">
        <v>76000</v>
      </c>
      <c r="E764" s="117">
        <v>106000</v>
      </c>
      <c r="F764" s="117">
        <v>2012</v>
      </c>
      <c r="G764" s="117">
        <v>3.5986509999999998</v>
      </c>
      <c r="N764" s="117" t="str">
        <f t="shared" si="69"/>
        <v>76000106000</v>
      </c>
      <c r="O764" s="117">
        <f t="shared" si="70"/>
        <v>14</v>
      </c>
      <c r="P764" s="117">
        <f t="shared" si="71"/>
        <v>22</v>
      </c>
      <c r="R764" s="117" t="e">
        <f>VLOOKUP(B764&amp;"-"&amp;C764,Backgroundconc!$A$3:$E$2100,4,FALSE)</f>
        <v>#N/A</v>
      </c>
      <c r="S764" s="117" t="e">
        <f>VLOOKUP(B764&amp;"-"&amp;C764,Backgroundconc!$A$3:$E$2100,5,FALSE)</f>
        <v>#N/A</v>
      </c>
    </row>
    <row r="765" spans="1:19">
      <c r="A765" s="117" t="str">
        <f t="shared" si="68"/>
        <v>14232012</v>
      </c>
      <c r="B765" s="117">
        <f t="shared" si="72"/>
        <v>14</v>
      </c>
      <c r="C765" s="117">
        <f t="shared" si="73"/>
        <v>23</v>
      </c>
      <c r="D765" s="117">
        <v>76000</v>
      </c>
      <c r="E765" s="117">
        <v>110000</v>
      </c>
      <c r="F765" s="117">
        <v>2012</v>
      </c>
      <c r="G765" s="117">
        <v>3.406641</v>
      </c>
      <c r="N765" s="117" t="str">
        <f t="shared" si="69"/>
        <v>76000110000</v>
      </c>
      <c r="O765" s="117">
        <f t="shared" si="70"/>
        <v>14</v>
      </c>
      <c r="P765" s="117">
        <f t="shared" si="71"/>
        <v>23</v>
      </c>
      <c r="R765" s="117" t="e">
        <f>VLOOKUP(B765&amp;"-"&amp;C765,Backgroundconc!$A$3:$E$2100,4,FALSE)</f>
        <v>#N/A</v>
      </c>
      <c r="S765" s="117" t="e">
        <f>VLOOKUP(B765&amp;"-"&amp;C765,Backgroundconc!$A$3:$E$2100,5,FALSE)</f>
        <v>#N/A</v>
      </c>
    </row>
    <row r="766" spans="1:19">
      <c r="A766" s="117" t="str">
        <f t="shared" si="68"/>
        <v>14242012</v>
      </c>
      <c r="B766" s="117">
        <f t="shared" si="72"/>
        <v>14</v>
      </c>
      <c r="C766" s="117">
        <f t="shared" si="73"/>
        <v>24</v>
      </c>
      <c r="D766" s="117">
        <v>76000</v>
      </c>
      <c r="E766" s="117">
        <v>114000</v>
      </c>
      <c r="F766" s="117">
        <v>2012</v>
      </c>
      <c r="G766" s="117">
        <v>3.498068</v>
      </c>
      <c r="N766" s="117" t="str">
        <f t="shared" si="69"/>
        <v>76000114000</v>
      </c>
      <c r="O766" s="117">
        <f t="shared" si="70"/>
        <v>14</v>
      </c>
      <c r="P766" s="117">
        <f t="shared" si="71"/>
        <v>24</v>
      </c>
      <c r="R766" s="117" t="e">
        <f>VLOOKUP(B766&amp;"-"&amp;C766,Backgroundconc!$A$3:$E$2100,4,FALSE)</f>
        <v>#N/A</v>
      </c>
      <c r="S766" s="117" t="e">
        <f>VLOOKUP(B766&amp;"-"&amp;C766,Backgroundconc!$A$3:$E$2100,5,FALSE)</f>
        <v>#N/A</v>
      </c>
    </row>
    <row r="767" spans="1:19">
      <c r="A767" s="117" t="str">
        <f t="shared" si="68"/>
        <v>14252012</v>
      </c>
      <c r="B767" s="117">
        <f t="shared" si="72"/>
        <v>14</v>
      </c>
      <c r="C767" s="117">
        <f t="shared" si="73"/>
        <v>25</v>
      </c>
      <c r="D767" s="117">
        <v>76000</v>
      </c>
      <c r="E767" s="117">
        <v>118000</v>
      </c>
      <c r="F767" s="117">
        <v>2012</v>
      </c>
      <c r="G767" s="117">
        <v>3.4162140000000001</v>
      </c>
      <c r="N767" s="117" t="str">
        <f t="shared" si="69"/>
        <v>76000118000</v>
      </c>
      <c r="O767" s="117">
        <f t="shared" si="70"/>
        <v>14</v>
      </c>
      <c r="P767" s="117">
        <f t="shared" si="71"/>
        <v>25</v>
      </c>
      <c r="R767" s="117" t="e">
        <f>VLOOKUP(B767&amp;"-"&amp;C767,Backgroundconc!$A$3:$E$2100,4,FALSE)</f>
        <v>#N/A</v>
      </c>
      <c r="S767" s="117" t="e">
        <f>VLOOKUP(B767&amp;"-"&amp;C767,Backgroundconc!$A$3:$E$2100,5,FALSE)</f>
        <v>#N/A</v>
      </c>
    </row>
    <row r="768" spans="1:19">
      <c r="A768" s="117" t="str">
        <f t="shared" si="68"/>
        <v>14262012</v>
      </c>
      <c r="B768" s="117">
        <f t="shared" si="72"/>
        <v>14</v>
      </c>
      <c r="C768" s="117">
        <f t="shared" si="73"/>
        <v>26</v>
      </c>
      <c r="D768" s="117">
        <v>76000</v>
      </c>
      <c r="E768" s="117">
        <v>122000</v>
      </c>
      <c r="F768" s="117">
        <v>2012</v>
      </c>
      <c r="G768" s="117">
        <v>3.3667919999999998</v>
      </c>
      <c r="N768" s="117" t="str">
        <f t="shared" si="69"/>
        <v>76000122000</v>
      </c>
      <c r="O768" s="117">
        <f t="shared" si="70"/>
        <v>14</v>
      </c>
      <c r="P768" s="117">
        <f t="shared" si="71"/>
        <v>26</v>
      </c>
      <c r="R768" s="117" t="e">
        <f>VLOOKUP(B768&amp;"-"&amp;C768,Backgroundconc!$A$3:$E$2100,4,FALSE)</f>
        <v>#N/A</v>
      </c>
      <c r="S768" s="117" t="e">
        <f>VLOOKUP(B768&amp;"-"&amp;C768,Backgroundconc!$A$3:$E$2100,5,FALSE)</f>
        <v>#N/A</v>
      </c>
    </row>
    <row r="769" spans="1:19">
      <c r="A769" s="117" t="str">
        <f t="shared" si="68"/>
        <v>14272012</v>
      </c>
      <c r="B769" s="117">
        <f t="shared" si="72"/>
        <v>14</v>
      </c>
      <c r="C769" s="117">
        <f t="shared" si="73"/>
        <v>27</v>
      </c>
      <c r="D769" s="117">
        <v>76000</v>
      </c>
      <c r="E769" s="117">
        <v>126000</v>
      </c>
      <c r="F769" s="117">
        <v>2012</v>
      </c>
      <c r="G769" s="117">
        <v>3.2724579999999999</v>
      </c>
      <c r="N769" s="117" t="str">
        <f t="shared" si="69"/>
        <v>76000126000</v>
      </c>
      <c r="O769" s="117">
        <f t="shared" si="70"/>
        <v>14</v>
      </c>
      <c r="P769" s="117">
        <f t="shared" si="71"/>
        <v>27</v>
      </c>
      <c r="R769" s="117" t="e">
        <f>VLOOKUP(B769&amp;"-"&amp;C769,Backgroundconc!$A$3:$E$2100,4,FALSE)</f>
        <v>#N/A</v>
      </c>
      <c r="S769" s="117" t="e">
        <f>VLOOKUP(B769&amp;"-"&amp;C769,Backgroundconc!$A$3:$E$2100,5,FALSE)</f>
        <v>#N/A</v>
      </c>
    </row>
    <row r="770" spans="1:19">
      <c r="A770" s="117" t="str">
        <f t="shared" si="68"/>
        <v>14282012</v>
      </c>
      <c r="B770" s="117">
        <f t="shared" si="72"/>
        <v>14</v>
      </c>
      <c r="C770" s="117">
        <f t="shared" si="73"/>
        <v>28</v>
      </c>
      <c r="D770" s="117">
        <v>76000</v>
      </c>
      <c r="E770" s="117">
        <v>130000</v>
      </c>
      <c r="F770" s="117">
        <v>2012</v>
      </c>
      <c r="G770" s="117">
        <v>3.4648590000000001</v>
      </c>
      <c r="N770" s="117" t="str">
        <f t="shared" si="69"/>
        <v>76000130000</v>
      </c>
      <c r="O770" s="117">
        <f t="shared" si="70"/>
        <v>14</v>
      </c>
      <c r="P770" s="117">
        <f t="shared" si="71"/>
        <v>28</v>
      </c>
      <c r="R770" s="117" t="e">
        <f>VLOOKUP(B770&amp;"-"&amp;C770,Backgroundconc!$A$3:$E$2100,4,FALSE)</f>
        <v>#N/A</v>
      </c>
      <c r="S770" s="117" t="e">
        <f>VLOOKUP(B770&amp;"-"&amp;C770,Backgroundconc!$A$3:$E$2100,5,FALSE)</f>
        <v>#N/A</v>
      </c>
    </row>
    <row r="771" spans="1:19">
      <c r="A771" s="117" t="str">
        <f t="shared" ref="A771:A834" si="74">CONCATENATE(B771,C771,F771)</f>
        <v>14292012</v>
      </c>
      <c r="B771" s="117">
        <f t="shared" si="72"/>
        <v>14</v>
      </c>
      <c r="C771" s="117">
        <f t="shared" si="73"/>
        <v>29</v>
      </c>
      <c r="D771" s="117">
        <v>76000</v>
      </c>
      <c r="E771" s="117">
        <v>134000</v>
      </c>
      <c r="F771" s="117">
        <v>2012</v>
      </c>
      <c r="G771" s="117">
        <v>3.4285990000000002</v>
      </c>
      <c r="N771" s="117" t="str">
        <f t="shared" ref="N771:N834" si="75">D771&amp;E771</f>
        <v>76000134000</v>
      </c>
      <c r="O771" s="117">
        <f t="shared" ref="O771:O834" si="76">B771</f>
        <v>14</v>
      </c>
      <c r="P771" s="117">
        <f t="shared" ref="P771:P834" si="77">C771</f>
        <v>29</v>
      </c>
      <c r="R771" s="117">
        <f>VLOOKUP(B771&amp;"-"&amp;C771,Backgroundconc!$A$3:$E$2100,4,FALSE)</f>
        <v>76000</v>
      </c>
      <c r="S771" s="117">
        <f>VLOOKUP(B771&amp;"-"&amp;C771,Backgroundconc!$A$3:$E$2100,5,FALSE)</f>
        <v>134000</v>
      </c>
    </row>
    <row r="772" spans="1:19">
      <c r="A772" s="117" t="str">
        <f t="shared" si="74"/>
        <v>14302012</v>
      </c>
      <c r="B772" s="117">
        <f t="shared" si="72"/>
        <v>14</v>
      </c>
      <c r="C772" s="117">
        <f t="shared" si="73"/>
        <v>30</v>
      </c>
      <c r="D772" s="117">
        <v>76000</v>
      </c>
      <c r="E772" s="117">
        <v>138000</v>
      </c>
      <c r="F772" s="117">
        <v>2012</v>
      </c>
      <c r="G772" s="117">
        <v>3.274181</v>
      </c>
      <c r="N772" s="117" t="str">
        <f t="shared" si="75"/>
        <v>76000138000</v>
      </c>
      <c r="O772" s="117">
        <f t="shared" si="76"/>
        <v>14</v>
      </c>
      <c r="P772" s="117">
        <f t="shared" si="77"/>
        <v>30</v>
      </c>
      <c r="R772" s="117">
        <f>VLOOKUP(B772&amp;"-"&amp;C772,Backgroundconc!$A$3:$E$2100,4,FALSE)</f>
        <v>76000</v>
      </c>
      <c r="S772" s="117">
        <f>VLOOKUP(B772&amp;"-"&amp;C772,Backgroundconc!$A$3:$E$2100,5,FALSE)</f>
        <v>138000</v>
      </c>
    </row>
    <row r="773" spans="1:19">
      <c r="A773" s="117" t="str">
        <f t="shared" si="74"/>
        <v>14312012</v>
      </c>
      <c r="B773" s="117">
        <f t="shared" si="72"/>
        <v>14</v>
      </c>
      <c r="C773" s="117">
        <f t="shared" si="73"/>
        <v>31</v>
      </c>
      <c r="D773" s="117">
        <v>76000</v>
      </c>
      <c r="E773" s="117">
        <v>142000</v>
      </c>
      <c r="F773" s="117">
        <v>2012</v>
      </c>
      <c r="G773" s="117">
        <v>3.2974019999999999</v>
      </c>
      <c r="N773" s="117" t="str">
        <f t="shared" si="75"/>
        <v>76000142000</v>
      </c>
      <c r="O773" s="117">
        <f t="shared" si="76"/>
        <v>14</v>
      </c>
      <c r="P773" s="117">
        <f t="shared" si="77"/>
        <v>31</v>
      </c>
      <c r="R773" s="117">
        <f>VLOOKUP(B773&amp;"-"&amp;C773,Backgroundconc!$A$3:$E$2100,4,FALSE)</f>
        <v>76000</v>
      </c>
      <c r="S773" s="117">
        <f>VLOOKUP(B773&amp;"-"&amp;C773,Backgroundconc!$A$3:$E$2100,5,FALSE)</f>
        <v>142000</v>
      </c>
    </row>
    <row r="774" spans="1:19">
      <c r="A774" s="117" t="str">
        <f t="shared" si="74"/>
        <v>14322012</v>
      </c>
      <c r="B774" s="117">
        <f t="shared" si="72"/>
        <v>14</v>
      </c>
      <c r="C774" s="117">
        <f t="shared" si="73"/>
        <v>32</v>
      </c>
      <c r="D774" s="117">
        <v>76000</v>
      </c>
      <c r="E774" s="117">
        <v>146000</v>
      </c>
      <c r="F774" s="117">
        <v>2012</v>
      </c>
      <c r="G774" s="117">
        <v>3.2453889999999999</v>
      </c>
      <c r="N774" s="117" t="str">
        <f t="shared" si="75"/>
        <v>76000146000</v>
      </c>
      <c r="O774" s="117">
        <f t="shared" si="76"/>
        <v>14</v>
      </c>
      <c r="P774" s="117">
        <f t="shared" si="77"/>
        <v>32</v>
      </c>
      <c r="R774" s="117">
        <f>VLOOKUP(B774&amp;"-"&amp;C774,Backgroundconc!$A$3:$E$2100,4,FALSE)</f>
        <v>76000</v>
      </c>
      <c r="S774" s="117">
        <f>VLOOKUP(B774&amp;"-"&amp;C774,Backgroundconc!$A$3:$E$2100,5,FALSE)</f>
        <v>146000</v>
      </c>
    </row>
    <row r="775" spans="1:19">
      <c r="A775" s="117" t="str">
        <f t="shared" si="74"/>
        <v>14332012</v>
      </c>
      <c r="B775" s="117">
        <f t="shared" si="72"/>
        <v>14</v>
      </c>
      <c r="C775" s="117">
        <f t="shared" si="73"/>
        <v>33</v>
      </c>
      <c r="D775" s="117">
        <v>76000</v>
      </c>
      <c r="E775" s="117">
        <v>150000</v>
      </c>
      <c r="F775" s="117">
        <v>2012</v>
      </c>
      <c r="G775" s="117">
        <v>3.3515869999999999</v>
      </c>
      <c r="N775" s="117" t="str">
        <f t="shared" si="75"/>
        <v>76000150000</v>
      </c>
      <c r="O775" s="117">
        <f t="shared" si="76"/>
        <v>14</v>
      </c>
      <c r="P775" s="117">
        <f t="shared" si="77"/>
        <v>33</v>
      </c>
      <c r="R775" s="117">
        <f>VLOOKUP(B775&amp;"-"&amp;C775,Backgroundconc!$A$3:$E$2100,4,FALSE)</f>
        <v>76000</v>
      </c>
      <c r="S775" s="117">
        <f>VLOOKUP(B775&amp;"-"&amp;C775,Backgroundconc!$A$3:$E$2100,5,FALSE)</f>
        <v>150000</v>
      </c>
    </row>
    <row r="776" spans="1:19">
      <c r="A776" s="117" t="str">
        <f t="shared" si="74"/>
        <v>14342012</v>
      </c>
      <c r="B776" s="117">
        <f t="shared" si="72"/>
        <v>14</v>
      </c>
      <c r="C776" s="117">
        <f t="shared" si="73"/>
        <v>34</v>
      </c>
      <c r="D776" s="117">
        <v>76000</v>
      </c>
      <c r="E776" s="117">
        <v>154000</v>
      </c>
      <c r="F776" s="117">
        <v>2012</v>
      </c>
      <c r="G776" s="117">
        <v>3.2584019999999998</v>
      </c>
      <c r="N776" s="117" t="str">
        <f t="shared" si="75"/>
        <v>76000154000</v>
      </c>
      <c r="O776" s="117">
        <f t="shared" si="76"/>
        <v>14</v>
      </c>
      <c r="P776" s="117">
        <f t="shared" si="77"/>
        <v>34</v>
      </c>
      <c r="R776" s="117">
        <f>VLOOKUP(B776&amp;"-"&amp;C776,Backgroundconc!$A$3:$E$2100,4,FALSE)</f>
        <v>76000</v>
      </c>
      <c r="S776" s="117">
        <f>VLOOKUP(B776&amp;"-"&amp;C776,Backgroundconc!$A$3:$E$2100,5,FALSE)</f>
        <v>154000</v>
      </c>
    </row>
    <row r="777" spans="1:19">
      <c r="A777" s="117" t="str">
        <f t="shared" si="74"/>
        <v>14352012</v>
      </c>
      <c r="B777" s="117">
        <f t="shared" si="72"/>
        <v>14</v>
      </c>
      <c r="C777" s="117">
        <f t="shared" si="73"/>
        <v>35</v>
      </c>
      <c r="D777" s="117">
        <v>76000</v>
      </c>
      <c r="E777" s="117">
        <v>158000</v>
      </c>
      <c r="F777" s="117">
        <v>2012</v>
      </c>
      <c r="G777" s="117">
        <v>3.2280129999999998</v>
      </c>
      <c r="N777" s="117" t="str">
        <f t="shared" si="75"/>
        <v>76000158000</v>
      </c>
      <c r="O777" s="117">
        <f t="shared" si="76"/>
        <v>14</v>
      </c>
      <c r="P777" s="117">
        <f t="shared" si="77"/>
        <v>35</v>
      </c>
      <c r="R777" s="117">
        <f>VLOOKUP(B777&amp;"-"&amp;C777,Backgroundconc!$A$3:$E$2100,4,FALSE)</f>
        <v>76000</v>
      </c>
      <c r="S777" s="117">
        <f>VLOOKUP(B777&amp;"-"&amp;C777,Backgroundconc!$A$3:$E$2100,5,FALSE)</f>
        <v>158000</v>
      </c>
    </row>
    <row r="778" spans="1:19">
      <c r="A778" s="117" t="str">
        <f t="shared" si="74"/>
        <v>14362012</v>
      </c>
      <c r="B778" s="117">
        <f t="shared" si="72"/>
        <v>14</v>
      </c>
      <c r="C778" s="117">
        <f t="shared" si="73"/>
        <v>36</v>
      </c>
      <c r="D778" s="117">
        <v>76000</v>
      </c>
      <c r="E778" s="117">
        <v>162000</v>
      </c>
      <c r="F778" s="117">
        <v>2012</v>
      </c>
      <c r="G778" s="117">
        <v>3.3705120000000002</v>
      </c>
      <c r="N778" s="117" t="str">
        <f t="shared" si="75"/>
        <v>76000162000</v>
      </c>
      <c r="O778" s="117">
        <f t="shared" si="76"/>
        <v>14</v>
      </c>
      <c r="P778" s="117">
        <f t="shared" si="77"/>
        <v>36</v>
      </c>
      <c r="R778" s="117">
        <f>VLOOKUP(B778&amp;"-"&amp;C778,Backgroundconc!$A$3:$E$2100,4,FALSE)</f>
        <v>76000</v>
      </c>
      <c r="S778" s="117">
        <f>VLOOKUP(B778&amp;"-"&amp;C778,Backgroundconc!$A$3:$E$2100,5,FALSE)</f>
        <v>162000</v>
      </c>
    </row>
    <row r="779" spans="1:19">
      <c r="A779" s="117" t="str">
        <f t="shared" si="74"/>
        <v>14372012</v>
      </c>
      <c r="B779" s="117">
        <f t="shared" si="72"/>
        <v>14</v>
      </c>
      <c r="C779" s="117">
        <f t="shared" si="73"/>
        <v>37</v>
      </c>
      <c r="D779" s="117">
        <v>76000</v>
      </c>
      <c r="E779" s="117">
        <v>166000</v>
      </c>
      <c r="F779" s="117">
        <v>2012</v>
      </c>
      <c r="G779" s="117">
        <v>3.133645</v>
      </c>
      <c r="N779" s="117" t="str">
        <f t="shared" si="75"/>
        <v>76000166000</v>
      </c>
      <c r="O779" s="117">
        <f t="shared" si="76"/>
        <v>14</v>
      </c>
      <c r="P779" s="117">
        <f t="shared" si="77"/>
        <v>37</v>
      </c>
      <c r="R779" s="117">
        <f>VLOOKUP(B779&amp;"-"&amp;C779,Backgroundconc!$A$3:$E$2100,4,FALSE)</f>
        <v>76000</v>
      </c>
      <c r="S779" s="117">
        <f>VLOOKUP(B779&amp;"-"&amp;C779,Backgroundconc!$A$3:$E$2100,5,FALSE)</f>
        <v>166000</v>
      </c>
    </row>
    <row r="780" spans="1:19">
      <c r="A780" s="117" t="str">
        <f t="shared" si="74"/>
        <v>14382012</v>
      </c>
      <c r="B780" s="117">
        <f t="shared" si="72"/>
        <v>14</v>
      </c>
      <c r="C780" s="117">
        <f t="shared" si="73"/>
        <v>38</v>
      </c>
      <c r="D780" s="117">
        <v>76000</v>
      </c>
      <c r="E780" s="117">
        <v>170000</v>
      </c>
      <c r="F780" s="117">
        <v>2012</v>
      </c>
      <c r="G780" s="117">
        <v>2.9328249999999998</v>
      </c>
      <c r="N780" s="117" t="str">
        <f t="shared" si="75"/>
        <v>76000170000</v>
      </c>
      <c r="O780" s="117">
        <f t="shared" si="76"/>
        <v>14</v>
      </c>
      <c r="P780" s="117">
        <f t="shared" si="77"/>
        <v>38</v>
      </c>
      <c r="R780" s="117">
        <f>VLOOKUP(B780&amp;"-"&amp;C780,Backgroundconc!$A$3:$E$2100,4,FALSE)</f>
        <v>76000</v>
      </c>
      <c r="S780" s="117">
        <f>VLOOKUP(B780&amp;"-"&amp;C780,Backgroundconc!$A$3:$E$2100,5,FALSE)</f>
        <v>170000</v>
      </c>
    </row>
    <row r="781" spans="1:19">
      <c r="A781" s="117" t="str">
        <f t="shared" si="74"/>
        <v>14392012</v>
      </c>
      <c r="B781" s="117">
        <f t="shared" si="72"/>
        <v>14</v>
      </c>
      <c r="C781" s="117">
        <f t="shared" si="73"/>
        <v>39</v>
      </c>
      <c r="D781" s="117">
        <v>76000</v>
      </c>
      <c r="E781" s="117">
        <v>174000</v>
      </c>
      <c r="F781" s="117">
        <v>2012</v>
      </c>
      <c r="G781" s="117">
        <v>3.0411419999999998</v>
      </c>
      <c r="N781" s="117" t="str">
        <f t="shared" si="75"/>
        <v>76000174000</v>
      </c>
      <c r="O781" s="117">
        <f t="shared" si="76"/>
        <v>14</v>
      </c>
      <c r="P781" s="117">
        <f t="shared" si="77"/>
        <v>39</v>
      </c>
      <c r="R781" s="117">
        <f>VLOOKUP(B781&amp;"-"&amp;C781,Backgroundconc!$A$3:$E$2100,4,FALSE)</f>
        <v>76000</v>
      </c>
      <c r="S781" s="117">
        <f>VLOOKUP(B781&amp;"-"&amp;C781,Backgroundconc!$A$3:$E$2100,5,FALSE)</f>
        <v>174000</v>
      </c>
    </row>
    <row r="782" spans="1:19">
      <c r="A782" s="117" t="str">
        <f t="shared" si="74"/>
        <v>14402012</v>
      </c>
      <c r="B782" s="117">
        <f t="shared" si="72"/>
        <v>14</v>
      </c>
      <c r="C782" s="117">
        <f t="shared" si="73"/>
        <v>40</v>
      </c>
      <c r="D782" s="117">
        <v>76000</v>
      </c>
      <c r="E782" s="117">
        <v>178000</v>
      </c>
      <c r="F782" s="117">
        <v>2012</v>
      </c>
      <c r="G782" s="117">
        <v>3.2521230000000001</v>
      </c>
      <c r="N782" s="117" t="str">
        <f t="shared" si="75"/>
        <v>76000178000</v>
      </c>
      <c r="O782" s="117">
        <f t="shared" si="76"/>
        <v>14</v>
      </c>
      <c r="P782" s="117">
        <f t="shared" si="77"/>
        <v>40</v>
      </c>
      <c r="R782" s="117">
        <f>VLOOKUP(B782&amp;"-"&amp;C782,Backgroundconc!$A$3:$E$2100,4,FALSE)</f>
        <v>76000</v>
      </c>
      <c r="S782" s="117">
        <f>VLOOKUP(B782&amp;"-"&amp;C782,Backgroundconc!$A$3:$E$2100,5,FALSE)</f>
        <v>178000</v>
      </c>
    </row>
    <row r="783" spans="1:19">
      <c r="A783" s="117" t="str">
        <f t="shared" si="74"/>
        <v>14412012</v>
      </c>
      <c r="B783" s="117">
        <f t="shared" si="72"/>
        <v>14</v>
      </c>
      <c r="C783" s="117">
        <f t="shared" si="73"/>
        <v>41</v>
      </c>
      <c r="D783" s="117">
        <v>76000</v>
      </c>
      <c r="E783" s="117">
        <v>182000</v>
      </c>
      <c r="F783" s="117">
        <v>2012</v>
      </c>
      <c r="G783" s="117">
        <v>3.284376</v>
      </c>
      <c r="N783" s="117" t="str">
        <f t="shared" si="75"/>
        <v>76000182000</v>
      </c>
      <c r="O783" s="117">
        <f t="shared" si="76"/>
        <v>14</v>
      </c>
      <c r="P783" s="117">
        <f t="shared" si="77"/>
        <v>41</v>
      </c>
      <c r="R783" s="117">
        <f>VLOOKUP(B783&amp;"-"&amp;C783,Backgroundconc!$A$3:$E$2100,4,FALSE)</f>
        <v>76000</v>
      </c>
      <c r="S783" s="117">
        <f>VLOOKUP(B783&amp;"-"&amp;C783,Backgroundconc!$A$3:$E$2100,5,FALSE)</f>
        <v>182000</v>
      </c>
    </row>
    <row r="784" spans="1:19">
      <c r="A784" s="117" t="str">
        <f t="shared" si="74"/>
        <v>14422012</v>
      </c>
      <c r="B784" s="117">
        <f t="shared" si="72"/>
        <v>14</v>
      </c>
      <c r="C784" s="117">
        <f t="shared" si="73"/>
        <v>42</v>
      </c>
      <c r="D784" s="117">
        <v>76000</v>
      </c>
      <c r="E784" s="117">
        <v>186000</v>
      </c>
      <c r="F784" s="117">
        <v>2012</v>
      </c>
      <c r="G784" s="117">
        <v>3.240173</v>
      </c>
      <c r="N784" s="117" t="str">
        <f t="shared" si="75"/>
        <v>76000186000</v>
      </c>
      <c r="O784" s="117">
        <f t="shared" si="76"/>
        <v>14</v>
      </c>
      <c r="P784" s="117">
        <f t="shared" si="77"/>
        <v>42</v>
      </c>
      <c r="R784" s="117">
        <f>VLOOKUP(B784&amp;"-"&amp;C784,Backgroundconc!$A$3:$E$2100,4,FALSE)</f>
        <v>76000</v>
      </c>
      <c r="S784" s="117">
        <f>VLOOKUP(B784&amp;"-"&amp;C784,Backgroundconc!$A$3:$E$2100,5,FALSE)</f>
        <v>186000</v>
      </c>
    </row>
    <row r="785" spans="1:19">
      <c r="A785" s="117" t="str">
        <f t="shared" si="74"/>
        <v>14432012</v>
      </c>
      <c r="B785" s="117">
        <f t="shared" si="72"/>
        <v>14</v>
      </c>
      <c r="C785" s="117">
        <f t="shared" si="73"/>
        <v>43</v>
      </c>
      <c r="D785" s="117">
        <v>76000</v>
      </c>
      <c r="E785" s="117">
        <v>190000</v>
      </c>
      <c r="F785" s="117">
        <v>2012</v>
      </c>
      <c r="G785" s="117">
        <v>3.4817399999999998</v>
      </c>
      <c r="N785" s="117" t="str">
        <f t="shared" si="75"/>
        <v>76000190000</v>
      </c>
      <c r="O785" s="117">
        <f t="shared" si="76"/>
        <v>14</v>
      </c>
      <c r="P785" s="117">
        <f t="shared" si="77"/>
        <v>43</v>
      </c>
      <c r="R785" s="117">
        <f>VLOOKUP(B785&amp;"-"&amp;C785,Backgroundconc!$A$3:$E$2100,4,FALSE)</f>
        <v>76000</v>
      </c>
      <c r="S785" s="117">
        <f>VLOOKUP(B785&amp;"-"&amp;C785,Backgroundconc!$A$3:$E$2100,5,FALSE)</f>
        <v>190000</v>
      </c>
    </row>
    <row r="786" spans="1:19">
      <c r="A786" s="117" t="str">
        <f t="shared" si="74"/>
        <v>14442012</v>
      </c>
      <c r="B786" s="117">
        <f t="shared" si="72"/>
        <v>14</v>
      </c>
      <c r="C786" s="117">
        <f t="shared" si="73"/>
        <v>44</v>
      </c>
      <c r="D786" s="117">
        <v>76000</v>
      </c>
      <c r="E786" s="117">
        <v>194000</v>
      </c>
      <c r="F786" s="117">
        <v>2012</v>
      </c>
      <c r="G786" s="117">
        <v>3.5902690000000002</v>
      </c>
      <c r="N786" s="117" t="str">
        <f t="shared" si="75"/>
        <v>76000194000</v>
      </c>
      <c r="O786" s="117">
        <f t="shared" si="76"/>
        <v>14</v>
      </c>
      <c r="P786" s="117">
        <f t="shared" si="77"/>
        <v>44</v>
      </c>
      <c r="R786" s="117">
        <f>VLOOKUP(B786&amp;"-"&amp;C786,Backgroundconc!$A$3:$E$2100,4,FALSE)</f>
        <v>76000</v>
      </c>
      <c r="S786" s="117">
        <f>VLOOKUP(B786&amp;"-"&amp;C786,Backgroundconc!$A$3:$E$2100,5,FALSE)</f>
        <v>194000</v>
      </c>
    </row>
    <row r="787" spans="1:19">
      <c r="A787" s="117" t="str">
        <f t="shared" si="74"/>
        <v>14452012</v>
      </c>
      <c r="B787" s="117">
        <f t="shared" si="72"/>
        <v>14</v>
      </c>
      <c r="C787" s="117">
        <f t="shared" si="73"/>
        <v>45</v>
      </c>
      <c r="D787" s="117">
        <v>76000</v>
      </c>
      <c r="E787" s="117">
        <v>198000</v>
      </c>
      <c r="F787" s="117">
        <v>2012</v>
      </c>
      <c r="G787" s="117">
        <v>3.2461069999999999</v>
      </c>
      <c r="N787" s="117" t="str">
        <f t="shared" si="75"/>
        <v>76000198000</v>
      </c>
      <c r="O787" s="117">
        <f t="shared" si="76"/>
        <v>14</v>
      </c>
      <c r="P787" s="117">
        <f t="shared" si="77"/>
        <v>45</v>
      </c>
      <c r="R787" s="117">
        <f>VLOOKUP(B787&amp;"-"&amp;C787,Backgroundconc!$A$3:$E$2100,4,FALSE)</f>
        <v>76000</v>
      </c>
      <c r="S787" s="117">
        <f>VLOOKUP(B787&amp;"-"&amp;C787,Backgroundconc!$A$3:$E$2100,5,FALSE)</f>
        <v>198000</v>
      </c>
    </row>
    <row r="788" spans="1:19">
      <c r="A788" s="117" t="str">
        <f t="shared" si="74"/>
        <v>14462012</v>
      </c>
      <c r="B788" s="117">
        <f t="shared" si="72"/>
        <v>14</v>
      </c>
      <c r="C788" s="117">
        <f t="shared" si="73"/>
        <v>46</v>
      </c>
      <c r="D788" s="117">
        <v>76000</v>
      </c>
      <c r="E788" s="117">
        <v>202000</v>
      </c>
      <c r="F788" s="117">
        <v>2012</v>
      </c>
      <c r="G788" s="117">
        <v>3.496105</v>
      </c>
      <c r="N788" s="117" t="str">
        <f t="shared" si="75"/>
        <v>76000202000</v>
      </c>
      <c r="O788" s="117">
        <f t="shared" si="76"/>
        <v>14</v>
      </c>
      <c r="P788" s="117">
        <f t="shared" si="77"/>
        <v>46</v>
      </c>
      <c r="R788" s="117">
        <f>VLOOKUP(B788&amp;"-"&amp;C788,Backgroundconc!$A$3:$E$2100,4,FALSE)</f>
        <v>76000</v>
      </c>
      <c r="S788" s="117">
        <f>VLOOKUP(B788&amp;"-"&amp;C788,Backgroundconc!$A$3:$E$2100,5,FALSE)</f>
        <v>202000</v>
      </c>
    </row>
    <row r="789" spans="1:19">
      <c r="A789" s="117" t="str">
        <f t="shared" si="74"/>
        <v>14472012</v>
      </c>
      <c r="B789" s="117">
        <f t="shared" si="72"/>
        <v>14</v>
      </c>
      <c r="C789" s="117">
        <f t="shared" si="73"/>
        <v>47</v>
      </c>
      <c r="D789" s="117">
        <v>76000</v>
      </c>
      <c r="E789" s="117">
        <v>206000</v>
      </c>
      <c r="F789" s="117">
        <v>2012</v>
      </c>
      <c r="G789" s="117">
        <v>3.9857930000000001</v>
      </c>
      <c r="N789" s="117" t="str">
        <f t="shared" si="75"/>
        <v>76000206000</v>
      </c>
      <c r="O789" s="117">
        <f t="shared" si="76"/>
        <v>14</v>
      </c>
      <c r="P789" s="117">
        <f t="shared" si="77"/>
        <v>47</v>
      </c>
      <c r="R789" s="117">
        <f>VLOOKUP(B789&amp;"-"&amp;C789,Backgroundconc!$A$3:$E$2100,4,FALSE)</f>
        <v>76000</v>
      </c>
      <c r="S789" s="117">
        <f>VLOOKUP(B789&amp;"-"&amp;C789,Backgroundconc!$A$3:$E$2100,5,FALSE)</f>
        <v>206000</v>
      </c>
    </row>
    <row r="790" spans="1:19">
      <c r="A790" s="117" t="str">
        <f t="shared" si="74"/>
        <v>14482012</v>
      </c>
      <c r="B790" s="117">
        <f t="shared" si="72"/>
        <v>14</v>
      </c>
      <c r="C790" s="117">
        <f t="shared" si="73"/>
        <v>48</v>
      </c>
      <c r="D790" s="117">
        <v>76000</v>
      </c>
      <c r="E790" s="117">
        <v>210000</v>
      </c>
      <c r="F790" s="117">
        <v>2012</v>
      </c>
      <c r="G790" s="117">
        <v>3.8544809999999998</v>
      </c>
      <c r="N790" s="117" t="str">
        <f t="shared" si="75"/>
        <v>76000210000</v>
      </c>
      <c r="O790" s="117">
        <f t="shared" si="76"/>
        <v>14</v>
      </c>
      <c r="P790" s="117">
        <f t="shared" si="77"/>
        <v>48</v>
      </c>
      <c r="R790" s="117">
        <f>VLOOKUP(B790&amp;"-"&amp;C790,Backgroundconc!$A$3:$E$2100,4,FALSE)</f>
        <v>76000</v>
      </c>
      <c r="S790" s="117">
        <f>VLOOKUP(B790&amp;"-"&amp;C790,Backgroundconc!$A$3:$E$2100,5,FALSE)</f>
        <v>210000</v>
      </c>
    </row>
    <row r="791" spans="1:19">
      <c r="A791" s="117" t="str">
        <f t="shared" si="74"/>
        <v>14492012</v>
      </c>
      <c r="B791" s="117">
        <f t="shared" si="72"/>
        <v>14</v>
      </c>
      <c r="C791" s="117">
        <f t="shared" si="73"/>
        <v>49</v>
      </c>
      <c r="D791" s="117">
        <v>76000</v>
      </c>
      <c r="E791" s="117">
        <v>214000</v>
      </c>
      <c r="F791" s="117">
        <v>2012</v>
      </c>
      <c r="G791" s="117">
        <v>4.3437289999999997</v>
      </c>
      <c r="N791" s="117" t="str">
        <f t="shared" si="75"/>
        <v>76000214000</v>
      </c>
      <c r="O791" s="117">
        <f t="shared" si="76"/>
        <v>14</v>
      </c>
      <c r="P791" s="117">
        <f t="shared" si="77"/>
        <v>49</v>
      </c>
      <c r="R791" s="117">
        <f>VLOOKUP(B791&amp;"-"&amp;C791,Backgroundconc!$A$3:$E$2100,4,FALSE)</f>
        <v>76000</v>
      </c>
      <c r="S791" s="117">
        <f>VLOOKUP(B791&amp;"-"&amp;C791,Backgroundconc!$A$3:$E$2100,5,FALSE)</f>
        <v>214000</v>
      </c>
    </row>
    <row r="792" spans="1:19">
      <c r="A792" s="117" t="str">
        <f t="shared" si="74"/>
        <v>14502012</v>
      </c>
      <c r="B792" s="117">
        <f t="shared" si="72"/>
        <v>14</v>
      </c>
      <c r="C792" s="117">
        <f t="shared" si="73"/>
        <v>50</v>
      </c>
      <c r="D792" s="117">
        <v>76000</v>
      </c>
      <c r="E792" s="117">
        <v>218000</v>
      </c>
      <c r="F792" s="117">
        <v>2012</v>
      </c>
      <c r="G792" s="117">
        <v>4.5143760000000004</v>
      </c>
      <c r="N792" s="117" t="str">
        <f t="shared" si="75"/>
        <v>76000218000</v>
      </c>
      <c r="O792" s="117">
        <f t="shared" si="76"/>
        <v>14</v>
      </c>
      <c r="P792" s="117">
        <f t="shared" si="77"/>
        <v>50</v>
      </c>
      <c r="R792" s="117">
        <f>VLOOKUP(B792&amp;"-"&amp;C792,Backgroundconc!$A$3:$E$2100,4,FALSE)</f>
        <v>76000</v>
      </c>
      <c r="S792" s="117">
        <f>VLOOKUP(B792&amp;"-"&amp;C792,Backgroundconc!$A$3:$E$2100,5,FALSE)</f>
        <v>218000</v>
      </c>
    </row>
    <row r="793" spans="1:19">
      <c r="A793" s="117" t="str">
        <f t="shared" si="74"/>
        <v>14512012</v>
      </c>
      <c r="B793" s="117">
        <f t="shared" si="72"/>
        <v>14</v>
      </c>
      <c r="C793" s="117">
        <f t="shared" si="73"/>
        <v>51</v>
      </c>
      <c r="D793" s="117">
        <v>76000</v>
      </c>
      <c r="E793" s="117">
        <v>222000</v>
      </c>
      <c r="F793" s="117">
        <v>2012</v>
      </c>
      <c r="G793" s="117">
        <v>4.5646100000000001</v>
      </c>
      <c r="N793" s="117" t="str">
        <f t="shared" si="75"/>
        <v>76000222000</v>
      </c>
      <c r="O793" s="117">
        <f t="shared" si="76"/>
        <v>14</v>
      </c>
      <c r="P793" s="117">
        <f t="shared" si="77"/>
        <v>51</v>
      </c>
      <c r="R793" s="117">
        <f>VLOOKUP(B793&amp;"-"&amp;C793,Backgroundconc!$A$3:$E$2100,4,FALSE)</f>
        <v>76000</v>
      </c>
      <c r="S793" s="117">
        <f>VLOOKUP(B793&amp;"-"&amp;C793,Backgroundconc!$A$3:$E$2100,5,FALSE)</f>
        <v>222000</v>
      </c>
    </row>
    <row r="794" spans="1:19">
      <c r="A794" s="117" t="str">
        <f t="shared" si="74"/>
        <v>14522012</v>
      </c>
      <c r="B794" s="117">
        <f t="shared" si="72"/>
        <v>14</v>
      </c>
      <c r="C794" s="117">
        <f t="shared" si="73"/>
        <v>52</v>
      </c>
      <c r="D794" s="117">
        <v>76000</v>
      </c>
      <c r="E794" s="117">
        <v>226000</v>
      </c>
      <c r="F794" s="117">
        <v>2012</v>
      </c>
      <c r="G794" s="117">
        <v>4.4764249999999999</v>
      </c>
      <c r="N794" s="117" t="str">
        <f t="shared" si="75"/>
        <v>76000226000</v>
      </c>
      <c r="O794" s="117">
        <f t="shared" si="76"/>
        <v>14</v>
      </c>
      <c r="P794" s="117">
        <f t="shared" si="77"/>
        <v>52</v>
      </c>
      <c r="R794" s="117">
        <f>VLOOKUP(B794&amp;"-"&amp;C794,Backgroundconc!$A$3:$E$2100,4,FALSE)</f>
        <v>76000</v>
      </c>
      <c r="S794" s="117">
        <f>VLOOKUP(B794&amp;"-"&amp;C794,Backgroundconc!$A$3:$E$2100,5,FALSE)</f>
        <v>226000</v>
      </c>
    </row>
    <row r="795" spans="1:19">
      <c r="A795" s="117" t="str">
        <f t="shared" si="74"/>
        <v>14532012</v>
      </c>
      <c r="B795" s="117">
        <f t="shared" si="72"/>
        <v>14</v>
      </c>
      <c r="C795" s="117">
        <f t="shared" si="73"/>
        <v>53</v>
      </c>
      <c r="D795" s="117">
        <v>76000</v>
      </c>
      <c r="E795" s="117">
        <v>230000</v>
      </c>
      <c r="F795" s="117">
        <v>2012</v>
      </c>
      <c r="G795" s="117">
        <v>6.2552899999999996</v>
      </c>
      <c r="N795" s="117" t="str">
        <f t="shared" si="75"/>
        <v>76000230000</v>
      </c>
      <c r="O795" s="117">
        <f t="shared" si="76"/>
        <v>14</v>
      </c>
      <c r="P795" s="117">
        <f t="shared" si="77"/>
        <v>53</v>
      </c>
      <c r="R795" s="117">
        <f>VLOOKUP(B795&amp;"-"&amp;C795,Backgroundconc!$A$3:$E$2100,4,FALSE)</f>
        <v>76000</v>
      </c>
      <c r="S795" s="117">
        <f>VLOOKUP(B795&amp;"-"&amp;C795,Backgroundconc!$A$3:$E$2100,5,FALSE)</f>
        <v>230000</v>
      </c>
    </row>
    <row r="796" spans="1:19">
      <c r="A796" s="117" t="str">
        <f t="shared" si="74"/>
        <v>14542012</v>
      </c>
      <c r="B796" s="117">
        <f t="shared" ref="B796:B859" si="78">(D796-24000)/4000+1</f>
        <v>14</v>
      </c>
      <c r="C796" s="117">
        <f t="shared" ref="C796:C859" si="79">(E796-22000)/4000+1</f>
        <v>54</v>
      </c>
      <c r="D796" s="117">
        <v>76000</v>
      </c>
      <c r="E796" s="117">
        <v>234000</v>
      </c>
      <c r="F796" s="117">
        <v>2012</v>
      </c>
      <c r="G796" s="117">
        <v>6.65463</v>
      </c>
      <c r="N796" s="117" t="str">
        <f t="shared" si="75"/>
        <v>76000234000</v>
      </c>
      <c r="O796" s="117">
        <f t="shared" si="76"/>
        <v>14</v>
      </c>
      <c r="P796" s="117">
        <f t="shared" si="77"/>
        <v>54</v>
      </c>
      <c r="R796" s="117" t="e">
        <f>VLOOKUP(B796&amp;"-"&amp;C796,Backgroundconc!$A$3:$E$2100,4,FALSE)</f>
        <v>#N/A</v>
      </c>
      <c r="S796" s="117" t="e">
        <f>VLOOKUP(B796&amp;"-"&amp;C796,Backgroundconc!$A$3:$E$2100,5,FALSE)</f>
        <v>#N/A</v>
      </c>
    </row>
    <row r="797" spans="1:19">
      <c r="A797" s="117" t="str">
        <f t="shared" si="74"/>
        <v>14552012</v>
      </c>
      <c r="B797" s="117">
        <f t="shared" si="78"/>
        <v>14</v>
      </c>
      <c r="C797" s="117">
        <f t="shared" si="79"/>
        <v>55</v>
      </c>
      <c r="D797" s="117">
        <v>76000</v>
      </c>
      <c r="E797" s="117">
        <v>238000</v>
      </c>
      <c r="F797" s="117">
        <v>2012</v>
      </c>
      <c r="G797" s="117">
        <v>6.7561330000000002</v>
      </c>
      <c r="N797" s="117" t="str">
        <f t="shared" si="75"/>
        <v>76000238000</v>
      </c>
      <c r="O797" s="117">
        <f t="shared" si="76"/>
        <v>14</v>
      </c>
      <c r="P797" s="117">
        <f t="shared" si="77"/>
        <v>55</v>
      </c>
      <c r="R797" s="117" t="e">
        <f>VLOOKUP(B797&amp;"-"&amp;C797,Backgroundconc!$A$3:$E$2100,4,FALSE)</f>
        <v>#N/A</v>
      </c>
      <c r="S797" s="117" t="e">
        <f>VLOOKUP(B797&amp;"-"&amp;C797,Backgroundconc!$A$3:$E$2100,5,FALSE)</f>
        <v>#N/A</v>
      </c>
    </row>
    <row r="798" spans="1:19">
      <c r="A798" s="117" t="str">
        <f t="shared" si="74"/>
        <v>14562012</v>
      </c>
      <c r="B798" s="117">
        <f t="shared" si="78"/>
        <v>14</v>
      </c>
      <c r="C798" s="117">
        <f t="shared" si="79"/>
        <v>56</v>
      </c>
      <c r="D798" s="117">
        <v>76000</v>
      </c>
      <c r="E798" s="117">
        <v>242000</v>
      </c>
      <c r="F798" s="117">
        <v>2012</v>
      </c>
      <c r="G798" s="117">
        <v>6.9019890000000004</v>
      </c>
      <c r="N798" s="117" t="str">
        <f t="shared" si="75"/>
        <v>76000242000</v>
      </c>
      <c r="O798" s="117">
        <f t="shared" si="76"/>
        <v>14</v>
      </c>
      <c r="P798" s="117">
        <f t="shared" si="77"/>
        <v>56</v>
      </c>
      <c r="R798" s="117" t="e">
        <f>VLOOKUP(B798&amp;"-"&amp;C798,Backgroundconc!$A$3:$E$2100,4,FALSE)</f>
        <v>#N/A</v>
      </c>
      <c r="S798" s="117" t="e">
        <f>VLOOKUP(B798&amp;"-"&amp;C798,Backgroundconc!$A$3:$E$2100,5,FALSE)</f>
        <v>#N/A</v>
      </c>
    </row>
    <row r="799" spans="1:19">
      <c r="A799" s="117" t="str">
        <f t="shared" si="74"/>
        <v>14572012</v>
      </c>
      <c r="B799" s="117">
        <f t="shared" si="78"/>
        <v>14</v>
      </c>
      <c r="C799" s="117">
        <f t="shared" si="79"/>
        <v>57</v>
      </c>
      <c r="D799" s="117">
        <v>76000</v>
      </c>
      <c r="E799" s="117">
        <v>246000</v>
      </c>
      <c r="F799" s="117">
        <v>2012</v>
      </c>
      <c r="G799" s="117">
        <v>7.0106029999999997</v>
      </c>
      <c r="N799" s="117" t="str">
        <f t="shared" si="75"/>
        <v>76000246000</v>
      </c>
      <c r="O799" s="117">
        <f t="shared" si="76"/>
        <v>14</v>
      </c>
      <c r="P799" s="117">
        <f t="shared" si="77"/>
        <v>57</v>
      </c>
      <c r="R799" s="117" t="e">
        <f>VLOOKUP(B799&amp;"-"&amp;C799,Backgroundconc!$A$3:$E$2100,4,FALSE)</f>
        <v>#N/A</v>
      </c>
      <c r="S799" s="117" t="e">
        <f>VLOOKUP(B799&amp;"-"&amp;C799,Backgroundconc!$A$3:$E$2100,5,FALSE)</f>
        <v>#N/A</v>
      </c>
    </row>
    <row r="800" spans="1:19">
      <c r="A800" s="117" t="str">
        <f t="shared" si="74"/>
        <v>1512012</v>
      </c>
      <c r="B800" s="117">
        <f t="shared" si="78"/>
        <v>15</v>
      </c>
      <c r="C800" s="117">
        <f t="shared" si="79"/>
        <v>1</v>
      </c>
      <c r="D800" s="117">
        <v>80000</v>
      </c>
      <c r="E800" s="117">
        <v>22000</v>
      </c>
      <c r="F800" s="117">
        <v>2012</v>
      </c>
      <c r="G800" s="117">
        <v>2.9196070000000001</v>
      </c>
      <c r="N800" s="117" t="str">
        <f t="shared" si="75"/>
        <v>8000022000</v>
      </c>
      <c r="O800" s="117">
        <f t="shared" si="76"/>
        <v>15</v>
      </c>
      <c r="P800" s="117">
        <f t="shared" si="77"/>
        <v>1</v>
      </c>
      <c r="R800" s="117" t="e">
        <f>VLOOKUP(B800&amp;"-"&amp;C800,Backgroundconc!$A$3:$E$2100,4,FALSE)</f>
        <v>#N/A</v>
      </c>
      <c r="S800" s="117" t="e">
        <f>VLOOKUP(B800&amp;"-"&amp;C800,Backgroundconc!$A$3:$E$2100,5,FALSE)</f>
        <v>#N/A</v>
      </c>
    </row>
    <row r="801" spans="1:19">
      <c r="A801" s="117" t="str">
        <f t="shared" si="74"/>
        <v>1522012</v>
      </c>
      <c r="B801" s="117">
        <f t="shared" si="78"/>
        <v>15</v>
      </c>
      <c r="C801" s="117">
        <f t="shared" si="79"/>
        <v>2</v>
      </c>
      <c r="D801" s="117">
        <v>80000</v>
      </c>
      <c r="E801" s="117">
        <v>26000</v>
      </c>
      <c r="F801" s="117">
        <v>2012</v>
      </c>
      <c r="G801" s="117">
        <v>2.7365400000000002</v>
      </c>
      <c r="N801" s="117" t="str">
        <f t="shared" si="75"/>
        <v>8000026000</v>
      </c>
      <c r="O801" s="117">
        <f t="shared" si="76"/>
        <v>15</v>
      </c>
      <c r="P801" s="117">
        <f t="shared" si="77"/>
        <v>2</v>
      </c>
      <c r="R801" s="117" t="e">
        <f>VLOOKUP(B801&amp;"-"&amp;C801,Backgroundconc!$A$3:$E$2100,4,FALSE)</f>
        <v>#N/A</v>
      </c>
      <c r="S801" s="117" t="e">
        <f>VLOOKUP(B801&amp;"-"&amp;C801,Backgroundconc!$A$3:$E$2100,5,FALSE)</f>
        <v>#N/A</v>
      </c>
    </row>
    <row r="802" spans="1:19">
      <c r="A802" s="117" t="str">
        <f t="shared" si="74"/>
        <v>1532012</v>
      </c>
      <c r="B802" s="117">
        <f t="shared" si="78"/>
        <v>15</v>
      </c>
      <c r="C802" s="117">
        <f t="shared" si="79"/>
        <v>3</v>
      </c>
      <c r="D802" s="117">
        <v>80000</v>
      </c>
      <c r="E802" s="117">
        <v>30000</v>
      </c>
      <c r="F802" s="117">
        <v>2012</v>
      </c>
      <c r="G802" s="117">
        <v>2.7097410000000002</v>
      </c>
      <c r="N802" s="117" t="str">
        <f t="shared" si="75"/>
        <v>8000030000</v>
      </c>
      <c r="O802" s="117">
        <f t="shared" si="76"/>
        <v>15</v>
      </c>
      <c r="P802" s="117">
        <f t="shared" si="77"/>
        <v>3</v>
      </c>
      <c r="R802" s="117" t="e">
        <f>VLOOKUP(B802&amp;"-"&amp;C802,Backgroundconc!$A$3:$E$2100,4,FALSE)</f>
        <v>#N/A</v>
      </c>
      <c r="S802" s="117" t="e">
        <f>VLOOKUP(B802&amp;"-"&amp;C802,Backgroundconc!$A$3:$E$2100,5,FALSE)</f>
        <v>#N/A</v>
      </c>
    </row>
    <row r="803" spans="1:19">
      <c r="A803" s="117" t="str">
        <f t="shared" si="74"/>
        <v>1542012</v>
      </c>
      <c r="B803" s="117">
        <f t="shared" si="78"/>
        <v>15</v>
      </c>
      <c r="C803" s="117">
        <f t="shared" si="79"/>
        <v>4</v>
      </c>
      <c r="D803" s="117">
        <v>80000</v>
      </c>
      <c r="E803" s="117">
        <v>34000</v>
      </c>
      <c r="F803" s="117">
        <v>2012</v>
      </c>
      <c r="G803" s="117">
        <v>2.9072249999999999</v>
      </c>
      <c r="N803" s="117" t="str">
        <f t="shared" si="75"/>
        <v>8000034000</v>
      </c>
      <c r="O803" s="117">
        <f t="shared" si="76"/>
        <v>15</v>
      </c>
      <c r="P803" s="117">
        <f t="shared" si="77"/>
        <v>4</v>
      </c>
      <c r="R803" s="117" t="e">
        <f>VLOOKUP(B803&amp;"-"&amp;C803,Backgroundconc!$A$3:$E$2100,4,FALSE)</f>
        <v>#N/A</v>
      </c>
      <c r="S803" s="117" t="e">
        <f>VLOOKUP(B803&amp;"-"&amp;C803,Backgroundconc!$A$3:$E$2100,5,FALSE)</f>
        <v>#N/A</v>
      </c>
    </row>
    <row r="804" spans="1:19">
      <c r="A804" s="117" t="str">
        <f t="shared" si="74"/>
        <v>1552012</v>
      </c>
      <c r="B804" s="117">
        <f t="shared" si="78"/>
        <v>15</v>
      </c>
      <c r="C804" s="117">
        <f t="shared" si="79"/>
        <v>5</v>
      </c>
      <c r="D804" s="117">
        <v>80000</v>
      </c>
      <c r="E804" s="117">
        <v>38000</v>
      </c>
      <c r="F804" s="117">
        <v>2012</v>
      </c>
      <c r="G804" s="117">
        <v>3.216968</v>
      </c>
      <c r="N804" s="117" t="str">
        <f t="shared" si="75"/>
        <v>8000038000</v>
      </c>
      <c r="O804" s="117">
        <f t="shared" si="76"/>
        <v>15</v>
      </c>
      <c r="P804" s="117">
        <f t="shared" si="77"/>
        <v>5</v>
      </c>
      <c r="R804" s="117" t="e">
        <f>VLOOKUP(B804&amp;"-"&amp;C804,Backgroundconc!$A$3:$E$2100,4,FALSE)</f>
        <v>#N/A</v>
      </c>
      <c r="S804" s="117" t="e">
        <f>VLOOKUP(B804&amp;"-"&amp;C804,Backgroundconc!$A$3:$E$2100,5,FALSE)</f>
        <v>#N/A</v>
      </c>
    </row>
    <row r="805" spans="1:19">
      <c r="A805" s="117" t="str">
        <f t="shared" si="74"/>
        <v>1562012</v>
      </c>
      <c r="B805" s="117">
        <f t="shared" si="78"/>
        <v>15</v>
      </c>
      <c r="C805" s="117">
        <f t="shared" si="79"/>
        <v>6</v>
      </c>
      <c r="D805" s="117">
        <v>80000</v>
      </c>
      <c r="E805" s="117">
        <v>42000</v>
      </c>
      <c r="F805" s="117">
        <v>2012</v>
      </c>
      <c r="G805" s="117">
        <v>3.2888410000000001</v>
      </c>
      <c r="N805" s="117" t="str">
        <f t="shared" si="75"/>
        <v>8000042000</v>
      </c>
      <c r="O805" s="117">
        <f t="shared" si="76"/>
        <v>15</v>
      </c>
      <c r="P805" s="117">
        <f t="shared" si="77"/>
        <v>6</v>
      </c>
      <c r="R805" s="117" t="e">
        <f>VLOOKUP(B805&amp;"-"&amp;C805,Backgroundconc!$A$3:$E$2100,4,FALSE)</f>
        <v>#N/A</v>
      </c>
      <c r="S805" s="117" t="e">
        <f>VLOOKUP(B805&amp;"-"&amp;C805,Backgroundconc!$A$3:$E$2100,5,FALSE)</f>
        <v>#N/A</v>
      </c>
    </row>
    <row r="806" spans="1:19">
      <c r="A806" s="117" t="str">
        <f t="shared" si="74"/>
        <v>1572012</v>
      </c>
      <c r="B806" s="117">
        <f t="shared" si="78"/>
        <v>15</v>
      </c>
      <c r="C806" s="117">
        <f t="shared" si="79"/>
        <v>7</v>
      </c>
      <c r="D806" s="117">
        <v>80000</v>
      </c>
      <c r="E806" s="117">
        <v>46000</v>
      </c>
      <c r="F806" s="117">
        <v>2012</v>
      </c>
      <c r="G806" s="117">
        <v>3.553909</v>
      </c>
      <c r="N806" s="117" t="str">
        <f t="shared" si="75"/>
        <v>8000046000</v>
      </c>
      <c r="O806" s="117">
        <f t="shared" si="76"/>
        <v>15</v>
      </c>
      <c r="P806" s="117">
        <f t="shared" si="77"/>
        <v>7</v>
      </c>
      <c r="R806" s="117" t="e">
        <f>VLOOKUP(B806&amp;"-"&amp;C806,Backgroundconc!$A$3:$E$2100,4,FALSE)</f>
        <v>#N/A</v>
      </c>
      <c r="S806" s="117" t="e">
        <f>VLOOKUP(B806&amp;"-"&amp;C806,Backgroundconc!$A$3:$E$2100,5,FALSE)</f>
        <v>#N/A</v>
      </c>
    </row>
    <row r="807" spans="1:19">
      <c r="A807" s="117" t="str">
        <f t="shared" si="74"/>
        <v>1582012</v>
      </c>
      <c r="B807" s="117">
        <f t="shared" si="78"/>
        <v>15</v>
      </c>
      <c r="C807" s="117">
        <f t="shared" si="79"/>
        <v>8</v>
      </c>
      <c r="D807" s="117">
        <v>80000</v>
      </c>
      <c r="E807" s="117">
        <v>50000</v>
      </c>
      <c r="F807" s="117">
        <v>2012</v>
      </c>
      <c r="G807" s="117">
        <v>3.319032</v>
      </c>
      <c r="N807" s="117" t="str">
        <f t="shared" si="75"/>
        <v>8000050000</v>
      </c>
      <c r="O807" s="117">
        <f t="shared" si="76"/>
        <v>15</v>
      </c>
      <c r="P807" s="117">
        <f t="shared" si="77"/>
        <v>8</v>
      </c>
      <c r="R807" s="117" t="e">
        <f>VLOOKUP(B807&amp;"-"&amp;C807,Backgroundconc!$A$3:$E$2100,4,FALSE)</f>
        <v>#N/A</v>
      </c>
      <c r="S807" s="117" t="e">
        <f>VLOOKUP(B807&amp;"-"&amp;C807,Backgroundconc!$A$3:$E$2100,5,FALSE)</f>
        <v>#N/A</v>
      </c>
    </row>
    <row r="808" spans="1:19">
      <c r="A808" s="117" t="str">
        <f t="shared" si="74"/>
        <v>1592012</v>
      </c>
      <c r="B808" s="117">
        <f t="shared" si="78"/>
        <v>15</v>
      </c>
      <c r="C808" s="117">
        <f t="shared" si="79"/>
        <v>9</v>
      </c>
      <c r="D808" s="117">
        <v>80000</v>
      </c>
      <c r="E808" s="117">
        <v>54000</v>
      </c>
      <c r="F808" s="117">
        <v>2012</v>
      </c>
      <c r="G808" s="117">
        <v>3.559669</v>
      </c>
      <c r="N808" s="117" t="str">
        <f t="shared" si="75"/>
        <v>8000054000</v>
      </c>
      <c r="O808" s="117">
        <f t="shared" si="76"/>
        <v>15</v>
      </c>
      <c r="P808" s="117">
        <f t="shared" si="77"/>
        <v>9</v>
      </c>
      <c r="R808" s="117" t="e">
        <f>VLOOKUP(B808&amp;"-"&amp;C808,Backgroundconc!$A$3:$E$2100,4,FALSE)</f>
        <v>#N/A</v>
      </c>
      <c r="S808" s="117" t="e">
        <f>VLOOKUP(B808&amp;"-"&amp;C808,Backgroundconc!$A$3:$E$2100,5,FALSE)</f>
        <v>#N/A</v>
      </c>
    </row>
    <row r="809" spans="1:19">
      <c r="A809" s="117" t="str">
        <f t="shared" si="74"/>
        <v>15102012</v>
      </c>
      <c r="B809" s="117">
        <f t="shared" si="78"/>
        <v>15</v>
      </c>
      <c r="C809" s="117">
        <f t="shared" si="79"/>
        <v>10</v>
      </c>
      <c r="D809" s="117">
        <v>80000</v>
      </c>
      <c r="E809" s="117">
        <v>58000</v>
      </c>
      <c r="F809" s="117">
        <v>2012</v>
      </c>
      <c r="G809" s="117">
        <v>3.6514760000000002</v>
      </c>
      <c r="N809" s="117" t="str">
        <f t="shared" si="75"/>
        <v>8000058000</v>
      </c>
      <c r="O809" s="117">
        <f t="shared" si="76"/>
        <v>15</v>
      </c>
      <c r="P809" s="117">
        <f t="shared" si="77"/>
        <v>10</v>
      </c>
      <c r="R809" s="117" t="e">
        <f>VLOOKUP(B809&amp;"-"&amp;C809,Backgroundconc!$A$3:$E$2100,4,FALSE)</f>
        <v>#N/A</v>
      </c>
      <c r="S809" s="117" t="e">
        <f>VLOOKUP(B809&amp;"-"&amp;C809,Backgroundconc!$A$3:$E$2100,5,FALSE)</f>
        <v>#N/A</v>
      </c>
    </row>
    <row r="810" spans="1:19">
      <c r="A810" s="117" t="str">
        <f t="shared" si="74"/>
        <v>15112012</v>
      </c>
      <c r="B810" s="117">
        <f t="shared" si="78"/>
        <v>15</v>
      </c>
      <c r="C810" s="117">
        <f t="shared" si="79"/>
        <v>11</v>
      </c>
      <c r="D810" s="117">
        <v>80000</v>
      </c>
      <c r="E810" s="117">
        <v>62000</v>
      </c>
      <c r="F810" s="117">
        <v>2012</v>
      </c>
      <c r="G810" s="117">
        <v>3.6218409999999999</v>
      </c>
      <c r="N810" s="117" t="str">
        <f t="shared" si="75"/>
        <v>8000062000</v>
      </c>
      <c r="O810" s="117">
        <f t="shared" si="76"/>
        <v>15</v>
      </c>
      <c r="P810" s="117">
        <f t="shared" si="77"/>
        <v>11</v>
      </c>
      <c r="R810" s="117" t="e">
        <f>VLOOKUP(B810&amp;"-"&amp;C810,Backgroundconc!$A$3:$E$2100,4,FALSE)</f>
        <v>#N/A</v>
      </c>
      <c r="S810" s="117" t="e">
        <f>VLOOKUP(B810&amp;"-"&amp;C810,Backgroundconc!$A$3:$E$2100,5,FALSE)</f>
        <v>#N/A</v>
      </c>
    </row>
    <row r="811" spans="1:19">
      <c r="A811" s="117" t="str">
        <f t="shared" si="74"/>
        <v>15122012</v>
      </c>
      <c r="B811" s="117">
        <f t="shared" si="78"/>
        <v>15</v>
      </c>
      <c r="C811" s="117">
        <f t="shared" si="79"/>
        <v>12</v>
      </c>
      <c r="D811" s="117">
        <v>80000</v>
      </c>
      <c r="E811" s="117">
        <v>66000</v>
      </c>
      <c r="F811" s="117">
        <v>2012</v>
      </c>
      <c r="G811" s="117">
        <v>3.708358</v>
      </c>
      <c r="N811" s="117" t="str">
        <f t="shared" si="75"/>
        <v>8000066000</v>
      </c>
      <c r="O811" s="117">
        <f t="shared" si="76"/>
        <v>15</v>
      </c>
      <c r="P811" s="117">
        <f t="shared" si="77"/>
        <v>12</v>
      </c>
      <c r="R811" s="117" t="e">
        <f>VLOOKUP(B811&amp;"-"&amp;C811,Backgroundconc!$A$3:$E$2100,4,FALSE)</f>
        <v>#N/A</v>
      </c>
      <c r="S811" s="117" t="e">
        <f>VLOOKUP(B811&amp;"-"&amp;C811,Backgroundconc!$A$3:$E$2100,5,FALSE)</f>
        <v>#N/A</v>
      </c>
    </row>
    <row r="812" spans="1:19">
      <c r="A812" s="117" t="str">
        <f t="shared" si="74"/>
        <v>15132012</v>
      </c>
      <c r="B812" s="117">
        <f t="shared" si="78"/>
        <v>15</v>
      </c>
      <c r="C812" s="117">
        <f t="shared" si="79"/>
        <v>13</v>
      </c>
      <c r="D812" s="117">
        <v>80000</v>
      </c>
      <c r="E812" s="117">
        <v>70000</v>
      </c>
      <c r="F812" s="117">
        <v>2012</v>
      </c>
      <c r="G812" s="117">
        <v>3.7650760000000001</v>
      </c>
      <c r="N812" s="117" t="str">
        <f t="shared" si="75"/>
        <v>8000070000</v>
      </c>
      <c r="O812" s="117">
        <f t="shared" si="76"/>
        <v>15</v>
      </c>
      <c r="P812" s="117">
        <f t="shared" si="77"/>
        <v>13</v>
      </c>
      <c r="R812" s="117" t="e">
        <f>VLOOKUP(B812&amp;"-"&amp;C812,Backgroundconc!$A$3:$E$2100,4,FALSE)</f>
        <v>#N/A</v>
      </c>
      <c r="S812" s="117" t="e">
        <f>VLOOKUP(B812&amp;"-"&amp;C812,Backgroundconc!$A$3:$E$2100,5,FALSE)</f>
        <v>#N/A</v>
      </c>
    </row>
    <row r="813" spans="1:19">
      <c r="A813" s="117" t="str">
        <f t="shared" si="74"/>
        <v>15142012</v>
      </c>
      <c r="B813" s="117">
        <f t="shared" si="78"/>
        <v>15</v>
      </c>
      <c r="C813" s="117">
        <f t="shared" si="79"/>
        <v>14</v>
      </c>
      <c r="D813" s="117">
        <v>80000</v>
      </c>
      <c r="E813" s="117">
        <v>74000</v>
      </c>
      <c r="F813" s="117">
        <v>2012</v>
      </c>
      <c r="G813" s="117">
        <v>3.8224879999999999</v>
      </c>
      <c r="N813" s="117" t="str">
        <f t="shared" si="75"/>
        <v>8000074000</v>
      </c>
      <c r="O813" s="117">
        <f t="shared" si="76"/>
        <v>15</v>
      </c>
      <c r="P813" s="117">
        <f t="shared" si="77"/>
        <v>14</v>
      </c>
      <c r="R813" s="117" t="e">
        <f>VLOOKUP(B813&amp;"-"&amp;C813,Backgroundconc!$A$3:$E$2100,4,FALSE)</f>
        <v>#N/A</v>
      </c>
      <c r="S813" s="117" t="e">
        <f>VLOOKUP(B813&amp;"-"&amp;C813,Backgroundconc!$A$3:$E$2100,5,FALSE)</f>
        <v>#N/A</v>
      </c>
    </row>
    <row r="814" spans="1:19">
      <c r="A814" s="117" t="str">
        <f t="shared" si="74"/>
        <v>15152012</v>
      </c>
      <c r="B814" s="117">
        <f t="shared" si="78"/>
        <v>15</v>
      </c>
      <c r="C814" s="117">
        <f t="shared" si="79"/>
        <v>15</v>
      </c>
      <c r="D814" s="117">
        <v>80000</v>
      </c>
      <c r="E814" s="117">
        <v>78000</v>
      </c>
      <c r="F814" s="117">
        <v>2012</v>
      </c>
      <c r="G814" s="117">
        <v>3.8101699999999998</v>
      </c>
      <c r="N814" s="117" t="str">
        <f t="shared" si="75"/>
        <v>8000078000</v>
      </c>
      <c r="O814" s="117">
        <f t="shared" si="76"/>
        <v>15</v>
      </c>
      <c r="P814" s="117">
        <f t="shared" si="77"/>
        <v>15</v>
      </c>
      <c r="R814" s="117" t="e">
        <f>VLOOKUP(B814&amp;"-"&amp;C814,Backgroundconc!$A$3:$E$2100,4,FALSE)</f>
        <v>#N/A</v>
      </c>
      <c r="S814" s="117" t="e">
        <f>VLOOKUP(B814&amp;"-"&amp;C814,Backgroundconc!$A$3:$E$2100,5,FALSE)</f>
        <v>#N/A</v>
      </c>
    </row>
    <row r="815" spans="1:19">
      <c r="A815" s="117" t="str">
        <f t="shared" si="74"/>
        <v>15162012</v>
      </c>
      <c r="B815" s="117">
        <f t="shared" si="78"/>
        <v>15</v>
      </c>
      <c r="C815" s="117">
        <f t="shared" si="79"/>
        <v>16</v>
      </c>
      <c r="D815" s="117">
        <v>80000</v>
      </c>
      <c r="E815" s="117">
        <v>82000</v>
      </c>
      <c r="F815" s="117">
        <v>2012</v>
      </c>
      <c r="G815" s="117">
        <v>3.953176</v>
      </c>
      <c r="N815" s="117" t="str">
        <f t="shared" si="75"/>
        <v>8000082000</v>
      </c>
      <c r="O815" s="117">
        <f t="shared" si="76"/>
        <v>15</v>
      </c>
      <c r="P815" s="117">
        <f t="shared" si="77"/>
        <v>16</v>
      </c>
      <c r="R815" s="117" t="e">
        <f>VLOOKUP(B815&amp;"-"&amp;C815,Backgroundconc!$A$3:$E$2100,4,FALSE)</f>
        <v>#N/A</v>
      </c>
      <c r="S815" s="117" t="e">
        <f>VLOOKUP(B815&amp;"-"&amp;C815,Backgroundconc!$A$3:$E$2100,5,FALSE)</f>
        <v>#N/A</v>
      </c>
    </row>
    <row r="816" spans="1:19">
      <c r="A816" s="117" t="str">
        <f t="shared" si="74"/>
        <v>15172012</v>
      </c>
      <c r="B816" s="117">
        <f t="shared" si="78"/>
        <v>15</v>
      </c>
      <c r="C816" s="117">
        <f t="shared" si="79"/>
        <v>17</v>
      </c>
      <c r="D816" s="117">
        <v>80000</v>
      </c>
      <c r="E816" s="117">
        <v>86000</v>
      </c>
      <c r="F816" s="117">
        <v>2012</v>
      </c>
      <c r="G816" s="117">
        <v>3.7687590000000002</v>
      </c>
      <c r="N816" s="117" t="str">
        <f t="shared" si="75"/>
        <v>8000086000</v>
      </c>
      <c r="O816" s="117">
        <f t="shared" si="76"/>
        <v>15</v>
      </c>
      <c r="P816" s="117">
        <f t="shared" si="77"/>
        <v>17</v>
      </c>
      <c r="R816" s="117" t="e">
        <f>VLOOKUP(B816&amp;"-"&amp;C816,Backgroundconc!$A$3:$E$2100,4,FALSE)</f>
        <v>#N/A</v>
      </c>
      <c r="S816" s="117" t="e">
        <f>VLOOKUP(B816&amp;"-"&amp;C816,Backgroundconc!$A$3:$E$2100,5,FALSE)</f>
        <v>#N/A</v>
      </c>
    </row>
    <row r="817" spans="1:19">
      <c r="A817" s="117" t="str">
        <f t="shared" si="74"/>
        <v>15182012</v>
      </c>
      <c r="B817" s="117">
        <f t="shared" si="78"/>
        <v>15</v>
      </c>
      <c r="C817" s="117">
        <f t="shared" si="79"/>
        <v>18</v>
      </c>
      <c r="D817" s="117">
        <v>80000</v>
      </c>
      <c r="E817" s="117">
        <v>90000</v>
      </c>
      <c r="F817" s="117">
        <v>2012</v>
      </c>
      <c r="G817" s="117">
        <v>3.6870729999999998</v>
      </c>
      <c r="N817" s="117" t="str">
        <f t="shared" si="75"/>
        <v>8000090000</v>
      </c>
      <c r="O817" s="117">
        <f t="shared" si="76"/>
        <v>15</v>
      </c>
      <c r="P817" s="117">
        <f t="shared" si="77"/>
        <v>18</v>
      </c>
      <c r="R817" s="117" t="e">
        <f>VLOOKUP(B817&amp;"-"&amp;C817,Backgroundconc!$A$3:$E$2100,4,FALSE)</f>
        <v>#N/A</v>
      </c>
      <c r="S817" s="117" t="e">
        <f>VLOOKUP(B817&amp;"-"&amp;C817,Backgroundconc!$A$3:$E$2100,5,FALSE)</f>
        <v>#N/A</v>
      </c>
    </row>
    <row r="818" spans="1:19">
      <c r="A818" s="117" t="str">
        <f t="shared" si="74"/>
        <v>15192012</v>
      </c>
      <c r="B818" s="117">
        <f t="shared" si="78"/>
        <v>15</v>
      </c>
      <c r="C818" s="117">
        <f t="shared" si="79"/>
        <v>19</v>
      </c>
      <c r="D818" s="117">
        <v>80000</v>
      </c>
      <c r="E818" s="117">
        <v>94000</v>
      </c>
      <c r="F818" s="117">
        <v>2012</v>
      </c>
      <c r="G818" s="117">
        <v>3.9010579999999999</v>
      </c>
      <c r="N818" s="117" t="str">
        <f t="shared" si="75"/>
        <v>8000094000</v>
      </c>
      <c r="O818" s="117">
        <f t="shared" si="76"/>
        <v>15</v>
      </c>
      <c r="P818" s="117">
        <f t="shared" si="77"/>
        <v>19</v>
      </c>
      <c r="R818" s="117" t="e">
        <f>VLOOKUP(B818&amp;"-"&amp;C818,Backgroundconc!$A$3:$E$2100,4,FALSE)</f>
        <v>#N/A</v>
      </c>
      <c r="S818" s="117" t="e">
        <f>VLOOKUP(B818&amp;"-"&amp;C818,Backgroundconc!$A$3:$E$2100,5,FALSE)</f>
        <v>#N/A</v>
      </c>
    </row>
    <row r="819" spans="1:19">
      <c r="A819" s="117" t="str">
        <f t="shared" si="74"/>
        <v>15202012</v>
      </c>
      <c r="B819" s="117">
        <f t="shared" si="78"/>
        <v>15</v>
      </c>
      <c r="C819" s="117">
        <f t="shared" si="79"/>
        <v>20</v>
      </c>
      <c r="D819" s="117">
        <v>80000</v>
      </c>
      <c r="E819" s="117">
        <v>98000</v>
      </c>
      <c r="F819" s="117">
        <v>2012</v>
      </c>
      <c r="G819" s="117">
        <v>3.8252670000000002</v>
      </c>
      <c r="N819" s="117" t="str">
        <f t="shared" si="75"/>
        <v>8000098000</v>
      </c>
      <c r="O819" s="117">
        <f t="shared" si="76"/>
        <v>15</v>
      </c>
      <c r="P819" s="117">
        <f t="shared" si="77"/>
        <v>20</v>
      </c>
      <c r="R819" s="117" t="e">
        <f>VLOOKUP(B819&amp;"-"&amp;C819,Backgroundconc!$A$3:$E$2100,4,FALSE)</f>
        <v>#N/A</v>
      </c>
      <c r="S819" s="117" t="e">
        <f>VLOOKUP(B819&amp;"-"&amp;C819,Backgroundconc!$A$3:$E$2100,5,FALSE)</f>
        <v>#N/A</v>
      </c>
    </row>
    <row r="820" spans="1:19">
      <c r="A820" s="117" t="str">
        <f t="shared" si="74"/>
        <v>15212012</v>
      </c>
      <c r="B820" s="117">
        <f t="shared" si="78"/>
        <v>15</v>
      </c>
      <c r="C820" s="117">
        <f t="shared" si="79"/>
        <v>21</v>
      </c>
      <c r="D820" s="117">
        <v>80000</v>
      </c>
      <c r="E820" s="117">
        <v>102000</v>
      </c>
      <c r="F820" s="117">
        <v>2012</v>
      </c>
      <c r="G820" s="117">
        <v>3.8243070000000001</v>
      </c>
      <c r="N820" s="117" t="str">
        <f t="shared" si="75"/>
        <v>80000102000</v>
      </c>
      <c r="O820" s="117">
        <f t="shared" si="76"/>
        <v>15</v>
      </c>
      <c r="P820" s="117">
        <f t="shared" si="77"/>
        <v>21</v>
      </c>
      <c r="R820" s="117" t="e">
        <f>VLOOKUP(B820&amp;"-"&amp;C820,Backgroundconc!$A$3:$E$2100,4,FALSE)</f>
        <v>#N/A</v>
      </c>
      <c r="S820" s="117" t="e">
        <f>VLOOKUP(B820&amp;"-"&amp;C820,Backgroundconc!$A$3:$E$2100,5,FALSE)</f>
        <v>#N/A</v>
      </c>
    </row>
    <row r="821" spans="1:19">
      <c r="A821" s="117" t="str">
        <f t="shared" si="74"/>
        <v>15222012</v>
      </c>
      <c r="B821" s="117">
        <f t="shared" si="78"/>
        <v>15</v>
      </c>
      <c r="C821" s="117">
        <f t="shared" si="79"/>
        <v>22</v>
      </c>
      <c r="D821" s="117">
        <v>80000</v>
      </c>
      <c r="E821" s="117">
        <v>106000</v>
      </c>
      <c r="F821" s="117">
        <v>2012</v>
      </c>
      <c r="G821" s="117">
        <v>3.7641100000000001</v>
      </c>
      <c r="N821" s="117" t="str">
        <f t="shared" si="75"/>
        <v>80000106000</v>
      </c>
      <c r="O821" s="117">
        <f t="shared" si="76"/>
        <v>15</v>
      </c>
      <c r="P821" s="117">
        <f t="shared" si="77"/>
        <v>22</v>
      </c>
      <c r="R821" s="117" t="e">
        <f>VLOOKUP(B821&amp;"-"&amp;C821,Backgroundconc!$A$3:$E$2100,4,FALSE)</f>
        <v>#N/A</v>
      </c>
      <c r="S821" s="117" t="e">
        <f>VLOOKUP(B821&amp;"-"&amp;C821,Backgroundconc!$A$3:$E$2100,5,FALSE)</f>
        <v>#N/A</v>
      </c>
    </row>
    <row r="822" spans="1:19">
      <c r="A822" s="117" t="str">
        <f t="shared" si="74"/>
        <v>15232012</v>
      </c>
      <c r="B822" s="117">
        <f t="shared" si="78"/>
        <v>15</v>
      </c>
      <c r="C822" s="117">
        <f t="shared" si="79"/>
        <v>23</v>
      </c>
      <c r="D822" s="117">
        <v>80000</v>
      </c>
      <c r="E822" s="117">
        <v>110000</v>
      </c>
      <c r="F822" s="117">
        <v>2012</v>
      </c>
      <c r="G822" s="117">
        <v>3.4581919999999999</v>
      </c>
      <c r="N822" s="117" t="str">
        <f t="shared" si="75"/>
        <v>80000110000</v>
      </c>
      <c r="O822" s="117">
        <f t="shared" si="76"/>
        <v>15</v>
      </c>
      <c r="P822" s="117">
        <f t="shared" si="77"/>
        <v>23</v>
      </c>
      <c r="R822" s="117" t="e">
        <f>VLOOKUP(B822&amp;"-"&amp;C822,Backgroundconc!$A$3:$E$2100,4,FALSE)</f>
        <v>#N/A</v>
      </c>
      <c r="S822" s="117" t="e">
        <f>VLOOKUP(B822&amp;"-"&amp;C822,Backgroundconc!$A$3:$E$2100,5,FALSE)</f>
        <v>#N/A</v>
      </c>
    </row>
    <row r="823" spans="1:19">
      <c r="A823" s="117" t="str">
        <f t="shared" si="74"/>
        <v>15242012</v>
      </c>
      <c r="B823" s="117">
        <f t="shared" si="78"/>
        <v>15</v>
      </c>
      <c r="C823" s="117">
        <f t="shared" si="79"/>
        <v>24</v>
      </c>
      <c r="D823" s="117">
        <v>80000</v>
      </c>
      <c r="E823" s="117">
        <v>114000</v>
      </c>
      <c r="F823" s="117">
        <v>2012</v>
      </c>
      <c r="G823" s="117">
        <v>3.4141270000000001</v>
      </c>
      <c r="N823" s="117" t="str">
        <f t="shared" si="75"/>
        <v>80000114000</v>
      </c>
      <c r="O823" s="117">
        <f t="shared" si="76"/>
        <v>15</v>
      </c>
      <c r="P823" s="117">
        <f t="shared" si="77"/>
        <v>24</v>
      </c>
      <c r="R823" s="117" t="e">
        <f>VLOOKUP(B823&amp;"-"&amp;C823,Backgroundconc!$A$3:$E$2100,4,FALSE)</f>
        <v>#N/A</v>
      </c>
      <c r="S823" s="117" t="e">
        <f>VLOOKUP(B823&amp;"-"&amp;C823,Backgroundconc!$A$3:$E$2100,5,FALSE)</f>
        <v>#N/A</v>
      </c>
    </row>
    <row r="824" spans="1:19">
      <c r="A824" s="117" t="str">
        <f t="shared" si="74"/>
        <v>15252012</v>
      </c>
      <c r="B824" s="117">
        <f t="shared" si="78"/>
        <v>15</v>
      </c>
      <c r="C824" s="117">
        <f t="shared" si="79"/>
        <v>25</v>
      </c>
      <c r="D824" s="117">
        <v>80000</v>
      </c>
      <c r="E824" s="117">
        <v>118000</v>
      </c>
      <c r="F824" s="117">
        <v>2012</v>
      </c>
      <c r="G824" s="117">
        <v>3.475025</v>
      </c>
      <c r="N824" s="117" t="str">
        <f t="shared" si="75"/>
        <v>80000118000</v>
      </c>
      <c r="O824" s="117">
        <f t="shared" si="76"/>
        <v>15</v>
      </c>
      <c r="P824" s="117">
        <f t="shared" si="77"/>
        <v>25</v>
      </c>
      <c r="R824" s="117" t="e">
        <f>VLOOKUP(B824&amp;"-"&amp;C824,Backgroundconc!$A$3:$E$2100,4,FALSE)</f>
        <v>#N/A</v>
      </c>
      <c r="S824" s="117" t="e">
        <f>VLOOKUP(B824&amp;"-"&amp;C824,Backgroundconc!$A$3:$E$2100,5,FALSE)</f>
        <v>#N/A</v>
      </c>
    </row>
    <row r="825" spans="1:19">
      <c r="A825" s="117" t="str">
        <f t="shared" si="74"/>
        <v>15262012</v>
      </c>
      <c r="B825" s="117">
        <f t="shared" si="78"/>
        <v>15</v>
      </c>
      <c r="C825" s="117">
        <f t="shared" si="79"/>
        <v>26</v>
      </c>
      <c r="D825" s="117">
        <v>80000</v>
      </c>
      <c r="E825" s="117">
        <v>122000</v>
      </c>
      <c r="F825" s="117">
        <v>2012</v>
      </c>
      <c r="G825" s="117">
        <v>3.1487530000000001</v>
      </c>
      <c r="N825" s="117" t="str">
        <f t="shared" si="75"/>
        <v>80000122000</v>
      </c>
      <c r="O825" s="117">
        <f t="shared" si="76"/>
        <v>15</v>
      </c>
      <c r="P825" s="117">
        <f t="shared" si="77"/>
        <v>26</v>
      </c>
      <c r="R825" s="117" t="e">
        <f>VLOOKUP(B825&amp;"-"&amp;C825,Backgroundconc!$A$3:$E$2100,4,FALSE)</f>
        <v>#N/A</v>
      </c>
      <c r="S825" s="117" t="e">
        <f>VLOOKUP(B825&amp;"-"&amp;C825,Backgroundconc!$A$3:$E$2100,5,FALSE)</f>
        <v>#N/A</v>
      </c>
    </row>
    <row r="826" spans="1:19">
      <c r="A826" s="117" t="str">
        <f t="shared" si="74"/>
        <v>15272012</v>
      </c>
      <c r="B826" s="117">
        <f t="shared" si="78"/>
        <v>15</v>
      </c>
      <c r="C826" s="117">
        <f t="shared" si="79"/>
        <v>27</v>
      </c>
      <c r="D826" s="117">
        <v>80000</v>
      </c>
      <c r="E826" s="117">
        <v>126000</v>
      </c>
      <c r="F826" s="117">
        <v>2012</v>
      </c>
      <c r="G826" s="117">
        <v>3.3781080000000001</v>
      </c>
      <c r="N826" s="117" t="str">
        <f t="shared" si="75"/>
        <v>80000126000</v>
      </c>
      <c r="O826" s="117">
        <f t="shared" si="76"/>
        <v>15</v>
      </c>
      <c r="P826" s="117">
        <f t="shared" si="77"/>
        <v>27</v>
      </c>
      <c r="R826" s="117" t="e">
        <f>VLOOKUP(B826&amp;"-"&amp;C826,Backgroundconc!$A$3:$E$2100,4,FALSE)</f>
        <v>#N/A</v>
      </c>
      <c r="S826" s="117" t="e">
        <f>VLOOKUP(B826&amp;"-"&amp;C826,Backgroundconc!$A$3:$E$2100,5,FALSE)</f>
        <v>#N/A</v>
      </c>
    </row>
    <row r="827" spans="1:19">
      <c r="A827" s="117" t="str">
        <f t="shared" si="74"/>
        <v>15282012</v>
      </c>
      <c r="B827" s="117">
        <f t="shared" si="78"/>
        <v>15</v>
      </c>
      <c r="C827" s="117">
        <f t="shared" si="79"/>
        <v>28</v>
      </c>
      <c r="D827" s="117">
        <v>80000</v>
      </c>
      <c r="E827" s="117">
        <v>130000</v>
      </c>
      <c r="F827" s="117">
        <v>2012</v>
      </c>
      <c r="G827" s="117">
        <v>3.3592849999999999</v>
      </c>
      <c r="N827" s="117" t="str">
        <f t="shared" si="75"/>
        <v>80000130000</v>
      </c>
      <c r="O827" s="117">
        <f t="shared" si="76"/>
        <v>15</v>
      </c>
      <c r="P827" s="117">
        <f t="shared" si="77"/>
        <v>28</v>
      </c>
      <c r="R827" s="117">
        <f>VLOOKUP(B827&amp;"-"&amp;C827,Backgroundconc!$A$3:$E$2100,4,FALSE)</f>
        <v>80000</v>
      </c>
      <c r="S827" s="117">
        <f>VLOOKUP(B827&amp;"-"&amp;C827,Backgroundconc!$A$3:$E$2100,5,FALSE)</f>
        <v>130000</v>
      </c>
    </row>
    <row r="828" spans="1:19">
      <c r="A828" s="117" t="str">
        <f t="shared" si="74"/>
        <v>15292012</v>
      </c>
      <c r="B828" s="117">
        <f t="shared" si="78"/>
        <v>15</v>
      </c>
      <c r="C828" s="117">
        <f t="shared" si="79"/>
        <v>29</v>
      </c>
      <c r="D828" s="117">
        <v>80000</v>
      </c>
      <c r="E828" s="117">
        <v>134000</v>
      </c>
      <c r="F828" s="117">
        <v>2012</v>
      </c>
      <c r="G828" s="117">
        <v>3.0205669999999998</v>
      </c>
      <c r="N828" s="117" t="str">
        <f t="shared" si="75"/>
        <v>80000134000</v>
      </c>
      <c r="O828" s="117">
        <f t="shared" si="76"/>
        <v>15</v>
      </c>
      <c r="P828" s="117">
        <f t="shared" si="77"/>
        <v>29</v>
      </c>
      <c r="R828" s="117">
        <f>VLOOKUP(B828&amp;"-"&amp;C828,Backgroundconc!$A$3:$E$2100,4,FALSE)</f>
        <v>80000</v>
      </c>
      <c r="S828" s="117">
        <f>VLOOKUP(B828&amp;"-"&amp;C828,Backgroundconc!$A$3:$E$2100,5,FALSE)</f>
        <v>134000</v>
      </c>
    </row>
    <row r="829" spans="1:19">
      <c r="A829" s="117" t="str">
        <f t="shared" si="74"/>
        <v>15302012</v>
      </c>
      <c r="B829" s="117">
        <f t="shared" si="78"/>
        <v>15</v>
      </c>
      <c r="C829" s="117">
        <f t="shared" si="79"/>
        <v>30</v>
      </c>
      <c r="D829" s="117">
        <v>80000</v>
      </c>
      <c r="E829" s="117">
        <v>138000</v>
      </c>
      <c r="F829" s="117">
        <v>2012</v>
      </c>
      <c r="G829" s="117">
        <v>3.1767720000000002</v>
      </c>
      <c r="N829" s="117" t="str">
        <f t="shared" si="75"/>
        <v>80000138000</v>
      </c>
      <c r="O829" s="117">
        <f t="shared" si="76"/>
        <v>15</v>
      </c>
      <c r="P829" s="117">
        <f t="shared" si="77"/>
        <v>30</v>
      </c>
      <c r="R829" s="117">
        <f>VLOOKUP(B829&amp;"-"&amp;C829,Backgroundconc!$A$3:$E$2100,4,FALSE)</f>
        <v>80000</v>
      </c>
      <c r="S829" s="117">
        <f>VLOOKUP(B829&amp;"-"&amp;C829,Backgroundconc!$A$3:$E$2100,5,FALSE)</f>
        <v>138000</v>
      </c>
    </row>
    <row r="830" spans="1:19">
      <c r="A830" s="117" t="str">
        <f t="shared" si="74"/>
        <v>15312012</v>
      </c>
      <c r="B830" s="117">
        <f t="shared" si="78"/>
        <v>15</v>
      </c>
      <c r="C830" s="117">
        <f t="shared" si="79"/>
        <v>31</v>
      </c>
      <c r="D830" s="117">
        <v>80000</v>
      </c>
      <c r="E830" s="117">
        <v>142000</v>
      </c>
      <c r="F830" s="117">
        <v>2012</v>
      </c>
      <c r="G830" s="117">
        <v>3.0929060000000002</v>
      </c>
      <c r="N830" s="117" t="str">
        <f t="shared" si="75"/>
        <v>80000142000</v>
      </c>
      <c r="O830" s="117">
        <f t="shared" si="76"/>
        <v>15</v>
      </c>
      <c r="P830" s="117">
        <f t="shared" si="77"/>
        <v>31</v>
      </c>
      <c r="R830" s="117">
        <f>VLOOKUP(B830&amp;"-"&amp;C830,Backgroundconc!$A$3:$E$2100,4,FALSE)</f>
        <v>80000</v>
      </c>
      <c r="S830" s="117">
        <f>VLOOKUP(B830&amp;"-"&amp;C830,Backgroundconc!$A$3:$E$2100,5,FALSE)</f>
        <v>142000</v>
      </c>
    </row>
    <row r="831" spans="1:19">
      <c r="A831" s="117" t="str">
        <f t="shared" si="74"/>
        <v>15322012</v>
      </c>
      <c r="B831" s="117">
        <f t="shared" si="78"/>
        <v>15</v>
      </c>
      <c r="C831" s="117">
        <f t="shared" si="79"/>
        <v>32</v>
      </c>
      <c r="D831" s="117">
        <v>80000</v>
      </c>
      <c r="E831" s="117">
        <v>146000</v>
      </c>
      <c r="F831" s="117">
        <v>2012</v>
      </c>
      <c r="G831" s="117">
        <v>2.9544890000000001</v>
      </c>
      <c r="N831" s="117" t="str">
        <f t="shared" si="75"/>
        <v>80000146000</v>
      </c>
      <c r="O831" s="117">
        <f t="shared" si="76"/>
        <v>15</v>
      </c>
      <c r="P831" s="117">
        <f t="shared" si="77"/>
        <v>32</v>
      </c>
      <c r="R831" s="117">
        <f>VLOOKUP(B831&amp;"-"&amp;C831,Backgroundconc!$A$3:$E$2100,4,FALSE)</f>
        <v>80000</v>
      </c>
      <c r="S831" s="117">
        <f>VLOOKUP(B831&amp;"-"&amp;C831,Backgroundconc!$A$3:$E$2100,5,FALSE)</f>
        <v>146000</v>
      </c>
    </row>
    <row r="832" spans="1:19">
      <c r="A832" s="117" t="str">
        <f t="shared" si="74"/>
        <v>15332012</v>
      </c>
      <c r="B832" s="117">
        <f t="shared" si="78"/>
        <v>15</v>
      </c>
      <c r="C832" s="117">
        <f t="shared" si="79"/>
        <v>33</v>
      </c>
      <c r="D832" s="117">
        <v>80000</v>
      </c>
      <c r="E832" s="117">
        <v>150000</v>
      </c>
      <c r="F832" s="117">
        <v>2012</v>
      </c>
      <c r="G832" s="117">
        <v>3.2375430000000001</v>
      </c>
      <c r="N832" s="117" t="str">
        <f t="shared" si="75"/>
        <v>80000150000</v>
      </c>
      <c r="O832" s="117">
        <f t="shared" si="76"/>
        <v>15</v>
      </c>
      <c r="P832" s="117">
        <f t="shared" si="77"/>
        <v>33</v>
      </c>
      <c r="R832" s="117">
        <f>VLOOKUP(B832&amp;"-"&amp;C832,Backgroundconc!$A$3:$E$2100,4,FALSE)</f>
        <v>80000</v>
      </c>
      <c r="S832" s="117">
        <f>VLOOKUP(B832&amp;"-"&amp;C832,Backgroundconc!$A$3:$E$2100,5,FALSE)</f>
        <v>150000</v>
      </c>
    </row>
    <row r="833" spans="1:19">
      <c r="A833" s="117" t="str">
        <f t="shared" si="74"/>
        <v>15342012</v>
      </c>
      <c r="B833" s="117">
        <f t="shared" si="78"/>
        <v>15</v>
      </c>
      <c r="C833" s="117">
        <f t="shared" si="79"/>
        <v>34</v>
      </c>
      <c r="D833" s="117">
        <v>80000</v>
      </c>
      <c r="E833" s="117">
        <v>154000</v>
      </c>
      <c r="F833" s="117">
        <v>2012</v>
      </c>
      <c r="G833" s="117">
        <v>3.3888400000000001</v>
      </c>
      <c r="N833" s="117" t="str">
        <f t="shared" si="75"/>
        <v>80000154000</v>
      </c>
      <c r="O833" s="117">
        <f t="shared" si="76"/>
        <v>15</v>
      </c>
      <c r="P833" s="117">
        <f t="shared" si="77"/>
        <v>34</v>
      </c>
      <c r="R833" s="117">
        <f>VLOOKUP(B833&amp;"-"&amp;C833,Backgroundconc!$A$3:$E$2100,4,FALSE)</f>
        <v>80000</v>
      </c>
      <c r="S833" s="117">
        <f>VLOOKUP(B833&amp;"-"&amp;C833,Backgroundconc!$A$3:$E$2100,5,FALSE)</f>
        <v>154000</v>
      </c>
    </row>
    <row r="834" spans="1:19">
      <c r="A834" s="117" t="str">
        <f t="shared" si="74"/>
        <v>15352012</v>
      </c>
      <c r="B834" s="117">
        <f t="shared" si="78"/>
        <v>15</v>
      </c>
      <c r="C834" s="117">
        <f t="shared" si="79"/>
        <v>35</v>
      </c>
      <c r="D834" s="117">
        <v>80000</v>
      </c>
      <c r="E834" s="117">
        <v>158000</v>
      </c>
      <c r="F834" s="117">
        <v>2012</v>
      </c>
      <c r="G834" s="117">
        <v>3.3400669999999999</v>
      </c>
      <c r="N834" s="117" t="str">
        <f t="shared" si="75"/>
        <v>80000158000</v>
      </c>
      <c r="O834" s="117">
        <f t="shared" si="76"/>
        <v>15</v>
      </c>
      <c r="P834" s="117">
        <f t="shared" si="77"/>
        <v>35</v>
      </c>
      <c r="R834" s="117">
        <f>VLOOKUP(B834&amp;"-"&amp;C834,Backgroundconc!$A$3:$E$2100,4,FALSE)</f>
        <v>80000</v>
      </c>
      <c r="S834" s="117">
        <f>VLOOKUP(B834&amp;"-"&amp;C834,Backgroundconc!$A$3:$E$2100,5,FALSE)</f>
        <v>158000</v>
      </c>
    </row>
    <row r="835" spans="1:19">
      <c r="A835" s="117" t="str">
        <f t="shared" ref="A835:A898" si="80">CONCATENATE(B835,C835,F835)</f>
        <v>15362012</v>
      </c>
      <c r="B835" s="117">
        <f t="shared" si="78"/>
        <v>15</v>
      </c>
      <c r="C835" s="117">
        <f t="shared" si="79"/>
        <v>36</v>
      </c>
      <c r="D835" s="117">
        <v>80000</v>
      </c>
      <c r="E835" s="117">
        <v>162000</v>
      </c>
      <c r="F835" s="117">
        <v>2012</v>
      </c>
      <c r="G835" s="117">
        <v>3.229908</v>
      </c>
      <c r="N835" s="117" t="str">
        <f t="shared" ref="N835:N898" si="81">D835&amp;E835</f>
        <v>80000162000</v>
      </c>
      <c r="O835" s="117">
        <f t="shared" ref="O835:O898" si="82">B835</f>
        <v>15</v>
      </c>
      <c r="P835" s="117">
        <f t="shared" ref="P835:P898" si="83">C835</f>
        <v>36</v>
      </c>
      <c r="R835" s="117">
        <f>VLOOKUP(B835&amp;"-"&amp;C835,Backgroundconc!$A$3:$E$2100,4,FALSE)</f>
        <v>80000</v>
      </c>
      <c r="S835" s="117">
        <f>VLOOKUP(B835&amp;"-"&amp;C835,Backgroundconc!$A$3:$E$2100,5,FALSE)</f>
        <v>162000</v>
      </c>
    </row>
    <row r="836" spans="1:19">
      <c r="A836" s="117" t="str">
        <f t="shared" si="80"/>
        <v>15372012</v>
      </c>
      <c r="B836" s="117">
        <f t="shared" si="78"/>
        <v>15</v>
      </c>
      <c r="C836" s="117">
        <f t="shared" si="79"/>
        <v>37</v>
      </c>
      <c r="D836" s="117">
        <v>80000</v>
      </c>
      <c r="E836" s="117">
        <v>166000</v>
      </c>
      <c r="F836" s="117">
        <v>2012</v>
      </c>
      <c r="G836" s="117">
        <v>3.1281270000000001</v>
      </c>
      <c r="N836" s="117" t="str">
        <f t="shared" si="81"/>
        <v>80000166000</v>
      </c>
      <c r="O836" s="117">
        <f t="shared" si="82"/>
        <v>15</v>
      </c>
      <c r="P836" s="117">
        <f t="shared" si="83"/>
        <v>37</v>
      </c>
      <c r="R836" s="117">
        <f>VLOOKUP(B836&amp;"-"&amp;C836,Backgroundconc!$A$3:$E$2100,4,FALSE)</f>
        <v>80000</v>
      </c>
      <c r="S836" s="117">
        <f>VLOOKUP(B836&amp;"-"&amp;C836,Backgroundconc!$A$3:$E$2100,5,FALSE)</f>
        <v>166000</v>
      </c>
    </row>
    <row r="837" spans="1:19">
      <c r="A837" s="117" t="str">
        <f t="shared" si="80"/>
        <v>15382012</v>
      </c>
      <c r="B837" s="117">
        <f t="shared" si="78"/>
        <v>15</v>
      </c>
      <c r="C837" s="117">
        <f t="shared" si="79"/>
        <v>38</v>
      </c>
      <c r="D837" s="117">
        <v>80000</v>
      </c>
      <c r="E837" s="117">
        <v>170000</v>
      </c>
      <c r="F837" s="117">
        <v>2012</v>
      </c>
      <c r="G837" s="117">
        <v>3.1043620000000001</v>
      </c>
      <c r="N837" s="117" t="str">
        <f t="shared" si="81"/>
        <v>80000170000</v>
      </c>
      <c r="O837" s="117">
        <f t="shared" si="82"/>
        <v>15</v>
      </c>
      <c r="P837" s="117">
        <f t="shared" si="83"/>
        <v>38</v>
      </c>
      <c r="R837" s="117">
        <f>VLOOKUP(B837&amp;"-"&amp;C837,Backgroundconc!$A$3:$E$2100,4,FALSE)</f>
        <v>80000</v>
      </c>
      <c r="S837" s="117">
        <f>VLOOKUP(B837&amp;"-"&amp;C837,Backgroundconc!$A$3:$E$2100,5,FALSE)</f>
        <v>170000</v>
      </c>
    </row>
    <row r="838" spans="1:19">
      <c r="A838" s="117" t="str">
        <f t="shared" si="80"/>
        <v>15392012</v>
      </c>
      <c r="B838" s="117">
        <f t="shared" si="78"/>
        <v>15</v>
      </c>
      <c r="C838" s="117">
        <f t="shared" si="79"/>
        <v>39</v>
      </c>
      <c r="D838" s="117">
        <v>80000</v>
      </c>
      <c r="E838" s="117">
        <v>174000</v>
      </c>
      <c r="F838" s="117">
        <v>2012</v>
      </c>
      <c r="G838" s="117">
        <v>3.0495320000000001</v>
      </c>
      <c r="N838" s="117" t="str">
        <f t="shared" si="81"/>
        <v>80000174000</v>
      </c>
      <c r="O838" s="117">
        <f t="shared" si="82"/>
        <v>15</v>
      </c>
      <c r="P838" s="117">
        <f t="shared" si="83"/>
        <v>39</v>
      </c>
      <c r="R838" s="117">
        <f>VLOOKUP(B838&amp;"-"&amp;C838,Backgroundconc!$A$3:$E$2100,4,FALSE)</f>
        <v>80000</v>
      </c>
      <c r="S838" s="117">
        <f>VLOOKUP(B838&amp;"-"&amp;C838,Backgroundconc!$A$3:$E$2100,5,FALSE)</f>
        <v>174000</v>
      </c>
    </row>
    <row r="839" spans="1:19">
      <c r="A839" s="117" t="str">
        <f t="shared" si="80"/>
        <v>15402012</v>
      </c>
      <c r="B839" s="117">
        <f t="shared" si="78"/>
        <v>15</v>
      </c>
      <c r="C839" s="117">
        <f t="shared" si="79"/>
        <v>40</v>
      </c>
      <c r="D839" s="117">
        <v>80000</v>
      </c>
      <c r="E839" s="117">
        <v>178000</v>
      </c>
      <c r="F839" s="117">
        <v>2012</v>
      </c>
      <c r="G839" s="117">
        <v>3.2362950000000001</v>
      </c>
      <c r="N839" s="117" t="str">
        <f t="shared" si="81"/>
        <v>80000178000</v>
      </c>
      <c r="O839" s="117">
        <f t="shared" si="82"/>
        <v>15</v>
      </c>
      <c r="P839" s="117">
        <f t="shared" si="83"/>
        <v>40</v>
      </c>
      <c r="R839" s="117">
        <f>VLOOKUP(B839&amp;"-"&amp;C839,Backgroundconc!$A$3:$E$2100,4,FALSE)</f>
        <v>80000</v>
      </c>
      <c r="S839" s="117">
        <f>VLOOKUP(B839&amp;"-"&amp;C839,Backgroundconc!$A$3:$E$2100,5,FALSE)</f>
        <v>178000</v>
      </c>
    </row>
    <row r="840" spans="1:19">
      <c r="A840" s="117" t="str">
        <f t="shared" si="80"/>
        <v>15412012</v>
      </c>
      <c r="B840" s="117">
        <f t="shared" si="78"/>
        <v>15</v>
      </c>
      <c r="C840" s="117">
        <f t="shared" si="79"/>
        <v>41</v>
      </c>
      <c r="D840" s="117">
        <v>80000</v>
      </c>
      <c r="E840" s="117">
        <v>182000</v>
      </c>
      <c r="F840" s="117">
        <v>2012</v>
      </c>
      <c r="G840" s="117">
        <v>3.4088980000000002</v>
      </c>
      <c r="N840" s="117" t="str">
        <f t="shared" si="81"/>
        <v>80000182000</v>
      </c>
      <c r="O840" s="117">
        <f t="shared" si="82"/>
        <v>15</v>
      </c>
      <c r="P840" s="117">
        <f t="shared" si="83"/>
        <v>41</v>
      </c>
      <c r="R840" s="117">
        <f>VLOOKUP(B840&amp;"-"&amp;C840,Backgroundconc!$A$3:$E$2100,4,FALSE)</f>
        <v>80000</v>
      </c>
      <c r="S840" s="117">
        <f>VLOOKUP(B840&amp;"-"&amp;C840,Backgroundconc!$A$3:$E$2100,5,FALSE)</f>
        <v>182000</v>
      </c>
    </row>
    <row r="841" spans="1:19">
      <c r="A841" s="117" t="str">
        <f t="shared" si="80"/>
        <v>15422012</v>
      </c>
      <c r="B841" s="117">
        <f t="shared" si="78"/>
        <v>15</v>
      </c>
      <c r="C841" s="117">
        <f t="shared" si="79"/>
        <v>42</v>
      </c>
      <c r="D841" s="117">
        <v>80000</v>
      </c>
      <c r="E841" s="117">
        <v>186000</v>
      </c>
      <c r="F841" s="117">
        <v>2012</v>
      </c>
      <c r="G841" s="117">
        <v>3.543094</v>
      </c>
      <c r="N841" s="117" t="str">
        <f t="shared" si="81"/>
        <v>80000186000</v>
      </c>
      <c r="O841" s="117">
        <f t="shared" si="82"/>
        <v>15</v>
      </c>
      <c r="P841" s="117">
        <f t="shared" si="83"/>
        <v>42</v>
      </c>
      <c r="R841" s="117">
        <f>VLOOKUP(B841&amp;"-"&amp;C841,Backgroundconc!$A$3:$E$2100,4,FALSE)</f>
        <v>80000</v>
      </c>
      <c r="S841" s="117">
        <f>VLOOKUP(B841&amp;"-"&amp;C841,Backgroundconc!$A$3:$E$2100,5,FALSE)</f>
        <v>186000</v>
      </c>
    </row>
    <row r="842" spans="1:19">
      <c r="A842" s="117" t="str">
        <f t="shared" si="80"/>
        <v>15432012</v>
      </c>
      <c r="B842" s="117">
        <f t="shared" si="78"/>
        <v>15</v>
      </c>
      <c r="C842" s="117">
        <f t="shared" si="79"/>
        <v>43</v>
      </c>
      <c r="D842" s="117">
        <v>80000</v>
      </c>
      <c r="E842" s="117">
        <v>190000</v>
      </c>
      <c r="F842" s="117">
        <v>2012</v>
      </c>
      <c r="G842" s="117">
        <v>3.5734370000000002</v>
      </c>
      <c r="N842" s="117" t="str">
        <f t="shared" si="81"/>
        <v>80000190000</v>
      </c>
      <c r="O842" s="117">
        <f t="shared" si="82"/>
        <v>15</v>
      </c>
      <c r="P842" s="117">
        <f t="shared" si="83"/>
        <v>43</v>
      </c>
      <c r="R842" s="117">
        <f>VLOOKUP(B842&amp;"-"&amp;C842,Backgroundconc!$A$3:$E$2100,4,FALSE)</f>
        <v>80000</v>
      </c>
      <c r="S842" s="117">
        <f>VLOOKUP(B842&amp;"-"&amp;C842,Backgroundconc!$A$3:$E$2100,5,FALSE)</f>
        <v>190000</v>
      </c>
    </row>
    <row r="843" spans="1:19">
      <c r="A843" s="117" t="str">
        <f t="shared" si="80"/>
        <v>15442012</v>
      </c>
      <c r="B843" s="117">
        <f t="shared" si="78"/>
        <v>15</v>
      </c>
      <c r="C843" s="117">
        <f t="shared" si="79"/>
        <v>44</v>
      </c>
      <c r="D843" s="117">
        <v>80000</v>
      </c>
      <c r="E843" s="117">
        <v>194000</v>
      </c>
      <c r="F843" s="117">
        <v>2012</v>
      </c>
      <c r="G843" s="117">
        <v>3.5342899999999999</v>
      </c>
      <c r="N843" s="117" t="str">
        <f t="shared" si="81"/>
        <v>80000194000</v>
      </c>
      <c r="O843" s="117">
        <f t="shared" si="82"/>
        <v>15</v>
      </c>
      <c r="P843" s="117">
        <f t="shared" si="83"/>
        <v>44</v>
      </c>
      <c r="R843" s="117">
        <f>VLOOKUP(B843&amp;"-"&amp;C843,Backgroundconc!$A$3:$E$2100,4,FALSE)</f>
        <v>80000</v>
      </c>
      <c r="S843" s="117">
        <f>VLOOKUP(B843&amp;"-"&amp;C843,Backgroundconc!$A$3:$E$2100,5,FALSE)</f>
        <v>194000</v>
      </c>
    </row>
    <row r="844" spans="1:19">
      <c r="A844" s="117" t="str">
        <f t="shared" si="80"/>
        <v>15452012</v>
      </c>
      <c r="B844" s="117">
        <f t="shared" si="78"/>
        <v>15</v>
      </c>
      <c r="C844" s="117">
        <f t="shared" si="79"/>
        <v>45</v>
      </c>
      <c r="D844" s="117">
        <v>80000</v>
      </c>
      <c r="E844" s="117">
        <v>198000</v>
      </c>
      <c r="F844" s="117">
        <v>2012</v>
      </c>
      <c r="G844" s="117">
        <v>3.2291720000000002</v>
      </c>
      <c r="N844" s="117" t="str">
        <f t="shared" si="81"/>
        <v>80000198000</v>
      </c>
      <c r="O844" s="117">
        <f t="shared" si="82"/>
        <v>15</v>
      </c>
      <c r="P844" s="117">
        <f t="shared" si="83"/>
        <v>45</v>
      </c>
      <c r="R844" s="117">
        <f>VLOOKUP(B844&amp;"-"&amp;C844,Backgroundconc!$A$3:$E$2100,4,FALSE)</f>
        <v>80000</v>
      </c>
      <c r="S844" s="117">
        <f>VLOOKUP(B844&amp;"-"&amp;C844,Backgroundconc!$A$3:$E$2100,5,FALSE)</f>
        <v>198000</v>
      </c>
    </row>
    <row r="845" spans="1:19">
      <c r="A845" s="117" t="str">
        <f t="shared" si="80"/>
        <v>15462012</v>
      </c>
      <c r="B845" s="117">
        <f t="shared" si="78"/>
        <v>15</v>
      </c>
      <c r="C845" s="117">
        <f t="shared" si="79"/>
        <v>46</v>
      </c>
      <c r="D845" s="117">
        <v>80000</v>
      </c>
      <c r="E845" s="117">
        <v>202000</v>
      </c>
      <c r="F845" s="117">
        <v>2012</v>
      </c>
      <c r="G845" s="117">
        <v>3.737012</v>
      </c>
      <c r="N845" s="117" t="str">
        <f t="shared" si="81"/>
        <v>80000202000</v>
      </c>
      <c r="O845" s="117">
        <f t="shared" si="82"/>
        <v>15</v>
      </c>
      <c r="P845" s="117">
        <f t="shared" si="83"/>
        <v>46</v>
      </c>
      <c r="R845" s="117">
        <f>VLOOKUP(B845&amp;"-"&amp;C845,Backgroundconc!$A$3:$E$2100,4,FALSE)</f>
        <v>80000</v>
      </c>
      <c r="S845" s="117">
        <f>VLOOKUP(B845&amp;"-"&amp;C845,Backgroundconc!$A$3:$E$2100,5,FALSE)</f>
        <v>202000</v>
      </c>
    </row>
    <row r="846" spans="1:19">
      <c r="A846" s="117" t="str">
        <f t="shared" si="80"/>
        <v>15472012</v>
      </c>
      <c r="B846" s="117">
        <f t="shared" si="78"/>
        <v>15</v>
      </c>
      <c r="C846" s="117">
        <f t="shared" si="79"/>
        <v>47</v>
      </c>
      <c r="D846" s="117">
        <v>80000</v>
      </c>
      <c r="E846" s="117">
        <v>206000</v>
      </c>
      <c r="F846" s="117">
        <v>2012</v>
      </c>
      <c r="G846" s="117">
        <v>3.8380329999999998</v>
      </c>
      <c r="N846" s="117" t="str">
        <f t="shared" si="81"/>
        <v>80000206000</v>
      </c>
      <c r="O846" s="117">
        <f t="shared" si="82"/>
        <v>15</v>
      </c>
      <c r="P846" s="117">
        <f t="shared" si="83"/>
        <v>47</v>
      </c>
      <c r="R846" s="117">
        <f>VLOOKUP(B846&amp;"-"&amp;C846,Backgroundconc!$A$3:$E$2100,4,FALSE)</f>
        <v>80000</v>
      </c>
      <c r="S846" s="117">
        <f>VLOOKUP(B846&amp;"-"&amp;C846,Backgroundconc!$A$3:$E$2100,5,FALSE)</f>
        <v>206000</v>
      </c>
    </row>
    <row r="847" spans="1:19">
      <c r="A847" s="117" t="str">
        <f t="shared" si="80"/>
        <v>15482012</v>
      </c>
      <c r="B847" s="117">
        <f t="shared" si="78"/>
        <v>15</v>
      </c>
      <c r="C847" s="117">
        <f t="shared" si="79"/>
        <v>48</v>
      </c>
      <c r="D847" s="117">
        <v>80000</v>
      </c>
      <c r="E847" s="117">
        <v>210000</v>
      </c>
      <c r="F847" s="117">
        <v>2012</v>
      </c>
      <c r="G847" s="117">
        <v>4.0156720000000004</v>
      </c>
      <c r="N847" s="117" t="str">
        <f t="shared" si="81"/>
        <v>80000210000</v>
      </c>
      <c r="O847" s="117">
        <f t="shared" si="82"/>
        <v>15</v>
      </c>
      <c r="P847" s="117">
        <f t="shared" si="83"/>
        <v>48</v>
      </c>
      <c r="R847" s="117">
        <f>VLOOKUP(B847&amp;"-"&amp;C847,Backgroundconc!$A$3:$E$2100,4,FALSE)</f>
        <v>80000</v>
      </c>
      <c r="S847" s="117">
        <f>VLOOKUP(B847&amp;"-"&amp;C847,Backgroundconc!$A$3:$E$2100,5,FALSE)</f>
        <v>210000</v>
      </c>
    </row>
    <row r="848" spans="1:19">
      <c r="A848" s="117" t="str">
        <f t="shared" si="80"/>
        <v>15492012</v>
      </c>
      <c r="B848" s="117">
        <f t="shared" si="78"/>
        <v>15</v>
      </c>
      <c r="C848" s="117">
        <f t="shared" si="79"/>
        <v>49</v>
      </c>
      <c r="D848" s="117">
        <v>80000</v>
      </c>
      <c r="E848" s="117">
        <v>214000</v>
      </c>
      <c r="F848" s="117">
        <v>2012</v>
      </c>
      <c r="G848" s="117">
        <v>4.1990759999999998</v>
      </c>
      <c r="N848" s="117" t="str">
        <f t="shared" si="81"/>
        <v>80000214000</v>
      </c>
      <c r="O848" s="117">
        <f t="shared" si="82"/>
        <v>15</v>
      </c>
      <c r="P848" s="117">
        <f t="shared" si="83"/>
        <v>49</v>
      </c>
      <c r="R848" s="117">
        <f>VLOOKUP(B848&amp;"-"&amp;C848,Backgroundconc!$A$3:$E$2100,4,FALSE)</f>
        <v>80000</v>
      </c>
      <c r="S848" s="117">
        <f>VLOOKUP(B848&amp;"-"&amp;C848,Backgroundconc!$A$3:$E$2100,5,FALSE)</f>
        <v>214000</v>
      </c>
    </row>
    <row r="849" spans="1:19">
      <c r="A849" s="117" t="str">
        <f t="shared" si="80"/>
        <v>15502012</v>
      </c>
      <c r="B849" s="117">
        <f t="shared" si="78"/>
        <v>15</v>
      </c>
      <c r="C849" s="117">
        <f t="shared" si="79"/>
        <v>50</v>
      </c>
      <c r="D849" s="117">
        <v>80000</v>
      </c>
      <c r="E849" s="117">
        <v>218000</v>
      </c>
      <c r="F849" s="117">
        <v>2012</v>
      </c>
      <c r="G849" s="117">
        <v>4.3480619999999996</v>
      </c>
      <c r="N849" s="117" t="str">
        <f t="shared" si="81"/>
        <v>80000218000</v>
      </c>
      <c r="O849" s="117">
        <f t="shared" si="82"/>
        <v>15</v>
      </c>
      <c r="P849" s="117">
        <f t="shared" si="83"/>
        <v>50</v>
      </c>
      <c r="R849" s="117">
        <f>VLOOKUP(B849&amp;"-"&amp;C849,Backgroundconc!$A$3:$E$2100,4,FALSE)</f>
        <v>80000</v>
      </c>
      <c r="S849" s="117">
        <f>VLOOKUP(B849&amp;"-"&amp;C849,Backgroundconc!$A$3:$E$2100,5,FALSE)</f>
        <v>218000</v>
      </c>
    </row>
    <row r="850" spans="1:19">
      <c r="A850" s="117" t="str">
        <f t="shared" si="80"/>
        <v>15512012</v>
      </c>
      <c r="B850" s="117">
        <f t="shared" si="78"/>
        <v>15</v>
      </c>
      <c r="C850" s="117">
        <f t="shared" si="79"/>
        <v>51</v>
      </c>
      <c r="D850" s="117">
        <v>80000</v>
      </c>
      <c r="E850" s="117">
        <v>222000</v>
      </c>
      <c r="F850" s="117">
        <v>2012</v>
      </c>
      <c r="G850" s="117">
        <v>4.5159849999999997</v>
      </c>
      <c r="N850" s="117" t="str">
        <f t="shared" si="81"/>
        <v>80000222000</v>
      </c>
      <c r="O850" s="117">
        <f t="shared" si="82"/>
        <v>15</v>
      </c>
      <c r="P850" s="117">
        <f t="shared" si="83"/>
        <v>51</v>
      </c>
      <c r="R850" s="117">
        <f>VLOOKUP(B850&amp;"-"&amp;C850,Backgroundconc!$A$3:$E$2100,4,FALSE)</f>
        <v>80000</v>
      </c>
      <c r="S850" s="117">
        <f>VLOOKUP(B850&amp;"-"&amp;C850,Backgroundconc!$A$3:$E$2100,5,FALSE)</f>
        <v>222000</v>
      </c>
    </row>
    <row r="851" spans="1:19">
      <c r="A851" s="117" t="str">
        <f t="shared" si="80"/>
        <v>15522012</v>
      </c>
      <c r="B851" s="117">
        <f t="shared" si="78"/>
        <v>15</v>
      </c>
      <c r="C851" s="117">
        <f t="shared" si="79"/>
        <v>52</v>
      </c>
      <c r="D851" s="117">
        <v>80000</v>
      </c>
      <c r="E851" s="117">
        <v>226000</v>
      </c>
      <c r="F851" s="117">
        <v>2012</v>
      </c>
      <c r="G851" s="117">
        <v>4.6681689999999998</v>
      </c>
      <c r="N851" s="117" t="str">
        <f t="shared" si="81"/>
        <v>80000226000</v>
      </c>
      <c r="O851" s="117">
        <f t="shared" si="82"/>
        <v>15</v>
      </c>
      <c r="P851" s="117">
        <f t="shared" si="83"/>
        <v>52</v>
      </c>
      <c r="R851" s="117">
        <f>VLOOKUP(B851&amp;"-"&amp;C851,Backgroundconc!$A$3:$E$2100,4,FALSE)</f>
        <v>80000</v>
      </c>
      <c r="S851" s="117">
        <f>VLOOKUP(B851&amp;"-"&amp;C851,Backgroundconc!$A$3:$E$2100,5,FALSE)</f>
        <v>226000</v>
      </c>
    </row>
    <row r="852" spans="1:19">
      <c r="A852" s="117" t="str">
        <f t="shared" si="80"/>
        <v>15532012</v>
      </c>
      <c r="B852" s="117">
        <f t="shared" si="78"/>
        <v>15</v>
      </c>
      <c r="C852" s="117">
        <f t="shared" si="79"/>
        <v>53</v>
      </c>
      <c r="D852" s="117">
        <v>80000</v>
      </c>
      <c r="E852" s="117">
        <v>230000</v>
      </c>
      <c r="F852" s="117">
        <v>2012</v>
      </c>
      <c r="G852" s="117">
        <v>6.1710200000000004</v>
      </c>
      <c r="N852" s="117" t="str">
        <f t="shared" si="81"/>
        <v>80000230000</v>
      </c>
      <c r="O852" s="117">
        <f t="shared" si="82"/>
        <v>15</v>
      </c>
      <c r="P852" s="117">
        <f t="shared" si="83"/>
        <v>53</v>
      </c>
      <c r="R852" s="117">
        <f>VLOOKUP(B852&amp;"-"&amp;C852,Backgroundconc!$A$3:$E$2100,4,FALSE)</f>
        <v>80000</v>
      </c>
      <c r="S852" s="117">
        <f>VLOOKUP(B852&amp;"-"&amp;C852,Backgroundconc!$A$3:$E$2100,5,FALSE)</f>
        <v>230000</v>
      </c>
    </row>
    <row r="853" spans="1:19">
      <c r="A853" s="117" t="str">
        <f t="shared" si="80"/>
        <v>15542012</v>
      </c>
      <c r="B853" s="117">
        <f t="shared" si="78"/>
        <v>15</v>
      </c>
      <c r="C853" s="117">
        <f t="shared" si="79"/>
        <v>54</v>
      </c>
      <c r="D853" s="117">
        <v>80000</v>
      </c>
      <c r="E853" s="117">
        <v>234000</v>
      </c>
      <c r="F853" s="117">
        <v>2012</v>
      </c>
      <c r="G853" s="117">
        <v>6.5248619999999997</v>
      </c>
      <c r="N853" s="117" t="str">
        <f t="shared" si="81"/>
        <v>80000234000</v>
      </c>
      <c r="O853" s="117">
        <f t="shared" si="82"/>
        <v>15</v>
      </c>
      <c r="P853" s="117">
        <f t="shared" si="83"/>
        <v>54</v>
      </c>
      <c r="R853" s="117" t="e">
        <f>VLOOKUP(B853&amp;"-"&amp;C853,Backgroundconc!$A$3:$E$2100,4,FALSE)</f>
        <v>#N/A</v>
      </c>
      <c r="S853" s="117" t="e">
        <f>VLOOKUP(B853&amp;"-"&amp;C853,Backgroundconc!$A$3:$E$2100,5,FALSE)</f>
        <v>#N/A</v>
      </c>
    </row>
    <row r="854" spans="1:19">
      <c r="A854" s="117" t="str">
        <f t="shared" si="80"/>
        <v>15552012</v>
      </c>
      <c r="B854" s="117">
        <f t="shared" si="78"/>
        <v>15</v>
      </c>
      <c r="C854" s="117">
        <f t="shared" si="79"/>
        <v>55</v>
      </c>
      <c r="D854" s="117">
        <v>80000</v>
      </c>
      <c r="E854" s="117">
        <v>238000</v>
      </c>
      <c r="F854" s="117">
        <v>2012</v>
      </c>
      <c r="G854" s="117">
        <v>6.6268479999999998</v>
      </c>
      <c r="N854" s="117" t="str">
        <f t="shared" si="81"/>
        <v>80000238000</v>
      </c>
      <c r="O854" s="117">
        <f t="shared" si="82"/>
        <v>15</v>
      </c>
      <c r="P854" s="117">
        <f t="shared" si="83"/>
        <v>55</v>
      </c>
      <c r="R854" s="117" t="e">
        <f>VLOOKUP(B854&amp;"-"&amp;C854,Backgroundconc!$A$3:$E$2100,4,FALSE)</f>
        <v>#N/A</v>
      </c>
      <c r="S854" s="117" t="e">
        <f>VLOOKUP(B854&amp;"-"&amp;C854,Backgroundconc!$A$3:$E$2100,5,FALSE)</f>
        <v>#N/A</v>
      </c>
    </row>
    <row r="855" spans="1:19">
      <c r="A855" s="117" t="str">
        <f t="shared" si="80"/>
        <v>15562012</v>
      </c>
      <c r="B855" s="117">
        <f t="shared" si="78"/>
        <v>15</v>
      </c>
      <c r="C855" s="117">
        <f t="shared" si="79"/>
        <v>56</v>
      </c>
      <c r="D855" s="117">
        <v>80000</v>
      </c>
      <c r="E855" s="117">
        <v>242000</v>
      </c>
      <c r="F855" s="117">
        <v>2012</v>
      </c>
      <c r="G855" s="117">
        <v>6.7753649999999999</v>
      </c>
      <c r="N855" s="117" t="str">
        <f t="shared" si="81"/>
        <v>80000242000</v>
      </c>
      <c r="O855" s="117">
        <f t="shared" si="82"/>
        <v>15</v>
      </c>
      <c r="P855" s="117">
        <f t="shared" si="83"/>
        <v>56</v>
      </c>
      <c r="R855" s="117" t="e">
        <f>VLOOKUP(B855&amp;"-"&amp;C855,Backgroundconc!$A$3:$E$2100,4,FALSE)</f>
        <v>#N/A</v>
      </c>
      <c r="S855" s="117" t="e">
        <f>VLOOKUP(B855&amp;"-"&amp;C855,Backgroundconc!$A$3:$E$2100,5,FALSE)</f>
        <v>#N/A</v>
      </c>
    </row>
    <row r="856" spans="1:19">
      <c r="A856" s="117" t="str">
        <f t="shared" si="80"/>
        <v>15572012</v>
      </c>
      <c r="B856" s="117">
        <f t="shared" si="78"/>
        <v>15</v>
      </c>
      <c r="C856" s="117">
        <f t="shared" si="79"/>
        <v>57</v>
      </c>
      <c r="D856" s="117">
        <v>80000</v>
      </c>
      <c r="E856" s="117">
        <v>246000</v>
      </c>
      <c r="F856" s="117">
        <v>2012</v>
      </c>
      <c r="G856" s="117">
        <v>6.8888170000000004</v>
      </c>
      <c r="N856" s="117" t="str">
        <f t="shared" si="81"/>
        <v>80000246000</v>
      </c>
      <c r="O856" s="117">
        <f t="shared" si="82"/>
        <v>15</v>
      </c>
      <c r="P856" s="117">
        <f t="shared" si="83"/>
        <v>57</v>
      </c>
      <c r="R856" s="117" t="e">
        <f>VLOOKUP(B856&amp;"-"&amp;C856,Backgroundconc!$A$3:$E$2100,4,FALSE)</f>
        <v>#N/A</v>
      </c>
      <c r="S856" s="117" t="e">
        <f>VLOOKUP(B856&amp;"-"&amp;C856,Backgroundconc!$A$3:$E$2100,5,FALSE)</f>
        <v>#N/A</v>
      </c>
    </row>
    <row r="857" spans="1:19">
      <c r="A857" s="117" t="str">
        <f t="shared" si="80"/>
        <v>1612012</v>
      </c>
      <c r="B857" s="117">
        <f t="shared" si="78"/>
        <v>16</v>
      </c>
      <c r="C857" s="117">
        <f t="shared" si="79"/>
        <v>1</v>
      </c>
      <c r="D857" s="117">
        <v>84000</v>
      </c>
      <c r="E857" s="117">
        <v>22000</v>
      </c>
      <c r="F857" s="117">
        <v>2012</v>
      </c>
      <c r="G857" s="117">
        <v>2.979044</v>
      </c>
      <c r="N857" s="117" t="str">
        <f t="shared" si="81"/>
        <v>8400022000</v>
      </c>
      <c r="O857" s="117">
        <f t="shared" si="82"/>
        <v>16</v>
      </c>
      <c r="P857" s="117">
        <f t="shared" si="83"/>
        <v>1</v>
      </c>
      <c r="R857" s="117" t="e">
        <f>VLOOKUP(B857&amp;"-"&amp;C857,Backgroundconc!$A$3:$E$2100,4,FALSE)</f>
        <v>#N/A</v>
      </c>
      <c r="S857" s="117" t="e">
        <f>VLOOKUP(B857&amp;"-"&amp;C857,Backgroundconc!$A$3:$E$2100,5,FALSE)</f>
        <v>#N/A</v>
      </c>
    </row>
    <row r="858" spans="1:19">
      <c r="A858" s="117" t="str">
        <f t="shared" si="80"/>
        <v>1622012</v>
      </c>
      <c r="B858" s="117">
        <f t="shared" si="78"/>
        <v>16</v>
      </c>
      <c r="C858" s="117">
        <f t="shared" si="79"/>
        <v>2</v>
      </c>
      <c r="D858" s="117">
        <v>84000</v>
      </c>
      <c r="E858" s="117">
        <v>26000</v>
      </c>
      <c r="F858" s="117">
        <v>2012</v>
      </c>
      <c r="G858" s="117">
        <v>2.8236159999999999</v>
      </c>
      <c r="N858" s="117" t="str">
        <f t="shared" si="81"/>
        <v>8400026000</v>
      </c>
      <c r="O858" s="117">
        <f t="shared" si="82"/>
        <v>16</v>
      </c>
      <c r="P858" s="117">
        <f t="shared" si="83"/>
        <v>2</v>
      </c>
      <c r="R858" s="117" t="e">
        <f>VLOOKUP(B858&amp;"-"&amp;C858,Backgroundconc!$A$3:$E$2100,4,FALSE)</f>
        <v>#N/A</v>
      </c>
      <c r="S858" s="117" t="e">
        <f>VLOOKUP(B858&amp;"-"&amp;C858,Backgroundconc!$A$3:$E$2100,5,FALSE)</f>
        <v>#N/A</v>
      </c>
    </row>
    <row r="859" spans="1:19">
      <c r="A859" s="117" t="str">
        <f t="shared" si="80"/>
        <v>1632012</v>
      </c>
      <c r="B859" s="117">
        <f t="shared" si="78"/>
        <v>16</v>
      </c>
      <c r="C859" s="117">
        <f t="shared" si="79"/>
        <v>3</v>
      </c>
      <c r="D859" s="117">
        <v>84000</v>
      </c>
      <c r="E859" s="117">
        <v>30000</v>
      </c>
      <c r="F859" s="117">
        <v>2012</v>
      </c>
      <c r="G859" s="117">
        <v>2.6761149999999998</v>
      </c>
      <c r="N859" s="117" t="str">
        <f t="shared" si="81"/>
        <v>8400030000</v>
      </c>
      <c r="O859" s="117">
        <f t="shared" si="82"/>
        <v>16</v>
      </c>
      <c r="P859" s="117">
        <f t="shared" si="83"/>
        <v>3</v>
      </c>
      <c r="R859" s="117" t="e">
        <f>VLOOKUP(B859&amp;"-"&amp;C859,Backgroundconc!$A$3:$E$2100,4,FALSE)</f>
        <v>#N/A</v>
      </c>
      <c r="S859" s="117" t="e">
        <f>VLOOKUP(B859&amp;"-"&amp;C859,Backgroundconc!$A$3:$E$2100,5,FALSE)</f>
        <v>#N/A</v>
      </c>
    </row>
    <row r="860" spans="1:19">
      <c r="A860" s="117" t="str">
        <f t="shared" si="80"/>
        <v>1642012</v>
      </c>
      <c r="B860" s="117">
        <f t="shared" ref="B860:B923" si="84">(D860-24000)/4000+1</f>
        <v>16</v>
      </c>
      <c r="C860" s="117">
        <f t="shared" ref="C860:C923" si="85">(E860-22000)/4000+1</f>
        <v>4</v>
      </c>
      <c r="D860" s="117">
        <v>84000</v>
      </c>
      <c r="E860" s="117">
        <v>34000</v>
      </c>
      <c r="F860" s="117">
        <v>2012</v>
      </c>
      <c r="G860" s="117">
        <v>2.847404</v>
      </c>
      <c r="N860" s="117" t="str">
        <f t="shared" si="81"/>
        <v>8400034000</v>
      </c>
      <c r="O860" s="117">
        <f t="shared" si="82"/>
        <v>16</v>
      </c>
      <c r="P860" s="117">
        <f t="shared" si="83"/>
        <v>4</v>
      </c>
      <c r="R860" s="117" t="e">
        <f>VLOOKUP(B860&amp;"-"&amp;C860,Backgroundconc!$A$3:$E$2100,4,FALSE)</f>
        <v>#N/A</v>
      </c>
      <c r="S860" s="117" t="e">
        <f>VLOOKUP(B860&amp;"-"&amp;C860,Backgroundconc!$A$3:$E$2100,5,FALSE)</f>
        <v>#N/A</v>
      </c>
    </row>
    <row r="861" spans="1:19">
      <c r="A861" s="117" t="str">
        <f t="shared" si="80"/>
        <v>1652012</v>
      </c>
      <c r="B861" s="117">
        <f t="shared" si="84"/>
        <v>16</v>
      </c>
      <c r="C861" s="117">
        <f t="shared" si="85"/>
        <v>5</v>
      </c>
      <c r="D861" s="117">
        <v>84000</v>
      </c>
      <c r="E861" s="117">
        <v>38000</v>
      </c>
      <c r="F861" s="117">
        <v>2012</v>
      </c>
      <c r="G861" s="117">
        <v>3.0232519999999998</v>
      </c>
      <c r="N861" s="117" t="str">
        <f t="shared" si="81"/>
        <v>8400038000</v>
      </c>
      <c r="O861" s="117">
        <f t="shared" si="82"/>
        <v>16</v>
      </c>
      <c r="P861" s="117">
        <f t="shared" si="83"/>
        <v>5</v>
      </c>
      <c r="R861" s="117" t="e">
        <f>VLOOKUP(B861&amp;"-"&amp;C861,Backgroundconc!$A$3:$E$2100,4,FALSE)</f>
        <v>#N/A</v>
      </c>
      <c r="S861" s="117" t="e">
        <f>VLOOKUP(B861&amp;"-"&amp;C861,Backgroundconc!$A$3:$E$2100,5,FALSE)</f>
        <v>#N/A</v>
      </c>
    </row>
    <row r="862" spans="1:19">
      <c r="A862" s="117" t="str">
        <f t="shared" si="80"/>
        <v>1662012</v>
      </c>
      <c r="B862" s="117">
        <f t="shared" si="84"/>
        <v>16</v>
      </c>
      <c r="C862" s="117">
        <f t="shared" si="85"/>
        <v>6</v>
      </c>
      <c r="D862" s="117">
        <v>84000</v>
      </c>
      <c r="E862" s="117">
        <v>42000</v>
      </c>
      <c r="F862" s="117">
        <v>2012</v>
      </c>
      <c r="G862" s="117">
        <v>3.4662809999999999</v>
      </c>
      <c r="N862" s="117" t="str">
        <f t="shared" si="81"/>
        <v>8400042000</v>
      </c>
      <c r="O862" s="117">
        <f t="shared" si="82"/>
        <v>16</v>
      </c>
      <c r="P862" s="117">
        <f t="shared" si="83"/>
        <v>6</v>
      </c>
      <c r="R862" s="117" t="e">
        <f>VLOOKUP(B862&amp;"-"&amp;C862,Backgroundconc!$A$3:$E$2100,4,FALSE)</f>
        <v>#N/A</v>
      </c>
      <c r="S862" s="117" t="e">
        <f>VLOOKUP(B862&amp;"-"&amp;C862,Backgroundconc!$A$3:$E$2100,5,FALSE)</f>
        <v>#N/A</v>
      </c>
    </row>
    <row r="863" spans="1:19">
      <c r="A863" s="117" t="str">
        <f t="shared" si="80"/>
        <v>1672012</v>
      </c>
      <c r="B863" s="117">
        <f t="shared" si="84"/>
        <v>16</v>
      </c>
      <c r="C863" s="117">
        <f t="shared" si="85"/>
        <v>7</v>
      </c>
      <c r="D863" s="117">
        <v>84000</v>
      </c>
      <c r="E863" s="117">
        <v>46000</v>
      </c>
      <c r="F863" s="117">
        <v>2012</v>
      </c>
      <c r="G863" s="117">
        <v>3.5295740000000002</v>
      </c>
      <c r="N863" s="117" t="str">
        <f t="shared" si="81"/>
        <v>8400046000</v>
      </c>
      <c r="O863" s="117">
        <f t="shared" si="82"/>
        <v>16</v>
      </c>
      <c r="P863" s="117">
        <f t="shared" si="83"/>
        <v>7</v>
      </c>
      <c r="R863" s="117" t="e">
        <f>VLOOKUP(B863&amp;"-"&amp;C863,Backgroundconc!$A$3:$E$2100,4,FALSE)</f>
        <v>#N/A</v>
      </c>
      <c r="S863" s="117" t="e">
        <f>VLOOKUP(B863&amp;"-"&amp;C863,Backgroundconc!$A$3:$E$2100,5,FALSE)</f>
        <v>#N/A</v>
      </c>
    </row>
    <row r="864" spans="1:19">
      <c r="A864" s="117" t="str">
        <f t="shared" si="80"/>
        <v>1682012</v>
      </c>
      <c r="B864" s="117">
        <f t="shared" si="84"/>
        <v>16</v>
      </c>
      <c r="C864" s="117">
        <f t="shared" si="85"/>
        <v>8</v>
      </c>
      <c r="D864" s="117">
        <v>84000</v>
      </c>
      <c r="E864" s="117">
        <v>50000</v>
      </c>
      <c r="F864" s="117">
        <v>2012</v>
      </c>
      <c r="G864" s="117">
        <v>3.5651280000000001</v>
      </c>
      <c r="N864" s="117" t="str">
        <f t="shared" si="81"/>
        <v>8400050000</v>
      </c>
      <c r="O864" s="117">
        <f t="shared" si="82"/>
        <v>16</v>
      </c>
      <c r="P864" s="117">
        <f t="shared" si="83"/>
        <v>8</v>
      </c>
      <c r="R864" s="117" t="e">
        <f>VLOOKUP(B864&amp;"-"&amp;C864,Backgroundconc!$A$3:$E$2100,4,FALSE)</f>
        <v>#N/A</v>
      </c>
      <c r="S864" s="117" t="e">
        <f>VLOOKUP(B864&amp;"-"&amp;C864,Backgroundconc!$A$3:$E$2100,5,FALSE)</f>
        <v>#N/A</v>
      </c>
    </row>
    <row r="865" spans="1:19">
      <c r="A865" s="117" t="str">
        <f t="shared" si="80"/>
        <v>1692012</v>
      </c>
      <c r="B865" s="117">
        <f t="shared" si="84"/>
        <v>16</v>
      </c>
      <c r="C865" s="117">
        <f t="shared" si="85"/>
        <v>9</v>
      </c>
      <c r="D865" s="117">
        <v>84000</v>
      </c>
      <c r="E865" s="117">
        <v>54000</v>
      </c>
      <c r="F865" s="117">
        <v>2012</v>
      </c>
      <c r="G865" s="117">
        <v>3.440204</v>
      </c>
      <c r="N865" s="117" t="str">
        <f t="shared" si="81"/>
        <v>8400054000</v>
      </c>
      <c r="O865" s="117">
        <f t="shared" si="82"/>
        <v>16</v>
      </c>
      <c r="P865" s="117">
        <f t="shared" si="83"/>
        <v>9</v>
      </c>
      <c r="R865" s="117" t="e">
        <f>VLOOKUP(B865&amp;"-"&amp;C865,Backgroundconc!$A$3:$E$2100,4,FALSE)</f>
        <v>#N/A</v>
      </c>
      <c r="S865" s="117" t="e">
        <f>VLOOKUP(B865&amp;"-"&amp;C865,Backgroundconc!$A$3:$E$2100,5,FALSE)</f>
        <v>#N/A</v>
      </c>
    </row>
    <row r="866" spans="1:19">
      <c r="A866" s="117" t="str">
        <f t="shared" si="80"/>
        <v>16102012</v>
      </c>
      <c r="B866" s="117">
        <f t="shared" si="84"/>
        <v>16</v>
      </c>
      <c r="C866" s="117">
        <f t="shared" si="85"/>
        <v>10</v>
      </c>
      <c r="D866" s="117">
        <v>84000</v>
      </c>
      <c r="E866" s="117">
        <v>58000</v>
      </c>
      <c r="F866" s="117">
        <v>2012</v>
      </c>
      <c r="G866" s="117">
        <v>3.6200420000000002</v>
      </c>
      <c r="N866" s="117" t="str">
        <f t="shared" si="81"/>
        <v>8400058000</v>
      </c>
      <c r="O866" s="117">
        <f t="shared" si="82"/>
        <v>16</v>
      </c>
      <c r="P866" s="117">
        <f t="shared" si="83"/>
        <v>10</v>
      </c>
      <c r="R866" s="117" t="e">
        <f>VLOOKUP(B866&amp;"-"&amp;C866,Backgroundconc!$A$3:$E$2100,4,FALSE)</f>
        <v>#N/A</v>
      </c>
      <c r="S866" s="117" t="e">
        <f>VLOOKUP(B866&amp;"-"&amp;C866,Backgroundconc!$A$3:$E$2100,5,FALSE)</f>
        <v>#N/A</v>
      </c>
    </row>
    <row r="867" spans="1:19">
      <c r="A867" s="117" t="str">
        <f t="shared" si="80"/>
        <v>16112012</v>
      </c>
      <c r="B867" s="117">
        <f t="shared" si="84"/>
        <v>16</v>
      </c>
      <c r="C867" s="117">
        <f t="shared" si="85"/>
        <v>11</v>
      </c>
      <c r="D867" s="117">
        <v>84000</v>
      </c>
      <c r="E867" s="117">
        <v>62000</v>
      </c>
      <c r="F867" s="117">
        <v>2012</v>
      </c>
      <c r="G867" s="117">
        <v>3.6264620000000001</v>
      </c>
      <c r="N867" s="117" t="str">
        <f t="shared" si="81"/>
        <v>8400062000</v>
      </c>
      <c r="O867" s="117">
        <f t="shared" si="82"/>
        <v>16</v>
      </c>
      <c r="P867" s="117">
        <f t="shared" si="83"/>
        <v>11</v>
      </c>
      <c r="R867" s="117" t="e">
        <f>VLOOKUP(B867&amp;"-"&amp;C867,Backgroundconc!$A$3:$E$2100,4,FALSE)</f>
        <v>#N/A</v>
      </c>
      <c r="S867" s="117" t="e">
        <f>VLOOKUP(B867&amp;"-"&amp;C867,Backgroundconc!$A$3:$E$2100,5,FALSE)</f>
        <v>#N/A</v>
      </c>
    </row>
    <row r="868" spans="1:19">
      <c r="A868" s="117" t="str">
        <f t="shared" si="80"/>
        <v>16122012</v>
      </c>
      <c r="B868" s="117">
        <f t="shared" si="84"/>
        <v>16</v>
      </c>
      <c r="C868" s="117">
        <f t="shared" si="85"/>
        <v>12</v>
      </c>
      <c r="D868" s="117">
        <v>84000</v>
      </c>
      <c r="E868" s="117">
        <v>66000</v>
      </c>
      <c r="F868" s="117">
        <v>2012</v>
      </c>
      <c r="G868" s="117">
        <v>3.7110919999999998</v>
      </c>
      <c r="N868" s="117" t="str">
        <f t="shared" si="81"/>
        <v>8400066000</v>
      </c>
      <c r="O868" s="117">
        <f t="shared" si="82"/>
        <v>16</v>
      </c>
      <c r="P868" s="117">
        <f t="shared" si="83"/>
        <v>12</v>
      </c>
      <c r="R868" s="117" t="e">
        <f>VLOOKUP(B868&amp;"-"&amp;C868,Backgroundconc!$A$3:$E$2100,4,FALSE)</f>
        <v>#N/A</v>
      </c>
      <c r="S868" s="117" t="e">
        <f>VLOOKUP(B868&amp;"-"&amp;C868,Backgroundconc!$A$3:$E$2100,5,FALSE)</f>
        <v>#N/A</v>
      </c>
    </row>
    <row r="869" spans="1:19">
      <c r="A869" s="117" t="str">
        <f t="shared" si="80"/>
        <v>16132012</v>
      </c>
      <c r="B869" s="117">
        <f t="shared" si="84"/>
        <v>16</v>
      </c>
      <c r="C869" s="117">
        <f t="shared" si="85"/>
        <v>13</v>
      </c>
      <c r="D869" s="117">
        <v>84000</v>
      </c>
      <c r="E869" s="117">
        <v>70000</v>
      </c>
      <c r="F869" s="117">
        <v>2012</v>
      </c>
      <c r="G869" s="117">
        <v>3.581413</v>
      </c>
      <c r="N869" s="117" t="str">
        <f t="shared" si="81"/>
        <v>8400070000</v>
      </c>
      <c r="O869" s="117">
        <f t="shared" si="82"/>
        <v>16</v>
      </c>
      <c r="P869" s="117">
        <f t="shared" si="83"/>
        <v>13</v>
      </c>
      <c r="R869" s="117" t="e">
        <f>VLOOKUP(B869&amp;"-"&amp;C869,Backgroundconc!$A$3:$E$2100,4,FALSE)</f>
        <v>#N/A</v>
      </c>
      <c r="S869" s="117" t="e">
        <f>VLOOKUP(B869&amp;"-"&amp;C869,Backgroundconc!$A$3:$E$2100,5,FALSE)</f>
        <v>#N/A</v>
      </c>
    </row>
    <row r="870" spans="1:19">
      <c r="A870" s="117" t="str">
        <f t="shared" si="80"/>
        <v>16142012</v>
      </c>
      <c r="B870" s="117">
        <f t="shared" si="84"/>
        <v>16</v>
      </c>
      <c r="C870" s="117">
        <f t="shared" si="85"/>
        <v>14</v>
      </c>
      <c r="D870" s="117">
        <v>84000</v>
      </c>
      <c r="E870" s="117">
        <v>74000</v>
      </c>
      <c r="F870" s="117">
        <v>2012</v>
      </c>
      <c r="G870" s="117">
        <v>3.620911</v>
      </c>
      <c r="N870" s="117" t="str">
        <f t="shared" si="81"/>
        <v>8400074000</v>
      </c>
      <c r="O870" s="117">
        <f t="shared" si="82"/>
        <v>16</v>
      </c>
      <c r="P870" s="117">
        <f t="shared" si="83"/>
        <v>14</v>
      </c>
      <c r="R870" s="117" t="e">
        <f>VLOOKUP(B870&amp;"-"&amp;C870,Backgroundconc!$A$3:$E$2100,4,FALSE)</f>
        <v>#N/A</v>
      </c>
      <c r="S870" s="117" t="e">
        <f>VLOOKUP(B870&amp;"-"&amp;C870,Backgroundconc!$A$3:$E$2100,5,FALSE)</f>
        <v>#N/A</v>
      </c>
    </row>
    <row r="871" spans="1:19">
      <c r="A871" s="117" t="str">
        <f t="shared" si="80"/>
        <v>16152012</v>
      </c>
      <c r="B871" s="117">
        <f t="shared" si="84"/>
        <v>16</v>
      </c>
      <c r="C871" s="117">
        <f t="shared" si="85"/>
        <v>15</v>
      </c>
      <c r="D871" s="117">
        <v>84000</v>
      </c>
      <c r="E871" s="117">
        <v>78000</v>
      </c>
      <c r="F871" s="117">
        <v>2012</v>
      </c>
      <c r="G871" s="117">
        <v>3.6761689999999998</v>
      </c>
      <c r="N871" s="117" t="str">
        <f t="shared" si="81"/>
        <v>8400078000</v>
      </c>
      <c r="O871" s="117">
        <f t="shared" si="82"/>
        <v>16</v>
      </c>
      <c r="P871" s="117">
        <f t="shared" si="83"/>
        <v>15</v>
      </c>
      <c r="R871" s="117" t="e">
        <f>VLOOKUP(B871&amp;"-"&amp;C871,Backgroundconc!$A$3:$E$2100,4,FALSE)</f>
        <v>#N/A</v>
      </c>
      <c r="S871" s="117" t="e">
        <f>VLOOKUP(B871&amp;"-"&amp;C871,Backgroundconc!$A$3:$E$2100,5,FALSE)</f>
        <v>#N/A</v>
      </c>
    </row>
    <row r="872" spans="1:19">
      <c r="A872" s="117" t="str">
        <f t="shared" si="80"/>
        <v>16162012</v>
      </c>
      <c r="B872" s="117">
        <f t="shared" si="84"/>
        <v>16</v>
      </c>
      <c r="C872" s="117">
        <f t="shared" si="85"/>
        <v>16</v>
      </c>
      <c r="D872" s="117">
        <v>84000</v>
      </c>
      <c r="E872" s="117">
        <v>82000</v>
      </c>
      <c r="F872" s="117">
        <v>2012</v>
      </c>
      <c r="G872" s="117">
        <v>3.6280929999999998</v>
      </c>
      <c r="N872" s="117" t="str">
        <f t="shared" si="81"/>
        <v>8400082000</v>
      </c>
      <c r="O872" s="117">
        <f t="shared" si="82"/>
        <v>16</v>
      </c>
      <c r="P872" s="117">
        <f t="shared" si="83"/>
        <v>16</v>
      </c>
      <c r="R872" s="117" t="e">
        <f>VLOOKUP(B872&amp;"-"&amp;C872,Backgroundconc!$A$3:$E$2100,4,FALSE)</f>
        <v>#N/A</v>
      </c>
      <c r="S872" s="117" t="e">
        <f>VLOOKUP(B872&amp;"-"&amp;C872,Backgroundconc!$A$3:$E$2100,5,FALSE)</f>
        <v>#N/A</v>
      </c>
    </row>
    <row r="873" spans="1:19">
      <c r="A873" s="117" t="str">
        <f t="shared" si="80"/>
        <v>16172012</v>
      </c>
      <c r="B873" s="117">
        <f t="shared" si="84"/>
        <v>16</v>
      </c>
      <c r="C873" s="117">
        <f t="shared" si="85"/>
        <v>17</v>
      </c>
      <c r="D873" s="117">
        <v>84000</v>
      </c>
      <c r="E873" s="117">
        <v>86000</v>
      </c>
      <c r="F873" s="117">
        <v>2012</v>
      </c>
      <c r="G873" s="117">
        <v>3.9368080000000001</v>
      </c>
      <c r="N873" s="117" t="str">
        <f t="shared" si="81"/>
        <v>8400086000</v>
      </c>
      <c r="O873" s="117">
        <f t="shared" si="82"/>
        <v>16</v>
      </c>
      <c r="P873" s="117">
        <f t="shared" si="83"/>
        <v>17</v>
      </c>
      <c r="R873" s="117" t="e">
        <f>VLOOKUP(B873&amp;"-"&amp;C873,Backgroundconc!$A$3:$E$2100,4,FALSE)</f>
        <v>#N/A</v>
      </c>
      <c r="S873" s="117" t="e">
        <f>VLOOKUP(B873&amp;"-"&amp;C873,Backgroundconc!$A$3:$E$2100,5,FALSE)</f>
        <v>#N/A</v>
      </c>
    </row>
    <row r="874" spans="1:19">
      <c r="A874" s="117" t="str">
        <f t="shared" si="80"/>
        <v>16182012</v>
      </c>
      <c r="B874" s="117">
        <f t="shared" si="84"/>
        <v>16</v>
      </c>
      <c r="C874" s="117">
        <f t="shared" si="85"/>
        <v>18</v>
      </c>
      <c r="D874" s="117">
        <v>84000</v>
      </c>
      <c r="E874" s="117">
        <v>90000</v>
      </c>
      <c r="F874" s="117">
        <v>2012</v>
      </c>
      <c r="G874" s="117">
        <v>3.7336390000000002</v>
      </c>
      <c r="N874" s="117" t="str">
        <f t="shared" si="81"/>
        <v>8400090000</v>
      </c>
      <c r="O874" s="117">
        <f t="shared" si="82"/>
        <v>16</v>
      </c>
      <c r="P874" s="117">
        <f t="shared" si="83"/>
        <v>18</v>
      </c>
      <c r="R874" s="117" t="e">
        <f>VLOOKUP(B874&amp;"-"&amp;C874,Backgroundconc!$A$3:$E$2100,4,FALSE)</f>
        <v>#N/A</v>
      </c>
      <c r="S874" s="117" t="e">
        <f>VLOOKUP(B874&amp;"-"&amp;C874,Backgroundconc!$A$3:$E$2100,5,FALSE)</f>
        <v>#N/A</v>
      </c>
    </row>
    <row r="875" spans="1:19">
      <c r="A875" s="117" t="str">
        <f t="shared" si="80"/>
        <v>16192012</v>
      </c>
      <c r="B875" s="117">
        <f t="shared" si="84"/>
        <v>16</v>
      </c>
      <c r="C875" s="117">
        <f t="shared" si="85"/>
        <v>19</v>
      </c>
      <c r="D875" s="117">
        <v>84000</v>
      </c>
      <c r="E875" s="117">
        <v>94000</v>
      </c>
      <c r="F875" s="117">
        <v>2012</v>
      </c>
      <c r="G875" s="117">
        <v>3.8297780000000001</v>
      </c>
      <c r="N875" s="117" t="str">
        <f t="shared" si="81"/>
        <v>8400094000</v>
      </c>
      <c r="O875" s="117">
        <f t="shared" si="82"/>
        <v>16</v>
      </c>
      <c r="P875" s="117">
        <f t="shared" si="83"/>
        <v>19</v>
      </c>
      <c r="R875" s="117" t="e">
        <f>VLOOKUP(B875&amp;"-"&amp;C875,Backgroundconc!$A$3:$E$2100,4,FALSE)</f>
        <v>#N/A</v>
      </c>
      <c r="S875" s="117" t="e">
        <f>VLOOKUP(B875&amp;"-"&amp;C875,Backgroundconc!$A$3:$E$2100,5,FALSE)</f>
        <v>#N/A</v>
      </c>
    </row>
    <row r="876" spans="1:19">
      <c r="A876" s="117" t="str">
        <f t="shared" si="80"/>
        <v>16202012</v>
      </c>
      <c r="B876" s="117">
        <f t="shared" si="84"/>
        <v>16</v>
      </c>
      <c r="C876" s="117">
        <f t="shared" si="85"/>
        <v>20</v>
      </c>
      <c r="D876" s="117">
        <v>84000</v>
      </c>
      <c r="E876" s="117">
        <v>98000</v>
      </c>
      <c r="F876" s="117">
        <v>2012</v>
      </c>
      <c r="G876" s="117">
        <v>3.8608310000000001</v>
      </c>
      <c r="N876" s="117" t="str">
        <f t="shared" si="81"/>
        <v>8400098000</v>
      </c>
      <c r="O876" s="117">
        <f t="shared" si="82"/>
        <v>16</v>
      </c>
      <c r="P876" s="117">
        <f t="shared" si="83"/>
        <v>20</v>
      </c>
      <c r="R876" s="117" t="e">
        <f>VLOOKUP(B876&amp;"-"&amp;C876,Backgroundconc!$A$3:$E$2100,4,FALSE)</f>
        <v>#N/A</v>
      </c>
      <c r="S876" s="117" t="e">
        <f>VLOOKUP(B876&amp;"-"&amp;C876,Backgroundconc!$A$3:$E$2100,5,FALSE)</f>
        <v>#N/A</v>
      </c>
    </row>
    <row r="877" spans="1:19">
      <c r="A877" s="117" t="str">
        <f t="shared" si="80"/>
        <v>16212012</v>
      </c>
      <c r="B877" s="117">
        <f t="shared" si="84"/>
        <v>16</v>
      </c>
      <c r="C877" s="117">
        <f t="shared" si="85"/>
        <v>21</v>
      </c>
      <c r="D877" s="117">
        <v>84000</v>
      </c>
      <c r="E877" s="117">
        <v>102000</v>
      </c>
      <c r="F877" s="117">
        <v>2012</v>
      </c>
      <c r="G877" s="117">
        <v>3.8292980000000001</v>
      </c>
      <c r="N877" s="117" t="str">
        <f t="shared" si="81"/>
        <v>84000102000</v>
      </c>
      <c r="O877" s="117">
        <f t="shared" si="82"/>
        <v>16</v>
      </c>
      <c r="P877" s="117">
        <f t="shared" si="83"/>
        <v>21</v>
      </c>
      <c r="R877" s="117" t="e">
        <f>VLOOKUP(B877&amp;"-"&amp;C877,Backgroundconc!$A$3:$E$2100,4,FALSE)</f>
        <v>#N/A</v>
      </c>
      <c r="S877" s="117" t="e">
        <f>VLOOKUP(B877&amp;"-"&amp;C877,Backgroundconc!$A$3:$E$2100,5,FALSE)</f>
        <v>#N/A</v>
      </c>
    </row>
    <row r="878" spans="1:19">
      <c r="A878" s="117" t="str">
        <f t="shared" si="80"/>
        <v>16222012</v>
      </c>
      <c r="B878" s="117">
        <f t="shared" si="84"/>
        <v>16</v>
      </c>
      <c r="C878" s="117">
        <f t="shared" si="85"/>
        <v>22</v>
      </c>
      <c r="D878" s="117">
        <v>84000</v>
      </c>
      <c r="E878" s="117">
        <v>106000</v>
      </c>
      <c r="F878" s="117">
        <v>2012</v>
      </c>
      <c r="G878" s="117">
        <v>3.782902</v>
      </c>
      <c r="N878" s="117" t="str">
        <f t="shared" si="81"/>
        <v>84000106000</v>
      </c>
      <c r="O878" s="117">
        <f t="shared" si="82"/>
        <v>16</v>
      </c>
      <c r="P878" s="117">
        <f t="shared" si="83"/>
        <v>22</v>
      </c>
      <c r="R878" s="117" t="e">
        <f>VLOOKUP(B878&amp;"-"&amp;C878,Backgroundconc!$A$3:$E$2100,4,FALSE)</f>
        <v>#N/A</v>
      </c>
      <c r="S878" s="117" t="e">
        <f>VLOOKUP(B878&amp;"-"&amp;C878,Backgroundconc!$A$3:$E$2100,5,FALSE)</f>
        <v>#N/A</v>
      </c>
    </row>
    <row r="879" spans="1:19">
      <c r="A879" s="117" t="str">
        <f t="shared" si="80"/>
        <v>16232012</v>
      </c>
      <c r="B879" s="117">
        <f t="shared" si="84"/>
        <v>16</v>
      </c>
      <c r="C879" s="117">
        <f t="shared" si="85"/>
        <v>23</v>
      </c>
      <c r="D879" s="117">
        <v>84000</v>
      </c>
      <c r="E879" s="117">
        <v>110000</v>
      </c>
      <c r="F879" s="117">
        <v>2012</v>
      </c>
      <c r="G879" s="117">
        <v>3.4883850000000001</v>
      </c>
      <c r="N879" s="117" t="str">
        <f t="shared" si="81"/>
        <v>84000110000</v>
      </c>
      <c r="O879" s="117">
        <f t="shared" si="82"/>
        <v>16</v>
      </c>
      <c r="P879" s="117">
        <f t="shared" si="83"/>
        <v>23</v>
      </c>
      <c r="R879" s="117" t="e">
        <f>VLOOKUP(B879&amp;"-"&amp;C879,Backgroundconc!$A$3:$E$2100,4,FALSE)</f>
        <v>#N/A</v>
      </c>
      <c r="S879" s="117" t="e">
        <f>VLOOKUP(B879&amp;"-"&amp;C879,Backgroundconc!$A$3:$E$2100,5,FALSE)</f>
        <v>#N/A</v>
      </c>
    </row>
    <row r="880" spans="1:19">
      <c r="A880" s="117" t="str">
        <f t="shared" si="80"/>
        <v>16242012</v>
      </c>
      <c r="B880" s="117">
        <f t="shared" si="84"/>
        <v>16</v>
      </c>
      <c r="C880" s="117">
        <f t="shared" si="85"/>
        <v>24</v>
      </c>
      <c r="D880" s="117">
        <v>84000</v>
      </c>
      <c r="E880" s="117">
        <v>114000</v>
      </c>
      <c r="F880" s="117">
        <v>2012</v>
      </c>
      <c r="G880" s="117">
        <v>3.3929269999999998</v>
      </c>
      <c r="N880" s="117" t="str">
        <f t="shared" si="81"/>
        <v>84000114000</v>
      </c>
      <c r="O880" s="117">
        <f t="shared" si="82"/>
        <v>16</v>
      </c>
      <c r="P880" s="117">
        <f t="shared" si="83"/>
        <v>24</v>
      </c>
      <c r="R880" s="117" t="e">
        <f>VLOOKUP(B880&amp;"-"&amp;C880,Backgroundconc!$A$3:$E$2100,4,FALSE)</f>
        <v>#N/A</v>
      </c>
      <c r="S880" s="117" t="e">
        <f>VLOOKUP(B880&amp;"-"&amp;C880,Backgroundconc!$A$3:$E$2100,5,FALSE)</f>
        <v>#N/A</v>
      </c>
    </row>
    <row r="881" spans="1:19">
      <c r="A881" s="117" t="str">
        <f t="shared" si="80"/>
        <v>16252012</v>
      </c>
      <c r="B881" s="117">
        <f t="shared" si="84"/>
        <v>16</v>
      </c>
      <c r="C881" s="117">
        <f t="shared" si="85"/>
        <v>25</v>
      </c>
      <c r="D881" s="117">
        <v>84000</v>
      </c>
      <c r="E881" s="117">
        <v>118000</v>
      </c>
      <c r="F881" s="117">
        <v>2012</v>
      </c>
      <c r="G881" s="117">
        <v>3.3942990000000002</v>
      </c>
      <c r="N881" s="117" t="str">
        <f t="shared" si="81"/>
        <v>84000118000</v>
      </c>
      <c r="O881" s="117">
        <f t="shared" si="82"/>
        <v>16</v>
      </c>
      <c r="P881" s="117">
        <f t="shared" si="83"/>
        <v>25</v>
      </c>
      <c r="R881" s="117" t="e">
        <f>VLOOKUP(B881&amp;"-"&amp;C881,Backgroundconc!$A$3:$E$2100,4,FALSE)</f>
        <v>#N/A</v>
      </c>
      <c r="S881" s="117" t="e">
        <f>VLOOKUP(B881&amp;"-"&amp;C881,Backgroundconc!$A$3:$E$2100,5,FALSE)</f>
        <v>#N/A</v>
      </c>
    </row>
    <row r="882" spans="1:19">
      <c r="A882" s="117" t="str">
        <f t="shared" si="80"/>
        <v>16262012</v>
      </c>
      <c r="B882" s="117">
        <f t="shared" si="84"/>
        <v>16</v>
      </c>
      <c r="C882" s="117">
        <f t="shared" si="85"/>
        <v>26</v>
      </c>
      <c r="D882" s="117">
        <v>84000</v>
      </c>
      <c r="E882" s="117">
        <v>122000</v>
      </c>
      <c r="F882" s="117">
        <v>2012</v>
      </c>
      <c r="G882" s="117">
        <v>2.8449970000000002</v>
      </c>
      <c r="N882" s="117" t="str">
        <f t="shared" si="81"/>
        <v>84000122000</v>
      </c>
      <c r="O882" s="117">
        <f t="shared" si="82"/>
        <v>16</v>
      </c>
      <c r="P882" s="117">
        <f t="shared" si="83"/>
        <v>26</v>
      </c>
      <c r="R882" s="117" t="e">
        <f>VLOOKUP(B882&amp;"-"&amp;C882,Backgroundconc!$A$3:$E$2100,4,FALSE)</f>
        <v>#N/A</v>
      </c>
      <c r="S882" s="117" t="e">
        <f>VLOOKUP(B882&amp;"-"&amp;C882,Backgroundconc!$A$3:$E$2100,5,FALSE)</f>
        <v>#N/A</v>
      </c>
    </row>
    <row r="883" spans="1:19">
      <c r="A883" s="117" t="str">
        <f t="shared" si="80"/>
        <v>16272012</v>
      </c>
      <c r="B883" s="117">
        <f t="shared" si="84"/>
        <v>16</v>
      </c>
      <c r="C883" s="117">
        <f t="shared" si="85"/>
        <v>27</v>
      </c>
      <c r="D883" s="117">
        <v>84000</v>
      </c>
      <c r="E883" s="117">
        <v>126000</v>
      </c>
      <c r="F883" s="117">
        <v>2012</v>
      </c>
      <c r="G883" s="117">
        <v>3.230057</v>
      </c>
      <c r="N883" s="117" t="str">
        <f t="shared" si="81"/>
        <v>84000126000</v>
      </c>
      <c r="O883" s="117">
        <f t="shared" si="82"/>
        <v>16</v>
      </c>
      <c r="P883" s="117">
        <f t="shared" si="83"/>
        <v>27</v>
      </c>
      <c r="R883" s="117" t="e">
        <f>VLOOKUP(B883&amp;"-"&amp;C883,Backgroundconc!$A$3:$E$2100,4,FALSE)</f>
        <v>#N/A</v>
      </c>
      <c r="S883" s="117" t="e">
        <f>VLOOKUP(B883&amp;"-"&amp;C883,Backgroundconc!$A$3:$E$2100,5,FALSE)</f>
        <v>#N/A</v>
      </c>
    </row>
    <row r="884" spans="1:19">
      <c r="A884" s="117" t="str">
        <f t="shared" si="80"/>
        <v>16282012</v>
      </c>
      <c r="B884" s="117">
        <f t="shared" si="84"/>
        <v>16</v>
      </c>
      <c r="C884" s="117">
        <f t="shared" si="85"/>
        <v>28</v>
      </c>
      <c r="D884" s="117">
        <v>84000</v>
      </c>
      <c r="E884" s="117">
        <v>130000</v>
      </c>
      <c r="F884" s="117">
        <v>2012</v>
      </c>
      <c r="G884" s="117">
        <v>3.37941</v>
      </c>
      <c r="N884" s="117" t="str">
        <f t="shared" si="81"/>
        <v>84000130000</v>
      </c>
      <c r="O884" s="117">
        <f t="shared" si="82"/>
        <v>16</v>
      </c>
      <c r="P884" s="117">
        <f t="shared" si="83"/>
        <v>28</v>
      </c>
      <c r="R884" s="117" t="e">
        <f>VLOOKUP(B884&amp;"-"&amp;C884,Backgroundconc!$A$3:$E$2100,4,FALSE)</f>
        <v>#N/A</v>
      </c>
      <c r="S884" s="117" t="e">
        <f>VLOOKUP(B884&amp;"-"&amp;C884,Backgroundconc!$A$3:$E$2100,5,FALSE)</f>
        <v>#N/A</v>
      </c>
    </row>
    <row r="885" spans="1:19">
      <c r="A885" s="117" t="str">
        <f t="shared" si="80"/>
        <v>16292012</v>
      </c>
      <c r="B885" s="117">
        <f t="shared" si="84"/>
        <v>16</v>
      </c>
      <c r="C885" s="117">
        <f t="shared" si="85"/>
        <v>29</v>
      </c>
      <c r="D885" s="117">
        <v>84000</v>
      </c>
      <c r="E885" s="117">
        <v>134000</v>
      </c>
      <c r="F885" s="117">
        <v>2012</v>
      </c>
      <c r="G885" s="117">
        <v>3.122125</v>
      </c>
      <c r="N885" s="117" t="str">
        <f t="shared" si="81"/>
        <v>84000134000</v>
      </c>
      <c r="O885" s="117">
        <f t="shared" si="82"/>
        <v>16</v>
      </c>
      <c r="P885" s="117">
        <f t="shared" si="83"/>
        <v>29</v>
      </c>
      <c r="R885" s="117">
        <f>VLOOKUP(B885&amp;"-"&amp;C885,Backgroundconc!$A$3:$E$2100,4,FALSE)</f>
        <v>84000</v>
      </c>
      <c r="S885" s="117">
        <f>VLOOKUP(B885&amp;"-"&amp;C885,Backgroundconc!$A$3:$E$2100,5,FALSE)</f>
        <v>134000</v>
      </c>
    </row>
    <row r="886" spans="1:19">
      <c r="A886" s="117" t="str">
        <f t="shared" si="80"/>
        <v>16302012</v>
      </c>
      <c r="B886" s="117">
        <f t="shared" si="84"/>
        <v>16</v>
      </c>
      <c r="C886" s="117">
        <f t="shared" si="85"/>
        <v>30</v>
      </c>
      <c r="D886" s="117">
        <v>84000</v>
      </c>
      <c r="E886" s="117">
        <v>138000</v>
      </c>
      <c r="F886" s="117">
        <v>2012</v>
      </c>
      <c r="G886" s="117">
        <v>3.0988920000000002</v>
      </c>
      <c r="N886" s="117" t="str">
        <f t="shared" si="81"/>
        <v>84000138000</v>
      </c>
      <c r="O886" s="117">
        <f t="shared" si="82"/>
        <v>16</v>
      </c>
      <c r="P886" s="117">
        <f t="shared" si="83"/>
        <v>30</v>
      </c>
      <c r="R886" s="117">
        <f>VLOOKUP(B886&amp;"-"&amp;C886,Backgroundconc!$A$3:$E$2100,4,FALSE)</f>
        <v>84000</v>
      </c>
      <c r="S886" s="117">
        <f>VLOOKUP(B886&amp;"-"&amp;C886,Backgroundconc!$A$3:$E$2100,5,FALSE)</f>
        <v>138000</v>
      </c>
    </row>
    <row r="887" spans="1:19">
      <c r="A887" s="117" t="str">
        <f t="shared" si="80"/>
        <v>16312012</v>
      </c>
      <c r="B887" s="117">
        <f t="shared" si="84"/>
        <v>16</v>
      </c>
      <c r="C887" s="117">
        <f t="shared" si="85"/>
        <v>31</v>
      </c>
      <c r="D887" s="117">
        <v>84000</v>
      </c>
      <c r="E887" s="117">
        <v>142000</v>
      </c>
      <c r="F887" s="117">
        <v>2012</v>
      </c>
      <c r="G887" s="117">
        <v>3.072206</v>
      </c>
      <c r="N887" s="117" t="str">
        <f t="shared" si="81"/>
        <v>84000142000</v>
      </c>
      <c r="O887" s="117">
        <f t="shared" si="82"/>
        <v>16</v>
      </c>
      <c r="P887" s="117">
        <f t="shared" si="83"/>
        <v>31</v>
      </c>
      <c r="R887" s="117">
        <f>VLOOKUP(B887&amp;"-"&amp;C887,Backgroundconc!$A$3:$E$2100,4,FALSE)</f>
        <v>84000</v>
      </c>
      <c r="S887" s="117">
        <f>VLOOKUP(B887&amp;"-"&amp;C887,Backgroundconc!$A$3:$E$2100,5,FALSE)</f>
        <v>142000</v>
      </c>
    </row>
    <row r="888" spans="1:19">
      <c r="A888" s="117" t="str">
        <f t="shared" si="80"/>
        <v>16322012</v>
      </c>
      <c r="B888" s="117">
        <f t="shared" si="84"/>
        <v>16</v>
      </c>
      <c r="C888" s="117">
        <f t="shared" si="85"/>
        <v>32</v>
      </c>
      <c r="D888" s="117">
        <v>84000</v>
      </c>
      <c r="E888" s="117">
        <v>146000</v>
      </c>
      <c r="F888" s="117">
        <v>2012</v>
      </c>
      <c r="G888" s="117">
        <v>3.1155170000000001</v>
      </c>
      <c r="N888" s="117" t="str">
        <f t="shared" si="81"/>
        <v>84000146000</v>
      </c>
      <c r="O888" s="117">
        <f t="shared" si="82"/>
        <v>16</v>
      </c>
      <c r="P888" s="117">
        <f t="shared" si="83"/>
        <v>32</v>
      </c>
      <c r="R888" s="117">
        <f>VLOOKUP(B888&amp;"-"&amp;C888,Backgroundconc!$A$3:$E$2100,4,FALSE)</f>
        <v>84000</v>
      </c>
      <c r="S888" s="117">
        <f>VLOOKUP(B888&amp;"-"&amp;C888,Backgroundconc!$A$3:$E$2100,5,FALSE)</f>
        <v>146000</v>
      </c>
    </row>
    <row r="889" spans="1:19">
      <c r="A889" s="117" t="str">
        <f t="shared" si="80"/>
        <v>16332012</v>
      </c>
      <c r="B889" s="117">
        <f t="shared" si="84"/>
        <v>16</v>
      </c>
      <c r="C889" s="117">
        <f t="shared" si="85"/>
        <v>33</v>
      </c>
      <c r="D889" s="117">
        <v>84000</v>
      </c>
      <c r="E889" s="117">
        <v>150000</v>
      </c>
      <c r="F889" s="117">
        <v>2012</v>
      </c>
      <c r="G889" s="117">
        <v>3.355181</v>
      </c>
      <c r="N889" s="117" t="str">
        <f t="shared" si="81"/>
        <v>84000150000</v>
      </c>
      <c r="O889" s="117">
        <f t="shared" si="82"/>
        <v>16</v>
      </c>
      <c r="P889" s="117">
        <f t="shared" si="83"/>
        <v>33</v>
      </c>
      <c r="R889" s="117">
        <f>VLOOKUP(B889&amp;"-"&amp;C889,Backgroundconc!$A$3:$E$2100,4,FALSE)</f>
        <v>84000</v>
      </c>
      <c r="S889" s="117">
        <f>VLOOKUP(B889&amp;"-"&amp;C889,Backgroundconc!$A$3:$E$2100,5,FALSE)</f>
        <v>150000</v>
      </c>
    </row>
    <row r="890" spans="1:19">
      <c r="A890" s="117" t="str">
        <f t="shared" si="80"/>
        <v>16342012</v>
      </c>
      <c r="B890" s="117">
        <f t="shared" si="84"/>
        <v>16</v>
      </c>
      <c r="C890" s="117">
        <f t="shared" si="85"/>
        <v>34</v>
      </c>
      <c r="D890" s="117">
        <v>84000</v>
      </c>
      <c r="E890" s="117">
        <v>154000</v>
      </c>
      <c r="F890" s="117">
        <v>2012</v>
      </c>
      <c r="G890" s="117">
        <v>3.3129780000000002</v>
      </c>
      <c r="N890" s="117" t="str">
        <f t="shared" si="81"/>
        <v>84000154000</v>
      </c>
      <c r="O890" s="117">
        <f t="shared" si="82"/>
        <v>16</v>
      </c>
      <c r="P890" s="117">
        <f t="shared" si="83"/>
        <v>34</v>
      </c>
      <c r="R890" s="117">
        <f>VLOOKUP(B890&amp;"-"&amp;C890,Backgroundconc!$A$3:$E$2100,4,FALSE)</f>
        <v>84000</v>
      </c>
      <c r="S890" s="117">
        <f>VLOOKUP(B890&amp;"-"&amp;C890,Backgroundconc!$A$3:$E$2100,5,FALSE)</f>
        <v>154000</v>
      </c>
    </row>
    <row r="891" spans="1:19">
      <c r="A891" s="117" t="str">
        <f t="shared" si="80"/>
        <v>16352012</v>
      </c>
      <c r="B891" s="117">
        <f t="shared" si="84"/>
        <v>16</v>
      </c>
      <c r="C891" s="117">
        <f t="shared" si="85"/>
        <v>35</v>
      </c>
      <c r="D891" s="117">
        <v>84000</v>
      </c>
      <c r="E891" s="117">
        <v>158000</v>
      </c>
      <c r="F891" s="117">
        <v>2012</v>
      </c>
      <c r="G891" s="117">
        <v>3.3201689999999999</v>
      </c>
      <c r="N891" s="117" t="str">
        <f t="shared" si="81"/>
        <v>84000158000</v>
      </c>
      <c r="O891" s="117">
        <f t="shared" si="82"/>
        <v>16</v>
      </c>
      <c r="P891" s="117">
        <f t="shared" si="83"/>
        <v>35</v>
      </c>
      <c r="R891" s="117">
        <f>VLOOKUP(B891&amp;"-"&amp;C891,Backgroundconc!$A$3:$E$2100,4,FALSE)</f>
        <v>84000</v>
      </c>
      <c r="S891" s="117">
        <f>VLOOKUP(B891&amp;"-"&amp;C891,Backgroundconc!$A$3:$E$2100,5,FALSE)</f>
        <v>158000</v>
      </c>
    </row>
    <row r="892" spans="1:19">
      <c r="A892" s="117" t="str">
        <f t="shared" si="80"/>
        <v>16362012</v>
      </c>
      <c r="B892" s="117">
        <f t="shared" si="84"/>
        <v>16</v>
      </c>
      <c r="C892" s="117">
        <f t="shared" si="85"/>
        <v>36</v>
      </c>
      <c r="D892" s="117">
        <v>84000</v>
      </c>
      <c r="E892" s="117">
        <v>162000</v>
      </c>
      <c r="F892" s="117">
        <v>2012</v>
      </c>
      <c r="G892" s="117">
        <v>3.178973</v>
      </c>
      <c r="N892" s="117" t="str">
        <f t="shared" si="81"/>
        <v>84000162000</v>
      </c>
      <c r="O892" s="117">
        <f t="shared" si="82"/>
        <v>16</v>
      </c>
      <c r="P892" s="117">
        <f t="shared" si="83"/>
        <v>36</v>
      </c>
      <c r="R892" s="117">
        <f>VLOOKUP(B892&amp;"-"&amp;C892,Backgroundconc!$A$3:$E$2100,4,FALSE)</f>
        <v>84000</v>
      </c>
      <c r="S892" s="117">
        <f>VLOOKUP(B892&amp;"-"&amp;C892,Backgroundconc!$A$3:$E$2100,5,FALSE)</f>
        <v>162000</v>
      </c>
    </row>
    <row r="893" spans="1:19">
      <c r="A893" s="117" t="str">
        <f t="shared" si="80"/>
        <v>16372012</v>
      </c>
      <c r="B893" s="117">
        <f t="shared" si="84"/>
        <v>16</v>
      </c>
      <c r="C893" s="117">
        <f t="shared" si="85"/>
        <v>37</v>
      </c>
      <c r="D893" s="117">
        <v>84000</v>
      </c>
      <c r="E893" s="117">
        <v>166000</v>
      </c>
      <c r="F893" s="117">
        <v>2012</v>
      </c>
      <c r="G893" s="117">
        <v>3.3373789999999999</v>
      </c>
      <c r="N893" s="117" t="str">
        <f t="shared" si="81"/>
        <v>84000166000</v>
      </c>
      <c r="O893" s="117">
        <f t="shared" si="82"/>
        <v>16</v>
      </c>
      <c r="P893" s="117">
        <f t="shared" si="83"/>
        <v>37</v>
      </c>
      <c r="R893" s="117">
        <f>VLOOKUP(B893&amp;"-"&amp;C893,Backgroundconc!$A$3:$E$2100,4,FALSE)</f>
        <v>84000</v>
      </c>
      <c r="S893" s="117">
        <f>VLOOKUP(B893&amp;"-"&amp;C893,Backgroundconc!$A$3:$E$2100,5,FALSE)</f>
        <v>166000</v>
      </c>
    </row>
    <row r="894" spans="1:19">
      <c r="A894" s="117" t="str">
        <f t="shared" si="80"/>
        <v>16382012</v>
      </c>
      <c r="B894" s="117">
        <f t="shared" si="84"/>
        <v>16</v>
      </c>
      <c r="C894" s="117">
        <f t="shared" si="85"/>
        <v>38</v>
      </c>
      <c r="D894" s="117">
        <v>84000</v>
      </c>
      <c r="E894" s="117">
        <v>170000</v>
      </c>
      <c r="F894" s="117">
        <v>2012</v>
      </c>
      <c r="G894" s="117">
        <v>3.3293279999999998</v>
      </c>
      <c r="N894" s="117" t="str">
        <f t="shared" si="81"/>
        <v>84000170000</v>
      </c>
      <c r="O894" s="117">
        <f t="shared" si="82"/>
        <v>16</v>
      </c>
      <c r="P894" s="117">
        <f t="shared" si="83"/>
        <v>38</v>
      </c>
      <c r="R894" s="117">
        <f>VLOOKUP(B894&amp;"-"&amp;C894,Backgroundconc!$A$3:$E$2100,4,FALSE)</f>
        <v>84000</v>
      </c>
      <c r="S894" s="117">
        <f>VLOOKUP(B894&amp;"-"&amp;C894,Backgroundconc!$A$3:$E$2100,5,FALSE)</f>
        <v>170000</v>
      </c>
    </row>
    <row r="895" spans="1:19">
      <c r="A895" s="117" t="str">
        <f t="shared" si="80"/>
        <v>16392012</v>
      </c>
      <c r="B895" s="117">
        <f t="shared" si="84"/>
        <v>16</v>
      </c>
      <c r="C895" s="117">
        <f t="shared" si="85"/>
        <v>39</v>
      </c>
      <c r="D895" s="117">
        <v>84000</v>
      </c>
      <c r="E895" s="117">
        <v>174000</v>
      </c>
      <c r="F895" s="117">
        <v>2012</v>
      </c>
      <c r="G895" s="117">
        <v>3.049801</v>
      </c>
      <c r="N895" s="117" t="str">
        <f t="shared" si="81"/>
        <v>84000174000</v>
      </c>
      <c r="O895" s="117">
        <f t="shared" si="82"/>
        <v>16</v>
      </c>
      <c r="P895" s="117">
        <f t="shared" si="83"/>
        <v>39</v>
      </c>
      <c r="R895" s="117">
        <f>VLOOKUP(B895&amp;"-"&amp;C895,Backgroundconc!$A$3:$E$2100,4,FALSE)</f>
        <v>84000</v>
      </c>
      <c r="S895" s="117">
        <f>VLOOKUP(B895&amp;"-"&amp;C895,Backgroundconc!$A$3:$E$2100,5,FALSE)</f>
        <v>174000</v>
      </c>
    </row>
    <row r="896" spans="1:19">
      <c r="A896" s="117" t="str">
        <f t="shared" si="80"/>
        <v>16402012</v>
      </c>
      <c r="B896" s="117">
        <f t="shared" si="84"/>
        <v>16</v>
      </c>
      <c r="C896" s="117">
        <f t="shared" si="85"/>
        <v>40</v>
      </c>
      <c r="D896" s="117">
        <v>84000</v>
      </c>
      <c r="E896" s="117">
        <v>178000</v>
      </c>
      <c r="F896" s="117">
        <v>2012</v>
      </c>
      <c r="G896" s="117">
        <v>3.174013</v>
      </c>
      <c r="N896" s="117" t="str">
        <f t="shared" si="81"/>
        <v>84000178000</v>
      </c>
      <c r="O896" s="117">
        <f t="shared" si="82"/>
        <v>16</v>
      </c>
      <c r="P896" s="117">
        <f t="shared" si="83"/>
        <v>40</v>
      </c>
      <c r="R896" s="117">
        <f>VLOOKUP(B896&amp;"-"&amp;C896,Backgroundconc!$A$3:$E$2100,4,FALSE)</f>
        <v>84000</v>
      </c>
      <c r="S896" s="117">
        <f>VLOOKUP(B896&amp;"-"&amp;C896,Backgroundconc!$A$3:$E$2100,5,FALSE)</f>
        <v>178000</v>
      </c>
    </row>
    <row r="897" spans="1:19">
      <c r="A897" s="117" t="str">
        <f t="shared" si="80"/>
        <v>16412012</v>
      </c>
      <c r="B897" s="117">
        <f t="shared" si="84"/>
        <v>16</v>
      </c>
      <c r="C897" s="117">
        <f t="shared" si="85"/>
        <v>41</v>
      </c>
      <c r="D897" s="117">
        <v>84000</v>
      </c>
      <c r="E897" s="117">
        <v>182000</v>
      </c>
      <c r="F897" s="117">
        <v>2012</v>
      </c>
      <c r="G897" s="117">
        <v>3.2982459999999998</v>
      </c>
      <c r="N897" s="117" t="str">
        <f t="shared" si="81"/>
        <v>84000182000</v>
      </c>
      <c r="O897" s="117">
        <f t="shared" si="82"/>
        <v>16</v>
      </c>
      <c r="P897" s="117">
        <f t="shared" si="83"/>
        <v>41</v>
      </c>
      <c r="R897" s="117">
        <f>VLOOKUP(B897&amp;"-"&amp;C897,Backgroundconc!$A$3:$E$2100,4,FALSE)</f>
        <v>84000</v>
      </c>
      <c r="S897" s="117">
        <f>VLOOKUP(B897&amp;"-"&amp;C897,Backgroundconc!$A$3:$E$2100,5,FALSE)</f>
        <v>182000</v>
      </c>
    </row>
    <row r="898" spans="1:19">
      <c r="A898" s="117" t="str">
        <f t="shared" si="80"/>
        <v>16422012</v>
      </c>
      <c r="B898" s="117">
        <f t="shared" si="84"/>
        <v>16</v>
      </c>
      <c r="C898" s="117">
        <f t="shared" si="85"/>
        <v>42</v>
      </c>
      <c r="D898" s="117">
        <v>84000</v>
      </c>
      <c r="E898" s="117">
        <v>186000</v>
      </c>
      <c r="F898" s="117">
        <v>2012</v>
      </c>
      <c r="G898" s="117">
        <v>3.3186239999999998</v>
      </c>
      <c r="N898" s="117" t="str">
        <f t="shared" si="81"/>
        <v>84000186000</v>
      </c>
      <c r="O898" s="117">
        <f t="shared" si="82"/>
        <v>16</v>
      </c>
      <c r="P898" s="117">
        <f t="shared" si="83"/>
        <v>42</v>
      </c>
      <c r="R898" s="117">
        <f>VLOOKUP(B898&amp;"-"&amp;C898,Backgroundconc!$A$3:$E$2100,4,FALSE)</f>
        <v>84000</v>
      </c>
      <c r="S898" s="117">
        <f>VLOOKUP(B898&amp;"-"&amp;C898,Backgroundconc!$A$3:$E$2100,5,FALSE)</f>
        <v>186000</v>
      </c>
    </row>
    <row r="899" spans="1:19">
      <c r="A899" s="117" t="str">
        <f t="shared" ref="A899:A962" si="86">CONCATENATE(B899,C899,F899)</f>
        <v>16432012</v>
      </c>
      <c r="B899" s="117">
        <f t="shared" si="84"/>
        <v>16</v>
      </c>
      <c r="C899" s="117">
        <f t="shared" si="85"/>
        <v>43</v>
      </c>
      <c r="D899" s="117">
        <v>84000</v>
      </c>
      <c r="E899" s="117">
        <v>190000</v>
      </c>
      <c r="F899" s="117">
        <v>2012</v>
      </c>
      <c r="G899" s="117">
        <v>3.60555</v>
      </c>
      <c r="N899" s="117" t="str">
        <f t="shared" ref="N899:N962" si="87">D899&amp;E899</f>
        <v>84000190000</v>
      </c>
      <c r="O899" s="117">
        <f t="shared" ref="O899:O962" si="88">B899</f>
        <v>16</v>
      </c>
      <c r="P899" s="117">
        <f t="shared" ref="P899:P962" si="89">C899</f>
        <v>43</v>
      </c>
      <c r="R899" s="117">
        <f>VLOOKUP(B899&amp;"-"&amp;C899,Backgroundconc!$A$3:$E$2100,4,FALSE)</f>
        <v>84000</v>
      </c>
      <c r="S899" s="117">
        <f>VLOOKUP(B899&amp;"-"&amp;C899,Backgroundconc!$A$3:$E$2100,5,FALSE)</f>
        <v>190000</v>
      </c>
    </row>
    <row r="900" spans="1:19">
      <c r="A900" s="117" t="str">
        <f t="shared" si="86"/>
        <v>16442012</v>
      </c>
      <c r="B900" s="117">
        <f t="shared" si="84"/>
        <v>16</v>
      </c>
      <c r="C900" s="117">
        <f t="shared" si="85"/>
        <v>44</v>
      </c>
      <c r="D900" s="117">
        <v>84000</v>
      </c>
      <c r="E900" s="117">
        <v>194000</v>
      </c>
      <c r="F900" s="117">
        <v>2012</v>
      </c>
      <c r="G900" s="117">
        <v>3.5345620000000002</v>
      </c>
      <c r="N900" s="117" t="str">
        <f t="shared" si="87"/>
        <v>84000194000</v>
      </c>
      <c r="O900" s="117">
        <f t="shared" si="88"/>
        <v>16</v>
      </c>
      <c r="P900" s="117">
        <f t="shared" si="89"/>
        <v>44</v>
      </c>
      <c r="R900" s="117">
        <f>VLOOKUP(B900&amp;"-"&amp;C900,Backgroundconc!$A$3:$E$2100,4,FALSE)</f>
        <v>84000</v>
      </c>
      <c r="S900" s="117">
        <f>VLOOKUP(B900&amp;"-"&amp;C900,Backgroundconc!$A$3:$E$2100,5,FALSE)</f>
        <v>194000</v>
      </c>
    </row>
    <row r="901" spans="1:19">
      <c r="A901" s="117" t="str">
        <f t="shared" si="86"/>
        <v>16452012</v>
      </c>
      <c r="B901" s="117">
        <f t="shared" si="84"/>
        <v>16</v>
      </c>
      <c r="C901" s="117">
        <f t="shared" si="85"/>
        <v>45</v>
      </c>
      <c r="D901" s="117">
        <v>84000</v>
      </c>
      <c r="E901" s="117">
        <v>198000</v>
      </c>
      <c r="F901" s="117">
        <v>2012</v>
      </c>
      <c r="G901" s="117">
        <v>3.4717150000000001</v>
      </c>
      <c r="N901" s="117" t="str">
        <f t="shared" si="87"/>
        <v>84000198000</v>
      </c>
      <c r="O901" s="117">
        <f t="shared" si="88"/>
        <v>16</v>
      </c>
      <c r="P901" s="117">
        <f t="shared" si="89"/>
        <v>45</v>
      </c>
      <c r="R901" s="117">
        <f>VLOOKUP(B901&amp;"-"&amp;C901,Backgroundconc!$A$3:$E$2100,4,FALSE)</f>
        <v>84000</v>
      </c>
      <c r="S901" s="117">
        <f>VLOOKUP(B901&amp;"-"&amp;C901,Backgroundconc!$A$3:$E$2100,5,FALSE)</f>
        <v>198000</v>
      </c>
    </row>
    <row r="902" spans="1:19">
      <c r="A902" s="117" t="str">
        <f t="shared" si="86"/>
        <v>16462012</v>
      </c>
      <c r="B902" s="117">
        <f t="shared" si="84"/>
        <v>16</v>
      </c>
      <c r="C902" s="117">
        <f t="shared" si="85"/>
        <v>46</v>
      </c>
      <c r="D902" s="117">
        <v>84000</v>
      </c>
      <c r="E902" s="117">
        <v>202000</v>
      </c>
      <c r="F902" s="117">
        <v>2012</v>
      </c>
      <c r="G902" s="117">
        <v>3.577645</v>
      </c>
      <c r="N902" s="117" t="str">
        <f t="shared" si="87"/>
        <v>84000202000</v>
      </c>
      <c r="O902" s="117">
        <f t="shared" si="88"/>
        <v>16</v>
      </c>
      <c r="P902" s="117">
        <f t="shared" si="89"/>
        <v>46</v>
      </c>
      <c r="R902" s="117">
        <f>VLOOKUP(B902&amp;"-"&amp;C902,Backgroundconc!$A$3:$E$2100,4,FALSE)</f>
        <v>84000</v>
      </c>
      <c r="S902" s="117">
        <f>VLOOKUP(B902&amp;"-"&amp;C902,Backgroundconc!$A$3:$E$2100,5,FALSE)</f>
        <v>202000</v>
      </c>
    </row>
    <row r="903" spans="1:19">
      <c r="A903" s="117" t="str">
        <f t="shared" si="86"/>
        <v>16472012</v>
      </c>
      <c r="B903" s="117">
        <f t="shared" si="84"/>
        <v>16</v>
      </c>
      <c r="C903" s="117">
        <f t="shared" si="85"/>
        <v>47</v>
      </c>
      <c r="D903" s="117">
        <v>84000</v>
      </c>
      <c r="E903" s="117">
        <v>206000</v>
      </c>
      <c r="F903" s="117">
        <v>2012</v>
      </c>
      <c r="G903" s="117">
        <v>3.5916999999999999</v>
      </c>
      <c r="N903" s="117" t="str">
        <f t="shared" si="87"/>
        <v>84000206000</v>
      </c>
      <c r="O903" s="117">
        <f t="shared" si="88"/>
        <v>16</v>
      </c>
      <c r="P903" s="117">
        <f t="shared" si="89"/>
        <v>47</v>
      </c>
      <c r="R903" s="117">
        <f>VLOOKUP(B903&amp;"-"&amp;C903,Backgroundconc!$A$3:$E$2100,4,FALSE)</f>
        <v>84000</v>
      </c>
      <c r="S903" s="117">
        <f>VLOOKUP(B903&amp;"-"&amp;C903,Backgroundconc!$A$3:$E$2100,5,FALSE)</f>
        <v>206000</v>
      </c>
    </row>
    <row r="904" spans="1:19">
      <c r="A904" s="117" t="str">
        <f t="shared" si="86"/>
        <v>16482012</v>
      </c>
      <c r="B904" s="117">
        <f t="shared" si="84"/>
        <v>16</v>
      </c>
      <c r="C904" s="117">
        <f t="shared" si="85"/>
        <v>48</v>
      </c>
      <c r="D904" s="117">
        <v>84000</v>
      </c>
      <c r="E904" s="117">
        <v>210000</v>
      </c>
      <c r="F904" s="117">
        <v>2012</v>
      </c>
      <c r="G904" s="117">
        <v>3.7790430000000002</v>
      </c>
      <c r="N904" s="117" t="str">
        <f t="shared" si="87"/>
        <v>84000210000</v>
      </c>
      <c r="O904" s="117">
        <f t="shared" si="88"/>
        <v>16</v>
      </c>
      <c r="P904" s="117">
        <f t="shared" si="89"/>
        <v>48</v>
      </c>
      <c r="R904" s="117">
        <f>VLOOKUP(B904&amp;"-"&amp;C904,Backgroundconc!$A$3:$E$2100,4,FALSE)</f>
        <v>84000</v>
      </c>
      <c r="S904" s="117">
        <f>VLOOKUP(B904&amp;"-"&amp;C904,Backgroundconc!$A$3:$E$2100,5,FALSE)</f>
        <v>210000</v>
      </c>
    </row>
    <row r="905" spans="1:19">
      <c r="A905" s="117" t="str">
        <f t="shared" si="86"/>
        <v>16492012</v>
      </c>
      <c r="B905" s="117">
        <f t="shared" si="84"/>
        <v>16</v>
      </c>
      <c r="C905" s="117">
        <f t="shared" si="85"/>
        <v>49</v>
      </c>
      <c r="D905" s="117">
        <v>84000</v>
      </c>
      <c r="E905" s="117">
        <v>214000</v>
      </c>
      <c r="F905" s="117">
        <v>2012</v>
      </c>
      <c r="G905" s="117">
        <v>4.0510529999999996</v>
      </c>
      <c r="N905" s="117" t="str">
        <f t="shared" si="87"/>
        <v>84000214000</v>
      </c>
      <c r="O905" s="117">
        <f t="shared" si="88"/>
        <v>16</v>
      </c>
      <c r="P905" s="117">
        <f t="shared" si="89"/>
        <v>49</v>
      </c>
      <c r="R905" s="117">
        <f>VLOOKUP(B905&amp;"-"&amp;C905,Backgroundconc!$A$3:$E$2100,4,FALSE)</f>
        <v>84000</v>
      </c>
      <c r="S905" s="117">
        <f>VLOOKUP(B905&amp;"-"&amp;C905,Backgroundconc!$A$3:$E$2100,5,FALSE)</f>
        <v>214000</v>
      </c>
    </row>
    <row r="906" spans="1:19">
      <c r="A906" s="117" t="str">
        <f t="shared" si="86"/>
        <v>16502012</v>
      </c>
      <c r="B906" s="117">
        <f t="shared" si="84"/>
        <v>16</v>
      </c>
      <c r="C906" s="117">
        <f t="shared" si="85"/>
        <v>50</v>
      </c>
      <c r="D906" s="117">
        <v>84000</v>
      </c>
      <c r="E906" s="117">
        <v>218000</v>
      </c>
      <c r="F906" s="117">
        <v>2012</v>
      </c>
      <c r="G906" s="117">
        <v>4.0384099999999998</v>
      </c>
      <c r="N906" s="117" t="str">
        <f t="shared" si="87"/>
        <v>84000218000</v>
      </c>
      <c r="O906" s="117">
        <f t="shared" si="88"/>
        <v>16</v>
      </c>
      <c r="P906" s="117">
        <f t="shared" si="89"/>
        <v>50</v>
      </c>
      <c r="R906" s="117">
        <f>VLOOKUP(B906&amp;"-"&amp;C906,Backgroundconc!$A$3:$E$2100,4,FALSE)</f>
        <v>84000</v>
      </c>
      <c r="S906" s="117">
        <f>VLOOKUP(B906&amp;"-"&amp;C906,Backgroundconc!$A$3:$E$2100,5,FALSE)</f>
        <v>218000</v>
      </c>
    </row>
    <row r="907" spans="1:19">
      <c r="A907" s="117" t="str">
        <f t="shared" si="86"/>
        <v>16512012</v>
      </c>
      <c r="B907" s="117">
        <f t="shared" si="84"/>
        <v>16</v>
      </c>
      <c r="C907" s="117">
        <f t="shared" si="85"/>
        <v>51</v>
      </c>
      <c r="D907" s="117">
        <v>84000</v>
      </c>
      <c r="E907" s="117">
        <v>222000</v>
      </c>
      <c r="F907" s="117">
        <v>2012</v>
      </c>
      <c r="G907" s="117">
        <v>4.3234719999999998</v>
      </c>
      <c r="N907" s="117" t="str">
        <f t="shared" si="87"/>
        <v>84000222000</v>
      </c>
      <c r="O907" s="117">
        <f t="shared" si="88"/>
        <v>16</v>
      </c>
      <c r="P907" s="117">
        <f t="shared" si="89"/>
        <v>51</v>
      </c>
      <c r="R907" s="117" t="e">
        <f>VLOOKUP(B907&amp;"-"&amp;C907,Backgroundconc!$A$3:$E$2100,4,FALSE)</f>
        <v>#N/A</v>
      </c>
      <c r="S907" s="117" t="e">
        <f>VLOOKUP(B907&amp;"-"&amp;C907,Backgroundconc!$A$3:$E$2100,5,FALSE)</f>
        <v>#N/A</v>
      </c>
    </row>
    <row r="908" spans="1:19">
      <c r="A908" s="117" t="str">
        <f t="shared" si="86"/>
        <v>16522012</v>
      </c>
      <c r="B908" s="117">
        <f t="shared" si="84"/>
        <v>16</v>
      </c>
      <c r="C908" s="117">
        <f t="shared" si="85"/>
        <v>52</v>
      </c>
      <c r="D908" s="117">
        <v>84000</v>
      </c>
      <c r="E908" s="117">
        <v>226000</v>
      </c>
      <c r="F908" s="117">
        <v>2012</v>
      </c>
      <c r="G908" s="117">
        <v>4.3858579999999998</v>
      </c>
      <c r="N908" s="117" t="str">
        <f t="shared" si="87"/>
        <v>84000226000</v>
      </c>
      <c r="O908" s="117">
        <f t="shared" si="88"/>
        <v>16</v>
      </c>
      <c r="P908" s="117">
        <f t="shared" si="89"/>
        <v>52</v>
      </c>
      <c r="R908" s="117" t="e">
        <f>VLOOKUP(B908&amp;"-"&amp;C908,Backgroundconc!$A$3:$E$2100,4,FALSE)</f>
        <v>#N/A</v>
      </c>
      <c r="S908" s="117" t="e">
        <f>VLOOKUP(B908&amp;"-"&amp;C908,Backgroundconc!$A$3:$E$2100,5,FALSE)</f>
        <v>#N/A</v>
      </c>
    </row>
    <row r="909" spans="1:19">
      <c r="A909" s="117" t="str">
        <f t="shared" si="86"/>
        <v>16532012</v>
      </c>
      <c r="B909" s="117">
        <f t="shared" si="84"/>
        <v>16</v>
      </c>
      <c r="C909" s="117">
        <f t="shared" si="85"/>
        <v>53</v>
      </c>
      <c r="D909" s="117">
        <v>84000</v>
      </c>
      <c r="E909" s="117">
        <v>230000</v>
      </c>
      <c r="F909" s="117">
        <v>2012</v>
      </c>
      <c r="G909" s="117">
        <v>4.981484</v>
      </c>
      <c r="N909" s="117" t="str">
        <f t="shared" si="87"/>
        <v>84000230000</v>
      </c>
      <c r="O909" s="117">
        <f t="shared" si="88"/>
        <v>16</v>
      </c>
      <c r="P909" s="117">
        <f t="shared" si="89"/>
        <v>53</v>
      </c>
      <c r="R909" s="117" t="e">
        <f>VLOOKUP(B909&amp;"-"&amp;C909,Backgroundconc!$A$3:$E$2100,4,FALSE)</f>
        <v>#N/A</v>
      </c>
      <c r="S909" s="117" t="e">
        <f>VLOOKUP(B909&amp;"-"&amp;C909,Backgroundconc!$A$3:$E$2100,5,FALSE)</f>
        <v>#N/A</v>
      </c>
    </row>
    <row r="910" spans="1:19">
      <c r="A910" s="117" t="str">
        <f t="shared" si="86"/>
        <v>16542012</v>
      </c>
      <c r="B910" s="117">
        <f t="shared" si="84"/>
        <v>16</v>
      </c>
      <c r="C910" s="117">
        <f t="shared" si="85"/>
        <v>54</v>
      </c>
      <c r="D910" s="117">
        <v>84000</v>
      </c>
      <c r="E910" s="117">
        <v>234000</v>
      </c>
      <c r="F910" s="117">
        <v>2012</v>
      </c>
      <c r="G910" s="117">
        <v>6.295998</v>
      </c>
      <c r="N910" s="117" t="str">
        <f t="shared" si="87"/>
        <v>84000234000</v>
      </c>
      <c r="O910" s="117">
        <f t="shared" si="88"/>
        <v>16</v>
      </c>
      <c r="P910" s="117">
        <f t="shared" si="89"/>
        <v>54</v>
      </c>
      <c r="R910" s="117" t="e">
        <f>VLOOKUP(B910&amp;"-"&amp;C910,Backgroundconc!$A$3:$E$2100,4,FALSE)</f>
        <v>#N/A</v>
      </c>
      <c r="S910" s="117" t="e">
        <f>VLOOKUP(B910&amp;"-"&amp;C910,Backgroundconc!$A$3:$E$2100,5,FALSE)</f>
        <v>#N/A</v>
      </c>
    </row>
    <row r="911" spans="1:19">
      <c r="A911" s="117" t="str">
        <f t="shared" si="86"/>
        <v>16552012</v>
      </c>
      <c r="B911" s="117">
        <f t="shared" si="84"/>
        <v>16</v>
      </c>
      <c r="C911" s="117">
        <f t="shared" si="85"/>
        <v>55</v>
      </c>
      <c r="D911" s="117">
        <v>84000</v>
      </c>
      <c r="E911" s="117">
        <v>238000</v>
      </c>
      <c r="F911" s="117">
        <v>2012</v>
      </c>
      <c r="G911" s="117">
        <v>6.4434360000000002</v>
      </c>
      <c r="N911" s="117" t="str">
        <f t="shared" si="87"/>
        <v>84000238000</v>
      </c>
      <c r="O911" s="117">
        <f t="shared" si="88"/>
        <v>16</v>
      </c>
      <c r="P911" s="117">
        <f t="shared" si="89"/>
        <v>55</v>
      </c>
      <c r="R911" s="117" t="e">
        <f>VLOOKUP(B911&amp;"-"&amp;C911,Backgroundconc!$A$3:$E$2100,4,FALSE)</f>
        <v>#N/A</v>
      </c>
      <c r="S911" s="117" t="e">
        <f>VLOOKUP(B911&amp;"-"&amp;C911,Backgroundconc!$A$3:$E$2100,5,FALSE)</f>
        <v>#N/A</v>
      </c>
    </row>
    <row r="912" spans="1:19">
      <c r="A912" s="117" t="str">
        <f t="shared" si="86"/>
        <v>16562012</v>
      </c>
      <c r="B912" s="117">
        <f t="shared" si="84"/>
        <v>16</v>
      </c>
      <c r="C912" s="117">
        <f t="shared" si="85"/>
        <v>56</v>
      </c>
      <c r="D912" s="117">
        <v>84000</v>
      </c>
      <c r="E912" s="117">
        <v>242000</v>
      </c>
      <c r="F912" s="117">
        <v>2012</v>
      </c>
      <c r="G912" s="117">
        <v>6.5840680000000003</v>
      </c>
      <c r="N912" s="117" t="str">
        <f t="shared" si="87"/>
        <v>84000242000</v>
      </c>
      <c r="O912" s="117">
        <f t="shared" si="88"/>
        <v>16</v>
      </c>
      <c r="P912" s="117">
        <f t="shared" si="89"/>
        <v>56</v>
      </c>
      <c r="R912" s="117" t="e">
        <f>VLOOKUP(B912&amp;"-"&amp;C912,Backgroundconc!$A$3:$E$2100,4,FALSE)</f>
        <v>#N/A</v>
      </c>
      <c r="S912" s="117" t="e">
        <f>VLOOKUP(B912&amp;"-"&amp;C912,Backgroundconc!$A$3:$E$2100,5,FALSE)</f>
        <v>#N/A</v>
      </c>
    </row>
    <row r="913" spans="1:19">
      <c r="A913" s="117" t="str">
        <f t="shared" si="86"/>
        <v>16572012</v>
      </c>
      <c r="B913" s="117">
        <f t="shared" si="84"/>
        <v>16</v>
      </c>
      <c r="C913" s="117">
        <f t="shared" si="85"/>
        <v>57</v>
      </c>
      <c r="D913" s="117">
        <v>84000</v>
      </c>
      <c r="E913" s="117">
        <v>246000</v>
      </c>
      <c r="F913" s="117">
        <v>2012</v>
      </c>
      <c r="G913" s="117">
        <v>6.5749829999999996</v>
      </c>
      <c r="N913" s="117" t="str">
        <f t="shared" si="87"/>
        <v>84000246000</v>
      </c>
      <c r="O913" s="117">
        <f t="shared" si="88"/>
        <v>16</v>
      </c>
      <c r="P913" s="117">
        <f t="shared" si="89"/>
        <v>57</v>
      </c>
      <c r="R913" s="117" t="e">
        <f>VLOOKUP(B913&amp;"-"&amp;C913,Backgroundconc!$A$3:$E$2100,4,FALSE)</f>
        <v>#N/A</v>
      </c>
      <c r="S913" s="117" t="e">
        <f>VLOOKUP(B913&amp;"-"&amp;C913,Backgroundconc!$A$3:$E$2100,5,FALSE)</f>
        <v>#N/A</v>
      </c>
    </row>
    <row r="914" spans="1:19">
      <c r="A914" s="117" t="str">
        <f t="shared" si="86"/>
        <v>1712012</v>
      </c>
      <c r="B914" s="117">
        <f t="shared" si="84"/>
        <v>17</v>
      </c>
      <c r="C914" s="117">
        <f t="shared" si="85"/>
        <v>1</v>
      </c>
      <c r="D914" s="117">
        <v>88000</v>
      </c>
      <c r="E914" s="117">
        <v>22000</v>
      </c>
      <c r="F914" s="117">
        <v>2012</v>
      </c>
      <c r="G914" s="117">
        <v>2.765288</v>
      </c>
      <c r="N914" s="117" t="str">
        <f t="shared" si="87"/>
        <v>8800022000</v>
      </c>
      <c r="O914" s="117">
        <f t="shared" si="88"/>
        <v>17</v>
      </c>
      <c r="P914" s="117">
        <f t="shared" si="89"/>
        <v>1</v>
      </c>
      <c r="R914" s="117" t="e">
        <f>VLOOKUP(B914&amp;"-"&amp;C914,Backgroundconc!$A$3:$E$2100,4,FALSE)</f>
        <v>#N/A</v>
      </c>
      <c r="S914" s="117" t="e">
        <f>VLOOKUP(B914&amp;"-"&amp;C914,Backgroundconc!$A$3:$E$2100,5,FALSE)</f>
        <v>#N/A</v>
      </c>
    </row>
    <row r="915" spans="1:19">
      <c r="A915" s="117" t="str">
        <f t="shared" si="86"/>
        <v>1722012</v>
      </c>
      <c r="B915" s="117">
        <f t="shared" si="84"/>
        <v>17</v>
      </c>
      <c r="C915" s="117">
        <f t="shared" si="85"/>
        <v>2</v>
      </c>
      <c r="D915" s="117">
        <v>88000</v>
      </c>
      <c r="E915" s="117">
        <v>26000</v>
      </c>
      <c r="F915" s="117">
        <v>2012</v>
      </c>
      <c r="G915" s="117">
        <v>2.9611360000000002</v>
      </c>
      <c r="N915" s="117" t="str">
        <f t="shared" si="87"/>
        <v>8800026000</v>
      </c>
      <c r="O915" s="117">
        <f t="shared" si="88"/>
        <v>17</v>
      </c>
      <c r="P915" s="117">
        <f t="shared" si="89"/>
        <v>2</v>
      </c>
      <c r="R915" s="117" t="e">
        <f>VLOOKUP(B915&amp;"-"&amp;C915,Backgroundconc!$A$3:$E$2100,4,FALSE)</f>
        <v>#N/A</v>
      </c>
      <c r="S915" s="117" t="e">
        <f>VLOOKUP(B915&amp;"-"&amp;C915,Backgroundconc!$A$3:$E$2100,5,FALSE)</f>
        <v>#N/A</v>
      </c>
    </row>
    <row r="916" spans="1:19">
      <c r="A916" s="117" t="str">
        <f t="shared" si="86"/>
        <v>1732012</v>
      </c>
      <c r="B916" s="117">
        <f t="shared" si="84"/>
        <v>17</v>
      </c>
      <c r="C916" s="117">
        <f t="shared" si="85"/>
        <v>3</v>
      </c>
      <c r="D916" s="117">
        <v>88000</v>
      </c>
      <c r="E916" s="117">
        <v>30000</v>
      </c>
      <c r="F916" s="117">
        <v>2012</v>
      </c>
      <c r="G916" s="117">
        <v>2.93384</v>
      </c>
      <c r="N916" s="117" t="str">
        <f t="shared" si="87"/>
        <v>8800030000</v>
      </c>
      <c r="O916" s="117">
        <f t="shared" si="88"/>
        <v>17</v>
      </c>
      <c r="P916" s="117">
        <f t="shared" si="89"/>
        <v>3</v>
      </c>
      <c r="R916" s="117" t="e">
        <f>VLOOKUP(B916&amp;"-"&amp;C916,Backgroundconc!$A$3:$E$2100,4,FALSE)</f>
        <v>#N/A</v>
      </c>
      <c r="S916" s="117" t="e">
        <f>VLOOKUP(B916&amp;"-"&amp;C916,Backgroundconc!$A$3:$E$2100,5,FALSE)</f>
        <v>#N/A</v>
      </c>
    </row>
    <row r="917" spans="1:19">
      <c r="A917" s="117" t="str">
        <f t="shared" si="86"/>
        <v>1742012</v>
      </c>
      <c r="B917" s="117">
        <f t="shared" si="84"/>
        <v>17</v>
      </c>
      <c r="C917" s="117">
        <f t="shared" si="85"/>
        <v>4</v>
      </c>
      <c r="D917" s="117">
        <v>88000</v>
      </c>
      <c r="E917" s="117">
        <v>34000</v>
      </c>
      <c r="F917" s="117">
        <v>2012</v>
      </c>
      <c r="G917" s="117">
        <v>2.9171580000000001</v>
      </c>
      <c r="N917" s="117" t="str">
        <f t="shared" si="87"/>
        <v>8800034000</v>
      </c>
      <c r="O917" s="117">
        <f t="shared" si="88"/>
        <v>17</v>
      </c>
      <c r="P917" s="117">
        <f t="shared" si="89"/>
        <v>4</v>
      </c>
      <c r="R917" s="117" t="e">
        <f>VLOOKUP(B917&amp;"-"&amp;C917,Backgroundconc!$A$3:$E$2100,4,FALSE)</f>
        <v>#N/A</v>
      </c>
      <c r="S917" s="117" t="e">
        <f>VLOOKUP(B917&amp;"-"&amp;C917,Backgroundconc!$A$3:$E$2100,5,FALSE)</f>
        <v>#N/A</v>
      </c>
    </row>
    <row r="918" spans="1:19">
      <c r="A918" s="117" t="str">
        <f t="shared" si="86"/>
        <v>1752012</v>
      </c>
      <c r="B918" s="117">
        <f t="shared" si="84"/>
        <v>17</v>
      </c>
      <c r="C918" s="117">
        <f t="shared" si="85"/>
        <v>5</v>
      </c>
      <c r="D918" s="117">
        <v>88000</v>
      </c>
      <c r="E918" s="117">
        <v>38000</v>
      </c>
      <c r="F918" s="117">
        <v>2012</v>
      </c>
      <c r="G918" s="117">
        <v>3.1293850000000001</v>
      </c>
      <c r="N918" s="117" t="str">
        <f t="shared" si="87"/>
        <v>8800038000</v>
      </c>
      <c r="O918" s="117">
        <f t="shared" si="88"/>
        <v>17</v>
      </c>
      <c r="P918" s="117">
        <f t="shared" si="89"/>
        <v>5</v>
      </c>
      <c r="R918" s="117" t="e">
        <f>VLOOKUP(B918&amp;"-"&amp;C918,Backgroundconc!$A$3:$E$2100,4,FALSE)</f>
        <v>#N/A</v>
      </c>
      <c r="S918" s="117" t="e">
        <f>VLOOKUP(B918&amp;"-"&amp;C918,Backgroundconc!$A$3:$E$2100,5,FALSE)</f>
        <v>#N/A</v>
      </c>
    </row>
    <row r="919" spans="1:19">
      <c r="A919" s="117" t="str">
        <f t="shared" si="86"/>
        <v>1762012</v>
      </c>
      <c r="B919" s="117">
        <f t="shared" si="84"/>
        <v>17</v>
      </c>
      <c r="C919" s="117">
        <f t="shared" si="85"/>
        <v>6</v>
      </c>
      <c r="D919" s="117">
        <v>88000</v>
      </c>
      <c r="E919" s="117">
        <v>42000</v>
      </c>
      <c r="F919" s="117">
        <v>2012</v>
      </c>
      <c r="G919" s="117">
        <v>3.3216990000000002</v>
      </c>
      <c r="N919" s="117" t="str">
        <f t="shared" si="87"/>
        <v>8800042000</v>
      </c>
      <c r="O919" s="117">
        <f t="shared" si="88"/>
        <v>17</v>
      </c>
      <c r="P919" s="117">
        <f t="shared" si="89"/>
        <v>6</v>
      </c>
      <c r="R919" s="117" t="e">
        <f>VLOOKUP(B919&amp;"-"&amp;C919,Backgroundconc!$A$3:$E$2100,4,FALSE)</f>
        <v>#N/A</v>
      </c>
      <c r="S919" s="117" t="e">
        <f>VLOOKUP(B919&amp;"-"&amp;C919,Backgroundconc!$A$3:$E$2100,5,FALSE)</f>
        <v>#N/A</v>
      </c>
    </row>
    <row r="920" spans="1:19">
      <c r="A920" s="117" t="str">
        <f t="shared" si="86"/>
        <v>1772012</v>
      </c>
      <c r="B920" s="117">
        <f t="shared" si="84"/>
        <v>17</v>
      </c>
      <c r="C920" s="117">
        <f t="shared" si="85"/>
        <v>7</v>
      </c>
      <c r="D920" s="117">
        <v>88000</v>
      </c>
      <c r="E920" s="117">
        <v>46000</v>
      </c>
      <c r="F920" s="117">
        <v>2012</v>
      </c>
      <c r="G920" s="117">
        <v>3.50007</v>
      </c>
      <c r="N920" s="117" t="str">
        <f t="shared" si="87"/>
        <v>8800046000</v>
      </c>
      <c r="O920" s="117">
        <f t="shared" si="88"/>
        <v>17</v>
      </c>
      <c r="P920" s="117">
        <f t="shared" si="89"/>
        <v>7</v>
      </c>
      <c r="R920" s="117" t="e">
        <f>VLOOKUP(B920&amp;"-"&amp;C920,Backgroundconc!$A$3:$E$2100,4,FALSE)</f>
        <v>#N/A</v>
      </c>
      <c r="S920" s="117" t="e">
        <f>VLOOKUP(B920&amp;"-"&amp;C920,Backgroundconc!$A$3:$E$2100,5,FALSE)</f>
        <v>#N/A</v>
      </c>
    </row>
    <row r="921" spans="1:19">
      <c r="A921" s="117" t="str">
        <f t="shared" si="86"/>
        <v>1782012</v>
      </c>
      <c r="B921" s="117">
        <f t="shared" si="84"/>
        <v>17</v>
      </c>
      <c r="C921" s="117">
        <f t="shared" si="85"/>
        <v>8</v>
      </c>
      <c r="D921" s="117">
        <v>88000</v>
      </c>
      <c r="E921" s="117">
        <v>50000</v>
      </c>
      <c r="F921" s="117">
        <v>2012</v>
      </c>
      <c r="G921" s="117">
        <v>3.5243769999999999</v>
      </c>
      <c r="N921" s="117" t="str">
        <f t="shared" si="87"/>
        <v>8800050000</v>
      </c>
      <c r="O921" s="117">
        <f t="shared" si="88"/>
        <v>17</v>
      </c>
      <c r="P921" s="117">
        <f t="shared" si="89"/>
        <v>8</v>
      </c>
      <c r="R921" s="117" t="e">
        <f>VLOOKUP(B921&amp;"-"&amp;C921,Backgroundconc!$A$3:$E$2100,4,FALSE)</f>
        <v>#N/A</v>
      </c>
      <c r="S921" s="117" t="e">
        <f>VLOOKUP(B921&amp;"-"&amp;C921,Backgroundconc!$A$3:$E$2100,5,FALSE)</f>
        <v>#N/A</v>
      </c>
    </row>
    <row r="922" spans="1:19">
      <c r="A922" s="117" t="str">
        <f t="shared" si="86"/>
        <v>1792012</v>
      </c>
      <c r="B922" s="117">
        <f t="shared" si="84"/>
        <v>17</v>
      </c>
      <c r="C922" s="117">
        <f t="shared" si="85"/>
        <v>9</v>
      </c>
      <c r="D922" s="117">
        <v>88000</v>
      </c>
      <c r="E922" s="117">
        <v>54000</v>
      </c>
      <c r="F922" s="117">
        <v>2012</v>
      </c>
      <c r="G922" s="117">
        <v>3.4970720000000002</v>
      </c>
      <c r="N922" s="117" t="str">
        <f t="shared" si="87"/>
        <v>8800054000</v>
      </c>
      <c r="O922" s="117">
        <f t="shared" si="88"/>
        <v>17</v>
      </c>
      <c r="P922" s="117">
        <f t="shared" si="89"/>
        <v>9</v>
      </c>
      <c r="R922" s="117" t="e">
        <f>VLOOKUP(B922&amp;"-"&amp;C922,Backgroundconc!$A$3:$E$2100,4,FALSE)</f>
        <v>#N/A</v>
      </c>
      <c r="S922" s="117" t="e">
        <f>VLOOKUP(B922&amp;"-"&amp;C922,Backgroundconc!$A$3:$E$2100,5,FALSE)</f>
        <v>#N/A</v>
      </c>
    </row>
    <row r="923" spans="1:19">
      <c r="A923" s="117" t="str">
        <f t="shared" si="86"/>
        <v>17102012</v>
      </c>
      <c r="B923" s="117">
        <f t="shared" si="84"/>
        <v>17</v>
      </c>
      <c r="C923" s="117">
        <f t="shared" si="85"/>
        <v>10</v>
      </c>
      <c r="D923" s="117">
        <v>88000</v>
      </c>
      <c r="E923" s="117">
        <v>58000</v>
      </c>
      <c r="F923" s="117">
        <v>2012</v>
      </c>
      <c r="G923" s="117">
        <v>3.4719820000000001</v>
      </c>
      <c r="N923" s="117" t="str">
        <f t="shared" si="87"/>
        <v>8800058000</v>
      </c>
      <c r="O923" s="117">
        <f t="shared" si="88"/>
        <v>17</v>
      </c>
      <c r="P923" s="117">
        <f t="shared" si="89"/>
        <v>10</v>
      </c>
      <c r="R923" s="117" t="e">
        <f>VLOOKUP(B923&amp;"-"&amp;C923,Backgroundconc!$A$3:$E$2100,4,FALSE)</f>
        <v>#N/A</v>
      </c>
      <c r="S923" s="117" t="e">
        <f>VLOOKUP(B923&amp;"-"&amp;C923,Backgroundconc!$A$3:$E$2100,5,FALSE)</f>
        <v>#N/A</v>
      </c>
    </row>
    <row r="924" spans="1:19">
      <c r="A924" s="117" t="str">
        <f t="shared" si="86"/>
        <v>17112012</v>
      </c>
      <c r="B924" s="117">
        <f t="shared" ref="B924:B987" si="90">(D924-24000)/4000+1</f>
        <v>17</v>
      </c>
      <c r="C924" s="117">
        <f t="shared" ref="C924:C987" si="91">(E924-22000)/4000+1</f>
        <v>11</v>
      </c>
      <c r="D924" s="117">
        <v>88000</v>
      </c>
      <c r="E924" s="117">
        <v>62000</v>
      </c>
      <c r="F924" s="117">
        <v>2012</v>
      </c>
      <c r="G924" s="117">
        <v>3.6778270000000002</v>
      </c>
      <c r="N924" s="117" t="str">
        <f t="shared" si="87"/>
        <v>8800062000</v>
      </c>
      <c r="O924" s="117">
        <f t="shared" si="88"/>
        <v>17</v>
      </c>
      <c r="P924" s="117">
        <f t="shared" si="89"/>
        <v>11</v>
      </c>
      <c r="R924" s="117" t="e">
        <f>VLOOKUP(B924&amp;"-"&amp;C924,Backgroundconc!$A$3:$E$2100,4,FALSE)</f>
        <v>#N/A</v>
      </c>
      <c r="S924" s="117" t="e">
        <f>VLOOKUP(B924&amp;"-"&amp;C924,Backgroundconc!$A$3:$E$2100,5,FALSE)</f>
        <v>#N/A</v>
      </c>
    </row>
    <row r="925" spans="1:19">
      <c r="A925" s="117" t="str">
        <f t="shared" si="86"/>
        <v>17122012</v>
      </c>
      <c r="B925" s="117">
        <f t="shared" si="90"/>
        <v>17</v>
      </c>
      <c r="C925" s="117">
        <f t="shared" si="91"/>
        <v>12</v>
      </c>
      <c r="D925" s="117">
        <v>88000</v>
      </c>
      <c r="E925" s="117">
        <v>66000</v>
      </c>
      <c r="F925" s="117">
        <v>2012</v>
      </c>
      <c r="G925" s="117">
        <v>3.6809599999999998</v>
      </c>
      <c r="N925" s="117" t="str">
        <f t="shared" si="87"/>
        <v>8800066000</v>
      </c>
      <c r="O925" s="117">
        <f t="shared" si="88"/>
        <v>17</v>
      </c>
      <c r="P925" s="117">
        <f t="shared" si="89"/>
        <v>12</v>
      </c>
      <c r="R925" s="117" t="e">
        <f>VLOOKUP(B925&amp;"-"&amp;C925,Backgroundconc!$A$3:$E$2100,4,FALSE)</f>
        <v>#N/A</v>
      </c>
      <c r="S925" s="117" t="e">
        <f>VLOOKUP(B925&amp;"-"&amp;C925,Backgroundconc!$A$3:$E$2100,5,FALSE)</f>
        <v>#N/A</v>
      </c>
    </row>
    <row r="926" spans="1:19">
      <c r="A926" s="117" t="str">
        <f t="shared" si="86"/>
        <v>17132012</v>
      </c>
      <c r="B926" s="117">
        <f t="shared" si="90"/>
        <v>17</v>
      </c>
      <c r="C926" s="117">
        <f t="shared" si="91"/>
        <v>13</v>
      </c>
      <c r="D926" s="117">
        <v>88000</v>
      </c>
      <c r="E926" s="117">
        <v>70000</v>
      </c>
      <c r="F926" s="117">
        <v>2012</v>
      </c>
      <c r="G926" s="117">
        <v>3.7392029999999998</v>
      </c>
      <c r="N926" s="117" t="str">
        <f t="shared" si="87"/>
        <v>8800070000</v>
      </c>
      <c r="O926" s="117">
        <f t="shared" si="88"/>
        <v>17</v>
      </c>
      <c r="P926" s="117">
        <f t="shared" si="89"/>
        <v>13</v>
      </c>
      <c r="R926" s="117" t="e">
        <f>VLOOKUP(B926&amp;"-"&amp;C926,Backgroundconc!$A$3:$E$2100,4,FALSE)</f>
        <v>#N/A</v>
      </c>
      <c r="S926" s="117" t="e">
        <f>VLOOKUP(B926&amp;"-"&amp;C926,Backgroundconc!$A$3:$E$2100,5,FALSE)</f>
        <v>#N/A</v>
      </c>
    </row>
    <row r="927" spans="1:19">
      <c r="A927" s="117" t="str">
        <f t="shared" si="86"/>
        <v>17142012</v>
      </c>
      <c r="B927" s="117">
        <f t="shared" si="90"/>
        <v>17</v>
      </c>
      <c r="C927" s="117">
        <f t="shared" si="91"/>
        <v>14</v>
      </c>
      <c r="D927" s="117">
        <v>88000</v>
      </c>
      <c r="E927" s="117">
        <v>74000</v>
      </c>
      <c r="F927" s="117">
        <v>2012</v>
      </c>
      <c r="G927" s="117">
        <v>3.6002860000000001</v>
      </c>
      <c r="N927" s="117" t="str">
        <f t="shared" si="87"/>
        <v>8800074000</v>
      </c>
      <c r="O927" s="117">
        <f t="shared" si="88"/>
        <v>17</v>
      </c>
      <c r="P927" s="117">
        <f t="shared" si="89"/>
        <v>14</v>
      </c>
      <c r="R927" s="117" t="e">
        <f>VLOOKUP(B927&amp;"-"&amp;C927,Backgroundconc!$A$3:$E$2100,4,FALSE)</f>
        <v>#N/A</v>
      </c>
      <c r="S927" s="117" t="e">
        <f>VLOOKUP(B927&amp;"-"&amp;C927,Backgroundconc!$A$3:$E$2100,5,FALSE)</f>
        <v>#N/A</v>
      </c>
    </row>
    <row r="928" spans="1:19">
      <c r="A928" s="117" t="str">
        <f t="shared" si="86"/>
        <v>17152012</v>
      </c>
      <c r="B928" s="117">
        <f t="shared" si="90"/>
        <v>17</v>
      </c>
      <c r="C928" s="117">
        <f t="shared" si="91"/>
        <v>15</v>
      </c>
      <c r="D928" s="117">
        <v>88000</v>
      </c>
      <c r="E928" s="117">
        <v>78000</v>
      </c>
      <c r="F928" s="117">
        <v>2012</v>
      </c>
      <c r="G928" s="117">
        <v>3.62581</v>
      </c>
      <c r="N928" s="117" t="str">
        <f t="shared" si="87"/>
        <v>8800078000</v>
      </c>
      <c r="O928" s="117">
        <f t="shared" si="88"/>
        <v>17</v>
      </c>
      <c r="P928" s="117">
        <f t="shared" si="89"/>
        <v>15</v>
      </c>
      <c r="R928" s="117" t="e">
        <f>VLOOKUP(B928&amp;"-"&amp;C928,Backgroundconc!$A$3:$E$2100,4,FALSE)</f>
        <v>#N/A</v>
      </c>
      <c r="S928" s="117" t="e">
        <f>VLOOKUP(B928&amp;"-"&amp;C928,Backgroundconc!$A$3:$E$2100,5,FALSE)</f>
        <v>#N/A</v>
      </c>
    </row>
    <row r="929" spans="1:19">
      <c r="A929" s="117" t="str">
        <f t="shared" si="86"/>
        <v>17162012</v>
      </c>
      <c r="B929" s="117">
        <f t="shared" si="90"/>
        <v>17</v>
      </c>
      <c r="C929" s="117">
        <f t="shared" si="91"/>
        <v>16</v>
      </c>
      <c r="D929" s="117">
        <v>88000</v>
      </c>
      <c r="E929" s="117">
        <v>82000</v>
      </c>
      <c r="F929" s="117">
        <v>2012</v>
      </c>
      <c r="G929" s="117">
        <v>3.8403320000000001</v>
      </c>
      <c r="N929" s="117" t="str">
        <f t="shared" si="87"/>
        <v>8800082000</v>
      </c>
      <c r="O929" s="117">
        <f t="shared" si="88"/>
        <v>17</v>
      </c>
      <c r="P929" s="117">
        <f t="shared" si="89"/>
        <v>16</v>
      </c>
      <c r="R929" s="117" t="e">
        <f>VLOOKUP(B929&amp;"-"&amp;C929,Backgroundconc!$A$3:$E$2100,4,FALSE)</f>
        <v>#N/A</v>
      </c>
      <c r="S929" s="117" t="e">
        <f>VLOOKUP(B929&amp;"-"&amp;C929,Backgroundconc!$A$3:$E$2100,5,FALSE)</f>
        <v>#N/A</v>
      </c>
    </row>
    <row r="930" spans="1:19">
      <c r="A930" s="117" t="str">
        <f t="shared" si="86"/>
        <v>17172012</v>
      </c>
      <c r="B930" s="117">
        <f t="shared" si="90"/>
        <v>17</v>
      </c>
      <c r="C930" s="117">
        <f t="shared" si="91"/>
        <v>17</v>
      </c>
      <c r="D930" s="117">
        <v>88000</v>
      </c>
      <c r="E930" s="117">
        <v>86000</v>
      </c>
      <c r="F930" s="117">
        <v>2012</v>
      </c>
      <c r="G930" s="117">
        <v>3.9020440000000001</v>
      </c>
      <c r="N930" s="117" t="str">
        <f t="shared" si="87"/>
        <v>8800086000</v>
      </c>
      <c r="O930" s="117">
        <f t="shared" si="88"/>
        <v>17</v>
      </c>
      <c r="P930" s="117">
        <f t="shared" si="89"/>
        <v>17</v>
      </c>
      <c r="R930" s="117" t="e">
        <f>VLOOKUP(B930&amp;"-"&amp;C930,Backgroundconc!$A$3:$E$2100,4,FALSE)</f>
        <v>#N/A</v>
      </c>
      <c r="S930" s="117" t="e">
        <f>VLOOKUP(B930&amp;"-"&amp;C930,Backgroundconc!$A$3:$E$2100,5,FALSE)</f>
        <v>#N/A</v>
      </c>
    </row>
    <row r="931" spans="1:19">
      <c r="A931" s="117" t="str">
        <f t="shared" si="86"/>
        <v>17182012</v>
      </c>
      <c r="B931" s="117">
        <f t="shared" si="90"/>
        <v>17</v>
      </c>
      <c r="C931" s="117">
        <f t="shared" si="91"/>
        <v>18</v>
      </c>
      <c r="D931" s="117">
        <v>88000</v>
      </c>
      <c r="E931" s="117">
        <v>90000</v>
      </c>
      <c r="F931" s="117">
        <v>2012</v>
      </c>
      <c r="G931" s="117">
        <v>3.9042819999999998</v>
      </c>
      <c r="N931" s="117" t="str">
        <f t="shared" si="87"/>
        <v>8800090000</v>
      </c>
      <c r="O931" s="117">
        <f t="shared" si="88"/>
        <v>17</v>
      </c>
      <c r="P931" s="117">
        <f t="shared" si="89"/>
        <v>18</v>
      </c>
      <c r="R931" s="117" t="e">
        <f>VLOOKUP(B931&amp;"-"&amp;C931,Backgroundconc!$A$3:$E$2100,4,FALSE)</f>
        <v>#N/A</v>
      </c>
      <c r="S931" s="117" t="e">
        <f>VLOOKUP(B931&amp;"-"&amp;C931,Backgroundconc!$A$3:$E$2100,5,FALSE)</f>
        <v>#N/A</v>
      </c>
    </row>
    <row r="932" spans="1:19">
      <c r="A932" s="117" t="str">
        <f t="shared" si="86"/>
        <v>17192012</v>
      </c>
      <c r="B932" s="117">
        <f t="shared" si="90"/>
        <v>17</v>
      </c>
      <c r="C932" s="117">
        <f t="shared" si="91"/>
        <v>19</v>
      </c>
      <c r="D932" s="117">
        <v>88000</v>
      </c>
      <c r="E932" s="117">
        <v>94000</v>
      </c>
      <c r="F932" s="117">
        <v>2012</v>
      </c>
      <c r="G932" s="117">
        <v>3.8801230000000002</v>
      </c>
      <c r="N932" s="117" t="str">
        <f t="shared" si="87"/>
        <v>8800094000</v>
      </c>
      <c r="O932" s="117">
        <f t="shared" si="88"/>
        <v>17</v>
      </c>
      <c r="P932" s="117">
        <f t="shared" si="89"/>
        <v>19</v>
      </c>
      <c r="R932" s="117" t="e">
        <f>VLOOKUP(B932&amp;"-"&amp;C932,Backgroundconc!$A$3:$E$2100,4,FALSE)</f>
        <v>#N/A</v>
      </c>
      <c r="S932" s="117" t="e">
        <f>VLOOKUP(B932&amp;"-"&amp;C932,Backgroundconc!$A$3:$E$2100,5,FALSE)</f>
        <v>#N/A</v>
      </c>
    </row>
    <row r="933" spans="1:19">
      <c r="A933" s="117" t="str">
        <f t="shared" si="86"/>
        <v>17202012</v>
      </c>
      <c r="B933" s="117">
        <f t="shared" si="90"/>
        <v>17</v>
      </c>
      <c r="C933" s="117">
        <f t="shared" si="91"/>
        <v>20</v>
      </c>
      <c r="D933" s="117">
        <v>88000</v>
      </c>
      <c r="E933" s="117">
        <v>98000</v>
      </c>
      <c r="F933" s="117">
        <v>2012</v>
      </c>
      <c r="G933" s="117">
        <v>3.819661</v>
      </c>
      <c r="N933" s="117" t="str">
        <f t="shared" si="87"/>
        <v>8800098000</v>
      </c>
      <c r="O933" s="117">
        <f t="shared" si="88"/>
        <v>17</v>
      </c>
      <c r="P933" s="117">
        <f t="shared" si="89"/>
        <v>20</v>
      </c>
      <c r="R933" s="117" t="e">
        <f>VLOOKUP(B933&amp;"-"&amp;C933,Backgroundconc!$A$3:$E$2100,4,FALSE)</f>
        <v>#N/A</v>
      </c>
      <c r="S933" s="117" t="e">
        <f>VLOOKUP(B933&amp;"-"&amp;C933,Backgroundconc!$A$3:$E$2100,5,FALSE)</f>
        <v>#N/A</v>
      </c>
    </row>
    <row r="934" spans="1:19">
      <c r="A934" s="117" t="str">
        <f t="shared" si="86"/>
        <v>17212012</v>
      </c>
      <c r="B934" s="117">
        <f t="shared" si="90"/>
        <v>17</v>
      </c>
      <c r="C934" s="117">
        <f t="shared" si="91"/>
        <v>21</v>
      </c>
      <c r="D934" s="117">
        <v>88000</v>
      </c>
      <c r="E934" s="117">
        <v>102000</v>
      </c>
      <c r="F934" s="117">
        <v>2012</v>
      </c>
      <c r="G934" s="117">
        <v>3.8969070000000001</v>
      </c>
      <c r="N934" s="117" t="str">
        <f t="shared" si="87"/>
        <v>88000102000</v>
      </c>
      <c r="O934" s="117">
        <f t="shared" si="88"/>
        <v>17</v>
      </c>
      <c r="P934" s="117">
        <f t="shared" si="89"/>
        <v>21</v>
      </c>
      <c r="R934" s="117" t="e">
        <f>VLOOKUP(B934&amp;"-"&amp;C934,Backgroundconc!$A$3:$E$2100,4,FALSE)</f>
        <v>#N/A</v>
      </c>
      <c r="S934" s="117" t="e">
        <f>VLOOKUP(B934&amp;"-"&amp;C934,Backgroundconc!$A$3:$E$2100,5,FALSE)</f>
        <v>#N/A</v>
      </c>
    </row>
    <row r="935" spans="1:19">
      <c r="A935" s="117" t="str">
        <f t="shared" si="86"/>
        <v>17222012</v>
      </c>
      <c r="B935" s="117">
        <f t="shared" si="90"/>
        <v>17</v>
      </c>
      <c r="C935" s="117">
        <f t="shared" si="91"/>
        <v>22</v>
      </c>
      <c r="D935" s="117">
        <v>88000</v>
      </c>
      <c r="E935" s="117">
        <v>106000</v>
      </c>
      <c r="F935" s="117">
        <v>2012</v>
      </c>
      <c r="G935" s="117">
        <v>3.8439320000000001</v>
      </c>
      <c r="N935" s="117" t="str">
        <f t="shared" si="87"/>
        <v>88000106000</v>
      </c>
      <c r="O935" s="117">
        <f t="shared" si="88"/>
        <v>17</v>
      </c>
      <c r="P935" s="117">
        <f t="shared" si="89"/>
        <v>22</v>
      </c>
      <c r="R935" s="117" t="e">
        <f>VLOOKUP(B935&amp;"-"&amp;C935,Backgroundconc!$A$3:$E$2100,4,FALSE)</f>
        <v>#N/A</v>
      </c>
      <c r="S935" s="117" t="e">
        <f>VLOOKUP(B935&amp;"-"&amp;C935,Backgroundconc!$A$3:$E$2100,5,FALSE)</f>
        <v>#N/A</v>
      </c>
    </row>
    <row r="936" spans="1:19">
      <c r="A936" s="117" t="str">
        <f t="shared" si="86"/>
        <v>17232012</v>
      </c>
      <c r="B936" s="117">
        <f t="shared" si="90"/>
        <v>17</v>
      </c>
      <c r="C936" s="117">
        <f t="shared" si="91"/>
        <v>23</v>
      </c>
      <c r="D936" s="117">
        <v>88000</v>
      </c>
      <c r="E936" s="117">
        <v>110000</v>
      </c>
      <c r="F936" s="117">
        <v>2012</v>
      </c>
      <c r="G936" s="117">
        <v>3.6350449999999999</v>
      </c>
      <c r="N936" s="117" t="str">
        <f t="shared" si="87"/>
        <v>88000110000</v>
      </c>
      <c r="O936" s="117">
        <f t="shared" si="88"/>
        <v>17</v>
      </c>
      <c r="P936" s="117">
        <f t="shared" si="89"/>
        <v>23</v>
      </c>
      <c r="R936" s="117" t="e">
        <f>VLOOKUP(B936&amp;"-"&amp;C936,Backgroundconc!$A$3:$E$2100,4,FALSE)</f>
        <v>#N/A</v>
      </c>
      <c r="S936" s="117" t="e">
        <f>VLOOKUP(B936&amp;"-"&amp;C936,Backgroundconc!$A$3:$E$2100,5,FALSE)</f>
        <v>#N/A</v>
      </c>
    </row>
    <row r="937" spans="1:19">
      <c r="A937" s="117" t="str">
        <f t="shared" si="86"/>
        <v>17242012</v>
      </c>
      <c r="B937" s="117">
        <f t="shared" si="90"/>
        <v>17</v>
      </c>
      <c r="C937" s="117">
        <f t="shared" si="91"/>
        <v>24</v>
      </c>
      <c r="D937" s="117">
        <v>88000</v>
      </c>
      <c r="E937" s="117">
        <v>114000</v>
      </c>
      <c r="F937" s="117">
        <v>2012</v>
      </c>
      <c r="G937" s="117">
        <v>3.074738</v>
      </c>
      <c r="N937" s="117" t="str">
        <f t="shared" si="87"/>
        <v>88000114000</v>
      </c>
      <c r="O937" s="117">
        <f t="shared" si="88"/>
        <v>17</v>
      </c>
      <c r="P937" s="117">
        <f t="shared" si="89"/>
        <v>24</v>
      </c>
      <c r="R937" s="117" t="e">
        <f>VLOOKUP(B937&amp;"-"&amp;C937,Backgroundconc!$A$3:$E$2100,4,FALSE)</f>
        <v>#N/A</v>
      </c>
      <c r="S937" s="117" t="e">
        <f>VLOOKUP(B937&amp;"-"&amp;C937,Backgroundconc!$A$3:$E$2100,5,FALSE)</f>
        <v>#N/A</v>
      </c>
    </row>
    <row r="938" spans="1:19">
      <c r="A938" s="117" t="str">
        <f t="shared" si="86"/>
        <v>17252012</v>
      </c>
      <c r="B938" s="117">
        <f t="shared" si="90"/>
        <v>17</v>
      </c>
      <c r="C938" s="117">
        <f t="shared" si="91"/>
        <v>25</v>
      </c>
      <c r="D938" s="117">
        <v>88000</v>
      </c>
      <c r="E938" s="117">
        <v>118000</v>
      </c>
      <c r="F938" s="117">
        <v>2012</v>
      </c>
      <c r="G938" s="117">
        <v>3.0686810000000002</v>
      </c>
      <c r="N938" s="117" t="str">
        <f t="shared" si="87"/>
        <v>88000118000</v>
      </c>
      <c r="O938" s="117">
        <f t="shared" si="88"/>
        <v>17</v>
      </c>
      <c r="P938" s="117">
        <f t="shared" si="89"/>
        <v>25</v>
      </c>
      <c r="R938" s="117" t="e">
        <f>VLOOKUP(B938&amp;"-"&amp;C938,Backgroundconc!$A$3:$E$2100,4,FALSE)</f>
        <v>#N/A</v>
      </c>
      <c r="S938" s="117" t="e">
        <f>VLOOKUP(B938&amp;"-"&amp;C938,Backgroundconc!$A$3:$E$2100,5,FALSE)</f>
        <v>#N/A</v>
      </c>
    </row>
    <row r="939" spans="1:19">
      <c r="A939" s="117" t="str">
        <f t="shared" si="86"/>
        <v>17262012</v>
      </c>
      <c r="B939" s="117">
        <f t="shared" si="90"/>
        <v>17</v>
      </c>
      <c r="C939" s="117">
        <f t="shared" si="91"/>
        <v>26</v>
      </c>
      <c r="D939" s="117">
        <v>88000</v>
      </c>
      <c r="E939" s="117">
        <v>122000</v>
      </c>
      <c r="F939" s="117">
        <v>2012</v>
      </c>
      <c r="G939" s="117">
        <v>2.7820710000000002</v>
      </c>
      <c r="N939" s="117" t="str">
        <f t="shared" si="87"/>
        <v>88000122000</v>
      </c>
      <c r="O939" s="117">
        <f t="shared" si="88"/>
        <v>17</v>
      </c>
      <c r="P939" s="117">
        <f t="shared" si="89"/>
        <v>26</v>
      </c>
      <c r="R939" s="117" t="e">
        <f>VLOOKUP(B939&amp;"-"&amp;C939,Backgroundconc!$A$3:$E$2100,4,FALSE)</f>
        <v>#N/A</v>
      </c>
      <c r="S939" s="117" t="e">
        <f>VLOOKUP(B939&amp;"-"&amp;C939,Backgroundconc!$A$3:$E$2100,5,FALSE)</f>
        <v>#N/A</v>
      </c>
    </row>
    <row r="940" spans="1:19">
      <c r="A940" s="117" t="str">
        <f t="shared" si="86"/>
        <v>17272012</v>
      </c>
      <c r="B940" s="117">
        <f t="shared" si="90"/>
        <v>17</v>
      </c>
      <c r="C940" s="117">
        <f t="shared" si="91"/>
        <v>27</v>
      </c>
      <c r="D940" s="117">
        <v>88000</v>
      </c>
      <c r="E940" s="117">
        <v>126000</v>
      </c>
      <c r="F940" s="117">
        <v>2012</v>
      </c>
      <c r="G940" s="117">
        <v>2.9830760000000001</v>
      </c>
      <c r="N940" s="117" t="str">
        <f t="shared" si="87"/>
        <v>88000126000</v>
      </c>
      <c r="O940" s="117">
        <f t="shared" si="88"/>
        <v>17</v>
      </c>
      <c r="P940" s="117">
        <f t="shared" si="89"/>
        <v>27</v>
      </c>
      <c r="R940" s="117" t="e">
        <f>VLOOKUP(B940&amp;"-"&amp;C940,Backgroundconc!$A$3:$E$2100,4,FALSE)</f>
        <v>#N/A</v>
      </c>
      <c r="S940" s="117" t="e">
        <f>VLOOKUP(B940&amp;"-"&amp;C940,Backgroundconc!$A$3:$E$2100,5,FALSE)</f>
        <v>#N/A</v>
      </c>
    </row>
    <row r="941" spans="1:19">
      <c r="A941" s="117" t="str">
        <f t="shared" si="86"/>
        <v>17282012</v>
      </c>
      <c r="B941" s="117">
        <f t="shared" si="90"/>
        <v>17</v>
      </c>
      <c r="C941" s="117">
        <f t="shared" si="91"/>
        <v>28</v>
      </c>
      <c r="D941" s="117">
        <v>88000</v>
      </c>
      <c r="E941" s="117">
        <v>130000</v>
      </c>
      <c r="F941" s="117">
        <v>2012</v>
      </c>
      <c r="G941" s="117">
        <v>3.4545129999999999</v>
      </c>
      <c r="N941" s="117" t="str">
        <f t="shared" si="87"/>
        <v>88000130000</v>
      </c>
      <c r="O941" s="117">
        <f t="shared" si="88"/>
        <v>17</v>
      </c>
      <c r="P941" s="117">
        <f t="shared" si="89"/>
        <v>28</v>
      </c>
      <c r="R941" s="117">
        <f>VLOOKUP(B941&amp;"-"&amp;C941,Backgroundconc!$A$3:$E$2100,4,FALSE)</f>
        <v>88000</v>
      </c>
      <c r="S941" s="117">
        <f>VLOOKUP(B941&amp;"-"&amp;C941,Backgroundconc!$A$3:$E$2100,5,FALSE)</f>
        <v>130000</v>
      </c>
    </row>
    <row r="942" spans="1:19">
      <c r="A942" s="117" t="str">
        <f t="shared" si="86"/>
        <v>17292012</v>
      </c>
      <c r="B942" s="117">
        <f t="shared" si="90"/>
        <v>17</v>
      </c>
      <c r="C942" s="117">
        <f t="shared" si="91"/>
        <v>29</v>
      </c>
      <c r="D942" s="117">
        <v>88000</v>
      </c>
      <c r="E942" s="117">
        <v>134000</v>
      </c>
      <c r="F942" s="117">
        <v>2012</v>
      </c>
      <c r="G942" s="117">
        <v>3.0045329999999999</v>
      </c>
      <c r="N942" s="117" t="str">
        <f t="shared" si="87"/>
        <v>88000134000</v>
      </c>
      <c r="O942" s="117">
        <f t="shared" si="88"/>
        <v>17</v>
      </c>
      <c r="P942" s="117">
        <f t="shared" si="89"/>
        <v>29</v>
      </c>
      <c r="R942" s="117">
        <f>VLOOKUP(B942&amp;"-"&amp;C942,Backgroundconc!$A$3:$E$2100,4,FALSE)</f>
        <v>88000</v>
      </c>
      <c r="S942" s="117">
        <f>VLOOKUP(B942&amp;"-"&amp;C942,Backgroundconc!$A$3:$E$2100,5,FALSE)</f>
        <v>134000</v>
      </c>
    </row>
    <row r="943" spans="1:19">
      <c r="A943" s="117" t="str">
        <f t="shared" si="86"/>
        <v>17302012</v>
      </c>
      <c r="B943" s="117">
        <f t="shared" si="90"/>
        <v>17</v>
      </c>
      <c r="C943" s="117">
        <f t="shared" si="91"/>
        <v>30</v>
      </c>
      <c r="D943" s="117">
        <v>88000</v>
      </c>
      <c r="E943" s="117">
        <v>138000</v>
      </c>
      <c r="F943" s="117">
        <v>2012</v>
      </c>
      <c r="G943" s="117">
        <v>3.1643819999999998</v>
      </c>
      <c r="N943" s="117" t="str">
        <f t="shared" si="87"/>
        <v>88000138000</v>
      </c>
      <c r="O943" s="117">
        <f t="shared" si="88"/>
        <v>17</v>
      </c>
      <c r="P943" s="117">
        <f t="shared" si="89"/>
        <v>30</v>
      </c>
      <c r="R943" s="117">
        <f>VLOOKUP(B943&amp;"-"&amp;C943,Backgroundconc!$A$3:$E$2100,4,FALSE)</f>
        <v>88000</v>
      </c>
      <c r="S943" s="117">
        <f>VLOOKUP(B943&amp;"-"&amp;C943,Backgroundconc!$A$3:$E$2100,5,FALSE)</f>
        <v>138000</v>
      </c>
    </row>
    <row r="944" spans="1:19">
      <c r="A944" s="117" t="str">
        <f t="shared" si="86"/>
        <v>17312012</v>
      </c>
      <c r="B944" s="117">
        <f t="shared" si="90"/>
        <v>17</v>
      </c>
      <c r="C944" s="117">
        <f t="shared" si="91"/>
        <v>31</v>
      </c>
      <c r="D944" s="117">
        <v>88000</v>
      </c>
      <c r="E944" s="117">
        <v>142000</v>
      </c>
      <c r="F944" s="117">
        <v>2012</v>
      </c>
      <c r="G944" s="117">
        <v>3.1326260000000001</v>
      </c>
      <c r="N944" s="117" t="str">
        <f t="shared" si="87"/>
        <v>88000142000</v>
      </c>
      <c r="O944" s="117">
        <f t="shared" si="88"/>
        <v>17</v>
      </c>
      <c r="P944" s="117">
        <f t="shared" si="89"/>
        <v>31</v>
      </c>
      <c r="R944" s="117">
        <f>VLOOKUP(B944&amp;"-"&amp;C944,Backgroundconc!$A$3:$E$2100,4,FALSE)</f>
        <v>88000</v>
      </c>
      <c r="S944" s="117">
        <f>VLOOKUP(B944&amp;"-"&amp;C944,Backgroundconc!$A$3:$E$2100,5,FALSE)</f>
        <v>142000</v>
      </c>
    </row>
    <row r="945" spans="1:19">
      <c r="A945" s="117" t="str">
        <f t="shared" si="86"/>
        <v>17322012</v>
      </c>
      <c r="B945" s="117">
        <f t="shared" si="90"/>
        <v>17</v>
      </c>
      <c r="C945" s="117">
        <f t="shared" si="91"/>
        <v>32</v>
      </c>
      <c r="D945" s="117">
        <v>88000</v>
      </c>
      <c r="E945" s="117">
        <v>146000</v>
      </c>
      <c r="F945" s="117">
        <v>2012</v>
      </c>
      <c r="G945" s="117">
        <v>3.3211710000000001</v>
      </c>
      <c r="N945" s="117" t="str">
        <f t="shared" si="87"/>
        <v>88000146000</v>
      </c>
      <c r="O945" s="117">
        <f t="shared" si="88"/>
        <v>17</v>
      </c>
      <c r="P945" s="117">
        <f t="shared" si="89"/>
        <v>32</v>
      </c>
      <c r="R945" s="117">
        <f>VLOOKUP(B945&amp;"-"&amp;C945,Backgroundconc!$A$3:$E$2100,4,FALSE)</f>
        <v>88000</v>
      </c>
      <c r="S945" s="117">
        <f>VLOOKUP(B945&amp;"-"&amp;C945,Backgroundconc!$A$3:$E$2100,5,FALSE)</f>
        <v>146000</v>
      </c>
    </row>
    <row r="946" spans="1:19">
      <c r="A946" s="117" t="str">
        <f t="shared" si="86"/>
        <v>17332012</v>
      </c>
      <c r="B946" s="117">
        <f t="shared" si="90"/>
        <v>17</v>
      </c>
      <c r="C946" s="117">
        <f t="shared" si="91"/>
        <v>33</v>
      </c>
      <c r="D946" s="117">
        <v>88000</v>
      </c>
      <c r="E946" s="117">
        <v>150000</v>
      </c>
      <c r="F946" s="117">
        <v>2012</v>
      </c>
      <c r="G946" s="117">
        <v>3.4113899999999999</v>
      </c>
      <c r="N946" s="117" t="str">
        <f t="shared" si="87"/>
        <v>88000150000</v>
      </c>
      <c r="O946" s="117">
        <f t="shared" si="88"/>
        <v>17</v>
      </c>
      <c r="P946" s="117">
        <f t="shared" si="89"/>
        <v>33</v>
      </c>
      <c r="R946" s="117">
        <f>VLOOKUP(B946&amp;"-"&amp;C946,Backgroundconc!$A$3:$E$2100,4,FALSE)</f>
        <v>88000</v>
      </c>
      <c r="S946" s="117">
        <f>VLOOKUP(B946&amp;"-"&amp;C946,Backgroundconc!$A$3:$E$2100,5,FALSE)</f>
        <v>150000</v>
      </c>
    </row>
    <row r="947" spans="1:19">
      <c r="A947" s="117" t="str">
        <f t="shared" si="86"/>
        <v>17342012</v>
      </c>
      <c r="B947" s="117">
        <f t="shared" si="90"/>
        <v>17</v>
      </c>
      <c r="C947" s="117">
        <f t="shared" si="91"/>
        <v>34</v>
      </c>
      <c r="D947" s="117">
        <v>88000</v>
      </c>
      <c r="E947" s="117">
        <v>154000</v>
      </c>
      <c r="F947" s="117">
        <v>2012</v>
      </c>
      <c r="G947" s="117">
        <v>3.4361540000000002</v>
      </c>
      <c r="N947" s="117" t="str">
        <f t="shared" si="87"/>
        <v>88000154000</v>
      </c>
      <c r="O947" s="117">
        <f t="shared" si="88"/>
        <v>17</v>
      </c>
      <c r="P947" s="117">
        <f t="shared" si="89"/>
        <v>34</v>
      </c>
      <c r="R947" s="117">
        <f>VLOOKUP(B947&amp;"-"&amp;C947,Backgroundconc!$A$3:$E$2100,4,FALSE)</f>
        <v>88000</v>
      </c>
      <c r="S947" s="117">
        <f>VLOOKUP(B947&amp;"-"&amp;C947,Backgroundconc!$A$3:$E$2100,5,FALSE)</f>
        <v>154000</v>
      </c>
    </row>
    <row r="948" spans="1:19">
      <c r="A948" s="117" t="str">
        <f t="shared" si="86"/>
        <v>17352012</v>
      </c>
      <c r="B948" s="117">
        <f t="shared" si="90"/>
        <v>17</v>
      </c>
      <c r="C948" s="117">
        <f t="shared" si="91"/>
        <v>35</v>
      </c>
      <c r="D948" s="117">
        <v>88000</v>
      </c>
      <c r="E948" s="117">
        <v>158000</v>
      </c>
      <c r="F948" s="117">
        <v>2012</v>
      </c>
      <c r="G948" s="117">
        <v>3.333755</v>
      </c>
      <c r="N948" s="117" t="str">
        <f t="shared" si="87"/>
        <v>88000158000</v>
      </c>
      <c r="O948" s="117">
        <f t="shared" si="88"/>
        <v>17</v>
      </c>
      <c r="P948" s="117">
        <f t="shared" si="89"/>
        <v>35</v>
      </c>
      <c r="R948" s="117">
        <f>VLOOKUP(B948&amp;"-"&amp;C948,Backgroundconc!$A$3:$E$2100,4,FALSE)</f>
        <v>88000</v>
      </c>
      <c r="S948" s="117">
        <f>VLOOKUP(B948&amp;"-"&amp;C948,Backgroundconc!$A$3:$E$2100,5,FALSE)</f>
        <v>158000</v>
      </c>
    </row>
    <row r="949" spans="1:19">
      <c r="A949" s="117" t="str">
        <f t="shared" si="86"/>
        <v>17362012</v>
      </c>
      <c r="B949" s="117">
        <f t="shared" si="90"/>
        <v>17</v>
      </c>
      <c r="C949" s="117">
        <f t="shared" si="91"/>
        <v>36</v>
      </c>
      <c r="D949" s="117">
        <v>88000</v>
      </c>
      <c r="E949" s="117">
        <v>162000</v>
      </c>
      <c r="F949" s="117">
        <v>2012</v>
      </c>
      <c r="G949" s="117">
        <v>3.1728809999999998</v>
      </c>
      <c r="N949" s="117" t="str">
        <f t="shared" si="87"/>
        <v>88000162000</v>
      </c>
      <c r="O949" s="117">
        <f t="shared" si="88"/>
        <v>17</v>
      </c>
      <c r="P949" s="117">
        <f t="shared" si="89"/>
        <v>36</v>
      </c>
      <c r="R949" s="117">
        <f>VLOOKUP(B949&amp;"-"&amp;C949,Backgroundconc!$A$3:$E$2100,4,FALSE)</f>
        <v>88000</v>
      </c>
      <c r="S949" s="117">
        <f>VLOOKUP(B949&amp;"-"&amp;C949,Backgroundconc!$A$3:$E$2100,5,FALSE)</f>
        <v>162000</v>
      </c>
    </row>
    <row r="950" spans="1:19">
      <c r="A950" s="117" t="str">
        <f t="shared" si="86"/>
        <v>17372012</v>
      </c>
      <c r="B950" s="117">
        <f t="shared" si="90"/>
        <v>17</v>
      </c>
      <c r="C950" s="117">
        <f t="shared" si="91"/>
        <v>37</v>
      </c>
      <c r="D950" s="117">
        <v>88000</v>
      </c>
      <c r="E950" s="117">
        <v>166000</v>
      </c>
      <c r="F950" s="117">
        <v>2012</v>
      </c>
      <c r="G950" s="117">
        <v>3.298152</v>
      </c>
      <c r="N950" s="117" t="str">
        <f t="shared" si="87"/>
        <v>88000166000</v>
      </c>
      <c r="O950" s="117">
        <f t="shared" si="88"/>
        <v>17</v>
      </c>
      <c r="P950" s="117">
        <f t="shared" si="89"/>
        <v>37</v>
      </c>
      <c r="R950" s="117">
        <f>VLOOKUP(B950&amp;"-"&amp;C950,Backgroundconc!$A$3:$E$2100,4,FALSE)</f>
        <v>88000</v>
      </c>
      <c r="S950" s="117">
        <f>VLOOKUP(B950&amp;"-"&amp;C950,Backgroundconc!$A$3:$E$2100,5,FALSE)</f>
        <v>166000</v>
      </c>
    </row>
    <row r="951" spans="1:19">
      <c r="A951" s="117" t="str">
        <f t="shared" si="86"/>
        <v>17382012</v>
      </c>
      <c r="B951" s="117">
        <f t="shared" si="90"/>
        <v>17</v>
      </c>
      <c r="C951" s="117">
        <f t="shared" si="91"/>
        <v>38</v>
      </c>
      <c r="D951" s="117">
        <v>88000</v>
      </c>
      <c r="E951" s="117">
        <v>170000</v>
      </c>
      <c r="F951" s="117">
        <v>2012</v>
      </c>
      <c r="G951" s="117">
        <v>3.3140719999999999</v>
      </c>
      <c r="N951" s="117" t="str">
        <f t="shared" si="87"/>
        <v>88000170000</v>
      </c>
      <c r="O951" s="117">
        <f t="shared" si="88"/>
        <v>17</v>
      </c>
      <c r="P951" s="117">
        <f t="shared" si="89"/>
        <v>38</v>
      </c>
      <c r="R951" s="117">
        <f>VLOOKUP(B951&amp;"-"&amp;C951,Backgroundconc!$A$3:$E$2100,4,FALSE)</f>
        <v>88000</v>
      </c>
      <c r="S951" s="117">
        <f>VLOOKUP(B951&amp;"-"&amp;C951,Backgroundconc!$A$3:$E$2100,5,FALSE)</f>
        <v>170000</v>
      </c>
    </row>
    <row r="952" spans="1:19">
      <c r="A952" s="117" t="str">
        <f t="shared" si="86"/>
        <v>17392012</v>
      </c>
      <c r="B952" s="117">
        <f t="shared" si="90"/>
        <v>17</v>
      </c>
      <c r="C952" s="117">
        <f t="shared" si="91"/>
        <v>39</v>
      </c>
      <c r="D952" s="117">
        <v>88000</v>
      </c>
      <c r="E952" s="117">
        <v>174000</v>
      </c>
      <c r="F952" s="117">
        <v>2012</v>
      </c>
      <c r="G952" s="117">
        <v>3.3415650000000001</v>
      </c>
      <c r="N952" s="117" t="str">
        <f t="shared" si="87"/>
        <v>88000174000</v>
      </c>
      <c r="O952" s="117">
        <f t="shared" si="88"/>
        <v>17</v>
      </c>
      <c r="P952" s="117">
        <f t="shared" si="89"/>
        <v>39</v>
      </c>
      <c r="R952" s="117">
        <f>VLOOKUP(B952&amp;"-"&amp;C952,Backgroundconc!$A$3:$E$2100,4,FALSE)</f>
        <v>88000</v>
      </c>
      <c r="S952" s="117">
        <f>VLOOKUP(B952&amp;"-"&amp;C952,Backgroundconc!$A$3:$E$2100,5,FALSE)</f>
        <v>174000</v>
      </c>
    </row>
    <row r="953" spans="1:19">
      <c r="A953" s="117" t="str">
        <f t="shared" si="86"/>
        <v>17402012</v>
      </c>
      <c r="B953" s="117">
        <f t="shared" si="90"/>
        <v>17</v>
      </c>
      <c r="C953" s="117">
        <f t="shared" si="91"/>
        <v>40</v>
      </c>
      <c r="D953" s="117">
        <v>88000</v>
      </c>
      <c r="E953" s="117">
        <v>178000</v>
      </c>
      <c r="F953" s="117">
        <v>2012</v>
      </c>
      <c r="G953" s="117">
        <v>3.406558</v>
      </c>
      <c r="N953" s="117" t="str">
        <f t="shared" si="87"/>
        <v>88000178000</v>
      </c>
      <c r="O953" s="117">
        <f t="shared" si="88"/>
        <v>17</v>
      </c>
      <c r="P953" s="117">
        <f t="shared" si="89"/>
        <v>40</v>
      </c>
      <c r="R953" s="117">
        <f>VLOOKUP(B953&amp;"-"&amp;C953,Backgroundconc!$A$3:$E$2100,4,FALSE)</f>
        <v>88000</v>
      </c>
      <c r="S953" s="117">
        <f>VLOOKUP(B953&amp;"-"&amp;C953,Backgroundconc!$A$3:$E$2100,5,FALSE)</f>
        <v>178000</v>
      </c>
    </row>
    <row r="954" spans="1:19">
      <c r="A954" s="117" t="str">
        <f t="shared" si="86"/>
        <v>17412012</v>
      </c>
      <c r="B954" s="117">
        <f t="shared" si="90"/>
        <v>17</v>
      </c>
      <c r="C954" s="117">
        <f t="shared" si="91"/>
        <v>41</v>
      </c>
      <c r="D954" s="117">
        <v>88000</v>
      </c>
      <c r="E954" s="117">
        <v>182000</v>
      </c>
      <c r="F954" s="117">
        <v>2012</v>
      </c>
      <c r="G954" s="117">
        <v>3.2955920000000001</v>
      </c>
      <c r="N954" s="117" t="str">
        <f t="shared" si="87"/>
        <v>88000182000</v>
      </c>
      <c r="O954" s="117">
        <f t="shared" si="88"/>
        <v>17</v>
      </c>
      <c r="P954" s="117">
        <f t="shared" si="89"/>
        <v>41</v>
      </c>
      <c r="R954" s="117">
        <f>VLOOKUP(B954&amp;"-"&amp;C954,Backgroundconc!$A$3:$E$2100,4,FALSE)</f>
        <v>88000</v>
      </c>
      <c r="S954" s="117">
        <f>VLOOKUP(B954&amp;"-"&amp;C954,Backgroundconc!$A$3:$E$2100,5,FALSE)</f>
        <v>182000</v>
      </c>
    </row>
    <row r="955" spans="1:19">
      <c r="A955" s="117" t="str">
        <f t="shared" si="86"/>
        <v>17422012</v>
      </c>
      <c r="B955" s="117">
        <f t="shared" si="90"/>
        <v>17</v>
      </c>
      <c r="C955" s="117">
        <f t="shared" si="91"/>
        <v>42</v>
      </c>
      <c r="D955" s="117">
        <v>88000</v>
      </c>
      <c r="E955" s="117">
        <v>186000</v>
      </c>
      <c r="F955" s="117">
        <v>2012</v>
      </c>
      <c r="G955" s="117">
        <v>3.48434</v>
      </c>
      <c r="N955" s="117" t="str">
        <f t="shared" si="87"/>
        <v>88000186000</v>
      </c>
      <c r="O955" s="117">
        <f t="shared" si="88"/>
        <v>17</v>
      </c>
      <c r="P955" s="117">
        <f t="shared" si="89"/>
        <v>42</v>
      </c>
      <c r="R955" s="117">
        <f>VLOOKUP(B955&amp;"-"&amp;C955,Backgroundconc!$A$3:$E$2100,4,FALSE)</f>
        <v>88000</v>
      </c>
      <c r="S955" s="117">
        <f>VLOOKUP(B955&amp;"-"&amp;C955,Backgroundconc!$A$3:$E$2100,5,FALSE)</f>
        <v>186000</v>
      </c>
    </row>
    <row r="956" spans="1:19">
      <c r="A956" s="117" t="str">
        <f t="shared" si="86"/>
        <v>17432012</v>
      </c>
      <c r="B956" s="117">
        <f t="shared" si="90"/>
        <v>17</v>
      </c>
      <c r="C956" s="117">
        <f t="shared" si="91"/>
        <v>43</v>
      </c>
      <c r="D956" s="117">
        <v>88000</v>
      </c>
      <c r="E956" s="117">
        <v>190000</v>
      </c>
      <c r="F956" s="117">
        <v>2012</v>
      </c>
      <c r="G956" s="117">
        <v>3.5357210000000001</v>
      </c>
      <c r="N956" s="117" t="str">
        <f t="shared" si="87"/>
        <v>88000190000</v>
      </c>
      <c r="O956" s="117">
        <f t="shared" si="88"/>
        <v>17</v>
      </c>
      <c r="P956" s="117">
        <f t="shared" si="89"/>
        <v>43</v>
      </c>
      <c r="R956" s="117">
        <f>VLOOKUP(B956&amp;"-"&amp;C956,Backgroundconc!$A$3:$E$2100,4,FALSE)</f>
        <v>88000</v>
      </c>
      <c r="S956" s="117">
        <f>VLOOKUP(B956&amp;"-"&amp;C956,Backgroundconc!$A$3:$E$2100,5,FALSE)</f>
        <v>190000</v>
      </c>
    </row>
    <row r="957" spans="1:19">
      <c r="A957" s="117" t="str">
        <f t="shared" si="86"/>
        <v>17442012</v>
      </c>
      <c r="B957" s="117">
        <f t="shared" si="90"/>
        <v>17</v>
      </c>
      <c r="C957" s="117">
        <f t="shared" si="91"/>
        <v>44</v>
      </c>
      <c r="D957" s="117">
        <v>88000</v>
      </c>
      <c r="E957" s="117">
        <v>194000</v>
      </c>
      <c r="F957" s="117">
        <v>2012</v>
      </c>
      <c r="G957" s="117">
        <v>3.4208699999999999</v>
      </c>
      <c r="N957" s="117" t="str">
        <f t="shared" si="87"/>
        <v>88000194000</v>
      </c>
      <c r="O957" s="117">
        <f t="shared" si="88"/>
        <v>17</v>
      </c>
      <c r="P957" s="117">
        <f t="shared" si="89"/>
        <v>44</v>
      </c>
      <c r="R957" s="117">
        <f>VLOOKUP(B957&amp;"-"&amp;C957,Backgroundconc!$A$3:$E$2100,4,FALSE)</f>
        <v>88000</v>
      </c>
      <c r="S957" s="117">
        <f>VLOOKUP(B957&amp;"-"&amp;C957,Backgroundconc!$A$3:$E$2100,5,FALSE)</f>
        <v>194000</v>
      </c>
    </row>
    <row r="958" spans="1:19">
      <c r="A958" s="117" t="str">
        <f t="shared" si="86"/>
        <v>17452012</v>
      </c>
      <c r="B958" s="117">
        <f t="shared" si="90"/>
        <v>17</v>
      </c>
      <c r="C958" s="117">
        <f t="shared" si="91"/>
        <v>45</v>
      </c>
      <c r="D958" s="117">
        <v>88000</v>
      </c>
      <c r="E958" s="117">
        <v>198000</v>
      </c>
      <c r="F958" s="117">
        <v>2012</v>
      </c>
      <c r="G958" s="117">
        <v>3.5296989999999999</v>
      </c>
      <c r="N958" s="117" t="str">
        <f t="shared" si="87"/>
        <v>88000198000</v>
      </c>
      <c r="O958" s="117">
        <f t="shared" si="88"/>
        <v>17</v>
      </c>
      <c r="P958" s="117">
        <f t="shared" si="89"/>
        <v>45</v>
      </c>
      <c r="R958" s="117">
        <f>VLOOKUP(B958&amp;"-"&amp;C958,Backgroundconc!$A$3:$E$2100,4,FALSE)</f>
        <v>88000</v>
      </c>
      <c r="S958" s="117">
        <f>VLOOKUP(B958&amp;"-"&amp;C958,Backgroundconc!$A$3:$E$2100,5,FALSE)</f>
        <v>198000</v>
      </c>
    </row>
    <row r="959" spans="1:19">
      <c r="A959" s="117" t="str">
        <f t="shared" si="86"/>
        <v>17462012</v>
      </c>
      <c r="B959" s="117">
        <f t="shared" si="90"/>
        <v>17</v>
      </c>
      <c r="C959" s="117">
        <f t="shared" si="91"/>
        <v>46</v>
      </c>
      <c r="D959" s="117">
        <v>88000</v>
      </c>
      <c r="E959" s="117">
        <v>202000</v>
      </c>
      <c r="F959" s="117">
        <v>2012</v>
      </c>
      <c r="G959" s="117">
        <v>3.5911789999999999</v>
      </c>
      <c r="N959" s="117" t="str">
        <f t="shared" si="87"/>
        <v>88000202000</v>
      </c>
      <c r="O959" s="117">
        <f t="shared" si="88"/>
        <v>17</v>
      </c>
      <c r="P959" s="117">
        <f t="shared" si="89"/>
        <v>46</v>
      </c>
      <c r="R959" s="117">
        <f>VLOOKUP(B959&amp;"-"&amp;C959,Backgroundconc!$A$3:$E$2100,4,FALSE)</f>
        <v>88000</v>
      </c>
      <c r="S959" s="117">
        <f>VLOOKUP(B959&amp;"-"&amp;C959,Backgroundconc!$A$3:$E$2100,5,FALSE)</f>
        <v>202000</v>
      </c>
    </row>
    <row r="960" spans="1:19">
      <c r="A960" s="117" t="str">
        <f t="shared" si="86"/>
        <v>17472012</v>
      </c>
      <c r="B960" s="117">
        <f t="shared" si="90"/>
        <v>17</v>
      </c>
      <c r="C960" s="117">
        <f t="shared" si="91"/>
        <v>47</v>
      </c>
      <c r="D960" s="117">
        <v>88000</v>
      </c>
      <c r="E960" s="117">
        <v>206000</v>
      </c>
      <c r="F960" s="117">
        <v>2012</v>
      </c>
      <c r="G960" s="117">
        <v>3.474923</v>
      </c>
      <c r="N960" s="117" t="str">
        <f t="shared" si="87"/>
        <v>88000206000</v>
      </c>
      <c r="O960" s="117">
        <f t="shared" si="88"/>
        <v>17</v>
      </c>
      <c r="P960" s="117">
        <f t="shared" si="89"/>
        <v>47</v>
      </c>
      <c r="R960" s="117">
        <f>VLOOKUP(B960&amp;"-"&amp;C960,Backgroundconc!$A$3:$E$2100,4,FALSE)</f>
        <v>88000</v>
      </c>
      <c r="S960" s="117">
        <f>VLOOKUP(B960&amp;"-"&amp;C960,Backgroundconc!$A$3:$E$2100,5,FALSE)</f>
        <v>206000</v>
      </c>
    </row>
    <row r="961" spans="1:19">
      <c r="A961" s="117" t="str">
        <f t="shared" si="86"/>
        <v>17482012</v>
      </c>
      <c r="B961" s="117">
        <f t="shared" si="90"/>
        <v>17</v>
      </c>
      <c r="C961" s="117">
        <f t="shared" si="91"/>
        <v>48</v>
      </c>
      <c r="D961" s="117">
        <v>88000</v>
      </c>
      <c r="E961" s="117">
        <v>210000</v>
      </c>
      <c r="F961" s="117">
        <v>2012</v>
      </c>
      <c r="G961" s="117">
        <v>3.619383</v>
      </c>
      <c r="N961" s="117" t="str">
        <f t="shared" si="87"/>
        <v>88000210000</v>
      </c>
      <c r="O961" s="117">
        <f t="shared" si="88"/>
        <v>17</v>
      </c>
      <c r="P961" s="117">
        <f t="shared" si="89"/>
        <v>48</v>
      </c>
      <c r="R961" s="117">
        <f>VLOOKUP(B961&amp;"-"&amp;C961,Backgroundconc!$A$3:$E$2100,4,FALSE)</f>
        <v>88000</v>
      </c>
      <c r="S961" s="117">
        <f>VLOOKUP(B961&amp;"-"&amp;C961,Backgroundconc!$A$3:$E$2100,5,FALSE)</f>
        <v>210000</v>
      </c>
    </row>
    <row r="962" spans="1:19">
      <c r="A962" s="117" t="str">
        <f t="shared" si="86"/>
        <v>17492012</v>
      </c>
      <c r="B962" s="117">
        <f t="shared" si="90"/>
        <v>17</v>
      </c>
      <c r="C962" s="117">
        <f t="shared" si="91"/>
        <v>49</v>
      </c>
      <c r="D962" s="117">
        <v>88000</v>
      </c>
      <c r="E962" s="117">
        <v>214000</v>
      </c>
      <c r="F962" s="117">
        <v>2012</v>
      </c>
      <c r="G962" s="117">
        <v>3.9643899999999999</v>
      </c>
      <c r="N962" s="117" t="str">
        <f t="shared" si="87"/>
        <v>88000214000</v>
      </c>
      <c r="O962" s="117">
        <f t="shared" si="88"/>
        <v>17</v>
      </c>
      <c r="P962" s="117">
        <f t="shared" si="89"/>
        <v>49</v>
      </c>
      <c r="R962" s="117">
        <f>VLOOKUP(B962&amp;"-"&amp;C962,Backgroundconc!$A$3:$E$2100,4,FALSE)</f>
        <v>88000</v>
      </c>
      <c r="S962" s="117">
        <f>VLOOKUP(B962&amp;"-"&amp;C962,Backgroundconc!$A$3:$E$2100,5,FALSE)</f>
        <v>214000</v>
      </c>
    </row>
    <row r="963" spans="1:19">
      <c r="A963" s="117" t="str">
        <f t="shared" ref="A963:A1026" si="92">CONCATENATE(B963,C963,F963)</f>
        <v>17502012</v>
      </c>
      <c r="B963" s="117">
        <f t="shared" si="90"/>
        <v>17</v>
      </c>
      <c r="C963" s="117">
        <f t="shared" si="91"/>
        <v>50</v>
      </c>
      <c r="D963" s="117">
        <v>88000</v>
      </c>
      <c r="E963" s="117">
        <v>218000</v>
      </c>
      <c r="F963" s="117">
        <v>2012</v>
      </c>
      <c r="G963" s="117">
        <v>4.0661389999999997</v>
      </c>
      <c r="N963" s="117" t="str">
        <f t="shared" ref="N963:N1026" si="93">D963&amp;E963</f>
        <v>88000218000</v>
      </c>
      <c r="O963" s="117">
        <f t="shared" ref="O963:O1026" si="94">B963</f>
        <v>17</v>
      </c>
      <c r="P963" s="117">
        <f t="shared" ref="P963:P1026" si="95">C963</f>
        <v>50</v>
      </c>
      <c r="R963" s="117" t="e">
        <f>VLOOKUP(B963&amp;"-"&amp;C963,Backgroundconc!$A$3:$E$2100,4,FALSE)</f>
        <v>#N/A</v>
      </c>
      <c r="S963" s="117" t="e">
        <f>VLOOKUP(B963&amp;"-"&amp;C963,Backgroundconc!$A$3:$E$2100,5,FALSE)</f>
        <v>#N/A</v>
      </c>
    </row>
    <row r="964" spans="1:19">
      <c r="A964" s="117" t="str">
        <f t="shared" si="92"/>
        <v>17512012</v>
      </c>
      <c r="B964" s="117">
        <f t="shared" si="90"/>
        <v>17</v>
      </c>
      <c r="C964" s="117">
        <f t="shared" si="91"/>
        <v>51</v>
      </c>
      <c r="D964" s="117">
        <v>88000</v>
      </c>
      <c r="E964" s="117">
        <v>222000</v>
      </c>
      <c r="F964" s="117">
        <v>2012</v>
      </c>
      <c r="G964" s="117">
        <v>4.0176179999999997</v>
      </c>
      <c r="N964" s="117" t="str">
        <f t="shared" si="93"/>
        <v>88000222000</v>
      </c>
      <c r="O964" s="117">
        <f t="shared" si="94"/>
        <v>17</v>
      </c>
      <c r="P964" s="117">
        <f t="shared" si="95"/>
        <v>51</v>
      </c>
      <c r="R964" s="117" t="e">
        <f>VLOOKUP(B964&amp;"-"&amp;C964,Backgroundconc!$A$3:$E$2100,4,FALSE)</f>
        <v>#N/A</v>
      </c>
      <c r="S964" s="117" t="e">
        <f>VLOOKUP(B964&amp;"-"&amp;C964,Backgroundconc!$A$3:$E$2100,5,FALSE)</f>
        <v>#N/A</v>
      </c>
    </row>
    <row r="965" spans="1:19">
      <c r="A965" s="117" t="str">
        <f t="shared" si="92"/>
        <v>17522012</v>
      </c>
      <c r="B965" s="117">
        <f t="shared" si="90"/>
        <v>17</v>
      </c>
      <c r="C965" s="117">
        <f t="shared" si="91"/>
        <v>52</v>
      </c>
      <c r="D965" s="117">
        <v>88000</v>
      </c>
      <c r="E965" s="117">
        <v>226000</v>
      </c>
      <c r="F965" s="117">
        <v>2012</v>
      </c>
      <c r="G965" s="117">
        <v>4.019298</v>
      </c>
      <c r="N965" s="117" t="str">
        <f t="shared" si="93"/>
        <v>88000226000</v>
      </c>
      <c r="O965" s="117">
        <f t="shared" si="94"/>
        <v>17</v>
      </c>
      <c r="P965" s="117">
        <f t="shared" si="95"/>
        <v>52</v>
      </c>
      <c r="R965" s="117" t="e">
        <f>VLOOKUP(B965&amp;"-"&amp;C965,Backgroundconc!$A$3:$E$2100,4,FALSE)</f>
        <v>#N/A</v>
      </c>
      <c r="S965" s="117" t="e">
        <f>VLOOKUP(B965&amp;"-"&amp;C965,Backgroundconc!$A$3:$E$2100,5,FALSE)</f>
        <v>#N/A</v>
      </c>
    </row>
    <row r="966" spans="1:19">
      <c r="A966" s="117" t="str">
        <f t="shared" si="92"/>
        <v>17532012</v>
      </c>
      <c r="B966" s="117">
        <f t="shared" si="90"/>
        <v>17</v>
      </c>
      <c r="C966" s="117">
        <f t="shared" si="91"/>
        <v>53</v>
      </c>
      <c r="D966" s="117">
        <v>88000</v>
      </c>
      <c r="E966" s="117">
        <v>230000</v>
      </c>
      <c r="F966" s="117">
        <v>2012</v>
      </c>
      <c r="G966" s="117">
        <v>4.309399</v>
      </c>
      <c r="N966" s="117" t="str">
        <f t="shared" si="93"/>
        <v>88000230000</v>
      </c>
      <c r="O966" s="117">
        <f t="shared" si="94"/>
        <v>17</v>
      </c>
      <c r="P966" s="117">
        <f t="shared" si="95"/>
        <v>53</v>
      </c>
      <c r="R966" s="117" t="e">
        <f>VLOOKUP(B966&amp;"-"&amp;C966,Backgroundconc!$A$3:$E$2100,4,FALSE)</f>
        <v>#N/A</v>
      </c>
      <c r="S966" s="117" t="e">
        <f>VLOOKUP(B966&amp;"-"&amp;C966,Backgroundconc!$A$3:$E$2100,5,FALSE)</f>
        <v>#N/A</v>
      </c>
    </row>
    <row r="967" spans="1:19">
      <c r="A967" s="117" t="str">
        <f t="shared" si="92"/>
        <v>17542012</v>
      </c>
      <c r="B967" s="117">
        <f t="shared" si="90"/>
        <v>17</v>
      </c>
      <c r="C967" s="117">
        <f t="shared" si="91"/>
        <v>54</v>
      </c>
      <c r="D967" s="117">
        <v>88000</v>
      </c>
      <c r="E967" s="117">
        <v>234000</v>
      </c>
      <c r="F967" s="117">
        <v>2012</v>
      </c>
      <c r="G967" s="117">
        <v>6.0476679999999998</v>
      </c>
      <c r="N967" s="117" t="str">
        <f t="shared" si="93"/>
        <v>88000234000</v>
      </c>
      <c r="O967" s="117">
        <f t="shared" si="94"/>
        <v>17</v>
      </c>
      <c r="P967" s="117">
        <f t="shared" si="95"/>
        <v>54</v>
      </c>
      <c r="R967" s="117" t="e">
        <f>VLOOKUP(B967&amp;"-"&amp;C967,Backgroundconc!$A$3:$E$2100,4,FALSE)</f>
        <v>#N/A</v>
      </c>
      <c r="S967" s="117" t="e">
        <f>VLOOKUP(B967&amp;"-"&amp;C967,Backgroundconc!$A$3:$E$2100,5,FALSE)</f>
        <v>#N/A</v>
      </c>
    </row>
    <row r="968" spans="1:19">
      <c r="A968" s="117" t="str">
        <f t="shared" si="92"/>
        <v>17552012</v>
      </c>
      <c r="B968" s="117">
        <f t="shared" si="90"/>
        <v>17</v>
      </c>
      <c r="C968" s="117">
        <f t="shared" si="91"/>
        <v>55</v>
      </c>
      <c r="D968" s="117">
        <v>88000</v>
      </c>
      <c r="E968" s="117">
        <v>238000</v>
      </c>
      <c r="F968" s="117">
        <v>2012</v>
      </c>
      <c r="G968" s="117">
        <v>6.2205789999999999</v>
      </c>
      <c r="N968" s="117" t="str">
        <f t="shared" si="93"/>
        <v>88000238000</v>
      </c>
      <c r="O968" s="117">
        <f t="shared" si="94"/>
        <v>17</v>
      </c>
      <c r="P968" s="117">
        <f t="shared" si="95"/>
        <v>55</v>
      </c>
      <c r="R968" s="117" t="e">
        <f>VLOOKUP(B968&amp;"-"&amp;C968,Backgroundconc!$A$3:$E$2100,4,FALSE)</f>
        <v>#N/A</v>
      </c>
      <c r="S968" s="117" t="e">
        <f>VLOOKUP(B968&amp;"-"&amp;C968,Backgroundconc!$A$3:$E$2100,5,FALSE)</f>
        <v>#N/A</v>
      </c>
    </row>
    <row r="969" spans="1:19">
      <c r="A969" s="117" t="str">
        <f t="shared" si="92"/>
        <v>17562012</v>
      </c>
      <c r="B969" s="117">
        <f t="shared" si="90"/>
        <v>17</v>
      </c>
      <c r="C969" s="117">
        <f t="shared" si="91"/>
        <v>56</v>
      </c>
      <c r="D969" s="117">
        <v>88000</v>
      </c>
      <c r="E969" s="117">
        <v>242000</v>
      </c>
      <c r="F969" s="117">
        <v>2012</v>
      </c>
      <c r="G969" s="117">
        <v>5.8374180000000004</v>
      </c>
      <c r="N969" s="117" t="str">
        <f t="shared" si="93"/>
        <v>88000242000</v>
      </c>
      <c r="O969" s="117">
        <f t="shared" si="94"/>
        <v>17</v>
      </c>
      <c r="P969" s="117">
        <f t="shared" si="95"/>
        <v>56</v>
      </c>
      <c r="R969" s="117" t="e">
        <f>VLOOKUP(B969&amp;"-"&amp;C969,Backgroundconc!$A$3:$E$2100,4,FALSE)</f>
        <v>#N/A</v>
      </c>
      <c r="S969" s="117" t="e">
        <f>VLOOKUP(B969&amp;"-"&amp;C969,Backgroundconc!$A$3:$E$2100,5,FALSE)</f>
        <v>#N/A</v>
      </c>
    </row>
    <row r="970" spans="1:19">
      <c r="A970" s="117" t="str">
        <f t="shared" si="92"/>
        <v>17572012</v>
      </c>
      <c r="B970" s="117">
        <f t="shared" si="90"/>
        <v>17</v>
      </c>
      <c r="C970" s="117">
        <f t="shared" si="91"/>
        <v>57</v>
      </c>
      <c r="D970" s="117">
        <v>88000</v>
      </c>
      <c r="E970" s="117">
        <v>246000</v>
      </c>
      <c r="F970" s="117">
        <v>2012</v>
      </c>
      <c r="G970" s="117">
        <v>4.6844919999999997</v>
      </c>
      <c r="N970" s="117" t="str">
        <f t="shared" si="93"/>
        <v>88000246000</v>
      </c>
      <c r="O970" s="117">
        <f t="shared" si="94"/>
        <v>17</v>
      </c>
      <c r="P970" s="117">
        <f t="shared" si="95"/>
        <v>57</v>
      </c>
      <c r="R970" s="117" t="e">
        <f>VLOOKUP(B970&amp;"-"&amp;C970,Backgroundconc!$A$3:$E$2100,4,FALSE)</f>
        <v>#N/A</v>
      </c>
      <c r="S970" s="117" t="e">
        <f>VLOOKUP(B970&amp;"-"&amp;C970,Backgroundconc!$A$3:$E$2100,5,FALSE)</f>
        <v>#N/A</v>
      </c>
    </row>
    <row r="971" spans="1:19">
      <c r="A971" s="117" t="str">
        <f t="shared" si="92"/>
        <v>1812012</v>
      </c>
      <c r="B971" s="117">
        <f t="shared" si="90"/>
        <v>18</v>
      </c>
      <c r="C971" s="117">
        <f t="shared" si="91"/>
        <v>1</v>
      </c>
      <c r="D971" s="117">
        <v>92000</v>
      </c>
      <c r="E971" s="117">
        <v>22000</v>
      </c>
      <c r="F971" s="117">
        <v>2012</v>
      </c>
      <c r="G971" s="117">
        <v>2.7318530000000001</v>
      </c>
      <c r="N971" s="117" t="str">
        <f t="shared" si="93"/>
        <v>9200022000</v>
      </c>
      <c r="O971" s="117">
        <f t="shared" si="94"/>
        <v>18</v>
      </c>
      <c r="P971" s="117">
        <f t="shared" si="95"/>
        <v>1</v>
      </c>
      <c r="R971" s="117" t="e">
        <f>VLOOKUP(B971&amp;"-"&amp;C971,Backgroundconc!$A$3:$E$2100,4,FALSE)</f>
        <v>#N/A</v>
      </c>
      <c r="S971" s="117" t="e">
        <f>VLOOKUP(B971&amp;"-"&amp;C971,Backgroundconc!$A$3:$E$2100,5,FALSE)</f>
        <v>#N/A</v>
      </c>
    </row>
    <row r="972" spans="1:19">
      <c r="A972" s="117" t="str">
        <f t="shared" si="92"/>
        <v>1822012</v>
      </c>
      <c r="B972" s="117">
        <f t="shared" si="90"/>
        <v>18</v>
      </c>
      <c r="C972" s="117">
        <f t="shared" si="91"/>
        <v>2</v>
      </c>
      <c r="D972" s="117">
        <v>92000</v>
      </c>
      <c r="E972" s="117">
        <v>26000</v>
      </c>
      <c r="F972" s="117">
        <v>2012</v>
      </c>
      <c r="G972" s="117">
        <v>3.0222020000000001</v>
      </c>
      <c r="N972" s="117" t="str">
        <f t="shared" si="93"/>
        <v>9200026000</v>
      </c>
      <c r="O972" s="117">
        <f t="shared" si="94"/>
        <v>18</v>
      </c>
      <c r="P972" s="117">
        <f t="shared" si="95"/>
        <v>2</v>
      </c>
      <c r="R972" s="117" t="e">
        <f>VLOOKUP(B972&amp;"-"&amp;C972,Backgroundconc!$A$3:$E$2100,4,FALSE)</f>
        <v>#N/A</v>
      </c>
      <c r="S972" s="117" t="e">
        <f>VLOOKUP(B972&amp;"-"&amp;C972,Backgroundconc!$A$3:$E$2100,5,FALSE)</f>
        <v>#N/A</v>
      </c>
    </row>
    <row r="973" spans="1:19">
      <c r="A973" s="117" t="str">
        <f t="shared" si="92"/>
        <v>1832012</v>
      </c>
      <c r="B973" s="117">
        <f t="shared" si="90"/>
        <v>18</v>
      </c>
      <c r="C973" s="117">
        <f t="shared" si="91"/>
        <v>3</v>
      </c>
      <c r="D973" s="117">
        <v>92000</v>
      </c>
      <c r="E973" s="117">
        <v>30000</v>
      </c>
      <c r="F973" s="117">
        <v>2012</v>
      </c>
      <c r="G973" s="117">
        <v>3.330864</v>
      </c>
      <c r="N973" s="117" t="str">
        <f t="shared" si="93"/>
        <v>9200030000</v>
      </c>
      <c r="O973" s="117">
        <f t="shared" si="94"/>
        <v>18</v>
      </c>
      <c r="P973" s="117">
        <f t="shared" si="95"/>
        <v>3</v>
      </c>
      <c r="R973" s="117" t="e">
        <f>VLOOKUP(B973&amp;"-"&amp;C973,Backgroundconc!$A$3:$E$2100,4,FALSE)</f>
        <v>#N/A</v>
      </c>
      <c r="S973" s="117" t="e">
        <f>VLOOKUP(B973&amp;"-"&amp;C973,Backgroundconc!$A$3:$E$2100,5,FALSE)</f>
        <v>#N/A</v>
      </c>
    </row>
    <row r="974" spans="1:19">
      <c r="A974" s="117" t="str">
        <f t="shared" si="92"/>
        <v>1842012</v>
      </c>
      <c r="B974" s="117">
        <f t="shared" si="90"/>
        <v>18</v>
      </c>
      <c r="C974" s="117">
        <f t="shared" si="91"/>
        <v>4</v>
      </c>
      <c r="D974" s="117">
        <v>92000</v>
      </c>
      <c r="E974" s="117">
        <v>34000</v>
      </c>
      <c r="F974" s="117">
        <v>2012</v>
      </c>
      <c r="G974" s="117">
        <v>3.2518220000000002</v>
      </c>
      <c r="N974" s="117" t="str">
        <f t="shared" si="93"/>
        <v>9200034000</v>
      </c>
      <c r="O974" s="117">
        <f t="shared" si="94"/>
        <v>18</v>
      </c>
      <c r="P974" s="117">
        <f t="shared" si="95"/>
        <v>4</v>
      </c>
      <c r="R974" s="117" t="e">
        <f>VLOOKUP(B974&amp;"-"&amp;C974,Backgroundconc!$A$3:$E$2100,4,FALSE)</f>
        <v>#N/A</v>
      </c>
      <c r="S974" s="117" t="e">
        <f>VLOOKUP(B974&amp;"-"&amp;C974,Backgroundconc!$A$3:$E$2100,5,FALSE)</f>
        <v>#N/A</v>
      </c>
    </row>
    <row r="975" spans="1:19">
      <c r="A975" s="117" t="str">
        <f t="shared" si="92"/>
        <v>1852012</v>
      </c>
      <c r="B975" s="117">
        <f t="shared" si="90"/>
        <v>18</v>
      </c>
      <c r="C975" s="117">
        <f t="shared" si="91"/>
        <v>5</v>
      </c>
      <c r="D975" s="117">
        <v>92000</v>
      </c>
      <c r="E975" s="117">
        <v>38000</v>
      </c>
      <c r="F975" s="117">
        <v>2012</v>
      </c>
      <c r="G975" s="117">
        <v>3.373024</v>
      </c>
      <c r="N975" s="117" t="str">
        <f t="shared" si="93"/>
        <v>9200038000</v>
      </c>
      <c r="O975" s="117">
        <f t="shared" si="94"/>
        <v>18</v>
      </c>
      <c r="P975" s="117">
        <f t="shared" si="95"/>
        <v>5</v>
      </c>
      <c r="R975" s="117" t="e">
        <f>VLOOKUP(B975&amp;"-"&amp;C975,Backgroundconc!$A$3:$E$2100,4,FALSE)</f>
        <v>#N/A</v>
      </c>
      <c r="S975" s="117" t="e">
        <f>VLOOKUP(B975&amp;"-"&amp;C975,Backgroundconc!$A$3:$E$2100,5,FALSE)</f>
        <v>#N/A</v>
      </c>
    </row>
    <row r="976" spans="1:19">
      <c r="A976" s="117" t="str">
        <f t="shared" si="92"/>
        <v>1862012</v>
      </c>
      <c r="B976" s="117">
        <f t="shared" si="90"/>
        <v>18</v>
      </c>
      <c r="C976" s="117">
        <f t="shared" si="91"/>
        <v>6</v>
      </c>
      <c r="D976" s="117">
        <v>92000</v>
      </c>
      <c r="E976" s="117">
        <v>42000</v>
      </c>
      <c r="F976" s="117">
        <v>2012</v>
      </c>
      <c r="G976" s="117">
        <v>3.304173</v>
      </c>
      <c r="N976" s="117" t="str">
        <f t="shared" si="93"/>
        <v>9200042000</v>
      </c>
      <c r="O976" s="117">
        <f t="shared" si="94"/>
        <v>18</v>
      </c>
      <c r="P976" s="117">
        <f t="shared" si="95"/>
        <v>6</v>
      </c>
      <c r="R976" s="117" t="e">
        <f>VLOOKUP(B976&amp;"-"&amp;C976,Backgroundconc!$A$3:$E$2100,4,FALSE)</f>
        <v>#N/A</v>
      </c>
      <c r="S976" s="117" t="e">
        <f>VLOOKUP(B976&amp;"-"&amp;C976,Backgroundconc!$A$3:$E$2100,5,FALSE)</f>
        <v>#N/A</v>
      </c>
    </row>
    <row r="977" spans="1:19">
      <c r="A977" s="117" t="str">
        <f t="shared" si="92"/>
        <v>1872012</v>
      </c>
      <c r="B977" s="117">
        <f t="shared" si="90"/>
        <v>18</v>
      </c>
      <c r="C977" s="117">
        <f t="shared" si="91"/>
        <v>7</v>
      </c>
      <c r="D977" s="117">
        <v>92000</v>
      </c>
      <c r="E977" s="117">
        <v>46000</v>
      </c>
      <c r="F977" s="117">
        <v>2012</v>
      </c>
      <c r="G977" s="117">
        <v>3.291868</v>
      </c>
      <c r="N977" s="117" t="str">
        <f t="shared" si="93"/>
        <v>9200046000</v>
      </c>
      <c r="O977" s="117">
        <f t="shared" si="94"/>
        <v>18</v>
      </c>
      <c r="P977" s="117">
        <f t="shared" si="95"/>
        <v>7</v>
      </c>
      <c r="R977" s="117" t="e">
        <f>VLOOKUP(B977&amp;"-"&amp;C977,Backgroundconc!$A$3:$E$2100,4,FALSE)</f>
        <v>#N/A</v>
      </c>
      <c r="S977" s="117" t="e">
        <f>VLOOKUP(B977&amp;"-"&amp;C977,Backgroundconc!$A$3:$E$2100,5,FALSE)</f>
        <v>#N/A</v>
      </c>
    </row>
    <row r="978" spans="1:19">
      <c r="A978" s="117" t="str">
        <f t="shared" si="92"/>
        <v>1882012</v>
      </c>
      <c r="B978" s="117">
        <f t="shared" si="90"/>
        <v>18</v>
      </c>
      <c r="C978" s="117">
        <f t="shared" si="91"/>
        <v>8</v>
      </c>
      <c r="D978" s="117">
        <v>92000</v>
      </c>
      <c r="E978" s="117">
        <v>50000</v>
      </c>
      <c r="F978" s="117">
        <v>2012</v>
      </c>
      <c r="G978" s="117">
        <v>3.4116680000000001</v>
      </c>
      <c r="N978" s="117" t="str">
        <f t="shared" si="93"/>
        <v>9200050000</v>
      </c>
      <c r="O978" s="117">
        <f t="shared" si="94"/>
        <v>18</v>
      </c>
      <c r="P978" s="117">
        <f t="shared" si="95"/>
        <v>8</v>
      </c>
      <c r="R978" s="117" t="e">
        <f>VLOOKUP(B978&amp;"-"&amp;C978,Backgroundconc!$A$3:$E$2100,4,FALSE)</f>
        <v>#N/A</v>
      </c>
      <c r="S978" s="117" t="e">
        <f>VLOOKUP(B978&amp;"-"&amp;C978,Backgroundconc!$A$3:$E$2100,5,FALSE)</f>
        <v>#N/A</v>
      </c>
    </row>
    <row r="979" spans="1:19">
      <c r="A979" s="117" t="str">
        <f t="shared" si="92"/>
        <v>1892012</v>
      </c>
      <c r="B979" s="117">
        <f t="shared" si="90"/>
        <v>18</v>
      </c>
      <c r="C979" s="117">
        <f t="shared" si="91"/>
        <v>9</v>
      </c>
      <c r="D979" s="117">
        <v>92000</v>
      </c>
      <c r="E979" s="117">
        <v>54000</v>
      </c>
      <c r="F979" s="117">
        <v>2012</v>
      </c>
      <c r="G979" s="117">
        <v>3.511234</v>
      </c>
      <c r="N979" s="117" t="str">
        <f t="shared" si="93"/>
        <v>9200054000</v>
      </c>
      <c r="O979" s="117">
        <f t="shared" si="94"/>
        <v>18</v>
      </c>
      <c r="P979" s="117">
        <f t="shared" si="95"/>
        <v>9</v>
      </c>
      <c r="R979" s="117" t="e">
        <f>VLOOKUP(B979&amp;"-"&amp;C979,Backgroundconc!$A$3:$E$2100,4,FALSE)</f>
        <v>#N/A</v>
      </c>
      <c r="S979" s="117" t="e">
        <f>VLOOKUP(B979&amp;"-"&amp;C979,Backgroundconc!$A$3:$E$2100,5,FALSE)</f>
        <v>#N/A</v>
      </c>
    </row>
    <row r="980" spans="1:19">
      <c r="A980" s="117" t="str">
        <f t="shared" si="92"/>
        <v>18102012</v>
      </c>
      <c r="B980" s="117">
        <f t="shared" si="90"/>
        <v>18</v>
      </c>
      <c r="C980" s="117">
        <f t="shared" si="91"/>
        <v>10</v>
      </c>
      <c r="D980" s="117">
        <v>92000</v>
      </c>
      <c r="E980" s="117">
        <v>58000</v>
      </c>
      <c r="F980" s="117">
        <v>2012</v>
      </c>
      <c r="G980" s="117">
        <v>3.5411779999999999</v>
      </c>
      <c r="N980" s="117" t="str">
        <f t="shared" si="93"/>
        <v>9200058000</v>
      </c>
      <c r="O980" s="117">
        <f t="shared" si="94"/>
        <v>18</v>
      </c>
      <c r="P980" s="117">
        <f t="shared" si="95"/>
        <v>10</v>
      </c>
      <c r="R980" s="117" t="e">
        <f>VLOOKUP(B980&amp;"-"&amp;C980,Backgroundconc!$A$3:$E$2100,4,FALSE)</f>
        <v>#N/A</v>
      </c>
      <c r="S980" s="117" t="e">
        <f>VLOOKUP(B980&amp;"-"&amp;C980,Backgroundconc!$A$3:$E$2100,5,FALSE)</f>
        <v>#N/A</v>
      </c>
    </row>
    <row r="981" spans="1:19">
      <c r="A981" s="117" t="str">
        <f t="shared" si="92"/>
        <v>18112012</v>
      </c>
      <c r="B981" s="117">
        <f t="shared" si="90"/>
        <v>18</v>
      </c>
      <c r="C981" s="117">
        <f t="shared" si="91"/>
        <v>11</v>
      </c>
      <c r="D981" s="117">
        <v>92000</v>
      </c>
      <c r="E981" s="117">
        <v>62000</v>
      </c>
      <c r="F981" s="117">
        <v>2012</v>
      </c>
      <c r="G981" s="117">
        <v>3.5586769999999999</v>
      </c>
      <c r="N981" s="117" t="str">
        <f t="shared" si="93"/>
        <v>9200062000</v>
      </c>
      <c r="O981" s="117">
        <f t="shared" si="94"/>
        <v>18</v>
      </c>
      <c r="P981" s="117">
        <f t="shared" si="95"/>
        <v>11</v>
      </c>
      <c r="R981" s="117" t="e">
        <f>VLOOKUP(B981&amp;"-"&amp;C981,Backgroundconc!$A$3:$E$2100,4,FALSE)</f>
        <v>#N/A</v>
      </c>
      <c r="S981" s="117" t="e">
        <f>VLOOKUP(B981&amp;"-"&amp;C981,Backgroundconc!$A$3:$E$2100,5,FALSE)</f>
        <v>#N/A</v>
      </c>
    </row>
    <row r="982" spans="1:19">
      <c r="A982" s="117" t="str">
        <f t="shared" si="92"/>
        <v>18122012</v>
      </c>
      <c r="B982" s="117">
        <f t="shared" si="90"/>
        <v>18</v>
      </c>
      <c r="C982" s="117">
        <f t="shared" si="91"/>
        <v>12</v>
      </c>
      <c r="D982" s="117">
        <v>92000</v>
      </c>
      <c r="E982" s="117">
        <v>66000</v>
      </c>
      <c r="F982" s="117">
        <v>2012</v>
      </c>
      <c r="G982" s="117">
        <v>3.5633330000000001</v>
      </c>
      <c r="N982" s="117" t="str">
        <f t="shared" si="93"/>
        <v>9200066000</v>
      </c>
      <c r="O982" s="117">
        <f t="shared" si="94"/>
        <v>18</v>
      </c>
      <c r="P982" s="117">
        <f t="shared" si="95"/>
        <v>12</v>
      </c>
      <c r="R982" s="117" t="e">
        <f>VLOOKUP(B982&amp;"-"&amp;C982,Backgroundconc!$A$3:$E$2100,4,FALSE)</f>
        <v>#N/A</v>
      </c>
      <c r="S982" s="117" t="e">
        <f>VLOOKUP(B982&amp;"-"&amp;C982,Backgroundconc!$A$3:$E$2100,5,FALSE)</f>
        <v>#N/A</v>
      </c>
    </row>
    <row r="983" spans="1:19">
      <c r="A983" s="117" t="str">
        <f t="shared" si="92"/>
        <v>18132012</v>
      </c>
      <c r="B983" s="117">
        <f t="shared" si="90"/>
        <v>18</v>
      </c>
      <c r="C983" s="117">
        <f t="shared" si="91"/>
        <v>13</v>
      </c>
      <c r="D983" s="117">
        <v>92000</v>
      </c>
      <c r="E983" s="117">
        <v>70000</v>
      </c>
      <c r="F983" s="117">
        <v>2012</v>
      </c>
      <c r="G983" s="117">
        <v>3.7356470000000002</v>
      </c>
      <c r="N983" s="117" t="str">
        <f t="shared" si="93"/>
        <v>9200070000</v>
      </c>
      <c r="O983" s="117">
        <f t="shared" si="94"/>
        <v>18</v>
      </c>
      <c r="P983" s="117">
        <f t="shared" si="95"/>
        <v>13</v>
      </c>
      <c r="R983" s="117" t="e">
        <f>VLOOKUP(B983&amp;"-"&amp;C983,Backgroundconc!$A$3:$E$2100,4,FALSE)</f>
        <v>#N/A</v>
      </c>
      <c r="S983" s="117" t="e">
        <f>VLOOKUP(B983&amp;"-"&amp;C983,Backgroundconc!$A$3:$E$2100,5,FALSE)</f>
        <v>#N/A</v>
      </c>
    </row>
    <row r="984" spans="1:19">
      <c r="A984" s="117" t="str">
        <f t="shared" si="92"/>
        <v>18142012</v>
      </c>
      <c r="B984" s="117">
        <f t="shared" si="90"/>
        <v>18</v>
      </c>
      <c r="C984" s="117">
        <f t="shared" si="91"/>
        <v>14</v>
      </c>
      <c r="D984" s="117">
        <v>92000</v>
      </c>
      <c r="E984" s="117">
        <v>74000</v>
      </c>
      <c r="F984" s="117">
        <v>2012</v>
      </c>
      <c r="G984" s="117">
        <v>3.4477790000000001</v>
      </c>
      <c r="N984" s="117" t="str">
        <f t="shared" si="93"/>
        <v>9200074000</v>
      </c>
      <c r="O984" s="117">
        <f t="shared" si="94"/>
        <v>18</v>
      </c>
      <c r="P984" s="117">
        <f t="shared" si="95"/>
        <v>14</v>
      </c>
      <c r="R984" s="117" t="e">
        <f>VLOOKUP(B984&amp;"-"&amp;C984,Backgroundconc!$A$3:$E$2100,4,FALSE)</f>
        <v>#N/A</v>
      </c>
      <c r="S984" s="117" t="e">
        <f>VLOOKUP(B984&amp;"-"&amp;C984,Backgroundconc!$A$3:$E$2100,5,FALSE)</f>
        <v>#N/A</v>
      </c>
    </row>
    <row r="985" spans="1:19">
      <c r="A985" s="117" t="str">
        <f t="shared" si="92"/>
        <v>18152012</v>
      </c>
      <c r="B985" s="117">
        <f t="shared" si="90"/>
        <v>18</v>
      </c>
      <c r="C985" s="117">
        <f t="shared" si="91"/>
        <v>15</v>
      </c>
      <c r="D985" s="117">
        <v>92000</v>
      </c>
      <c r="E985" s="117">
        <v>78000</v>
      </c>
      <c r="F985" s="117">
        <v>2012</v>
      </c>
      <c r="G985" s="117">
        <v>3.654814</v>
      </c>
      <c r="N985" s="117" t="str">
        <f t="shared" si="93"/>
        <v>9200078000</v>
      </c>
      <c r="O985" s="117">
        <f t="shared" si="94"/>
        <v>18</v>
      </c>
      <c r="P985" s="117">
        <f t="shared" si="95"/>
        <v>15</v>
      </c>
      <c r="R985" s="117" t="e">
        <f>VLOOKUP(B985&amp;"-"&amp;C985,Backgroundconc!$A$3:$E$2100,4,FALSE)</f>
        <v>#N/A</v>
      </c>
      <c r="S985" s="117" t="e">
        <f>VLOOKUP(B985&amp;"-"&amp;C985,Backgroundconc!$A$3:$E$2100,5,FALSE)</f>
        <v>#N/A</v>
      </c>
    </row>
    <row r="986" spans="1:19">
      <c r="A986" s="117" t="str">
        <f t="shared" si="92"/>
        <v>18162012</v>
      </c>
      <c r="B986" s="117">
        <f t="shared" si="90"/>
        <v>18</v>
      </c>
      <c r="C986" s="117">
        <f t="shared" si="91"/>
        <v>16</v>
      </c>
      <c r="D986" s="117">
        <v>92000</v>
      </c>
      <c r="E986" s="117">
        <v>82000</v>
      </c>
      <c r="F986" s="117">
        <v>2012</v>
      </c>
      <c r="G986" s="117">
        <v>3.9096679999999999</v>
      </c>
      <c r="N986" s="117" t="str">
        <f t="shared" si="93"/>
        <v>9200082000</v>
      </c>
      <c r="O986" s="117">
        <f t="shared" si="94"/>
        <v>18</v>
      </c>
      <c r="P986" s="117">
        <f t="shared" si="95"/>
        <v>16</v>
      </c>
      <c r="R986" s="117" t="e">
        <f>VLOOKUP(B986&amp;"-"&amp;C986,Backgroundconc!$A$3:$E$2100,4,FALSE)</f>
        <v>#N/A</v>
      </c>
      <c r="S986" s="117" t="e">
        <f>VLOOKUP(B986&amp;"-"&amp;C986,Backgroundconc!$A$3:$E$2100,5,FALSE)</f>
        <v>#N/A</v>
      </c>
    </row>
    <row r="987" spans="1:19">
      <c r="A987" s="117" t="str">
        <f t="shared" si="92"/>
        <v>18172012</v>
      </c>
      <c r="B987" s="117">
        <f t="shared" si="90"/>
        <v>18</v>
      </c>
      <c r="C987" s="117">
        <f t="shared" si="91"/>
        <v>17</v>
      </c>
      <c r="D987" s="117">
        <v>92000</v>
      </c>
      <c r="E987" s="117">
        <v>86000</v>
      </c>
      <c r="F987" s="117">
        <v>2012</v>
      </c>
      <c r="G987" s="117">
        <v>3.8123040000000001</v>
      </c>
      <c r="N987" s="117" t="str">
        <f t="shared" si="93"/>
        <v>9200086000</v>
      </c>
      <c r="O987" s="117">
        <f t="shared" si="94"/>
        <v>18</v>
      </c>
      <c r="P987" s="117">
        <f t="shared" si="95"/>
        <v>17</v>
      </c>
      <c r="R987" s="117" t="e">
        <f>VLOOKUP(B987&amp;"-"&amp;C987,Backgroundconc!$A$3:$E$2100,4,FALSE)</f>
        <v>#N/A</v>
      </c>
      <c r="S987" s="117" t="e">
        <f>VLOOKUP(B987&amp;"-"&amp;C987,Backgroundconc!$A$3:$E$2100,5,FALSE)</f>
        <v>#N/A</v>
      </c>
    </row>
    <row r="988" spans="1:19">
      <c r="A988" s="117" t="str">
        <f t="shared" si="92"/>
        <v>18182012</v>
      </c>
      <c r="B988" s="117">
        <f t="shared" ref="B988:B1051" si="96">(D988-24000)/4000+1</f>
        <v>18</v>
      </c>
      <c r="C988" s="117">
        <f t="shared" ref="C988:C1051" si="97">(E988-22000)/4000+1</f>
        <v>18</v>
      </c>
      <c r="D988" s="117">
        <v>92000</v>
      </c>
      <c r="E988" s="117">
        <v>90000</v>
      </c>
      <c r="F988" s="117">
        <v>2012</v>
      </c>
      <c r="G988" s="117">
        <v>3.8714330000000001</v>
      </c>
      <c r="N988" s="117" t="str">
        <f t="shared" si="93"/>
        <v>9200090000</v>
      </c>
      <c r="O988" s="117">
        <f t="shared" si="94"/>
        <v>18</v>
      </c>
      <c r="P988" s="117">
        <f t="shared" si="95"/>
        <v>18</v>
      </c>
      <c r="R988" s="117" t="e">
        <f>VLOOKUP(B988&amp;"-"&amp;C988,Backgroundconc!$A$3:$E$2100,4,FALSE)</f>
        <v>#N/A</v>
      </c>
      <c r="S988" s="117" t="e">
        <f>VLOOKUP(B988&amp;"-"&amp;C988,Backgroundconc!$A$3:$E$2100,5,FALSE)</f>
        <v>#N/A</v>
      </c>
    </row>
    <row r="989" spans="1:19">
      <c r="A989" s="117" t="str">
        <f t="shared" si="92"/>
        <v>18192012</v>
      </c>
      <c r="B989" s="117">
        <f t="shared" si="96"/>
        <v>18</v>
      </c>
      <c r="C989" s="117">
        <f t="shared" si="97"/>
        <v>19</v>
      </c>
      <c r="D989" s="117">
        <v>92000</v>
      </c>
      <c r="E989" s="117">
        <v>94000</v>
      </c>
      <c r="F989" s="117">
        <v>2012</v>
      </c>
      <c r="G989" s="117">
        <v>3.9051119999999999</v>
      </c>
      <c r="N989" s="117" t="str">
        <f t="shared" si="93"/>
        <v>9200094000</v>
      </c>
      <c r="O989" s="117">
        <f t="shared" si="94"/>
        <v>18</v>
      </c>
      <c r="P989" s="117">
        <f t="shared" si="95"/>
        <v>19</v>
      </c>
      <c r="R989" s="117" t="e">
        <f>VLOOKUP(B989&amp;"-"&amp;C989,Backgroundconc!$A$3:$E$2100,4,FALSE)</f>
        <v>#N/A</v>
      </c>
      <c r="S989" s="117" t="e">
        <f>VLOOKUP(B989&amp;"-"&amp;C989,Backgroundconc!$A$3:$E$2100,5,FALSE)</f>
        <v>#N/A</v>
      </c>
    </row>
    <row r="990" spans="1:19">
      <c r="A990" s="117" t="str">
        <f t="shared" si="92"/>
        <v>18202012</v>
      </c>
      <c r="B990" s="117">
        <f t="shared" si="96"/>
        <v>18</v>
      </c>
      <c r="C990" s="117">
        <f t="shared" si="97"/>
        <v>20</v>
      </c>
      <c r="D990" s="117">
        <v>92000</v>
      </c>
      <c r="E990" s="117">
        <v>98000</v>
      </c>
      <c r="F990" s="117">
        <v>2012</v>
      </c>
      <c r="G990" s="117">
        <v>3.8736139999999999</v>
      </c>
      <c r="N990" s="117" t="str">
        <f t="shared" si="93"/>
        <v>9200098000</v>
      </c>
      <c r="O990" s="117">
        <f t="shared" si="94"/>
        <v>18</v>
      </c>
      <c r="P990" s="117">
        <f t="shared" si="95"/>
        <v>20</v>
      </c>
      <c r="R990" s="117" t="e">
        <f>VLOOKUP(B990&amp;"-"&amp;C990,Backgroundconc!$A$3:$E$2100,4,FALSE)</f>
        <v>#N/A</v>
      </c>
      <c r="S990" s="117" t="e">
        <f>VLOOKUP(B990&amp;"-"&amp;C990,Backgroundconc!$A$3:$E$2100,5,FALSE)</f>
        <v>#N/A</v>
      </c>
    </row>
    <row r="991" spans="1:19">
      <c r="A991" s="117" t="str">
        <f t="shared" si="92"/>
        <v>18212012</v>
      </c>
      <c r="B991" s="117">
        <f t="shared" si="96"/>
        <v>18</v>
      </c>
      <c r="C991" s="117">
        <f t="shared" si="97"/>
        <v>21</v>
      </c>
      <c r="D991" s="117">
        <v>92000</v>
      </c>
      <c r="E991" s="117">
        <v>102000</v>
      </c>
      <c r="F991" s="117">
        <v>2012</v>
      </c>
      <c r="G991" s="117">
        <v>3.8993159999999998</v>
      </c>
      <c r="N991" s="117" t="str">
        <f t="shared" si="93"/>
        <v>92000102000</v>
      </c>
      <c r="O991" s="117">
        <f t="shared" si="94"/>
        <v>18</v>
      </c>
      <c r="P991" s="117">
        <f t="shared" si="95"/>
        <v>21</v>
      </c>
      <c r="R991" s="117" t="e">
        <f>VLOOKUP(B991&amp;"-"&amp;C991,Backgroundconc!$A$3:$E$2100,4,FALSE)</f>
        <v>#N/A</v>
      </c>
      <c r="S991" s="117" t="e">
        <f>VLOOKUP(B991&amp;"-"&amp;C991,Backgroundconc!$A$3:$E$2100,5,FALSE)</f>
        <v>#N/A</v>
      </c>
    </row>
    <row r="992" spans="1:19">
      <c r="A992" s="117" t="str">
        <f t="shared" si="92"/>
        <v>18222012</v>
      </c>
      <c r="B992" s="117">
        <f t="shared" si="96"/>
        <v>18</v>
      </c>
      <c r="C992" s="117">
        <f t="shared" si="97"/>
        <v>22</v>
      </c>
      <c r="D992" s="117">
        <v>92000</v>
      </c>
      <c r="E992" s="117">
        <v>106000</v>
      </c>
      <c r="F992" s="117">
        <v>2012</v>
      </c>
      <c r="G992" s="117">
        <v>3.8183690000000001</v>
      </c>
      <c r="N992" s="117" t="str">
        <f t="shared" si="93"/>
        <v>92000106000</v>
      </c>
      <c r="O992" s="117">
        <f t="shared" si="94"/>
        <v>18</v>
      </c>
      <c r="P992" s="117">
        <f t="shared" si="95"/>
        <v>22</v>
      </c>
      <c r="R992" s="117" t="e">
        <f>VLOOKUP(B992&amp;"-"&amp;C992,Backgroundconc!$A$3:$E$2100,4,FALSE)</f>
        <v>#N/A</v>
      </c>
      <c r="S992" s="117" t="e">
        <f>VLOOKUP(B992&amp;"-"&amp;C992,Backgroundconc!$A$3:$E$2100,5,FALSE)</f>
        <v>#N/A</v>
      </c>
    </row>
    <row r="993" spans="1:19">
      <c r="A993" s="117" t="str">
        <f t="shared" si="92"/>
        <v>18232012</v>
      </c>
      <c r="B993" s="117">
        <f t="shared" si="96"/>
        <v>18</v>
      </c>
      <c r="C993" s="117">
        <f t="shared" si="97"/>
        <v>23</v>
      </c>
      <c r="D993" s="117">
        <v>92000</v>
      </c>
      <c r="E993" s="117">
        <v>110000</v>
      </c>
      <c r="F993" s="117">
        <v>2012</v>
      </c>
      <c r="G993" s="117">
        <v>3.8063829999999998</v>
      </c>
      <c r="N993" s="117" t="str">
        <f t="shared" si="93"/>
        <v>92000110000</v>
      </c>
      <c r="O993" s="117">
        <f t="shared" si="94"/>
        <v>18</v>
      </c>
      <c r="P993" s="117">
        <f t="shared" si="95"/>
        <v>23</v>
      </c>
      <c r="R993" s="117" t="e">
        <f>VLOOKUP(B993&amp;"-"&amp;C993,Backgroundconc!$A$3:$E$2100,4,FALSE)</f>
        <v>#N/A</v>
      </c>
      <c r="S993" s="117" t="e">
        <f>VLOOKUP(B993&amp;"-"&amp;C993,Backgroundconc!$A$3:$E$2100,5,FALSE)</f>
        <v>#N/A</v>
      </c>
    </row>
    <row r="994" spans="1:19">
      <c r="A994" s="117" t="str">
        <f t="shared" si="92"/>
        <v>18242012</v>
      </c>
      <c r="B994" s="117">
        <f t="shared" si="96"/>
        <v>18</v>
      </c>
      <c r="C994" s="117">
        <f t="shared" si="97"/>
        <v>24</v>
      </c>
      <c r="D994" s="117">
        <v>92000</v>
      </c>
      <c r="E994" s="117">
        <v>114000</v>
      </c>
      <c r="F994" s="117">
        <v>2012</v>
      </c>
      <c r="G994" s="117">
        <v>3.5770710000000001</v>
      </c>
      <c r="N994" s="117" t="str">
        <f t="shared" si="93"/>
        <v>92000114000</v>
      </c>
      <c r="O994" s="117">
        <f t="shared" si="94"/>
        <v>18</v>
      </c>
      <c r="P994" s="117">
        <f t="shared" si="95"/>
        <v>24</v>
      </c>
      <c r="R994" s="117" t="e">
        <f>VLOOKUP(B994&amp;"-"&amp;C994,Backgroundconc!$A$3:$E$2100,4,FALSE)</f>
        <v>#N/A</v>
      </c>
      <c r="S994" s="117" t="e">
        <f>VLOOKUP(B994&amp;"-"&amp;C994,Backgroundconc!$A$3:$E$2100,5,FALSE)</f>
        <v>#N/A</v>
      </c>
    </row>
    <row r="995" spans="1:19">
      <c r="A995" s="117" t="str">
        <f t="shared" si="92"/>
        <v>18252012</v>
      </c>
      <c r="B995" s="117">
        <f t="shared" si="96"/>
        <v>18</v>
      </c>
      <c r="C995" s="117">
        <f t="shared" si="97"/>
        <v>25</v>
      </c>
      <c r="D995" s="117">
        <v>92000</v>
      </c>
      <c r="E995" s="117">
        <v>118000</v>
      </c>
      <c r="F995" s="117">
        <v>2012</v>
      </c>
      <c r="G995" s="117">
        <v>3.2458</v>
      </c>
      <c r="N995" s="117" t="str">
        <f t="shared" si="93"/>
        <v>92000118000</v>
      </c>
      <c r="O995" s="117">
        <f t="shared" si="94"/>
        <v>18</v>
      </c>
      <c r="P995" s="117">
        <f t="shared" si="95"/>
        <v>25</v>
      </c>
      <c r="R995" s="117" t="e">
        <f>VLOOKUP(B995&amp;"-"&amp;C995,Backgroundconc!$A$3:$E$2100,4,FALSE)</f>
        <v>#N/A</v>
      </c>
      <c r="S995" s="117" t="e">
        <f>VLOOKUP(B995&amp;"-"&amp;C995,Backgroundconc!$A$3:$E$2100,5,FALSE)</f>
        <v>#N/A</v>
      </c>
    </row>
    <row r="996" spans="1:19">
      <c r="A996" s="117" t="str">
        <f t="shared" si="92"/>
        <v>18262012</v>
      </c>
      <c r="B996" s="117">
        <f t="shared" si="96"/>
        <v>18</v>
      </c>
      <c r="C996" s="117">
        <f t="shared" si="97"/>
        <v>26</v>
      </c>
      <c r="D996" s="117">
        <v>92000</v>
      </c>
      <c r="E996" s="117">
        <v>122000</v>
      </c>
      <c r="F996" s="117">
        <v>2012</v>
      </c>
      <c r="G996" s="117">
        <v>2.919308</v>
      </c>
      <c r="N996" s="117" t="str">
        <f t="shared" si="93"/>
        <v>92000122000</v>
      </c>
      <c r="O996" s="117">
        <f t="shared" si="94"/>
        <v>18</v>
      </c>
      <c r="P996" s="117">
        <f t="shared" si="95"/>
        <v>26</v>
      </c>
      <c r="R996" s="117" t="e">
        <f>VLOOKUP(B996&amp;"-"&amp;C996,Backgroundconc!$A$3:$E$2100,4,FALSE)</f>
        <v>#N/A</v>
      </c>
      <c r="S996" s="117" t="e">
        <f>VLOOKUP(B996&amp;"-"&amp;C996,Backgroundconc!$A$3:$E$2100,5,FALSE)</f>
        <v>#N/A</v>
      </c>
    </row>
    <row r="997" spans="1:19">
      <c r="A997" s="117" t="str">
        <f t="shared" si="92"/>
        <v>18272012</v>
      </c>
      <c r="B997" s="117">
        <f t="shared" si="96"/>
        <v>18</v>
      </c>
      <c r="C997" s="117">
        <f t="shared" si="97"/>
        <v>27</v>
      </c>
      <c r="D997" s="117">
        <v>92000</v>
      </c>
      <c r="E997" s="117">
        <v>126000</v>
      </c>
      <c r="F997" s="117">
        <v>2012</v>
      </c>
      <c r="G997" s="117">
        <v>2.975711</v>
      </c>
      <c r="N997" s="117" t="str">
        <f t="shared" si="93"/>
        <v>92000126000</v>
      </c>
      <c r="O997" s="117">
        <f t="shared" si="94"/>
        <v>18</v>
      </c>
      <c r="P997" s="117">
        <f t="shared" si="95"/>
        <v>27</v>
      </c>
      <c r="R997" s="117" t="e">
        <f>VLOOKUP(B997&amp;"-"&amp;C997,Backgroundconc!$A$3:$E$2100,4,FALSE)</f>
        <v>#N/A</v>
      </c>
      <c r="S997" s="117" t="e">
        <f>VLOOKUP(B997&amp;"-"&amp;C997,Backgroundconc!$A$3:$E$2100,5,FALSE)</f>
        <v>#N/A</v>
      </c>
    </row>
    <row r="998" spans="1:19">
      <c r="A998" s="117" t="str">
        <f t="shared" si="92"/>
        <v>18282012</v>
      </c>
      <c r="B998" s="117">
        <f t="shared" si="96"/>
        <v>18</v>
      </c>
      <c r="C998" s="117">
        <f t="shared" si="97"/>
        <v>28</v>
      </c>
      <c r="D998" s="117">
        <v>92000</v>
      </c>
      <c r="E998" s="117">
        <v>130000</v>
      </c>
      <c r="F998" s="117">
        <v>2012</v>
      </c>
      <c r="G998" s="117">
        <v>3.3858269999999999</v>
      </c>
      <c r="N998" s="117" t="str">
        <f t="shared" si="93"/>
        <v>92000130000</v>
      </c>
      <c r="O998" s="117">
        <f t="shared" si="94"/>
        <v>18</v>
      </c>
      <c r="P998" s="117">
        <f t="shared" si="95"/>
        <v>28</v>
      </c>
      <c r="R998" s="117">
        <f>VLOOKUP(B998&amp;"-"&amp;C998,Backgroundconc!$A$3:$E$2100,4,FALSE)</f>
        <v>92000</v>
      </c>
      <c r="S998" s="117">
        <f>VLOOKUP(B998&amp;"-"&amp;C998,Backgroundconc!$A$3:$E$2100,5,FALSE)</f>
        <v>130000</v>
      </c>
    </row>
    <row r="999" spans="1:19">
      <c r="A999" s="117" t="str">
        <f t="shared" si="92"/>
        <v>18292012</v>
      </c>
      <c r="B999" s="117">
        <f t="shared" si="96"/>
        <v>18</v>
      </c>
      <c r="C999" s="117">
        <f t="shared" si="97"/>
        <v>29</v>
      </c>
      <c r="D999" s="117">
        <v>92000</v>
      </c>
      <c r="E999" s="117">
        <v>134000</v>
      </c>
      <c r="F999" s="117">
        <v>2012</v>
      </c>
      <c r="G999" s="117">
        <v>3.1247370000000001</v>
      </c>
      <c r="N999" s="117" t="str">
        <f t="shared" si="93"/>
        <v>92000134000</v>
      </c>
      <c r="O999" s="117">
        <f t="shared" si="94"/>
        <v>18</v>
      </c>
      <c r="P999" s="117">
        <f t="shared" si="95"/>
        <v>29</v>
      </c>
      <c r="R999" s="117">
        <f>VLOOKUP(B999&amp;"-"&amp;C999,Backgroundconc!$A$3:$E$2100,4,FALSE)</f>
        <v>92000</v>
      </c>
      <c r="S999" s="117">
        <f>VLOOKUP(B999&amp;"-"&amp;C999,Backgroundconc!$A$3:$E$2100,5,FALSE)</f>
        <v>134000</v>
      </c>
    </row>
    <row r="1000" spans="1:19">
      <c r="A1000" s="117" t="str">
        <f t="shared" si="92"/>
        <v>18302012</v>
      </c>
      <c r="B1000" s="117">
        <f t="shared" si="96"/>
        <v>18</v>
      </c>
      <c r="C1000" s="117">
        <f t="shared" si="97"/>
        <v>30</v>
      </c>
      <c r="D1000" s="117">
        <v>92000</v>
      </c>
      <c r="E1000" s="117">
        <v>138000</v>
      </c>
      <c r="F1000" s="117">
        <v>2012</v>
      </c>
      <c r="G1000" s="117">
        <v>3.3443010000000002</v>
      </c>
      <c r="N1000" s="117" t="str">
        <f t="shared" si="93"/>
        <v>92000138000</v>
      </c>
      <c r="O1000" s="117">
        <f t="shared" si="94"/>
        <v>18</v>
      </c>
      <c r="P1000" s="117">
        <f t="shared" si="95"/>
        <v>30</v>
      </c>
      <c r="R1000" s="117">
        <f>VLOOKUP(B1000&amp;"-"&amp;C1000,Backgroundconc!$A$3:$E$2100,4,FALSE)</f>
        <v>92000</v>
      </c>
      <c r="S1000" s="117">
        <f>VLOOKUP(B1000&amp;"-"&amp;C1000,Backgroundconc!$A$3:$E$2100,5,FALSE)</f>
        <v>138000</v>
      </c>
    </row>
    <row r="1001" spans="1:19">
      <c r="A1001" s="117" t="str">
        <f t="shared" si="92"/>
        <v>18312012</v>
      </c>
      <c r="B1001" s="117">
        <f t="shared" si="96"/>
        <v>18</v>
      </c>
      <c r="C1001" s="117">
        <f t="shared" si="97"/>
        <v>31</v>
      </c>
      <c r="D1001" s="117">
        <v>92000</v>
      </c>
      <c r="E1001" s="117">
        <v>142000</v>
      </c>
      <c r="F1001" s="117">
        <v>2012</v>
      </c>
      <c r="G1001" s="117">
        <v>3.3989929999999999</v>
      </c>
      <c r="N1001" s="117" t="str">
        <f t="shared" si="93"/>
        <v>92000142000</v>
      </c>
      <c r="O1001" s="117">
        <f t="shared" si="94"/>
        <v>18</v>
      </c>
      <c r="P1001" s="117">
        <f t="shared" si="95"/>
        <v>31</v>
      </c>
      <c r="R1001" s="117">
        <f>VLOOKUP(B1001&amp;"-"&amp;C1001,Backgroundconc!$A$3:$E$2100,4,FALSE)</f>
        <v>92000</v>
      </c>
      <c r="S1001" s="117">
        <f>VLOOKUP(B1001&amp;"-"&amp;C1001,Backgroundconc!$A$3:$E$2100,5,FALSE)</f>
        <v>142000</v>
      </c>
    </row>
    <row r="1002" spans="1:19">
      <c r="A1002" s="117" t="str">
        <f t="shared" si="92"/>
        <v>18322012</v>
      </c>
      <c r="B1002" s="117">
        <f t="shared" si="96"/>
        <v>18</v>
      </c>
      <c r="C1002" s="117">
        <f t="shared" si="97"/>
        <v>32</v>
      </c>
      <c r="D1002" s="117">
        <v>92000</v>
      </c>
      <c r="E1002" s="117">
        <v>146000</v>
      </c>
      <c r="F1002" s="117">
        <v>2012</v>
      </c>
      <c r="G1002" s="117">
        <v>3.2227920000000001</v>
      </c>
      <c r="N1002" s="117" t="str">
        <f t="shared" si="93"/>
        <v>92000146000</v>
      </c>
      <c r="O1002" s="117">
        <f t="shared" si="94"/>
        <v>18</v>
      </c>
      <c r="P1002" s="117">
        <f t="shared" si="95"/>
        <v>32</v>
      </c>
      <c r="R1002" s="117">
        <f>VLOOKUP(B1002&amp;"-"&amp;C1002,Backgroundconc!$A$3:$E$2100,4,FALSE)</f>
        <v>92000</v>
      </c>
      <c r="S1002" s="117">
        <f>VLOOKUP(B1002&amp;"-"&amp;C1002,Backgroundconc!$A$3:$E$2100,5,FALSE)</f>
        <v>146000</v>
      </c>
    </row>
    <row r="1003" spans="1:19">
      <c r="A1003" s="117" t="str">
        <f t="shared" si="92"/>
        <v>18332012</v>
      </c>
      <c r="B1003" s="117">
        <f t="shared" si="96"/>
        <v>18</v>
      </c>
      <c r="C1003" s="117">
        <f t="shared" si="97"/>
        <v>33</v>
      </c>
      <c r="D1003" s="117">
        <v>92000</v>
      </c>
      <c r="E1003" s="117">
        <v>150000</v>
      </c>
      <c r="F1003" s="117">
        <v>2012</v>
      </c>
      <c r="G1003" s="117">
        <v>3.440598</v>
      </c>
      <c r="N1003" s="117" t="str">
        <f t="shared" si="93"/>
        <v>92000150000</v>
      </c>
      <c r="O1003" s="117">
        <f t="shared" si="94"/>
        <v>18</v>
      </c>
      <c r="P1003" s="117">
        <f t="shared" si="95"/>
        <v>33</v>
      </c>
      <c r="R1003" s="117">
        <f>VLOOKUP(B1003&amp;"-"&amp;C1003,Backgroundconc!$A$3:$E$2100,4,FALSE)</f>
        <v>92000</v>
      </c>
      <c r="S1003" s="117">
        <f>VLOOKUP(B1003&amp;"-"&amp;C1003,Backgroundconc!$A$3:$E$2100,5,FALSE)</f>
        <v>150000</v>
      </c>
    </row>
    <row r="1004" spans="1:19">
      <c r="A1004" s="117" t="str">
        <f t="shared" si="92"/>
        <v>18342012</v>
      </c>
      <c r="B1004" s="117">
        <f t="shared" si="96"/>
        <v>18</v>
      </c>
      <c r="C1004" s="117">
        <f t="shared" si="97"/>
        <v>34</v>
      </c>
      <c r="D1004" s="117">
        <v>92000</v>
      </c>
      <c r="E1004" s="117">
        <v>154000</v>
      </c>
      <c r="F1004" s="117">
        <v>2012</v>
      </c>
      <c r="G1004" s="117">
        <v>3.4309669999999999</v>
      </c>
      <c r="N1004" s="117" t="str">
        <f t="shared" si="93"/>
        <v>92000154000</v>
      </c>
      <c r="O1004" s="117">
        <f t="shared" si="94"/>
        <v>18</v>
      </c>
      <c r="P1004" s="117">
        <f t="shared" si="95"/>
        <v>34</v>
      </c>
      <c r="R1004" s="117">
        <f>VLOOKUP(B1004&amp;"-"&amp;C1004,Backgroundconc!$A$3:$E$2100,4,FALSE)</f>
        <v>92000</v>
      </c>
      <c r="S1004" s="117">
        <f>VLOOKUP(B1004&amp;"-"&amp;C1004,Backgroundconc!$A$3:$E$2100,5,FALSE)</f>
        <v>154000</v>
      </c>
    </row>
    <row r="1005" spans="1:19">
      <c r="A1005" s="117" t="str">
        <f t="shared" si="92"/>
        <v>18352012</v>
      </c>
      <c r="B1005" s="117">
        <f t="shared" si="96"/>
        <v>18</v>
      </c>
      <c r="C1005" s="117">
        <f t="shared" si="97"/>
        <v>35</v>
      </c>
      <c r="D1005" s="117">
        <v>92000</v>
      </c>
      <c r="E1005" s="117">
        <v>158000</v>
      </c>
      <c r="F1005" s="117">
        <v>2012</v>
      </c>
      <c r="G1005" s="117">
        <v>3.4051629999999999</v>
      </c>
      <c r="N1005" s="117" t="str">
        <f t="shared" si="93"/>
        <v>92000158000</v>
      </c>
      <c r="O1005" s="117">
        <f t="shared" si="94"/>
        <v>18</v>
      </c>
      <c r="P1005" s="117">
        <f t="shared" si="95"/>
        <v>35</v>
      </c>
      <c r="R1005" s="117">
        <f>VLOOKUP(B1005&amp;"-"&amp;C1005,Backgroundconc!$A$3:$E$2100,4,FALSE)</f>
        <v>92000</v>
      </c>
      <c r="S1005" s="117">
        <f>VLOOKUP(B1005&amp;"-"&amp;C1005,Backgroundconc!$A$3:$E$2100,5,FALSE)</f>
        <v>158000</v>
      </c>
    </row>
    <row r="1006" spans="1:19">
      <c r="A1006" s="117" t="str">
        <f t="shared" si="92"/>
        <v>18362012</v>
      </c>
      <c r="B1006" s="117">
        <f t="shared" si="96"/>
        <v>18</v>
      </c>
      <c r="C1006" s="117">
        <f t="shared" si="97"/>
        <v>36</v>
      </c>
      <c r="D1006" s="117">
        <v>92000</v>
      </c>
      <c r="E1006" s="117">
        <v>162000</v>
      </c>
      <c r="F1006" s="117">
        <v>2012</v>
      </c>
      <c r="G1006" s="117">
        <v>3.41351</v>
      </c>
      <c r="N1006" s="117" t="str">
        <f t="shared" si="93"/>
        <v>92000162000</v>
      </c>
      <c r="O1006" s="117">
        <f t="shared" si="94"/>
        <v>18</v>
      </c>
      <c r="P1006" s="117">
        <f t="shared" si="95"/>
        <v>36</v>
      </c>
      <c r="R1006" s="117">
        <f>VLOOKUP(B1006&amp;"-"&amp;C1006,Backgroundconc!$A$3:$E$2100,4,FALSE)</f>
        <v>92000</v>
      </c>
      <c r="S1006" s="117">
        <f>VLOOKUP(B1006&amp;"-"&amp;C1006,Backgroundconc!$A$3:$E$2100,5,FALSE)</f>
        <v>162000</v>
      </c>
    </row>
    <row r="1007" spans="1:19">
      <c r="A1007" s="117" t="str">
        <f t="shared" si="92"/>
        <v>18372012</v>
      </c>
      <c r="B1007" s="117">
        <f t="shared" si="96"/>
        <v>18</v>
      </c>
      <c r="C1007" s="117">
        <f t="shared" si="97"/>
        <v>37</v>
      </c>
      <c r="D1007" s="117">
        <v>92000</v>
      </c>
      <c r="E1007" s="117">
        <v>166000</v>
      </c>
      <c r="F1007" s="117">
        <v>2012</v>
      </c>
      <c r="G1007" s="117">
        <v>3.3120799999999999</v>
      </c>
      <c r="N1007" s="117" t="str">
        <f t="shared" si="93"/>
        <v>92000166000</v>
      </c>
      <c r="O1007" s="117">
        <f t="shared" si="94"/>
        <v>18</v>
      </c>
      <c r="P1007" s="117">
        <f t="shared" si="95"/>
        <v>37</v>
      </c>
      <c r="R1007" s="117">
        <f>VLOOKUP(B1007&amp;"-"&amp;C1007,Backgroundconc!$A$3:$E$2100,4,FALSE)</f>
        <v>92000</v>
      </c>
      <c r="S1007" s="117">
        <f>VLOOKUP(B1007&amp;"-"&amp;C1007,Backgroundconc!$A$3:$E$2100,5,FALSE)</f>
        <v>166000</v>
      </c>
    </row>
    <row r="1008" spans="1:19">
      <c r="A1008" s="117" t="str">
        <f t="shared" si="92"/>
        <v>18382012</v>
      </c>
      <c r="B1008" s="117">
        <f t="shared" si="96"/>
        <v>18</v>
      </c>
      <c r="C1008" s="117">
        <f t="shared" si="97"/>
        <v>38</v>
      </c>
      <c r="D1008" s="117">
        <v>92000</v>
      </c>
      <c r="E1008" s="117">
        <v>170000</v>
      </c>
      <c r="F1008" s="117">
        <v>2012</v>
      </c>
      <c r="G1008" s="117">
        <v>3.4256709999999999</v>
      </c>
      <c r="N1008" s="117" t="str">
        <f t="shared" si="93"/>
        <v>92000170000</v>
      </c>
      <c r="O1008" s="117">
        <f t="shared" si="94"/>
        <v>18</v>
      </c>
      <c r="P1008" s="117">
        <f t="shared" si="95"/>
        <v>38</v>
      </c>
      <c r="R1008" s="117">
        <f>VLOOKUP(B1008&amp;"-"&amp;C1008,Backgroundconc!$A$3:$E$2100,4,FALSE)</f>
        <v>92000</v>
      </c>
      <c r="S1008" s="117">
        <f>VLOOKUP(B1008&amp;"-"&amp;C1008,Backgroundconc!$A$3:$E$2100,5,FALSE)</f>
        <v>170000</v>
      </c>
    </row>
    <row r="1009" spans="1:19">
      <c r="A1009" s="117" t="str">
        <f t="shared" si="92"/>
        <v>18392012</v>
      </c>
      <c r="B1009" s="117">
        <f t="shared" si="96"/>
        <v>18</v>
      </c>
      <c r="C1009" s="117">
        <f t="shared" si="97"/>
        <v>39</v>
      </c>
      <c r="D1009" s="117">
        <v>92000</v>
      </c>
      <c r="E1009" s="117">
        <v>174000</v>
      </c>
      <c r="F1009" s="117">
        <v>2012</v>
      </c>
      <c r="G1009" s="117">
        <v>3.4368970000000001</v>
      </c>
      <c r="N1009" s="117" t="str">
        <f t="shared" si="93"/>
        <v>92000174000</v>
      </c>
      <c r="O1009" s="117">
        <f t="shared" si="94"/>
        <v>18</v>
      </c>
      <c r="P1009" s="117">
        <f t="shared" si="95"/>
        <v>39</v>
      </c>
      <c r="R1009" s="117">
        <f>VLOOKUP(B1009&amp;"-"&amp;C1009,Backgroundconc!$A$3:$E$2100,4,FALSE)</f>
        <v>92000</v>
      </c>
      <c r="S1009" s="117">
        <f>VLOOKUP(B1009&amp;"-"&amp;C1009,Backgroundconc!$A$3:$E$2100,5,FALSE)</f>
        <v>174000</v>
      </c>
    </row>
    <row r="1010" spans="1:19">
      <c r="A1010" s="117" t="str">
        <f t="shared" si="92"/>
        <v>18402012</v>
      </c>
      <c r="B1010" s="117">
        <f t="shared" si="96"/>
        <v>18</v>
      </c>
      <c r="C1010" s="117">
        <f t="shared" si="97"/>
        <v>40</v>
      </c>
      <c r="D1010" s="117">
        <v>92000</v>
      </c>
      <c r="E1010" s="117">
        <v>178000</v>
      </c>
      <c r="F1010" s="117">
        <v>2012</v>
      </c>
      <c r="G1010" s="117">
        <v>3.3562620000000001</v>
      </c>
      <c r="N1010" s="117" t="str">
        <f t="shared" si="93"/>
        <v>92000178000</v>
      </c>
      <c r="O1010" s="117">
        <f t="shared" si="94"/>
        <v>18</v>
      </c>
      <c r="P1010" s="117">
        <f t="shared" si="95"/>
        <v>40</v>
      </c>
      <c r="R1010" s="117">
        <f>VLOOKUP(B1010&amp;"-"&amp;C1010,Backgroundconc!$A$3:$E$2100,4,FALSE)</f>
        <v>92000</v>
      </c>
      <c r="S1010" s="117">
        <f>VLOOKUP(B1010&amp;"-"&amp;C1010,Backgroundconc!$A$3:$E$2100,5,FALSE)</f>
        <v>178000</v>
      </c>
    </row>
    <row r="1011" spans="1:19">
      <c r="A1011" s="117" t="str">
        <f t="shared" si="92"/>
        <v>18412012</v>
      </c>
      <c r="B1011" s="117">
        <f t="shared" si="96"/>
        <v>18</v>
      </c>
      <c r="C1011" s="117">
        <f t="shared" si="97"/>
        <v>41</v>
      </c>
      <c r="D1011" s="117">
        <v>92000</v>
      </c>
      <c r="E1011" s="117">
        <v>182000</v>
      </c>
      <c r="F1011" s="117">
        <v>2012</v>
      </c>
      <c r="G1011" s="117">
        <v>3.4108290000000001</v>
      </c>
      <c r="N1011" s="117" t="str">
        <f t="shared" si="93"/>
        <v>92000182000</v>
      </c>
      <c r="O1011" s="117">
        <f t="shared" si="94"/>
        <v>18</v>
      </c>
      <c r="P1011" s="117">
        <f t="shared" si="95"/>
        <v>41</v>
      </c>
      <c r="R1011" s="117">
        <f>VLOOKUP(B1011&amp;"-"&amp;C1011,Backgroundconc!$A$3:$E$2100,4,FALSE)</f>
        <v>92000</v>
      </c>
      <c r="S1011" s="117">
        <f>VLOOKUP(B1011&amp;"-"&amp;C1011,Backgroundconc!$A$3:$E$2100,5,FALSE)</f>
        <v>182000</v>
      </c>
    </row>
    <row r="1012" spans="1:19">
      <c r="A1012" s="117" t="str">
        <f t="shared" si="92"/>
        <v>18422012</v>
      </c>
      <c r="B1012" s="117">
        <f t="shared" si="96"/>
        <v>18</v>
      </c>
      <c r="C1012" s="117">
        <f t="shared" si="97"/>
        <v>42</v>
      </c>
      <c r="D1012" s="117">
        <v>92000</v>
      </c>
      <c r="E1012" s="117">
        <v>186000</v>
      </c>
      <c r="F1012" s="117">
        <v>2012</v>
      </c>
      <c r="G1012" s="117">
        <v>3.2826810000000002</v>
      </c>
      <c r="N1012" s="117" t="str">
        <f t="shared" si="93"/>
        <v>92000186000</v>
      </c>
      <c r="O1012" s="117">
        <f t="shared" si="94"/>
        <v>18</v>
      </c>
      <c r="P1012" s="117">
        <f t="shared" si="95"/>
        <v>42</v>
      </c>
      <c r="R1012" s="117">
        <f>VLOOKUP(B1012&amp;"-"&amp;C1012,Backgroundconc!$A$3:$E$2100,4,FALSE)</f>
        <v>92000</v>
      </c>
      <c r="S1012" s="117">
        <f>VLOOKUP(B1012&amp;"-"&amp;C1012,Backgroundconc!$A$3:$E$2100,5,FALSE)</f>
        <v>186000</v>
      </c>
    </row>
    <row r="1013" spans="1:19">
      <c r="A1013" s="117" t="str">
        <f t="shared" si="92"/>
        <v>18432012</v>
      </c>
      <c r="B1013" s="117">
        <f t="shared" si="96"/>
        <v>18</v>
      </c>
      <c r="C1013" s="117">
        <f t="shared" si="97"/>
        <v>43</v>
      </c>
      <c r="D1013" s="117">
        <v>92000</v>
      </c>
      <c r="E1013" s="117">
        <v>190000</v>
      </c>
      <c r="F1013" s="117">
        <v>2012</v>
      </c>
      <c r="G1013" s="117">
        <v>3.4798819999999999</v>
      </c>
      <c r="N1013" s="117" t="str">
        <f t="shared" si="93"/>
        <v>92000190000</v>
      </c>
      <c r="O1013" s="117">
        <f t="shared" si="94"/>
        <v>18</v>
      </c>
      <c r="P1013" s="117">
        <f t="shared" si="95"/>
        <v>43</v>
      </c>
      <c r="R1013" s="117">
        <f>VLOOKUP(B1013&amp;"-"&amp;C1013,Backgroundconc!$A$3:$E$2100,4,FALSE)</f>
        <v>92000</v>
      </c>
      <c r="S1013" s="117">
        <f>VLOOKUP(B1013&amp;"-"&amp;C1013,Backgroundconc!$A$3:$E$2100,5,FALSE)</f>
        <v>190000</v>
      </c>
    </row>
    <row r="1014" spans="1:19">
      <c r="A1014" s="117" t="str">
        <f t="shared" si="92"/>
        <v>18442012</v>
      </c>
      <c r="B1014" s="117">
        <f t="shared" si="96"/>
        <v>18</v>
      </c>
      <c r="C1014" s="117">
        <f t="shared" si="97"/>
        <v>44</v>
      </c>
      <c r="D1014" s="117">
        <v>92000</v>
      </c>
      <c r="E1014" s="117">
        <v>194000</v>
      </c>
      <c r="F1014" s="117">
        <v>2012</v>
      </c>
      <c r="G1014" s="117">
        <v>3.5342630000000002</v>
      </c>
      <c r="N1014" s="117" t="str">
        <f t="shared" si="93"/>
        <v>92000194000</v>
      </c>
      <c r="O1014" s="117">
        <f t="shared" si="94"/>
        <v>18</v>
      </c>
      <c r="P1014" s="117">
        <f t="shared" si="95"/>
        <v>44</v>
      </c>
      <c r="R1014" s="117">
        <f>VLOOKUP(B1014&amp;"-"&amp;C1014,Backgroundconc!$A$3:$E$2100,4,FALSE)</f>
        <v>92000</v>
      </c>
      <c r="S1014" s="117">
        <f>VLOOKUP(B1014&amp;"-"&amp;C1014,Backgroundconc!$A$3:$E$2100,5,FALSE)</f>
        <v>194000</v>
      </c>
    </row>
    <row r="1015" spans="1:19">
      <c r="A1015" s="117" t="str">
        <f t="shared" si="92"/>
        <v>18452012</v>
      </c>
      <c r="B1015" s="117">
        <f t="shared" si="96"/>
        <v>18</v>
      </c>
      <c r="C1015" s="117">
        <f t="shared" si="97"/>
        <v>45</v>
      </c>
      <c r="D1015" s="117">
        <v>92000</v>
      </c>
      <c r="E1015" s="117">
        <v>198000</v>
      </c>
      <c r="F1015" s="117">
        <v>2012</v>
      </c>
      <c r="G1015" s="117">
        <v>3.5327500000000001</v>
      </c>
      <c r="N1015" s="117" t="str">
        <f t="shared" si="93"/>
        <v>92000198000</v>
      </c>
      <c r="O1015" s="117">
        <f t="shared" si="94"/>
        <v>18</v>
      </c>
      <c r="P1015" s="117">
        <f t="shared" si="95"/>
        <v>45</v>
      </c>
      <c r="R1015" s="117">
        <f>VLOOKUP(B1015&amp;"-"&amp;C1015,Backgroundconc!$A$3:$E$2100,4,FALSE)</f>
        <v>92000</v>
      </c>
      <c r="S1015" s="117">
        <f>VLOOKUP(B1015&amp;"-"&amp;C1015,Backgroundconc!$A$3:$E$2100,5,FALSE)</f>
        <v>198000</v>
      </c>
    </row>
    <row r="1016" spans="1:19">
      <c r="A1016" s="117" t="str">
        <f t="shared" si="92"/>
        <v>18462012</v>
      </c>
      <c r="B1016" s="117">
        <f t="shared" si="96"/>
        <v>18</v>
      </c>
      <c r="C1016" s="117">
        <f t="shared" si="97"/>
        <v>46</v>
      </c>
      <c r="D1016" s="117">
        <v>92000</v>
      </c>
      <c r="E1016" s="117">
        <v>202000</v>
      </c>
      <c r="F1016" s="117">
        <v>2012</v>
      </c>
      <c r="G1016" s="117">
        <v>3.5267430000000002</v>
      </c>
      <c r="N1016" s="117" t="str">
        <f t="shared" si="93"/>
        <v>92000202000</v>
      </c>
      <c r="O1016" s="117">
        <f t="shared" si="94"/>
        <v>18</v>
      </c>
      <c r="P1016" s="117">
        <f t="shared" si="95"/>
        <v>46</v>
      </c>
      <c r="R1016" s="117">
        <f>VLOOKUP(B1016&amp;"-"&amp;C1016,Backgroundconc!$A$3:$E$2100,4,FALSE)</f>
        <v>92000</v>
      </c>
      <c r="S1016" s="117">
        <f>VLOOKUP(B1016&amp;"-"&amp;C1016,Backgroundconc!$A$3:$E$2100,5,FALSE)</f>
        <v>202000</v>
      </c>
    </row>
    <row r="1017" spans="1:19">
      <c r="A1017" s="117" t="str">
        <f t="shared" si="92"/>
        <v>18472012</v>
      </c>
      <c r="B1017" s="117">
        <f t="shared" si="96"/>
        <v>18</v>
      </c>
      <c r="C1017" s="117">
        <f t="shared" si="97"/>
        <v>47</v>
      </c>
      <c r="D1017" s="117">
        <v>92000</v>
      </c>
      <c r="E1017" s="117">
        <v>206000</v>
      </c>
      <c r="F1017" s="117">
        <v>2012</v>
      </c>
      <c r="G1017" s="117">
        <v>3.5335450000000002</v>
      </c>
      <c r="N1017" s="117" t="str">
        <f t="shared" si="93"/>
        <v>92000206000</v>
      </c>
      <c r="O1017" s="117">
        <f t="shared" si="94"/>
        <v>18</v>
      </c>
      <c r="P1017" s="117">
        <f t="shared" si="95"/>
        <v>47</v>
      </c>
      <c r="R1017" s="117">
        <f>VLOOKUP(B1017&amp;"-"&amp;C1017,Backgroundconc!$A$3:$E$2100,4,FALSE)</f>
        <v>92000</v>
      </c>
      <c r="S1017" s="117">
        <f>VLOOKUP(B1017&amp;"-"&amp;C1017,Backgroundconc!$A$3:$E$2100,5,FALSE)</f>
        <v>206000</v>
      </c>
    </row>
    <row r="1018" spans="1:19">
      <c r="A1018" s="117" t="str">
        <f t="shared" si="92"/>
        <v>18482012</v>
      </c>
      <c r="B1018" s="117">
        <f t="shared" si="96"/>
        <v>18</v>
      </c>
      <c r="C1018" s="117">
        <f t="shared" si="97"/>
        <v>48</v>
      </c>
      <c r="D1018" s="117">
        <v>92000</v>
      </c>
      <c r="E1018" s="117">
        <v>210000</v>
      </c>
      <c r="F1018" s="117">
        <v>2012</v>
      </c>
      <c r="G1018" s="117">
        <v>3.5231780000000001</v>
      </c>
      <c r="N1018" s="117" t="str">
        <f t="shared" si="93"/>
        <v>92000210000</v>
      </c>
      <c r="O1018" s="117">
        <f t="shared" si="94"/>
        <v>18</v>
      </c>
      <c r="P1018" s="117">
        <f t="shared" si="95"/>
        <v>48</v>
      </c>
      <c r="R1018" s="117">
        <f>VLOOKUP(B1018&amp;"-"&amp;C1018,Backgroundconc!$A$3:$E$2100,4,FALSE)</f>
        <v>92000</v>
      </c>
      <c r="S1018" s="117">
        <f>VLOOKUP(B1018&amp;"-"&amp;C1018,Backgroundconc!$A$3:$E$2100,5,FALSE)</f>
        <v>210000</v>
      </c>
    </row>
    <row r="1019" spans="1:19">
      <c r="A1019" s="117" t="str">
        <f t="shared" si="92"/>
        <v>18492012</v>
      </c>
      <c r="B1019" s="117">
        <f t="shared" si="96"/>
        <v>18</v>
      </c>
      <c r="C1019" s="117">
        <f t="shared" si="97"/>
        <v>49</v>
      </c>
      <c r="D1019" s="117">
        <v>92000</v>
      </c>
      <c r="E1019" s="117">
        <v>214000</v>
      </c>
      <c r="F1019" s="117">
        <v>2012</v>
      </c>
      <c r="G1019" s="117">
        <v>3.7438760000000002</v>
      </c>
      <c r="N1019" s="117" t="str">
        <f t="shared" si="93"/>
        <v>92000214000</v>
      </c>
      <c r="O1019" s="117">
        <f t="shared" si="94"/>
        <v>18</v>
      </c>
      <c r="P1019" s="117">
        <f t="shared" si="95"/>
        <v>49</v>
      </c>
      <c r="R1019" s="117">
        <f>VLOOKUP(B1019&amp;"-"&amp;C1019,Backgroundconc!$A$3:$E$2100,4,FALSE)</f>
        <v>92000</v>
      </c>
      <c r="S1019" s="117">
        <f>VLOOKUP(B1019&amp;"-"&amp;C1019,Backgroundconc!$A$3:$E$2100,5,FALSE)</f>
        <v>214000</v>
      </c>
    </row>
    <row r="1020" spans="1:19">
      <c r="A1020" s="117" t="str">
        <f t="shared" si="92"/>
        <v>18502012</v>
      </c>
      <c r="B1020" s="117">
        <f t="shared" si="96"/>
        <v>18</v>
      </c>
      <c r="C1020" s="117">
        <f t="shared" si="97"/>
        <v>50</v>
      </c>
      <c r="D1020" s="117">
        <v>92000</v>
      </c>
      <c r="E1020" s="117">
        <v>218000</v>
      </c>
      <c r="F1020" s="117">
        <v>2012</v>
      </c>
      <c r="G1020" s="117">
        <v>3.8988290000000001</v>
      </c>
      <c r="N1020" s="117" t="str">
        <f t="shared" si="93"/>
        <v>92000218000</v>
      </c>
      <c r="O1020" s="117">
        <f t="shared" si="94"/>
        <v>18</v>
      </c>
      <c r="P1020" s="117">
        <f t="shared" si="95"/>
        <v>50</v>
      </c>
      <c r="R1020" s="117">
        <f>VLOOKUP(B1020&amp;"-"&amp;C1020,Backgroundconc!$A$3:$E$2100,4,FALSE)</f>
        <v>92000</v>
      </c>
      <c r="S1020" s="117">
        <f>VLOOKUP(B1020&amp;"-"&amp;C1020,Backgroundconc!$A$3:$E$2100,5,FALSE)</f>
        <v>218000</v>
      </c>
    </row>
    <row r="1021" spans="1:19">
      <c r="A1021" s="117" t="str">
        <f t="shared" si="92"/>
        <v>18512012</v>
      </c>
      <c r="B1021" s="117">
        <f t="shared" si="96"/>
        <v>18</v>
      </c>
      <c r="C1021" s="117">
        <f t="shared" si="97"/>
        <v>51</v>
      </c>
      <c r="D1021" s="117">
        <v>92000</v>
      </c>
      <c r="E1021" s="117">
        <v>222000</v>
      </c>
      <c r="F1021" s="117">
        <v>2012</v>
      </c>
      <c r="G1021" s="117">
        <v>3.9721120000000001</v>
      </c>
      <c r="N1021" s="117" t="str">
        <f t="shared" si="93"/>
        <v>92000222000</v>
      </c>
      <c r="O1021" s="117">
        <f t="shared" si="94"/>
        <v>18</v>
      </c>
      <c r="P1021" s="117">
        <f t="shared" si="95"/>
        <v>51</v>
      </c>
      <c r="R1021" s="117">
        <f>VLOOKUP(B1021&amp;"-"&amp;C1021,Backgroundconc!$A$3:$E$2100,4,FALSE)</f>
        <v>92000</v>
      </c>
      <c r="S1021" s="117">
        <f>VLOOKUP(B1021&amp;"-"&amp;C1021,Backgroundconc!$A$3:$E$2100,5,FALSE)</f>
        <v>222000</v>
      </c>
    </row>
    <row r="1022" spans="1:19">
      <c r="A1022" s="117" t="str">
        <f t="shared" si="92"/>
        <v>18522012</v>
      </c>
      <c r="B1022" s="117">
        <f t="shared" si="96"/>
        <v>18</v>
      </c>
      <c r="C1022" s="117">
        <f t="shared" si="97"/>
        <v>52</v>
      </c>
      <c r="D1022" s="117">
        <v>92000</v>
      </c>
      <c r="E1022" s="117">
        <v>226000</v>
      </c>
      <c r="F1022" s="117">
        <v>2012</v>
      </c>
      <c r="G1022" s="117">
        <v>3.9836420000000001</v>
      </c>
      <c r="N1022" s="117" t="str">
        <f t="shared" si="93"/>
        <v>92000226000</v>
      </c>
      <c r="O1022" s="117">
        <f t="shared" si="94"/>
        <v>18</v>
      </c>
      <c r="P1022" s="117">
        <f t="shared" si="95"/>
        <v>52</v>
      </c>
      <c r="R1022" s="117" t="e">
        <f>VLOOKUP(B1022&amp;"-"&amp;C1022,Backgroundconc!$A$3:$E$2100,4,FALSE)</f>
        <v>#N/A</v>
      </c>
      <c r="S1022" s="117" t="e">
        <f>VLOOKUP(B1022&amp;"-"&amp;C1022,Backgroundconc!$A$3:$E$2100,5,FALSE)</f>
        <v>#N/A</v>
      </c>
    </row>
    <row r="1023" spans="1:19">
      <c r="A1023" s="117" t="str">
        <f t="shared" si="92"/>
        <v>18532012</v>
      </c>
      <c r="B1023" s="117">
        <f t="shared" si="96"/>
        <v>18</v>
      </c>
      <c r="C1023" s="117">
        <f t="shared" si="97"/>
        <v>53</v>
      </c>
      <c r="D1023" s="117">
        <v>92000</v>
      </c>
      <c r="E1023" s="117">
        <v>230000</v>
      </c>
      <c r="F1023" s="117">
        <v>2012</v>
      </c>
      <c r="G1023" s="117">
        <v>3.9293619999999998</v>
      </c>
      <c r="N1023" s="117" t="str">
        <f t="shared" si="93"/>
        <v>92000230000</v>
      </c>
      <c r="O1023" s="117">
        <f t="shared" si="94"/>
        <v>18</v>
      </c>
      <c r="P1023" s="117">
        <f t="shared" si="95"/>
        <v>53</v>
      </c>
      <c r="R1023" s="117" t="e">
        <f>VLOOKUP(B1023&amp;"-"&amp;C1023,Backgroundconc!$A$3:$E$2100,4,FALSE)</f>
        <v>#N/A</v>
      </c>
      <c r="S1023" s="117" t="e">
        <f>VLOOKUP(B1023&amp;"-"&amp;C1023,Backgroundconc!$A$3:$E$2100,5,FALSE)</f>
        <v>#N/A</v>
      </c>
    </row>
    <row r="1024" spans="1:19">
      <c r="A1024" s="117" t="str">
        <f t="shared" si="92"/>
        <v>18542012</v>
      </c>
      <c r="B1024" s="117">
        <f t="shared" si="96"/>
        <v>18</v>
      </c>
      <c r="C1024" s="117">
        <f t="shared" si="97"/>
        <v>54</v>
      </c>
      <c r="D1024" s="117">
        <v>92000</v>
      </c>
      <c r="E1024" s="117">
        <v>234000</v>
      </c>
      <c r="F1024" s="117">
        <v>2012</v>
      </c>
      <c r="G1024" s="117">
        <v>5.3936840000000004</v>
      </c>
      <c r="N1024" s="117" t="str">
        <f t="shared" si="93"/>
        <v>92000234000</v>
      </c>
      <c r="O1024" s="117">
        <f t="shared" si="94"/>
        <v>18</v>
      </c>
      <c r="P1024" s="117">
        <f t="shared" si="95"/>
        <v>54</v>
      </c>
      <c r="R1024" s="117" t="e">
        <f>VLOOKUP(B1024&amp;"-"&amp;C1024,Backgroundconc!$A$3:$E$2100,4,FALSE)</f>
        <v>#N/A</v>
      </c>
      <c r="S1024" s="117" t="e">
        <f>VLOOKUP(B1024&amp;"-"&amp;C1024,Backgroundconc!$A$3:$E$2100,5,FALSE)</f>
        <v>#N/A</v>
      </c>
    </row>
    <row r="1025" spans="1:19">
      <c r="A1025" s="117" t="str">
        <f t="shared" si="92"/>
        <v>18552012</v>
      </c>
      <c r="B1025" s="117">
        <f t="shared" si="96"/>
        <v>18</v>
      </c>
      <c r="C1025" s="117">
        <f t="shared" si="97"/>
        <v>55</v>
      </c>
      <c r="D1025" s="117">
        <v>92000</v>
      </c>
      <c r="E1025" s="117">
        <v>238000</v>
      </c>
      <c r="F1025" s="117">
        <v>2012</v>
      </c>
      <c r="G1025" s="117">
        <v>5.2300849999999999</v>
      </c>
      <c r="N1025" s="117" t="str">
        <f t="shared" si="93"/>
        <v>92000238000</v>
      </c>
      <c r="O1025" s="117">
        <f t="shared" si="94"/>
        <v>18</v>
      </c>
      <c r="P1025" s="117">
        <f t="shared" si="95"/>
        <v>55</v>
      </c>
      <c r="R1025" s="117" t="e">
        <f>VLOOKUP(B1025&amp;"-"&amp;C1025,Backgroundconc!$A$3:$E$2100,4,FALSE)</f>
        <v>#N/A</v>
      </c>
      <c r="S1025" s="117" t="e">
        <f>VLOOKUP(B1025&amp;"-"&amp;C1025,Backgroundconc!$A$3:$E$2100,5,FALSE)</f>
        <v>#N/A</v>
      </c>
    </row>
    <row r="1026" spans="1:19">
      <c r="A1026" s="117" t="str">
        <f t="shared" si="92"/>
        <v>18562012</v>
      </c>
      <c r="B1026" s="117">
        <f t="shared" si="96"/>
        <v>18</v>
      </c>
      <c r="C1026" s="117">
        <f t="shared" si="97"/>
        <v>56</v>
      </c>
      <c r="D1026" s="117">
        <v>92000</v>
      </c>
      <c r="E1026" s="117">
        <v>242000</v>
      </c>
      <c r="F1026" s="117">
        <v>2012</v>
      </c>
      <c r="G1026" s="117">
        <v>4.3071109999999999</v>
      </c>
      <c r="N1026" s="117" t="str">
        <f t="shared" si="93"/>
        <v>92000242000</v>
      </c>
      <c r="O1026" s="117">
        <f t="shared" si="94"/>
        <v>18</v>
      </c>
      <c r="P1026" s="117">
        <f t="shared" si="95"/>
        <v>56</v>
      </c>
      <c r="R1026" s="117" t="e">
        <f>VLOOKUP(B1026&amp;"-"&amp;C1026,Backgroundconc!$A$3:$E$2100,4,FALSE)</f>
        <v>#N/A</v>
      </c>
      <c r="S1026" s="117" t="e">
        <f>VLOOKUP(B1026&amp;"-"&amp;C1026,Backgroundconc!$A$3:$E$2100,5,FALSE)</f>
        <v>#N/A</v>
      </c>
    </row>
    <row r="1027" spans="1:19">
      <c r="A1027" s="117" t="str">
        <f t="shared" ref="A1027:A1090" si="98">CONCATENATE(B1027,C1027,F1027)</f>
        <v>18572012</v>
      </c>
      <c r="B1027" s="117">
        <f t="shared" si="96"/>
        <v>18</v>
      </c>
      <c r="C1027" s="117">
        <f t="shared" si="97"/>
        <v>57</v>
      </c>
      <c r="D1027" s="117">
        <v>92000</v>
      </c>
      <c r="E1027" s="117">
        <v>246000</v>
      </c>
      <c r="F1027" s="117">
        <v>2012</v>
      </c>
      <c r="G1027" s="117">
        <v>4.4763359999999999</v>
      </c>
      <c r="N1027" s="117" t="str">
        <f t="shared" ref="N1027:N1090" si="99">D1027&amp;E1027</f>
        <v>92000246000</v>
      </c>
      <c r="O1027" s="117">
        <f t="shared" ref="O1027:O1090" si="100">B1027</f>
        <v>18</v>
      </c>
      <c r="P1027" s="117">
        <f t="shared" ref="P1027:P1090" si="101">C1027</f>
        <v>57</v>
      </c>
      <c r="R1027" s="117" t="e">
        <f>VLOOKUP(B1027&amp;"-"&amp;C1027,Backgroundconc!$A$3:$E$2100,4,FALSE)</f>
        <v>#N/A</v>
      </c>
      <c r="S1027" s="117" t="e">
        <f>VLOOKUP(B1027&amp;"-"&amp;C1027,Backgroundconc!$A$3:$E$2100,5,FALSE)</f>
        <v>#N/A</v>
      </c>
    </row>
    <row r="1028" spans="1:19">
      <c r="A1028" s="117" t="str">
        <f t="shared" si="98"/>
        <v>1912012</v>
      </c>
      <c r="B1028" s="117">
        <f t="shared" si="96"/>
        <v>19</v>
      </c>
      <c r="C1028" s="117">
        <f t="shared" si="97"/>
        <v>1</v>
      </c>
      <c r="D1028" s="117">
        <v>96000</v>
      </c>
      <c r="E1028" s="117">
        <v>22000</v>
      </c>
      <c r="F1028" s="117">
        <v>2012</v>
      </c>
      <c r="G1028" s="117">
        <v>2.7363940000000002</v>
      </c>
      <c r="N1028" s="117" t="str">
        <f t="shared" si="99"/>
        <v>9600022000</v>
      </c>
      <c r="O1028" s="117">
        <f t="shared" si="100"/>
        <v>19</v>
      </c>
      <c r="P1028" s="117">
        <f t="shared" si="101"/>
        <v>1</v>
      </c>
      <c r="R1028" s="117" t="e">
        <f>VLOOKUP(B1028&amp;"-"&amp;C1028,Backgroundconc!$A$3:$E$2100,4,FALSE)</f>
        <v>#N/A</v>
      </c>
      <c r="S1028" s="117" t="e">
        <f>VLOOKUP(B1028&amp;"-"&amp;C1028,Backgroundconc!$A$3:$E$2100,5,FALSE)</f>
        <v>#N/A</v>
      </c>
    </row>
    <row r="1029" spans="1:19">
      <c r="A1029" s="117" t="str">
        <f t="shared" si="98"/>
        <v>1922012</v>
      </c>
      <c r="B1029" s="117">
        <f t="shared" si="96"/>
        <v>19</v>
      </c>
      <c r="C1029" s="117">
        <f t="shared" si="97"/>
        <v>2</v>
      </c>
      <c r="D1029" s="117">
        <v>96000</v>
      </c>
      <c r="E1029" s="117">
        <v>26000</v>
      </c>
      <c r="F1029" s="117">
        <v>2012</v>
      </c>
      <c r="G1029" s="117">
        <v>2.9178869999999999</v>
      </c>
      <c r="N1029" s="117" t="str">
        <f t="shared" si="99"/>
        <v>9600026000</v>
      </c>
      <c r="O1029" s="117">
        <f t="shared" si="100"/>
        <v>19</v>
      </c>
      <c r="P1029" s="117">
        <f t="shared" si="101"/>
        <v>2</v>
      </c>
      <c r="R1029" s="117" t="e">
        <f>VLOOKUP(B1029&amp;"-"&amp;C1029,Backgroundconc!$A$3:$E$2100,4,FALSE)</f>
        <v>#N/A</v>
      </c>
      <c r="S1029" s="117" t="e">
        <f>VLOOKUP(B1029&amp;"-"&amp;C1029,Backgroundconc!$A$3:$E$2100,5,FALSE)</f>
        <v>#N/A</v>
      </c>
    </row>
    <row r="1030" spans="1:19">
      <c r="A1030" s="117" t="str">
        <f t="shared" si="98"/>
        <v>1932012</v>
      </c>
      <c r="B1030" s="117">
        <f t="shared" si="96"/>
        <v>19</v>
      </c>
      <c r="C1030" s="117">
        <f t="shared" si="97"/>
        <v>3</v>
      </c>
      <c r="D1030" s="117">
        <v>96000</v>
      </c>
      <c r="E1030" s="117">
        <v>30000</v>
      </c>
      <c r="F1030" s="117">
        <v>2012</v>
      </c>
      <c r="G1030" s="117">
        <v>3.0095209999999999</v>
      </c>
      <c r="N1030" s="117" t="str">
        <f t="shared" si="99"/>
        <v>9600030000</v>
      </c>
      <c r="O1030" s="117">
        <f t="shared" si="100"/>
        <v>19</v>
      </c>
      <c r="P1030" s="117">
        <f t="shared" si="101"/>
        <v>3</v>
      </c>
      <c r="R1030" s="117" t="e">
        <f>VLOOKUP(B1030&amp;"-"&amp;C1030,Backgroundconc!$A$3:$E$2100,4,FALSE)</f>
        <v>#N/A</v>
      </c>
      <c r="S1030" s="117" t="e">
        <f>VLOOKUP(B1030&amp;"-"&amp;C1030,Backgroundconc!$A$3:$E$2100,5,FALSE)</f>
        <v>#N/A</v>
      </c>
    </row>
    <row r="1031" spans="1:19">
      <c r="A1031" s="117" t="str">
        <f t="shared" si="98"/>
        <v>1942012</v>
      </c>
      <c r="B1031" s="117">
        <f t="shared" si="96"/>
        <v>19</v>
      </c>
      <c r="C1031" s="117">
        <f t="shared" si="97"/>
        <v>4</v>
      </c>
      <c r="D1031" s="117">
        <v>96000</v>
      </c>
      <c r="E1031" s="117">
        <v>34000</v>
      </c>
      <c r="F1031" s="117">
        <v>2012</v>
      </c>
      <c r="G1031" s="117">
        <v>3.3003</v>
      </c>
      <c r="N1031" s="117" t="str">
        <f t="shared" si="99"/>
        <v>9600034000</v>
      </c>
      <c r="O1031" s="117">
        <f t="shared" si="100"/>
        <v>19</v>
      </c>
      <c r="P1031" s="117">
        <f t="shared" si="101"/>
        <v>4</v>
      </c>
      <c r="R1031" s="117" t="e">
        <f>VLOOKUP(B1031&amp;"-"&amp;C1031,Backgroundconc!$A$3:$E$2100,4,FALSE)</f>
        <v>#N/A</v>
      </c>
      <c r="S1031" s="117" t="e">
        <f>VLOOKUP(B1031&amp;"-"&amp;C1031,Backgroundconc!$A$3:$E$2100,5,FALSE)</f>
        <v>#N/A</v>
      </c>
    </row>
    <row r="1032" spans="1:19">
      <c r="A1032" s="117" t="str">
        <f t="shared" si="98"/>
        <v>1952012</v>
      </c>
      <c r="B1032" s="117">
        <f t="shared" si="96"/>
        <v>19</v>
      </c>
      <c r="C1032" s="117">
        <f t="shared" si="97"/>
        <v>5</v>
      </c>
      <c r="D1032" s="117">
        <v>96000</v>
      </c>
      <c r="E1032" s="117">
        <v>38000</v>
      </c>
      <c r="F1032" s="117">
        <v>2012</v>
      </c>
      <c r="G1032" s="117">
        <v>3.3649260000000001</v>
      </c>
      <c r="N1032" s="117" t="str">
        <f t="shared" si="99"/>
        <v>9600038000</v>
      </c>
      <c r="O1032" s="117">
        <f t="shared" si="100"/>
        <v>19</v>
      </c>
      <c r="P1032" s="117">
        <f t="shared" si="101"/>
        <v>5</v>
      </c>
      <c r="R1032" s="117" t="e">
        <f>VLOOKUP(B1032&amp;"-"&amp;C1032,Backgroundconc!$A$3:$E$2100,4,FALSE)</f>
        <v>#N/A</v>
      </c>
      <c r="S1032" s="117" t="e">
        <f>VLOOKUP(B1032&amp;"-"&amp;C1032,Backgroundconc!$A$3:$E$2100,5,FALSE)</f>
        <v>#N/A</v>
      </c>
    </row>
    <row r="1033" spans="1:19">
      <c r="A1033" s="117" t="str">
        <f t="shared" si="98"/>
        <v>1962012</v>
      </c>
      <c r="B1033" s="117">
        <f t="shared" si="96"/>
        <v>19</v>
      </c>
      <c r="C1033" s="117">
        <f t="shared" si="97"/>
        <v>6</v>
      </c>
      <c r="D1033" s="117">
        <v>96000</v>
      </c>
      <c r="E1033" s="117">
        <v>42000</v>
      </c>
      <c r="F1033" s="117">
        <v>2012</v>
      </c>
      <c r="G1033" s="117">
        <v>3.2610239999999999</v>
      </c>
      <c r="N1033" s="117" t="str">
        <f t="shared" si="99"/>
        <v>9600042000</v>
      </c>
      <c r="O1033" s="117">
        <f t="shared" si="100"/>
        <v>19</v>
      </c>
      <c r="P1033" s="117">
        <f t="shared" si="101"/>
        <v>6</v>
      </c>
      <c r="R1033" s="117" t="e">
        <f>VLOOKUP(B1033&amp;"-"&amp;C1033,Backgroundconc!$A$3:$E$2100,4,FALSE)</f>
        <v>#N/A</v>
      </c>
      <c r="S1033" s="117" t="e">
        <f>VLOOKUP(B1033&amp;"-"&amp;C1033,Backgroundconc!$A$3:$E$2100,5,FALSE)</f>
        <v>#N/A</v>
      </c>
    </row>
    <row r="1034" spans="1:19">
      <c r="A1034" s="117" t="str">
        <f t="shared" si="98"/>
        <v>1972012</v>
      </c>
      <c r="B1034" s="117">
        <f t="shared" si="96"/>
        <v>19</v>
      </c>
      <c r="C1034" s="117">
        <f t="shared" si="97"/>
        <v>7</v>
      </c>
      <c r="D1034" s="117">
        <v>96000</v>
      </c>
      <c r="E1034" s="117">
        <v>46000</v>
      </c>
      <c r="F1034" s="117">
        <v>2012</v>
      </c>
      <c r="G1034" s="117">
        <v>3.4381930000000001</v>
      </c>
      <c r="N1034" s="117" t="str">
        <f t="shared" si="99"/>
        <v>9600046000</v>
      </c>
      <c r="O1034" s="117">
        <f t="shared" si="100"/>
        <v>19</v>
      </c>
      <c r="P1034" s="117">
        <f t="shared" si="101"/>
        <v>7</v>
      </c>
      <c r="R1034" s="117" t="e">
        <f>VLOOKUP(B1034&amp;"-"&amp;C1034,Backgroundconc!$A$3:$E$2100,4,FALSE)</f>
        <v>#N/A</v>
      </c>
      <c r="S1034" s="117" t="e">
        <f>VLOOKUP(B1034&amp;"-"&amp;C1034,Backgroundconc!$A$3:$E$2100,5,FALSE)</f>
        <v>#N/A</v>
      </c>
    </row>
    <row r="1035" spans="1:19">
      <c r="A1035" s="117" t="str">
        <f t="shared" si="98"/>
        <v>1982012</v>
      </c>
      <c r="B1035" s="117">
        <f t="shared" si="96"/>
        <v>19</v>
      </c>
      <c r="C1035" s="117">
        <f t="shared" si="97"/>
        <v>8</v>
      </c>
      <c r="D1035" s="117">
        <v>96000</v>
      </c>
      <c r="E1035" s="117">
        <v>50000</v>
      </c>
      <c r="F1035" s="117">
        <v>2012</v>
      </c>
      <c r="G1035" s="117">
        <v>3.4171170000000002</v>
      </c>
      <c r="N1035" s="117" t="str">
        <f t="shared" si="99"/>
        <v>9600050000</v>
      </c>
      <c r="O1035" s="117">
        <f t="shared" si="100"/>
        <v>19</v>
      </c>
      <c r="P1035" s="117">
        <f t="shared" si="101"/>
        <v>8</v>
      </c>
      <c r="R1035" s="117" t="e">
        <f>VLOOKUP(B1035&amp;"-"&amp;C1035,Backgroundconc!$A$3:$E$2100,4,FALSE)</f>
        <v>#N/A</v>
      </c>
      <c r="S1035" s="117" t="e">
        <f>VLOOKUP(B1035&amp;"-"&amp;C1035,Backgroundconc!$A$3:$E$2100,5,FALSE)</f>
        <v>#N/A</v>
      </c>
    </row>
    <row r="1036" spans="1:19">
      <c r="A1036" s="117" t="str">
        <f t="shared" si="98"/>
        <v>1992012</v>
      </c>
      <c r="B1036" s="117">
        <f t="shared" si="96"/>
        <v>19</v>
      </c>
      <c r="C1036" s="117">
        <f t="shared" si="97"/>
        <v>9</v>
      </c>
      <c r="D1036" s="117">
        <v>96000</v>
      </c>
      <c r="E1036" s="117">
        <v>54000</v>
      </c>
      <c r="F1036" s="117">
        <v>2012</v>
      </c>
      <c r="G1036" s="117">
        <v>3.4929589999999999</v>
      </c>
      <c r="N1036" s="117" t="str">
        <f t="shared" si="99"/>
        <v>9600054000</v>
      </c>
      <c r="O1036" s="117">
        <f t="shared" si="100"/>
        <v>19</v>
      </c>
      <c r="P1036" s="117">
        <f t="shared" si="101"/>
        <v>9</v>
      </c>
      <c r="R1036" s="117" t="e">
        <f>VLOOKUP(B1036&amp;"-"&amp;C1036,Backgroundconc!$A$3:$E$2100,4,FALSE)</f>
        <v>#N/A</v>
      </c>
      <c r="S1036" s="117" t="e">
        <f>VLOOKUP(B1036&amp;"-"&amp;C1036,Backgroundconc!$A$3:$E$2100,5,FALSE)</f>
        <v>#N/A</v>
      </c>
    </row>
    <row r="1037" spans="1:19">
      <c r="A1037" s="117" t="str">
        <f t="shared" si="98"/>
        <v>19102012</v>
      </c>
      <c r="B1037" s="117">
        <f t="shared" si="96"/>
        <v>19</v>
      </c>
      <c r="C1037" s="117">
        <f t="shared" si="97"/>
        <v>10</v>
      </c>
      <c r="D1037" s="117">
        <v>96000</v>
      </c>
      <c r="E1037" s="117">
        <v>58000</v>
      </c>
      <c r="F1037" s="117">
        <v>2012</v>
      </c>
      <c r="G1037" s="117">
        <v>3.543269</v>
      </c>
      <c r="N1037" s="117" t="str">
        <f t="shared" si="99"/>
        <v>9600058000</v>
      </c>
      <c r="O1037" s="117">
        <f t="shared" si="100"/>
        <v>19</v>
      </c>
      <c r="P1037" s="117">
        <f t="shared" si="101"/>
        <v>10</v>
      </c>
      <c r="R1037" s="117" t="e">
        <f>VLOOKUP(B1037&amp;"-"&amp;C1037,Backgroundconc!$A$3:$E$2100,4,FALSE)</f>
        <v>#N/A</v>
      </c>
      <c r="S1037" s="117" t="e">
        <f>VLOOKUP(B1037&amp;"-"&amp;C1037,Backgroundconc!$A$3:$E$2100,5,FALSE)</f>
        <v>#N/A</v>
      </c>
    </row>
    <row r="1038" spans="1:19">
      <c r="A1038" s="117" t="str">
        <f t="shared" si="98"/>
        <v>19112012</v>
      </c>
      <c r="B1038" s="117">
        <f t="shared" si="96"/>
        <v>19</v>
      </c>
      <c r="C1038" s="117">
        <f t="shared" si="97"/>
        <v>11</v>
      </c>
      <c r="D1038" s="117">
        <v>96000</v>
      </c>
      <c r="E1038" s="117">
        <v>62000</v>
      </c>
      <c r="F1038" s="117">
        <v>2012</v>
      </c>
      <c r="G1038" s="117">
        <v>3.5762679999999998</v>
      </c>
      <c r="N1038" s="117" t="str">
        <f t="shared" si="99"/>
        <v>9600062000</v>
      </c>
      <c r="O1038" s="117">
        <f t="shared" si="100"/>
        <v>19</v>
      </c>
      <c r="P1038" s="117">
        <f t="shared" si="101"/>
        <v>11</v>
      </c>
      <c r="R1038" s="117" t="e">
        <f>VLOOKUP(B1038&amp;"-"&amp;C1038,Backgroundconc!$A$3:$E$2100,4,FALSE)</f>
        <v>#N/A</v>
      </c>
      <c r="S1038" s="117" t="e">
        <f>VLOOKUP(B1038&amp;"-"&amp;C1038,Backgroundconc!$A$3:$E$2100,5,FALSE)</f>
        <v>#N/A</v>
      </c>
    </row>
    <row r="1039" spans="1:19">
      <c r="A1039" s="117" t="str">
        <f t="shared" si="98"/>
        <v>19122012</v>
      </c>
      <c r="B1039" s="117">
        <f t="shared" si="96"/>
        <v>19</v>
      </c>
      <c r="C1039" s="117">
        <f t="shared" si="97"/>
        <v>12</v>
      </c>
      <c r="D1039" s="117">
        <v>96000</v>
      </c>
      <c r="E1039" s="117">
        <v>66000</v>
      </c>
      <c r="F1039" s="117">
        <v>2012</v>
      </c>
      <c r="G1039" s="117">
        <v>3.5970770000000001</v>
      </c>
      <c r="N1039" s="117" t="str">
        <f t="shared" si="99"/>
        <v>9600066000</v>
      </c>
      <c r="O1039" s="117">
        <f t="shared" si="100"/>
        <v>19</v>
      </c>
      <c r="P1039" s="117">
        <f t="shared" si="101"/>
        <v>12</v>
      </c>
      <c r="R1039" s="117" t="e">
        <f>VLOOKUP(B1039&amp;"-"&amp;C1039,Backgroundconc!$A$3:$E$2100,4,FALSE)</f>
        <v>#N/A</v>
      </c>
      <c r="S1039" s="117" t="e">
        <f>VLOOKUP(B1039&amp;"-"&amp;C1039,Backgroundconc!$A$3:$E$2100,5,FALSE)</f>
        <v>#N/A</v>
      </c>
    </row>
    <row r="1040" spans="1:19">
      <c r="A1040" s="117" t="str">
        <f t="shared" si="98"/>
        <v>19132012</v>
      </c>
      <c r="B1040" s="117">
        <f t="shared" si="96"/>
        <v>19</v>
      </c>
      <c r="C1040" s="117">
        <f t="shared" si="97"/>
        <v>13</v>
      </c>
      <c r="D1040" s="117">
        <v>96000</v>
      </c>
      <c r="E1040" s="117">
        <v>70000</v>
      </c>
      <c r="F1040" s="117">
        <v>2012</v>
      </c>
      <c r="G1040" s="117">
        <v>3.7261199999999999</v>
      </c>
      <c r="N1040" s="117" t="str">
        <f t="shared" si="99"/>
        <v>9600070000</v>
      </c>
      <c r="O1040" s="117">
        <f t="shared" si="100"/>
        <v>19</v>
      </c>
      <c r="P1040" s="117">
        <f t="shared" si="101"/>
        <v>13</v>
      </c>
      <c r="R1040" s="117" t="e">
        <f>VLOOKUP(B1040&amp;"-"&amp;C1040,Backgroundconc!$A$3:$E$2100,4,FALSE)</f>
        <v>#N/A</v>
      </c>
      <c r="S1040" s="117" t="e">
        <f>VLOOKUP(B1040&amp;"-"&amp;C1040,Backgroundconc!$A$3:$E$2100,5,FALSE)</f>
        <v>#N/A</v>
      </c>
    </row>
    <row r="1041" spans="1:19">
      <c r="A1041" s="117" t="str">
        <f t="shared" si="98"/>
        <v>19142012</v>
      </c>
      <c r="B1041" s="117">
        <f t="shared" si="96"/>
        <v>19</v>
      </c>
      <c r="C1041" s="117">
        <f t="shared" si="97"/>
        <v>14</v>
      </c>
      <c r="D1041" s="117">
        <v>96000</v>
      </c>
      <c r="E1041" s="117">
        <v>74000</v>
      </c>
      <c r="F1041" s="117">
        <v>2012</v>
      </c>
      <c r="G1041" s="117">
        <v>3.5948829999999998</v>
      </c>
      <c r="N1041" s="117" t="str">
        <f t="shared" si="99"/>
        <v>9600074000</v>
      </c>
      <c r="O1041" s="117">
        <f t="shared" si="100"/>
        <v>19</v>
      </c>
      <c r="P1041" s="117">
        <f t="shared" si="101"/>
        <v>14</v>
      </c>
      <c r="R1041" s="117" t="e">
        <f>VLOOKUP(B1041&amp;"-"&amp;C1041,Backgroundconc!$A$3:$E$2100,4,FALSE)</f>
        <v>#N/A</v>
      </c>
      <c r="S1041" s="117" t="e">
        <f>VLOOKUP(B1041&amp;"-"&amp;C1041,Backgroundconc!$A$3:$E$2100,5,FALSE)</f>
        <v>#N/A</v>
      </c>
    </row>
    <row r="1042" spans="1:19">
      <c r="A1042" s="117" t="str">
        <f t="shared" si="98"/>
        <v>19152012</v>
      </c>
      <c r="B1042" s="117">
        <f t="shared" si="96"/>
        <v>19</v>
      </c>
      <c r="C1042" s="117">
        <f t="shared" si="97"/>
        <v>15</v>
      </c>
      <c r="D1042" s="117">
        <v>96000</v>
      </c>
      <c r="E1042" s="117">
        <v>78000</v>
      </c>
      <c r="F1042" s="117">
        <v>2012</v>
      </c>
      <c r="G1042" s="117">
        <v>3.697924</v>
      </c>
      <c r="N1042" s="117" t="str">
        <f t="shared" si="99"/>
        <v>9600078000</v>
      </c>
      <c r="O1042" s="117">
        <f t="shared" si="100"/>
        <v>19</v>
      </c>
      <c r="P1042" s="117">
        <f t="shared" si="101"/>
        <v>15</v>
      </c>
      <c r="R1042" s="117" t="e">
        <f>VLOOKUP(B1042&amp;"-"&amp;C1042,Backgroundconc!$A$3:$E$2100,4,FALSE)</f>
        <v>#N/A</v>
      </c>
      <c r="S1042" s="117" t="e">
        <f>VLOOKUP(B1042&amp;"-"&amp;C1042,Backgroundconc!$A$3:$E$2100,5,FALSE)</f>
        <v>#N/A</v>
      </c>
    </row>
    <row r="1043" spans="1:19">
      <c r="A1043" s="117" t="str">
        <f t="shared" si="98"/>
        <v>19162012</v>
      </c>
      <c r="B1043" s="117">
        <f t="shared" si="96"/>
        <v>19</v>
      </c>
      <c r="C1043" s="117">
        <f t="shared" si="97"/>
        <v>16</v>
      </c>
      <c r="D1043" s="117">
        <v>96000</v>
      </c>
      <c r="E1043" s="117">
        <v>82000</v>
      </c>
      <c r="F1043" s="117">
        <v>2012</v>
      </c>
      <c r="G1043" s="117">
        <v>3.8726989999999999</v>
      </c>
      <c r="N1043" s="117" t="str">
        <f t="shared" si="99"/>
        <v>9600082000</v>
      </c>
      <c r="O1043" s="117">
        <f t="shared" si="100"/>
        <v>19</v>
      </c>
      <c r="P1043" s="117">
        <f t="shared" si="101"/>
        <v>16</v>
      </c>
      <c r="R1043" s="117" t="e">
        <f>VLOOKUP(B1043&amp;"-"&amp;C1043,Backgroundconc!$A$3:$E$2100,4,FALSE)</f>
        <v>#N/A</v>
      </c>
      <c r="S1043" s="117" t="e">
        <f>VLOOKUP(B1043&amp;"-"&amp;C1043,Backgroundconc!$A$3:$E$2100,5,FALSE)</f>
        <v>#N/A</v>
      </c>
    </row>
    <row r="1044" spans="1:19">
      <c r="A1044" s="117" t="str">
        <f t="shared" si="98"/>
        <v>19172012</v>
      </c>
      <c r="B1044" s="117">
        <f t="shared" si="96"/>
        <v>19</v>
      </c>
      <c r="C1044" s="117">
        <f t="shared" si="97"/>
        <v>17</v>
      </c>
      <c r="D1044" s="117">
        <v>96000</v>
      </c>
      <c r="E1044" s="117">
        <v>86000</v>
      </c>
      <c r="F1044" s="117">
        <v>2012</v>
      </c>
      <c r="G1044" s="117">
        <v>3.779795</v>
      </c>
      <c r="N1044" s="117" t="str">
        <f t="shared" si="99"/>
        <v>9600086000</v>
      </c>
      <c r="O1044" s="117">
        <f t="shared" si="100"/>
        <v>19</v>
      </c>
      <c r="P1044" s="117">
        <f t="shared" si="101"/>
        <v>17</v>
      </c>
      <c r="R1044" s="117" t="e">
        <f>VLOOKUP(B1044&amp;"-"&amp;C1044,Backgroundconc!$A$3:$E$2100,4,FALSE)</f>
        <v>#N/A</v>
      </c>
      <c r="S1044" s="117" t="e">
        <f>VLOOKUP(B1044&amp;"-"&amp;C1044,Backgroundconc!$A$3:$E$2100,5,FALSE)</f>
        <v>#N/A</v>
      </c>
    </row>
    <row r="1045" spans="1:19">
      <c r="A1045" s="117" t="str">
        <f t="shared" si="98"/>
        <v>19182012</v>
      </c>
      <c r="B1045" s="117">
        <f t="shared" si="96"/>
        <v>19</v>
      </c>
      <c r="C1045" s="117">
        <f t="shared" si="97"/>
        <v>18</v>
      </c>
      <c r="D1045" s="117">
        <v>96000</v>
      </c>
      <c r="E1045" s="117">
        <v>90000</v>
      </c>
      <c r="F1045" s="117">
        <v>2012</v>
      </c>
      <c r="G1045" s="117">
        <v>3.702941</v>
      </c>
      <c r="N1045" s="117" t="str">
        <f t="shared" si="99"/>
        <v>9600090000</v>
      </c>
      <c r="O1045" s="117">
        <f t="shared" si="100"/>
        <v>19</v>
      </c>
      <c r="P1045" s="117">
        <f t="shared" si="101"/>
        <v>18</v>
      </c>
      <c r="R1045" s="117" t="e">
        <f>VLOOKUP(B1045&amp;"-"&amp;C1045,Backgroundconc!$A$3:$E$2100,4,FALSE)</f>
        <v>#N/A</v>
      </c>
      <c r="S1045" s="117" t="e">
        <f>VLOOKUP(B1045&amp;"-"&amp;C1045,Backgroundconc!$A$3:$E$2100,5,FALSE)</f>
        <v>#N/A</v>
      </c>
    </row>
    <row r="1046" spans="1:19">
      <c r="A1046" s="117" t="str">
        <f t="shared" si="98"/>
        <v>19192012</v>
      </c>
      <c r="B1046" s="117">
        <f t="shared" si="96"/>
        <v>19</v>
      </c>
      <c r="C1046" s="117">
        <f t="shared" si="97"/>
        <v>19</v>
      </c>
      <c r="D1046" s="117">
        <v>96000</v>
      </c>
      <c r="E1046" s="117">
        <v>94000</v>
      </c>
      <c r="F1046" s="117">
        <v>2012</v>
      </c>
      <c r="G1046" s="117">
        <v>3.913392</v>
      </c>
      <c r="N1046" s="117" t="str">
        <f t="shared" si="99"/>
        <v>9600094000</v>
      </c>
      <c r="O1046" s="117">
        <f t="shared" si="100"/>
        <v>19</v>
      </c>
      <c r="P1046" s="117">
        <f t="shared" si="101"/>
        <v>19</v>
      </c>
      <c r="R1046" s="117" t="e">
        <f>VLOOKUP(B1046&amp;"-"&amp;C1046,Backgroundconc!$A$3:$E$2100,4,FALSE)</f>
        <v>#N/A</v>
      </c>
      <c r="S1046" s="117" t="e">
        <f>VLOOKUP(B1046&amp;"-"&amp;C1046,Backgroundconc!$A$3:$E$2100,5,FALSE)</f>
        <v>#N/A</v>
      </c>
    </row>
    <row r="1047" spans="1:19">
      <c r="A1047" s="117" t="str">
        <f t="shared" si="98"/>
        <v>19202012</v>
      </c>
      <c r="B1047" s="117">
        <f t="shared" si="96"/>
        <v>19</v>
      </c>
      <c r="C1047" s="117">
        <f t="shared" si="97"/>
        <v>20</v>
      </c>
      <c r="D1047" s="117">
        <v>96000</v>
      </c>
      <c r="E1047" s="117">
        <v>98000</v>
      </c>
      <c r="F1047" s="117">
        <v>2012</v>
      </c>
      <c r="G1047" s="117">
        <v>3.9816250000000002</v>
      </c>
      <c r="N1047" s="117" t="str">
        <f t="shared" si="99"/>
        <v>9600098000</v>
      </c>
      <c r="O1047" s="117">
        <f t="shared" si="100"/>
        <v>19</v>
      </c>
      <c r="P1047" s="117">
        <f t="shared" si="101"/>
        <v>20</v>
      </c>
      <c r="R1047" s="117" t="e">
        <f>VLOOKUP(B1047&amp;"-"&amp;C1047,Backgroundconc!$A$3:$E$2100,4,FALSE)</f>
        <v>#N/A</v>
      </c>
      <c r="S1047" s="117" t="e">
        <f>VLOOKUP(B1047&amp;"-"&amp;C1047,Backgroundconc!$A$3:$E$2100,5,FALSE)</f>
        <v>#N/A</v>
      </c>
    </row>
    <row r="1048" spans="1:19">
      <c r="A1048" s="117" t="str">
        <f t="shared" si="98"/>
        <v>19212012</v>
      </c>
      <c r="B1048" s="117">
        <f t="shared" si="96"/>
        <v>19</v>
      </c>
      <c r="C1048" s="117">
        <f t="shared" si="97"/>
        <v>21</v>
      </c>
      <c r="D1048" s="117">
        <v>96000</v>
      </c>
      <c r="E1048" s="117">
        <v>102000</v>
      </c>
      <c r="F1048" s="117">
        <v>2012</v>
      </c>
      <c r="G1048" s="117">
        <v>3.8508469999999999</v>
      </c>
      <c r="N1048" s="117" t="str">
        <f t="shared" si="99"/>
        <v>96000102000</v>
      </c>
      <c r="O1048" s="117">
        <f t="shared" si="100"/>
        <v>19</v>
      </c>
      <c r="P1048" s="117">
        <f t="shared" si="101"/>
        <v>21</v>
      </c>
      <c r="R1048" s="117" t="e">
        <f>VLOOKUP(B1048&amp;"-"&amp;C1048,Backgroundconc!$A$3:$E$2100,4,FALSE)</f>
        <v>#N/A</v>
      </c>
      <c r="S1048" s="117" t="e">
        <f>VLOOKUP(B1048&amp;"-"&amp;C1048,Backgroundconc!$A$3:$E$2100,5,FALSE)</f>
        <v>#N/A</v>
      </c>
    </row>
    <row r="1049" spans="1:19">
      <c r="A1049" s="117" t="str">
        <f t="shared" si="98"/>
        <v>19222012</v>
      </c>
      <c r="B1049" s="117">
        <f t="shared" si="96"/>
        <v>19</v>
      </c>
      <c r="C1049" s="117">
        <f t="shared" si="97"/>
        <v>22</v>
      </c>
      <c r="D1049" s="117">
        <v>96000</v>
      </c>
      <c r="E1049" s="117">
        <v>106000</v>
      </c>
      <c r="F1049" s="117">
        <v>2012</v>
      </c>
      <c r="G1049" s="117">
        <v>3.8228140000000002</v>
      </c>
      <c r="N1049" s="117" t="str">
        <f t="shared" si="99"/>
        <v>96000106000</v>
      </c>
      <c r="O1049" s="117">
        <f t="shared" si="100"/>
        <v>19</v>
      </c>
      <c r="P1049" s="117">
        <f t="shared" si="101"/>
        <v>22</v>
      </c>
      <c r="R1049" s="117" t="e">
        <f>VLOOKUP(B1049&amp;"-"&amp;C1049,Backgroundconc!$A$3:$E$2100,4,FALSE)</f>
        <v>#N/A</v>
      </c>
      <c r="S1049" s="117" t="e">
        <f>VLOOKUP(B1049&amp;"-"&amp;C1049,Backgroundconc!$A$3:$E$2100,5,FALSE)</f>
        <v>#N/A</v>
      </c>
    </row>
    <row r="1050" spans="1:19">
      <c r="A1050" s="117" t="str">
        <f t="shared" si="98"/>
        <v>19232012</v>
      </c>
      <c r="B1050" s="117">
        <f t="shared" si="96"/>
        <v>19</v>
      </c>
      <c r="C1050" s="117">
        <f t="shared" si="97"/>
        <v>23</v>
      </c>
      <c r="D1050" s="117">
        <v>96000</v>
      </c>
      <c r="E1050" s="117">
        <v>110000</v>
      </c>
      <c r="F1050" s="117">
        <v>2012</v>
      </c>
      <c r="G1050" s="117">
        <v>3.8039619999999998</v>
      </c>
      <c r="N1050" s="117" t="str">
        <f t="shared" si="99"/>
        <v>96000110000</v>
      </c>
      <c r="O1050" s="117">
        <f t="shared" si="100"/>
        <v>19</v>
      </c>
      <c r="P1050" s="117">
        <f t="shared" si="101"/>
        <v>23</v>
      </c>
      <c r="R1050" s="117" t="e">
        <f>VLOOKUP(B1050&amp;"-"&amp;C1050,Backgroundconc!$A$3:$E$2100,4,FALSE)</f>
        <v>#N/A</v>
      </c>
      <c r="S1050" s="117" t="e">
        <f>VLOOKUP(B1050&amp;"-"&amp;C1050,Backgroundconc!$A$3:$E$2100,5,FALSE)</f>
        <v>#N/A</v>
      </c>
    </row>
    <row r="1051" spans="1:19">
      <c r="A1051" s="117" t="str">
        <f t="shared" si="98"/>
        <v>19242012</v>
      </c>
      <c r="B1051" s="117">
        <f t="shared" si="96"/>
        <v>19</v>
      </c>
      <c r="C1051" s="117">
        <f t="shared" si="97"/>
        <v>24</v>
      </c>
      <c r="D1051" s="117">
        <v>96000</v>
      </c>
      <c r="E1051" s="117">
        <v>114000</v>
      </c>
      <c r="F1051" s="117">
        <v>2012</v>
      </c>
      <c r="G1051" s="117">
        <v>3.6279599999999999</v>
      </c>
      <c r="N1051" s="117" t="str">
        <f t="shared" si="99"/>
        <v>96000114000</v>
      </c>
      <c r="O1051" s="117">
        <f t="shared" si="100"/>
        <v>19</v>
      </c>
      <c r="P1051" s="117">
        <f t="shared" si="101"/>
        <v>24</v>
      </c>
      <c r="R1051" s="117" t="e">
        <f>VLOOKUP(B1051&amp;"-"&amp;C1051,Backgroundconc!$A$3:$E$2100,4,FALSE)</f>
        <v>#N/A</v>
      </c>
      <c r="S1051" s="117" t="e">
        <f>VLOOKUP(B1051&amp;"-"&amp;C1051,Backgroundconc!$A$3:$E$2100,5,FALSE)</f>
        <v>#N/A</v>
      </c>
    </row>
    <row r="1052" spans="1:19">
      <c r="A1052" s="117" t="str">
        <f t="shared" si="98"/>
        <v>19252012</v>
      </c>
      <c r="B1052" s="117">
        <f t="shared" ref="B1052:B1115" si="102">(D1052-24000)/4000+1</f>
        <v>19</v>
      </c>
      <c r="C1052" s="117">
        <f t="shared" ref="C1052:C1115" si="103">(E1052-22000)/4000+1</f>
        <v>25</v>
      </c>
      <c r="D1052" s="117">
        <v>96000</v>
      </c>
      <c r="E1052" s="117">
        <v>118000</v>
      </c>
      <c r="F1052" s="117">
        <v>2012</v>
      </c>
      <c r="G1052" s="117">
        <v>3.558287</v>
      </c>
      <c r="N1052" s="117" t="str">
        <f t="shared" si="99"/>
        <v>96000118000</v>
      </c>
      <c r="O1052" s="117">
        <f t="shared" si="100"/>
        <v>19</v>
      </c>
      <c r="P1052" s="117">
        <f t="shared" si="101"/>
        <v>25</v>
      </c>
      <c r="R1052" s="117" t="e">
        <f>VLOOKUP(B1052&amp;"-"&amp;C1052,Backgroundconc!$A$3:$E$2100,4,FALSE)</f>
        <v>#N/A</v>
      </c>
      <c r="S1052" s="117" t="e">
        <f>VLOOKUP(B1052&amp;"-"&amp;C1052,Backgroundconc!$A$3:$E$2100,5,FALSE)</f>
        <v>#N/A</v>
      </c>
    </row>
    <row r="1053" spans="1:19">
      <c r="A1053" s="117" t="str">
        <f t="shared" si="98"/>
        <v>19262012</v>
      </c>
      <c r="B1053" s="117">
        <f t="shared" si="102"/>
        <v>19</v>
      </c>
      <c r="C1053" s="117">
        <f t="shared" si="103"/>
        <v>26</v>
      </c>
      <c r="D1053" s="117">
        <v>96000</v>
      </c>
      <c r="E1053" s="117">
        <v>122000</v>
      </c>
      <c r="F1053" s="117">
        <v>2012</v>
      </c>
      <c r="G1053" s="117">
        <v>3.2251690000000002</v>
      </c>
      <c r="N1053" s="117" t="str">
        <f t="shared" si="99"/>
        <v>96000122000</v>
      </c>
      <c r="O1053" s="117">
        <f t="shared" si="100"/>
        <v>19</v>
      </c>
      <c r="P1053" s="117">
        <f t="shared" si="101"/>
        <v>26</v>
      </c>
      <c r="R1053" s="117" t="e">
        <f>VLOOKUP(B1053&amp;"-"&amp;C1053,Backgroundconc!$A$3:$E$2100,4,FALSE)</f>
        <v>#N/A</v>
      </c>
      <c r="S1053" s="117" t="e">
        <f>VLOOKUP(B1053&amp;"-"&amp;C1053,Backgroundconc!$A$3:$E$2100,5,FALSE)</f>
        <v>#N/A</v>
      </c>
    </row>
    <row r="1054" spans="1:19">
      <c r="A1054" s="117" t="str">
        <f t="shared" si="98"/>
        <v>19272012</v>
      </c>
      <c r="B1054" s="117">
        <f t="shared" si="102"/>
        <v>19</v>
      </c>
      <c r="C1054" s="117">
        <f t="shared" si="103"/>
        <v>27</v>
      </c>
      <c r="D1054" s="117">
        <v>96000</v>
      </c>
      <c r="E1054" s="117">
        <v>126000</v>
      </c>
      <c r="F1054" s="117">
        <v>2012</v>
      </c>
      <c r="G1054" s="117">
        <v>3.1889020000000001</v>
      </c>
      <c r="N1054" s="117" t="str">
        <f t="shared" si="99"/>
        <v>96000126000</v>
      </c>
      <c r="O1054" s="117">
        <f t="shared" si="100"/>
        <v>19</v>
      </c>
      <c r="P1054" s="117">
        <f t="shared" si="101"/>
        <v>27</v>
      </c>
      <c r="R1054" s="117" t="e">
        <f>VLOOKUP(B1054&amp;"-"&amp;C1054,Backgroundconc!$A$3:$E$2100,4,FALSE)</f>
        <v>#N/A</v>
      </c>
      <c r="S1054" s="117" t="e">
        <f>VLOOKUP(B1054&amp;"-"&amp;C1054,Backgroundconc!$A$3:$E$2100,5,FALSE)</f>
        <v>#N/A</v>
      </c>
    </row>
    <row r="1055" spans="1:19">
      <c r="A1055" s="117" t="str">
        <f t="shared" si="98"/>
        <v>19282012</v>
      </c>
      <c r="B1055" s="117">
        <f t="shared" si="102"/>
        <v>19</v>
      </c>
      <c r="C1055" s="117">
        <f t="shared" si="103"/>
        <v>28</v>
      </c>
      <c r="D1055" s="117">
        <v>96000</v>
      </c>
      <c r="E1055" s="117">
        <v>130000</v>
      </c>
      <c r="F1055" s="117">
        <v>2012</v>
      </c>
      <c r="G1055" s="117">
        <v>3.0349219999999999</v>
      </c>
      <c r="N1055" s="117" t="str">
        <f t="shared" si="99"/>
        <v>96000130000</v>
      </c>
      <c r="O1055" s="117">
        <f t="shared" si="100"/>
        <v>19</v>
      </c>
      <c r="P1055" s="117">
        <f t="shared" si="101"/>
        <v>28</v>
      </c>
      <c r="R1055" s="117">
        <f>VLOOKUP(B1055&amp;"-"&amp;C1055,Backgroundconc!$A$3:$E$2100,4,FALSE)</f>
        <v>96000</v>
      </c>
      <c r="S1055" s="117">
        <f>VLOOKUP(B1055&amp;"-"&amp;C1055,Backgroundconc!$A$3:$E$2100,5,FALSE)</f>
        <v>130000</v>
      </c>
    </row>
    <row r="1056" spans="1:19">
      <c r="A1056" s="117" t="str">
        <f t="shared" si="98"/>
        <v>19292012</v>
      </c>
      <c r="B1056" s="117">
        <f t="shared" si="102"/>
        <v>19</v>
      </c>
      <c r="C1056" s="117">
        <f t="shared" si="103"/>
        <v>29</v>
      </c>
      <c r="D1056" s="117">
        <v>96000</v>
      </c>
      <c r="E1056" s="117">
        <v>134000</v>
      </c>
      <c r="F1056" s="117">
        <v>2012</v>
      </c>
      <c r="G1056" s="117">
        <v>3.2190799999999999</v>
      </c>
      <c r="N1056" s="117" t="str">
        <f t="shared" si="99"/>
        <v>96000134000</v>
      </c>
      <c r="O1056" s="117">
        <f t="shared" si="100"/>
        <v>19</v>
      </c>
      <c r="P1056" s="117">
        <f t="shared" si="101"/>
        <v>29</v>
      </c>
      <c r="R1056" s="117">
        <f>VLOOKUP(B1056&amp;"-"&amp;C1056,Backgroundconc!$A$3:$E$2100,4,FALSE)</f>
        <v>96000</v>
      </c>
      <c r="S1056" s="117">
        <f>VLOOKUP(B1056&amp;"-"&amp;C1056,Backgroundconc!$A$3:$E$2100,5,FALSE)</f>
        <v>134000</v>
      </c>
    </row>
    <row r="1057" spans="1:19">
      <c r="A1057" s="117" t="str">
        <f t="shared" si="98"/>
        <v>19302012</v>
      </c>
      <c r="B1057" s="117">
        <f t="shared" si="102"/>
        <v>19</v>
      </c>
      <c r="C1057" s="117">
        <f t="shared" si="103"/>
        <v>30</v>
      </c>
      <c r="D1057" s="117">
        <v>96000</v>
      </c>
      <c r="E1057" s="117">
        <v>138000</v>
      </c>
      <c r="F1057" s="117">
        <v>2012</v>
      </c>
      <c r="G1057" s="117">
        <v>3.395915</v>
      </c>
      <c r="N1057" s="117" t="str">
        <f t="shared" si="99"/>
        <v>96000138000</v>
      </c>
      <c r="O1057" s="117">
        <f t="shared" si="100"/>
        <v>19</v>
      </c>
      <c r="P1057" s="117">
        <f t="shared" si="101"/>
        <v>30</v>
      </c>
      <c r="R1057" s="117">
        <f>VLOOKUP(B1057&amp;"-"&amp;C1057,Backgroundconc!$A$3:$E$2100,4,FALSE)</f>
        <v>96000</v>
      </c>
      <c r="S1057" s="117">
        <f>VLOOKUP(B1057&amp;"-"&amp;C1057,Backgroundconc!$A$3:$E$2100,5,FALSE)</f>
        <v>138000</v>
      </c>
    </row>
    <row r="1058" spans="1:19">
      <c r="A1058" s="117" t="str">
        <f t="shared" si="98"/>
        <v>19312012</v>
      </c>
      <c r="B1058" s="117">
        <f t="shared" si="102"/>
        <v>19</v>
      </c>
      <c r="C1058" s="117">
        <f t="shared" si="103"/>
        <v>31</v>
      </c>
      <c r="D1058" s="117">
        <v>96000</v>
      </c>
      <c r="E1058" s="117">
        <v>142000</v>
      </c>
      <c r="F1058" s="117">
        <v>2012</v>
      </c>
      <c r="G1058" s="117">
        <v>3.4163160000000001</v>
      </c>
      <c r="N1058" s="117" t="str">
        <f t="shared" si="99"/>
        <v>96000142000</v>
      </c>
      <c r="O1058" s="117">
        <f t="shared" si="100"/>
        <v>19</v>
      </c>
      <c r="P1058" s="117">
        <f t="shared" si="101"/>
        <v>31</v>
      </c>
      <c r="R1058" s="117">
        <f>VLOOKUP(B1058&amp;"-"&amp;C1058,Backgroundconc!$A$3:$E$2100,4,FALSE)</f>
        <v>96000</v>
      </c>
      <c r="S1058" s="117">
        <f>VLOOKUP(B1058&amp;"-"&amp;C1058,Backgroundconc!$A$3:$E$2100,5,FALSE)</f>
        <v>142000</v>
      </c>
    </row>
    <row r="1059" spans="1:19">
      <c r="A1059" s="117" t="str">
        <f t="shared" si="98"/>
        <v>19322012</v>
      </c>
      <c r="B1059" s="117">
        <f t="shared" si="102"/>
        <v>19</v>
      </c>
      <c r="C1059" s="117">
        <f t="shared" si="103"/>
        <v>32</v>
      </c>
      <c r="D1059" s="117">
        <v>96000</v>
      </c>
      <c r="E1059" s="117">
        <v>146000</v>
      </c>
      <c r="F1059" s="117">
        <v>2012</v>
      </c>
      <c r="G1059" s="117">
        <v>3.58969</v>
      </c>
      <c r="N1059" s="117" t="str">
        <f t="shared" si="99"/>
        <v>96000146000</v>
      </c>
      <c r="O1059" s="117">
        <f t="shared" si="100"/>
        <v>19</v>
      </c>
      <c r="P1059" s="117">
        <f t="shared" si="101"/>
        <v>32</v>
      </c>
      <c r="R1059" s="117">
        <f>VLOOKUP(B1059&amp;"-"&amp;C1059,Backgroundconc!$A$3:$E$2100,4,FALSE)</f>
        <v>96000</v>
      </c>
      <c r="S1059" s="117">
        <f>VLOOKUP(B1059&amp;"-"&amp;C1059,Backgroundconc!$A$3:$E$2100,5,FALSE)</f>
        <v>146000</v>
      </c>
    </row>
    <row r="1060" spans="1:19">
      <c r="A1060" s="117" t="str">
        <f t="shared" si="98"/>
        <v>19332012</v>
      </c>
      <c r="B1060" s="117">
        <f t="shared" si="102"/>
        <v>19</v>
      </c>
      <c r="C1060" s="117">
        <f t="shared" si="103"/>
        <v>33</v>
      </c>
      <c r="D1060" s="117">
        <v>96000</v>
      </c>
      <c r="E1060" s="117">
        <v>150000</v>
      </c>
      <c r="F1060" s="117">
        <v>2012</v>
      </c>
      <c r="G1060" s="117">
        <v>3.3854150000000001</v>
      </c>
      <c r="N1060" s="117" t="str">
        <f t="shared" si="99"/>
        <v>96000150000</v>
      </c>
      <c r="O1060" s="117">
        <f t="shared" si="100"/>
        <v>19</v>
      </c>
      <c r="P1060" s="117">
        <f t="shared" si="101"/>
        <v>33</v>
      </c>
      <c r="R1060" s="117">
        <f>VLOOKUP(B1060&amp;"-"&amp;C1060,Backgroundconc!$A$3:$E$2100,4,FALSE)</f>
        <v>96000</v>
      </c>
      <c r="S1060" s="117">
        <f>VLOOKUP(B1060&amp;"-"&amp;C1060,Backgroundconc!$A$3:$E$2100,5,FALSE)</f>
        <v>150000</v>
      </c>
    </row>
    <row r="1061" spans="1:19">
      <c r="A1061" s="117" t="str">
        <f t="shared" si="98"/>
        <v>19342012</v>
      </c>
      <c r="B1061" s="117">
        <f t="shared" si="102"/>
        <v>19</v>
      </c>
      <c r="C1061" s="117">
        <f t="shared" si="103"/>
        <v>34</v>
      </c>
      <c r="D1061" s="117">
        <v>96000</v>
      </c>
      <c r="E1061" s="117">
        <v>154000</v>
      </c>
      <c r="F1061" s="117">
        <v>2012</v>
      </c>
      <c r="G1061" s="117">
        <v>3.3571789999999999</v>
      </c>
      <c r="N1061" s="117" t="str">
        <f t="shared" si="99"/>
        <v>96000154000</v>
      </c>
      <c r="O1061" s="117">
        <f t="shared" si="100"/>
        <v>19</v>
      </c>
      <c r="P1061" s="117">
        <f t="shared" si="101"/>
        <v>34</v>
      </c>
      <c r="R1061" s="117">
        <f>VLOOKUP(B1061&amp;"-"&amp;C1061,Backgroundconc!$A$3:$E$2100,4,FALSE)</f>
        <v>96000</v>
      </c>
      <c r="S1061" s="117">
        <f>VLOOKUP(B1061&amp;"-"&amp;C1061,Backgroundconc!$A$3:$E$2100,5,FALSE)</f>
        <v>154000</v>
      </c>
    </row>
    <row r="1062" spans="1:19">
      <c r="A1062" s="117" t="str">
        <f t="shared" si="98"/>
        <v>19352012</v>
      </c>
      <c r="B1062" s="117">
        <f t="shared" si="102"/>
        <v>19</v>
      </c>
      <c r="C1062" s="117">
        <f t="shared" si="103"/>
        <v>35</v>
      </c>
      <c r="D1062" s="117">
        <v>96000</v>
      </c>
      <c r="E1062" s="117">
        <v>158000</v>
      </c>
      <c r="F1062" s="117">
        <v>2012</v>
      </c>
      <c r="G1062" s="117">
        <v>3.2506740000000001</v>
      </c>
      <c r="N1062" s="117" t="str">
        <f t="shared" si="99"/>
        <v>96000158000</v>
      </c>
      <c r="O1062" s="117">
        <f t="shared" si="100"/>
        <v>19</v>
      </c>
      <c r="P1062" s="117">
        <f t="shared" si="101"/>
        <v>35</v>
      </c>
      <c r="R1062" s="117">
        <f>VLOOKUP(B1062&amp;"-"&amp;C1062,Backgroundconc!$A$3:$E$2100,4,FALSE)</f>
        <v>96000</v>
      </c>
      <c r="S1062" s="117">
        <f>VLOOKUP(B1062&amp;"-"&amp;C1062,Backgroundconc!$A$3:$E$2100,5,FALSE)</f>
        <v>158000</v>
      </c>
    </row>
    <row r="1063" spans="1:19">
      <c r="A1063" s="117" t="str">
        <f t="shared" si="98"/>
        <v>19362012</v>
      </c>
      <c r="B1063" s="117">
        <f t="shared" si="102"/>
        <v>19</v>
      </c>
      <c r="C1063" s="117">
        <f t="shared" si="103"/>
        <v>36</v>
      </c>
      <c r="D1063" s="117">
        <v>96000</v>
      </c>
      <c r="E1063" s="117">
        <v>162000</v>
      </c>
      <c r="F1063" s="117">
        <v>2012</v>
      </c>
      <c r="G1063" s="117">
        <v>3.3691260000000001</v>
      </c>
      <c r="N1063" s="117" t="str">
        <f t="shared" si="99"/>
        <v>96000162000</v>
      </c>
      <c r="O1063" s="117">
        <f t="shared" si="100"/>
        <v>19</v>
      </c>
      <c r="P1063" s="117">
        <f t="shared" si="101"/>
        <v>36</v>
      </c>
      <c r="R1063" s="117">
        <f>VLOOKUP(B1063&amp;"-"&amp;C1063,Backgroundconc!$A$3:$E$2100,4,FALSE)</f>
        <v>96000</v>
      </c>
      <c r="S1063" s="117">
        <f>VLOOKUP(B1063&amp;"-"&amp;C1063,Backgroundconc!$A$3:$E$2100,5,FALSE)</f>
        <v>162000</v>
      </c>
    </row>
    <row r="1064" spans="1:19">
      <c r="A1064" s="117" t="str">
        <f t="shared" si="98"/>
        <v>19372012</v>
      </c>
      <c r="B1064" s="117">
        <f t="shared" si="102"/>
        <v>19</v>
      </c>
      <c r="C1064" s="117">
        <f t="shared" si="103"/>
        <v>37</v>
      </c>
      <c r="D1064" s="117">
        <v>96000</v>
      </c>
      <c r="E1064" s="117">
        <v>166000</v>
      </c>
      <c r="F1064" s="117">
        <v>2012</v>
      </c>
      <c r="G1064" s="117">
        <v>3.2963969999999998</v>
      </c>
      <c r="N1064" s="117" t="str">
        <f t="shared" si="99"/>
        <v>96000166000</v>
      </c>
      <c r="O1064" s="117">
        <f t="shared" si="100"/>
        <v>19</v>
      </c>
      <c r="P1064" s="117">
        <f t="shared" si="101"/>
        <v>37</v>
      </c>
      <c r="R1064" s="117">
        <f>VLOOKUP(B1064&amp;"-"&amp;C1064,Backgroundconc!$A$3:$E$2100,4,FALSE)</f>
        <v>96000</v>
      </c>
      <c r="S1064" s="117">
        <f>VLOOKUP(B1064&amp;"-"&amp;C1064,Backgroundconc!$A$3:$E$2100,5,FALSE)</f>
        <v>166000</v>
      </c>
    </row>
    <row r="1065" spans="1:19">
      <c r="A1065" s="117" t="str">
        <f t="shared" si="98"/>
        <v>19382012</v>
      </c>
      <c r="B1065" s="117">
        <f t="shared" si="102"/>
        <v>19</v>
      </c>
      <c r="C1065" s="117">
        <f t="shared" si="103"/>
        <v>38</v>
      </c>
      <c r="D1065" s="117">
        <v>96000</v>
      </c>
      <c r="E1065" s="117">
        <v>170000</v>
      </c>
      <c r="F1065" s="117">
        <v>2012</v>
      </c>
      <c r="G1065" s="117">
        <v>3.0887319999999998</v>
      </c>
      <c r="N1065" s="117" t="str">
        <f t="shared" si="99"/>
        <v>96000170000</v>
      </c>
      <c r="O1065" s="117">
        <f t="shared" si="100"/>
        <v>19</v>
      </c>
      <c r="P1065" s="117">
        <f t="shared" si="101"/>
        <v>38</v>
      </c>
      <c r="R1065" s="117">
        <f>VLOOKUP(B1065&amp;"-"&amp;C1065,Backgroundconc!$A$3:$E$2100,4,FALSE)</f>
        <v>96000</v>
      </c>
      <c r="S1065" s="117">
        <f>VLOOKUP(B1065&amp;"-"&amp;C1065,Backgroundconc!$A$3:$E$2100,5,FALSE)</f>
        <v>170000</v>
      </c>
    </row>
    <row r="1066" spans="1:19">
      <c r="A1066" s="117" t="str">
        <f t="shared" si="98"/>
        <v>19392012</v>
      </c>
      <c r="B1066" s="117">
        <f t="shared" si="102"/>
        <v>19</v>
      </c>
      <c r="C1066" s="117">
        <f t="shared" si="103"/>
        <v>39</v>
      </c>
      <c r="D1066" s="117">
        <v>96000</v>
      </c>
      <c r="E1066" s="117">
        <v>174000</v>
      </c>
      <c r="F1066" s="117">
        <v>2012</v>
      </c>
      <c r="G1066" s="117">
        <v>3.2855449999999999</v>
      </c>
      <c r="N1066" s="117" t="str">
        <f t="shared" si="99"/>
        <v>96000174000</v>
      </c>
      <c r="O1066" s="117">
        <f t="shared" si="100"/>
        <v>19</v>
      </c>
      <c r="P1066" s="117">
        <f t="shared" si="101"/>
        <v>39</v>
      </c>
      <c r="R1066" s="117">
        <f>VLOOKUP(B1066&amp;"-"&amp;C1066,Backgroundconc!$A$3:$E$2100,4,FALSE)</f>
        <v>96000</v>
      </c>
      <c r="S1066" s="117">
        <f>VLOOKUP(B1066&amp;"-"&amp;C1066,Backgroundconc!$A$3:$E$2100,5,FALSE)</f>
        <v>174000</v>
      </c>
    </row>
    <row r="1067" spans="1:19">
      <c r="A1067" s="117" t="str">
        <f t="shared" si="98"/>
        <v>19402012</v>
      </c>
      <c r="B1067" s="117">
        <f t="shared" si="102"/>
        <v>19</v>
      </c>
      <c r="C1067" s="117">
        <f t="shared" si="103"/>
        <v>40</v>
      </c>
      <c r="D1067" s="117">
        <v>96000</v>
      </c>
      <c r="E1067" s="117">
        <v>178000</v>
      </c>
      <c r="F1067" s="117">
        <v>2012</v>
      </c>
      <c r="G1067" s="117">
        <v>3.477557</v>
      </c>
      <c r="N1067" s="117" t="str">
        <f t="shared" si="99"/>
        <v>96000178000</v>
      </c>
      <c r="O1067" s="117">
        <f t="shared" si="100"/>
        <v>19</v>
      </c>
      <c r="P1067" s="117">
        <f t="shared" si="101"/>
        <v>40</v>
      </c>
      <c r="R1067" s="117">
        <f>VLOOKUP(B1067&amp;"-"&amp;C1067,Backgroundconc!$A$3:$E$2100,4,FALSE)</f>
        <v>96000</v>
      </c>
      <c r="S1067" s="117">
        <f>VLOOKUP(B1067&amp;"-"&amp;C1067,Backgroundconc!$A$3:$E$2100,5,FALSE)</f>
        <v>178000</v>
      </c>
    </row>
    <row r="1068" spans="1:19">
      <c r="A1068" s="117" t="str">
        <f t="shared" si="98"/>
        <v>19412012</v>
      </c>
      <c r="B1068" s="117">
        <f t="shared" si="102"/>
        <v>19</v>
      </c>
      <c r="C1068" s="117">
        <f t="shared" si="103"/>
        <v>41</v>
      </c>
      <c r="D1068" s="117">
        <v>96000</v>
      </c>
      <c r="E1068" s="117">
        <v>182000</v>
      </c>
      <c r="F1068" s="117">
        <v>2012</v>
      </c>
      <c r="G1068" s="117">
        <v>3.4157009999999999</v>
      </c>
      <c r="N1068" s="117" t="str">
        <f t="shared" si="99"/>
        <v>96000182000</v>
      </c>
      <c r="O1068" s="117">
        <f t="shared" si="100"/>
        <v>19</v>
      </c>
      <c r="P1068" s="117">
        <f t="shared" si="101"/>
        <v>41</v>
      </c>
      <c r="R1068" s="117">
        <f>VLOOKUP(B1068&amp;"-"&amp;C1068,Backgroundconc!$A$3:$E$2100,4,FALSE)</f>
        <v>96000</v>
      </c>
      <c r="S1068" s="117">
        <f>VLOOKUP(B1068&amp;"-"&amp;C1068,Backgroundconc!$A$3:$E$2100,5,FALSE)</f>
        <v>182000</v>
      </c>
    </row>
    <row r="1069" spans="1:19">
      <c r="A1069" s="117" t="str">
        <f t="shared" si="98"/>
        <v>19422012</v>
      </c>
      <c r="B1069" s="117">
        <f t="shared" si="102"/>
        <v>19</v>
      </c>
      <c r="C1069" s="117">
        <f t="shared" si="103"/>
        <v>42</v>
      </c>
      <c r="D1069" s="117">
        <v>96000</v>
      </c>
      <c r="E1069" s="117">
        <v>186000</v>
      </c>
      <c r="F1069" s="117">
        <v>2012</v>
      </c>
      <c r="G1069" s="117">
        <v>3.309869</v>
      </c>
      <c r="N1069" s="117" t="str">
        <f t="shared" si="99"/>
        <v>96000186000</v>
      </c>
      <c r="O1069" s="117">
        <f t="shared" si="100"/>
        <v>19</v>
      </c>
      <c r="P1069" s="117">
        <f t="shared" si="101"/>
        <v>42</v>
      </c>
      <c r="R1069" s="117">
        <f>VLOOKUP(B1069&amp;"-"&amp;C1069,Backgroundconc!$A$3:$E$2100,4,FALSE)</f>
        <v>96000</v>
      </c>
      <c r="S1069" s="117">
        <f>VLOOKUP(B1069&amp;"-"&amp;C1069,Backgroundconc!$A$3:$E$2100,5,FALSE)</f>
        <v>186000</v>
      </c>
    </row>
    <row r="1070" spans="1:19">
      <c r="A1070" s="117" t="str">
        <f t="shared" si="98"/>
        <v>19432012</v>
      </c>
      <c r="B1070" s="117">
        <f t="shared" si="102"/>
        <v>19</v>
      </c>
      <c r="C1070" s="117">
        <f t="shared" si="103"/>
        <v>43</v>
      </c>
      <c r="D1070" s="117">
        <v>96000</v>
      </c>
      <c r="E1070" s="117">
        <v>190000</v>
      </c>
      <c r="F1070" s="117">
        <v>2012</v>
      </c>
      <c r="G1070" s="117">
        <v>3.1980339999999998</v>
      </c>
      <c r="N1070" s="117" t="str">
        <f t="shared" si="99"/>
        <v>96000190000</v>
      </c>
      <c r="O1070" s="117">
        <f t="shared" si="100"/>
        <v>19</v>
      </c>
      <c r="P1070" s="117">
        <f t="shared" si="101"/>
        <v>43</v>
      </c>
      <c r="R1070" s="117">
        <f>VLOOKUP(B1070&amp;"-"&amp;C1070,Backgroundconc!$A$3:$E$2100,4,FALSE)</f>
        <v>96000</v>
      </c>
      <c r="S1070" s="117">
        <f>VLOOKUP(B1070&amp;"-"&amp;C1070,Backgroundconc!$A$3:$E$2100,5,FALSE)</f>
        <v>190000</v>
      </c>
    </row>
    <row r="1071" spans="1:19">
      <c r="A1071" s="117" t="str">
        <f t="shared" si="98"/>
        <v>19442012</v>
      </c>
      <c r="B1071" s="117">
        <f t="shared" si="102"/>
        <v>19</v>
      </c>
      <c r="C1071" s="117">
        <f t="shared" si="103"/>
        <v>44</v>
      </c>
      <c r="D1071" s="117">
        <v>96000</v>
      </c>
      <c r="E1071" s="117">
        <v>194000</v>
      </c>
      <c r="F1071" s="117">
        <v>2012</v>
      </c>
      <c r="G1071" s="117">
        <v>3.4554399999999998</v>
      </c>
      <c r="N1071" s="117" t="str">
        <f t="shared" si="99"/>
        <v>96000194000</v>
      </c>
      <c r="O1071" s="117">
        <f t="shared" si="100"/>
        <v>19</v>
      </c>
      <c r="P1071" s="117">
        <f t="shared" si="101"/>
        <v>44</v>
      </c>
      <c r="R1071" s="117">
        <f>VLOOKUP(B1071&amp;"-"&amp;C1071,Backgroundconc!$A$3:$E$2100,4,FALSE)</f>
        <v>96000</v>
      </c>
      <c r="S1071" s="117">
        <f>VLOOKUP(B1071&amp;"-"&amp;C1071,Backgroundconc!$A$3:$E$2100,5,FALSE)</f>
        <v>194000</v>
      </c>
    </row>
    <row r="1072" spans="1:19">
      <c r="A1072" s="117" t="str">
        <f t="shared" si="98"/>
        <v>19452012</v>
      </c>
      <c r="B1072" s="117">
        <f t="shared" si="102"/>
        <v>19</v>
      </c>
      <c r="C1072" s="117">
        <f t="shared" si="103"/>
        <v>45</v>
      </c>
      <c r="D1072" s="117">
        <v>96000</v>
      </c>
      <c r="E1072" s="117">
        <v>198000</v>
      </c>
      <c r="F1072" s="117">
        <v>2012</v>
      </c>
      <c r="G1072" s="117">
        <v>3.3638520000000001</v>
      </c>
      <c r="N1072" s="117" t="str">
        <f t="shared" si="99"/>
        <v>96000198000</v>
      </c>
      <c r="O1072" s="117">
        <f t="shared" si="100"/>
        <v>19</v>
      </c>
      <c r="P1072" s="117">
        <f t="shared" si="101"/>
        <v>45</v>
      </c>
      <c r="R1072" s="117">
        <f>VLOOKUP(B1072&amp;"-"&amp;C1072,Backgroundconc!$A$3:$E$2100,4,FALSE)</f>
        <v>96000</v>
      </c>
      <c r="S1072" s="117">
        <f>VLOOKUP(B1072&amp;"-"&amp;C1072,Backgroundconc!$A$3:$E$2100,5,FALSE)</f>
        <v>198000</v>
      </c>
    </row>
    <row r="1073" spans="1:19">
      <c r="A1073" s="117" t="str">
        <f t="shared" si="98"/>
        <v>19462012</v>
      </c>
      <c r="B1073" s="117">
        <f t="shared" si="102"/>
        <v>19</v>
      </c>
      <c r="C1073" s="117">
        <f t="shared" si="103"/>
        <v>46</v>
      </c>
      <c r="D1073" s="117">
        <v>96000</v>
      </c>
      <c r="E1073" s="117">
        <v>202000</v>
      </c>
      <c r="F1073" s="117">
        <v>2012</v>
      </c>
      <c r="G1073" s="117">
        <v>3.4700730000000002</v>
      </c>
      <c r="N1073" s="117" t="str">
        <f t="shared" si="99"/>
        <v>96000202000</v>
      </c>
      <c r="O1073" s="117">
        <f t="shared" si="100"/>
        <v>19</v>
      </c>
      <c r="P1073" s="117">
        <f t="shared" si="101"/>
        <v>46</v>
      </c>
      <c r="R1073" s="117">
        <f>VLOOKUP(B1073&amp;"-"&amp;C1073,Backgroundconc!$A$3:$E$2100,4,FALSE)</f>
        <v>96000</v>
      </c>
      <c r="S1073" s="117">
        <f>VLOOKUP(B1073&amp;"-"&amp;C1073,Backgroundconc!$A$3:$E$2100,5,FALSE)</f>
        <v>202000</v>
      </c>
    </row>
    <row r="1074" spans="1:19">
      <c r="A1074" s="117" t="str">
        <f t="shared" si="98"/>
        <v>19472012</v>
      </c>
      <c r="B1074" s="117">
        <f t="shared" si="102"/>
        <v>19</v>
      </c>
      <c r="C1074" s="117">
        <f t="shared" si="103"/>
        <v>47</v>
      </c>
      <c r="D1074" s="117">
        <v>96000</v>
      </c>
      <c r="E1074" s="117">
        <v>206000</v>
      </c>
      <c r="F1074" s="117">
        <v>2012</v>
      </c>
      <c r="G1074" s="117">
        <v>3.465506</v>
      </c>
      <c r="N1074" s="117" t="str">
        <f t="shared" si="99"/>
        <v>96000206000</v>
      </c>
      <c r="O1074" s="117">
        <f t="shared" si="100"/>
        <v>19</v>
      </c>
      <c r="P1074" s="117">
        <f t="shared" si="101"/>
        <v>47</v>
      </c>
      <c r="R1074" s="117">
        <f>VLOOKUP(B1074&amp;"-"&amp;C1074,Backgroundconc!$A$3:$E$2100,4,FALSE)</f>
        <v>96000</v>
      </c>
      <c r="S1074" s="117">
        <f>VLOOKUP(B1074&amp;"-"&amp;C1074,Backgroundconc!$A$3:$E$2100,5,FALSE)</f>
        <v>206000</v>
      </c>
    </row>
    <row r="1075" spans="1:19">
      <c r="A1075" s="117" t="str">
        <f t="shared" si="98"/>
        <v>19482012</v>
      </c>
      <c r="B1075" s="117">
        <f t="shared" si="102"/>
        <v>19</v>
      </c>
      <c r="C1075" s="117">
        <f t="shared" si="103"/>
        <v>48</v>
      </c>
      <c r="D1075" s="117">
        <v>96000</v>
      </c>
      <c r="E1075" s="117">
        <v>210000</v>
      </c>
      <c r="F1075" s="117">
        <v>2012</v>
      </c>
      <c r="G1075" s="117">
        <v>3.4456380000000002</v>
      </c>
      <c r="N1075" s="117" t="str">
        <f t="shared" si="99"/>
        <v>96000210000</v>
      </c>
      <c r="O1075" s="117">
        <f t="shared" si="100"/>
        <v>19</v>
      </c>
      <c r="P1075" s="117">
        <f t="shared" si="101"/>
        <v>48</v>
      </c>
      <c r="R1075" s="117">
        <f>VLOOKUP(B1075&amp;"-"&amp;C1075,Backgroundconc!$A$3:$E$2100,4,FALSE)</f>
        <v>96000</v>
      </c>
      <c r="S1075" s="117">
        <f>VLOOKUP(B1075&amp;"-"&amp;C1075,Backgroundconc!$A$3:$E$2100,5,FALSE)</f>
        <v>210000</v>
      </c>
    </row>
    <row r="1076" spans="1:19">
      <c r="A1076" s="117" t="str">
        <f t="shared" si="98"/>
        <v>19492012</v>
      </c>
      <c r="B1076" s="117">
        <f t="shared" si="102"/>
        <v>19</v>
      </c>
      <c r="C1076" s="117">
        <f t="shared" si="103"/>
        <v>49</v>
      </c>
      <c r="D1076" s="117">
        <v>96000</v>
      </c>
      <c r="E1076" s="117">
        <v>214000</v>
      </c>
      <c r="F1076" s="117">
        <v>2012</v>
      </c>
      <c r="G1076" s="117">
        <v>3.6059199999999998</v>
      </c>
      <c r="N1076" s="117" t="str">
        <f t="shared" si="99"/>
        <v>96000214000</v>
      </c>
      <c r="O1076" s="117">
        <f t="shared" si="100"/>
        <v>19</v>
      </c>
      <c r="P1076" s="117">
        <f t="shared" si="101"/>
        <v>49</v>
      </c>
      <c r="R1076" s="117">
        <f>VLOOKUP(B1076&amp;"-"&amp;C1076,Backgroundconc!$A$3:$E$2100,4,FALSE)</f>
        <v>96000</v>
      </c>
      <c r="S1076" s="117">
        <f>VLOOKUP(B1076&amp;"-"&amp;C1076,Backgroundconc!$A$3:$E$2100,5,FALSE)</f>
        <v>214000</v>
      </c>
    </row>
    <row r="1077" spans="1:19">
      <c r="A1077" s="117" t="str">
        <f t="shared" si="98"/>
        <v>19502012</v>
      </c>
      <c r="B1077" s="117">
        <f t="shared" si="102"/>
        <v>19</v>
      </c>
      <c r="C1077" s="117">
        <f t="shared" si="103"/>
        <v>50</v>
      </c>
      <c r="D1077" s="117">
        <v>96000</v>
      </c>
      <c r="E1077" s="117">
        <v>218000</v>
      </c>
      <c r="F1077" s="117">
        <v>2012</v>
      </c>
      <c r="G1077" s="117">
        <v>3.6991049999999999</v>
      </c>
      <c r="N1077" s="117" t="str">
        <f t="shared" si="99"/>
        <v>96000218000</v>
      </c>
      <c r="O1077" s="117">
        <f t="shared" si="100"/>
        <v>19</v>
      </c>
      <c r="P1077" s="117">
        <f t="shared" si="101"/>
        <v>50</v>
      </c>
      <c r="R1077" s="117">
        <f>VLOOKUP(B1077&amp;"-"&amp;C1077,Backgroundconc!$A$3:$E$2100,4,FALSE)</f>
        <v>96000</v>
      </c>
      <c r="S1077" s="117">
        <f>VLOOKUP(B1077&amp;"-"&amp;C1077,Backgroundconc!$A$3:$E$2100,5,FALSE)</f>
        <v>218000</v>
      </c>
    </row>
    <row r="1078" spans="1:19">
      <c r="A1078" s="117" t="str">
        <f t="shared" si="98"/>
        <v>19512012</v>
      </c>
      <c r="B1078" s="117">
        <f t="shared" si="102"/>
        <v>19</v>
      </c>
      <c r="C1078" s="117">
        <f t="shared" si="103"/>
        <v>51</v>
      </c>
      <c r="D1078" s="117">
        <v>96000</v>
      </c>
      <c r="E1078" s="117">
        <v>222000</v>
      </c>
      <c r="F1078" s="117">
        <v>2012</v>
      </c>
      <c r="G1078" s="117">
        <v>3.7540439999999999</v>
      </c>
      <c r="N1078" s="117" t="str">
        <f t="shared" si="99"/>
        <v>96000222000</v>
      </c>
      <c r="O1078" s="117">
        <f t="shared" si="100"/>
        <v>19</v>
      </c>
      <c r="P1078" s="117">
        <f t="shared" si="101"/>
        <v>51</v>
      </c>
      <c r="R1078" s="117">
        <f>VLOOKUP(B1078&amp;"-"&amp;C1078,Backgroundconc!$A$3:$E$2100,4,FALSE)</f>
        <v>96000</v>
      </c>
      <c r="S1078" s="117">
        <f>VLOOKUP(B1078&amp;"-"&amp;C1078,Backgroundconc!$A$3:$E$2100,5,FALSE)</f>
        <v>222000</v>
      </c>
    </row>
    <row r="1079" spans="1:19">
      <c r="A1079" s="117" t="str">
        <f t="shared" si="98"/>
        <v>19522012</v>
      </c>
      <c r="B1079" s="117">
        <f t="shared" si="102"/>
        <v>19</v>
      </c>
      <c r="C1079" s="117">
        <f t="shared" si="103"/>
        <v>52</v>
      </c>
      <c r="D1079" s="117">
        <v>96000</v>
      </c>
      <c r="E1079" s="117">
        <v>226000</v>
      </c>
      <c r="F1079" s="117">
        <v>2012</v>
      </c>
      <c r="G1079" s="117">
        <v>3.8121399999999999</v>
      </c>
      <c r="N1079" s="117" t="str">
        <f t="shared" si="99"/>
        <v>96000226000</v>
      </c>
      <c r="O1079" s="117">
        <f t="shared" si="100"/>
        <v>19</v>
      </c>
      <c r="P1079" s="117">
        <f t="shared" si="101"/>
        <v>52</v>
      </c>
      <c r="R1079" s="117" t="e">
        <f>VLOOKUP(B1079&amp;"-"&amp;C1079,Backgroundconc!$A$3:$E$2100,4,FALSE)</f>
        <v>#N/A</v>
      </c>
      <c r="S1079" s="117" t="e">
        <f>VLOOKUP(B1079&amp;"-"&amp;C1079,Backgroundconc!$A$3:$E$2100,5,FALSE)</f>
        <v>#N/A</v>
      </c>
    </row>
    <row r="1080" spans="1:19">
      <c r="A1080" s="117" t="str">
        <f t="shared" si="98"/>
        <v>19532012</v>
      </c>
      <c r="B1080" s="117">
        <f t="shared" si="102"/>
        <v>19</v>
      </c>
      <c r="C1080" s="117">
        <f t="shared" si="103"/>
        <v>53</v>
      </c>
      <c r="D1080" s="117">
        <v>96000</v>
      </c>
      <c r="E1080" s="117">
        <v>230000</v>
      </c>
      <c r="F1080" s="117">
        <v>2012</v>
      </c>
      <c r="G1080" s="117">
        <v>4.1507899999999998</v>
      </c>
      <c r="N1080" s="117" t="str">
        <f t="shared" si="99"/>
        <v>96000230000</v>
      </c>
      <c r="O1080" s="117">
        <f t="shared" si="100"/>
        <v>19</v>
      </c>
      <c r="P1080" s="117">
        <f t="shared" si="101"/>
        <v>53</v>
      </c>
      <c r="R1080" s="117" t="e">
        <f>VLOOKUP(B1080&amp;"-"&amp;C1080,Backgroundconc!$A$3:$E$2100,4,FALSE)</f>
        <v>#N/A</v>
      </c>
      <c r="S1080" s="117" t="e">
        <f>VLOOKUP(B1080&amp;"-"&amp;C1080,Backgroundconc!$A$3:$E$2100,5,FALSE)</f>
        <v>#N/A</v>
      </c>
    </row>
    <row r="1081" spans="1:19">
      <c r="A1081" s="117" t="str">
        <f t="shared" si="98"/>
        <v>19542012</v>
      </c>
      <c r="B1081" s="117">
        <f t="shared" si="102"/>
        <v>19</v>
      </c>
      <c r="C1081" s="117">
        <f t="shared" si="103"/>
        <v>54</v>
      </c>
      <c r="D1081" s="117">
        <v>96000</v>
      </c>
      <c r="E1081" s="117">
        <v>234000</v>
      </c>
      <c r="F1081" s="117">
        <v>2012</v>
      </c>
      <c r="G1081" s="117">
        <v>4.4230929999999997</v>
      </c>
      <c r="N1081" s="117" t="str">
        <f t="shared" si="99"/>
        <v>96000234000</v>
      </c>
      <c r="O1081" s="117">
        <f t="shared" si="100"/>
        <v>19</v>
      </c>
      <c r="P1081" s="117">
        <f t="shared" si="101"/>
        <v>54</v>
      </c>
      <c r="R1081" s="117" t="e">
        <f>VLOOKUP(B1081&amp;"-"&amp;C1081,Backgroundconc!$A$3:$E$2100,4,FALSE)</f>
        <v>#N/A</v>
      </c>
      <c r="S1081" s="117" t="e">
        <f>VLOOKUP(B1081&amp;"-"&amp;C1081,Backgroundconc!$A$3:$E$2100,5,FALSE)</f>
        <v>#N/A</v>
      </c>
    </row>
    <row r="1082" spans="1:19">
      <c r="A1082" s="117" t="str">
        <f t="shared" si="98"/>
        <v>19552012</v>
      </c>
      <c r="B1082" s="117">
        <f t="shared" si="102"/>
        <v>19</v>
      </c>
      <c r="C1082" s="117">
        <f t="shared" si="103"/>
        <v>55</v>
      </c>
      <c r="D1082" s="117">
        <v>96000</v>
      </c>
      <c r="E1082" s="117">
        <v>238000</v>
      </c>
      <c r="F1082" s="117">
        <v>2012</v>
      </c>
      <c r="G1082" s="117">
        <v>3.617048</v>
      </c>
      <c r="N1082" s="117" t="str">
        <f t="shared" si="99"/>
        <v>96000238000</v>
      </c>
      <c r="O1082" s="117">
        <f t="shared" si="100"/>
        <v>19</v>
      </c>
      <c r="P1082" s="117">
        <f t="shared" si="101"/>
        <v>55</v>
      </c>
      <c r="R1082" s="117" t="e">
        <f>VLOOKUP(B1082&amp;"-"&amp;C1082,Backgroundconc!$A$3:$E$2100,4,FALSE)</f>
        <v>#N/A</v>
      </c>
      <c r="S1082" s="117" t="e">
        <f>VLOOKUP(B1082&amp;"-"&amp;C1082,Backgroundconc!$A$3:$E$2100,5,FALSE)</f>
        <v>#N/A</v>
      </c>
    </row>
    <row r="1083" spans="1:19">
      <c r="A1083" s="117" t="str">
        <f t="shared" si="98"/>
        <v>19562012</v>
      </c>
      <c r="B1083" s="117">
        <f t="shared" si="102"/>
        <v>19</v>
      </c>
      <c r="C1083" s="117">
        <f t="shared" si="103"/>
        <v>56</v>
      </c>
      <c r="D1083" s="117">
        <v>96000</v>
      </c>
      <c r="E1083" s="117">
        <v>242000</v>
      </c>
      <c r="F1083" s="117">
        <v>2012</v>
      </c>
      <c r="G1083" s="117">
        <v>3.7990339999999998</v>
      </c>
      <c r="N1083" s="117" t="str">
        <f t="shared" si="99"/>
        <v>96000242000</v>
      </c>
      <c r="O1083" s="117">
        <f t="shared" si="100"/>
        <v>19</v>
      </c>
      <c r="P1083" s="117">
        <f t="shared" si="101"/>
        <v>56</v>
      </c>
      <c r="R1083" s="117" t="e">
        <f>VLOOKUP(B1083&amp;"-"&amp;C1083,Backgroundconc!$A$3:$E$2100,4,FALSE)</f>
        <v>#N/A</v>
      </c>
      <c r="S1083" s="117" t="e">
        <f>VLOOKUP(B1083&amp;"-"&amp;C1083,Backgroundconc!$A$3:$E$2100,5,FALSE)</f>
        <v>#N/A</v>
      </c>
    </row>
    <row r="1084" spans="1:19">
      <c r="A1084" s="117" t="str">
        <f t="shared" si="98"/>
        <v>19572012</v>
      </c>
      <c r="B1084" s="117">
        <f t="shared" si="102"/>
        <v>19</v>
      </c>
      <c r="C1084" s="117">
        <f t="shared" si="103"/>
        <v>57</v>
      </c>
      <c r="D1084" s="117">
        <v>96000</v>
      </c>
      <c r="E1084" s="117">
        <v>246000</v>
      </c>
      <c r="F1084" s="117">
        <v>2012</v>
      </c>
      <c r="G1084" s="117">
        <v>4.116352</v>
      </c>
      <c r="N1084" s="117" t="str">
        <f t="shared" si="99"/>
        <v>96000246000</v>
      </c>
      <c r="O1084" s="117">
        <f t="shared" si="100"/>
        <v>19</v>
      </c>
      <c r="P1084" s="117">
        <f t="shared" si="101"/>
        <v>57</v>
      </c>
      <c r="R1084" s="117" t="e">
        <f>VLOOKUP(B1084&amp;"-"&amp;C1084,Backgroundconc!$A$3:$E$2100,4,FALSE)</f>
        <v>#N/A</v>
      </c>
      <c r="S1084" s="117" t="e">
        <f>VLOOKUP(B1084&amp;"-"&amp;C1084,Backgroundconc!$A$3:$E$2100,5,FALSE)</f>
        <v>#N/A</v>
      </c>
    </row>
    <row r="1085" spans="1:19">
      <c r="A1085" s="117" t="str">
        <f t="shared" si="98"/>
        <v>2012012</v>
      </c>
      <c r="B1085" s="117">
        <f t="shared" si="102"/>
        <v>20</v>
      </c>
      <c r="C1085" s="117">
        <f t="shared" si="103"/>
        <v>1</v>
      </c>
      <c r="D1085" s="117">
        <v>100000</v>
      </c>
      <c r="E1085" s="117">
        <v>22000</v>
      </c>
      <c r="F1085" s="117">
        <v>2012</v>
      </c>
      <c r="G1085" s="117">
        <v>3.0737359999999998</v>
      </c>
      <c r="N1085" s="117" t="str">
        <f t="shared" si="99"/>
        <v>10000022000</v>
      </c>
      <c r="O1085" s="117">
        <f t="shared" si="100"/>
        <v>20</v>
      </c>
      <c r="P1085" s="117">
        <f t="shared" si="101"/>
        <v>1</v>
      </c>
      <c r="R1085" s="117" t="e">
        <f>VLOOKUP(B1085&amp;"-"&amp;C1085,Backgroundconc!$A$3:$E$2100,4,FALSE)</f>
        <v>#N/A</v>
      </c>
      <c r="S1085" s="117" t="e">
        <f>VLOOKUP(B1085&amp;"-"&amp;C1085,Backgroundconc!$A$3:$E$2100,5,FALSE)</f>
        <v>#N/A</v>
      </c>
    </row>
    <row r="1086" spans="1:19">
      <c r="A1086" s="117" t="str">
        <f t="shared" si="98"/>
        <v>2022012</v>
      </c>
      <c r="B1086" s="117">
        <f t="shared" si="102"/>
        <v>20</v>
      </c>
      <c r="C1086" s="117">
        <f t="shared" si="103"/>
        <v>2</v>
      </c>
      <c r="D1086" s="117">
        <v>100000</v>
      </c>
      <c r="E1086" s="117">
        <v>26000</v>
      </c>
      <c r="F1086" s="117">
        <v>2012</v>
      </c>
      <c r="G1086" s="117">
        <v>2.7972269999999999</v>
      </c>
      <c r="N1086" s="117" t="str">
        <f t="shared" si="99"/>
        <v>10000026000</v>
      </c>
      <c r="O1086" s="117">
        <f t="shared" si="100"/>
        <v>20</v>
      </c>
      <c r="P1086" s="117">
        <f t="shared" si="101"/>
        <v>2</v>
      </c>
      <c r="R1086" s="117" t="e">
        <f>VLOOKUP(B1086&amp;"-"&amp;C1086,Backgroundconc!$A$3:$E$2100,4,FALSE)</f>
        <v>#N/A</v>
      </c>
      <c r="S1086" s="117" t="e">
        <f>VLOOKUP(B1086&amp;"-"&amp;C1086,Backgroundconc!$A$3:$E$2100,5,FALSE)</f>
        <v>#N/A</v>
      </c>
    </row>
    <row r="1087" spans="1:19">
      <c r="A1087" s="117" t="str">
        <f t="shared" si="98"/>
        <v>2032012</v>
      </c>
      <c r="B1087" s="117">
        <f t="shared" si="102"/>
        <v>20</v>
      </c>
      <c r="C1087" s="117">
        <f t="shared" si="103"/>
        <v>3</v>
      </c>
      <c r="D1087" s="117">
        <v>100000</v>
      </c>
      <c r="E1087" s="117">
        <v>30000</v>
      </c>
      <c r="F1087" s="117">
        <v>2012</v>
      </c>
      <c r="G1087" s="117">
        <v>3.1318060000000001</v>
      </c>
      <c r="N1087" s="117" t="str">
        <f t="shared" si="99"/>
        <v>10000030000</v>
      </c>
      <c r="O1087" s="117">
        <f t="shared" si="100"/>
        <v>20</v>
      </c>
      <c r="P1087" s="117">
        <f t="shared" si="101"/>
        <v>3</v>
      </c>
      <c r="R1087" s="117" t="e">
        <f>VLOOKUP(B1087&amp;"-"&amp;C1087,Backgroundconc!$A$3:$E$2100,4,FALSE)</f>
        <v>#N/A</v>
      </c>
      <c r="S1087" s="117" t="e">
        <f>VLOOKUP(B1087&amp;"-"&amp;C1087,Backgroundconc!$A$3:$E$2100,5,FALSE)</f>
        <v>#N/A</v>
      </c>
    </row>
    <row r="1088" spans="1:19">
      <c r="A1088" s="117" t="str">
        <f t="shared" si="98"/>
        <v>2042012</v>
      </c>
      <c r="B1088" s="117">
        <f t="shared" si="102"/>
        <v>20</v>
      </c>
      <c r="C1088" s="117">
        <f t="shared" si="103"/>
        <v>4</v>
      </c>
      <c r="D1088" s="117">
        <v>100000</v>
      </c>
      <c r="E1088" s="117">
        <v>34000</v>
      </c>
      <c r="F1088" s="117">
        <v>2012</v>
      </c>
      <c r="G1088" s="117">
        <v>3.3148559999999998</v>
      </c>
      <c r="N1088" s="117" t="str">
        <f t="shared" si="99"/>
        <v>10000034000</v>
      </c>
      <c r="O1088" s="117">
        <f t="shared" si="100"/>
        <v>20</v>
      </c>
      <c r="P1088" s="117">
        <f t="shared" si="101"/>
        <v>4</v>
      </c>
      <c r="R1088" s="117" t="e">
        <f>VLOOKUP(B1088&amp;"-"&amp;C1088,Backgroundconc!$A$3:$E$2100,4,FALSE)</f>
        <v>#N/A</v>
      </c>
      <c r="S1088" s="117" t="e">
        <f>VLOOKUP(B1088&amp;"-"&amp;C1088,Backgroundconc!$A$3:$E$2100,5,FALSE)</f>
        <v>#N/A</v>
      </c>
    </row>
    <row r="1089" spans="1:19">
      <c r="A1089" s="117" t="str">
        <f t="shared" si="98"/>
        <v>2052012</v>
      </c>
      <c r="B1089" s="117">
        <f t="shared" si="102"/>
        <v>20</v>
      </c>
      <c r="C1089" s="117">
        <f t="shared" si="103"/>
        <v>5</v>
      </c>
      <c r="D1089" s="117">
        <v>100000</v>
      </c>
      <c r="E1089" s="117">
        <v>38000</v>
      </c>
      <c r="F1089" s="117">
        <v>2012</v>
      </c>
      <c r="G1089" s="117">
        <v>3.2742689999999999</v>
      </c>
      <c r="N1089" s="117" t="str">
        <f t="shared" si="99"/>
        <v>10000038000</v>
      </c>
      <c r="O1089" s="117">
        <f t="shared" si="100"/>
        <v>20</v>
      </c>
      <c r="P1089" s="117">
        <f t="shared" si="101"/>
        <v>5</v>
      </c>
      <c r="R1089" s="117" t="e">
        <f>VLOOKUP(B1089&amp;"-"&amp;C1089,Backgroundconc!$A$3:$E$2100,4,FALSE)</f>
        <v>#N/A</v>
      </c>
      <c r="S1089" s="117" t="e">
        <f>VLOOKUP(B1089&amp;"-"&amp;C1089,Backgroundconc!$A$3:$E$2100,5,FALSE)</f>
        <v>#N/A</v>
      </c>
    </row>
    <row r="1090" spans="1:19">
      <c r="A1090" s="117" t="str">
        <f t="shared" si="98"/>
        <v>2062012</v>
      </c>
      <c r="B1090" s="117">
        <f t="shared" si="102"/>
        <v>20</v>
      </c>
      <c r="C1090" s="117">
        <f t="shared" si="103"/>
        <v>6</v>
      </c>
      <c r="D1090" s="117">
        <v>100000</v>
      </c>
      <c r="E1090" s="117">
        <v>42000</v>
      </c>
      <c r="F1090" s="117">
        <v>2012</v>
      </c>
      <c r="G1090" s="117">
        <v>3.2499539999999998</v>
      </c>
      <c r="N1090" s="117" t="str">
        <f t="shared" si="99"/>
        <v>10000042000</v>
      </c>
      <c r="O1090" s="117">
        <f t="shared" si="100"/>
        <v>20</v>
      </c>
      <c r="P1090" s="117">
        <f t="shared" si="101"/>
        <v>6</v>
      </c>
      <c r="R1090" s="117" t="e">
        <f>VLOOKUP(B1090&amp;"-"&amp;C1090,Backgroundconc!$A$3:$E$2100,4,FALSE)</f>
        <v>#N/A</v>
      </c>
      <c r="S1090" s="117" t="e">
        <f>VLOOKUP(B1090&amp;"-"&amp;C1090,Backgroundconc!$A$3:$E$2100,5,FALSE)</f>
        <v>#N/A</v>
      </c>
    </row>
    <row r="1091" spans="1:19">
      <c r="A1091" s="117" t="str">
        <f t="shared" ref="A1091:A1154" si="104">CONCATENATE(B1091,C1091,F1091)</f>
        <v>2072012</v>
      </c>
      <c r="B1091" s="117">
        <f t="shared" si="102"/>
        <v>20</v>
      </c>
      <c r="C1091" s="117">
        <f t="shared" si="103"/>
        <v>7</v>
      </c>
      <c r="D1091" s="117">
        <v>100000</v>
      </c>
      <c r="E1091" s="117">
        <v>46000</v>
      </c>
      <c r="F1091" s="117">
        <v>2012</v>
      </c>
      <c r="G1091" s="117">
        <v>3.0063949999999999</v>
      </c>
      <c r="N1091" s="117" t="str">
        <f t="shared" ref="N1091:N1154" si="105">D1091&amp;E1091</f>
        <v>10000046000</v>
      </c>
      <c r="O1091" s="117">
        <f t="shared" ref="O1091:O1154" si="106">B1091</f>
        <v>20</v>
      </c>
      <c r="P1091" s="117">
        <f t="shared" ref="P1091:P1154" si="107">C1091</f>
        <v>7</v>
      </c>
      <c r="R1091" s="117" t="e">
        <f>VLOOKUP(B1091&amp;"-"&amp;C1091,Backgroundconc!$A$3:$E$2100,4,FALSE)</f>
        <v>#N/A</v>
      </c>
      <c r="S1091" s="117" t="e">
        <f>VLOOKUP(B1091&amp;"-"&amp;C1091,Backgroundconc!$A$3:$E$2100,5,FALSE)</f>
        <v>#N/A</v>
      </c>
    </row>
    <row r="1092" spans="1:19">
      <c r="A1092" s="117" t="str">
        <f t="shared" si="104"/>
        <v>2082012</v>
      </c>
      <c r="B1092" s="117">
        <f t="shared" si="102"/>
        <v>20</v>
      </c>
      <c r="C1092" s="117">
        <f t="shared" si="103"/>
        <v>8</v>
      </c>
      <c r="D1092" s="117">
        <v>100000</v>
      </c>
      <c r="E1092" s="117">
        <v>50000</v>
      </c>
      <c r="F1092" s="117">
        <v>2012</v>
      </c>
      <c r="G1092" s="117">
        <v>3.4035869999999999</v>
      </c>
      <c r="N1092" s="117" t="str">
        <f t="shared" si="105"/>
        <v>10000050000</v>
      </c>
      <c r="O1092" s="117">
        <f t="shared" si="106"/>
        <v>20</v>
      </c>
      <c r="P1092" s="117">
        <f t="shared" si="107"/>
        <v>8</v>
      </c>
      <c r="R1092" s="117" t="e">
        <f>VLOOKUP(B1092&amp;"-"&amp;C1092,Backgroundconc!$A$3:$E$2100,4,FALSE)</f>
        <v>#N/A</v>
      </c>
      <c r="S1092" s="117" t="e">
        <f>VLOOKUP(B1092&amp;"-"&amp;C1092,Backgroundconc!$A$3:$E$2100,5,FALSE)</f>
        <v>#N/A</v>
      </c>
    </row>
    <row r="1093" spans="1:19">
      <c r="A1093" s="117" t="str">
        <f t="shared" si="104"/>
        <v>2092012</v>
      </c>
      <c r="B1093" s="117">
        <f t="shared" si="102"/>
        <v>20</v>
      </c>
      <c r="C1093" s="117">
        <f t="shared" si="103"/>
        <v>9</v>
      </c>
      <c r="D1093" s="117">
        <v>100000</v>
      </c>
      <c r="E1093" s="117">
        <v>54000</v>
      </c>
      <c r="F1093" s="117">
        <v>2012</v>
      </c>
      <c r="G1093" s="117">
        <v>3.4668269999999999</v>
      </c>
      <c r="N1093" s="117" t="str">
        <f t="shared" si="105"/>
        <v>10000054000</v>
      </c>
      <c r="O1093" s="117">
        <f t="shared" si="106"/>
        <v>20</v>
      </c>
      <c r="P1093" s="117">
        <f t="shared" si="107"/>
        <v>9</v>
      </c>
      <c r="R1093" s="117" t="e">
        <f>VLOOKUP(B1093&amp;"-"&amp;C1093,Backgroundconc!$A$3:$E$2100,4,FALSE)</f>
        <v>#N/A</v>
      </c>
      <c r="S1093" s="117" t="e">
        <f>VLOOKUP(B1093&amp;"-"&amp;C1093,Backgroundconc!$A$3:$E$2100,5,FALSE)</f>
        <v>#N/A</v>
      </c>
    </row>
    <row r="1094" spans="1:19">
      <c r="A1094" s="117" t="str">
        <f t="shared" si="104"/>
        <v>20102012</v>
      </c>
      <c r="B1094" s="117">
        <f t="shared" si="102"/>
        <v>20</v>
      </c>
      <c r="C1094" s="117">
        <f t="shared" si="103"/>
        <v>10</v>
      </c>
      <c r="D1094" s="117">
        <v>100000</v>
      </c>
      <c r="E1094" s="117">
        <v>58000</v>
      </c>
      <c r="F1094" s="117">
        <v>2012</v>
      </c>
      <c r="G1094" s="117">
        <v>3.3184770000000001</v>
      </c>
      <c r="N1094" s="117" t="str">
        <f t="shared" si="105"/>
        <v>10000058000</v>
      </c>
      <c r="O1094" s="117">
        <f t="shared" si="106"/>
        <v>20</v>
      </c>
      <c r="P1094" s="117">
        <f t="shared" si="107"/>
        <v>10</v>
      </c>
      <c r="R1094" s="117" t="e">
        <f>VLOOKUP(B1094&amp;"-"&amp;C1094,Backgroundconc!$A$3:$E$2100,4,FALSE)</f>
        <v>#N/A</v>
      </c>
      <c r="S1094" s="117" t="e">
        <f>VLOOKUP(B1094&amp;"-"&amp;C1094,Backgroundconc!$A$3:$E$2100,5,FALSE)</f>
        <v>#N/A</v>
      </c>
    </row>
    <row r="1095" spans="1:19">
      <c r="A1095" s="117" t="str">
        <f t="shared" si="104"/>
        <v>20112012</v>
      </c>
      <c r="B1095" s="117">
        <f t="shared" si="102"/>
        <v>20</v>
      </c>
      <c r="C1095" s="117">
        <f t="shared" si="103"/>
        <v>11</v>
      </c>
      <c r="D1095" s="117">
        <v>100000</v>
      </c>
      <c r="E1095" s="117">
        <v>62000</v>
      </c>
      <c r="F1095" s="117">
        <v>2012</v>
      </c>
      <c r="G1095" s="117">
        <v>3.4783439999999999</v>
      </c>
      <c r="N1095" s="117" t="str">
        <f t="shared" si="105"/>
        <v>10000062000</v>
      </c>
      <c r="O1095" s="117">
        <f t="shared" si="106"/>
        <v>20</v>
      </c>
      <c r="P1095" s="117">
        <f t="shared" si="107"/>
        <v>11</v>
      </c>
      <c r="R1095" s="117" t="e">
        <f>VLOOKUP(B1095&amp;"-"&amp;C1095,Backgroundconc!$A$3:$E$2100,4,FALSE)</f>
        <v>#N/A</v>
      </c>
      <c r="S1095" s="117" t="e">
        <f>VLOOKUP(B1095&amp;"-"&amp;C1095,Backgroundconc!$A$3:$E$2100,5,FALSE)</f>
        <v>#N/A</v>
      </c>
    </row>
    <row r="1096" spans="1:19">
      <c r="A1096" s="117" t="str">
        <f t="shared" si="104"/>
        <v>20122012</v>
      </c>
      <c r="B1096" s="117">
        <f t="shared" si="102"/>
        <v>20</v>
      </c>
      <c r="C1096" s="117">
        <f t="shared" si="103"/>
        <v>12</v>
      </c>
      <c r="D1096" s="117">
        <v>100000</v>
      </c>
      <c r="E1096" s="117">
        <v>66000</v>
      </c>
      <c r="F1096" s="117">
        <v>2012</v>
      </c>
      <c r="G1096" s="117">
        <v>3.5385620000000002</v>
      </c>
      <c r="N1096" s="117" t="str">
        <f t="shared" si="105"/>
        <v>10000066000</v>
      </c>
      <c r="O1096" s="117">
        <f t="shared" si="106"/>
        <v>20</v>
      </c>
      <c r="P1096" s="117">
        <f t="shared" si="107"/>
        <v>12</v>
      </c>
      <c r="R1096" s="117" t="e">
        <f>VLOOKUP(B1096&amp;"-"&amp;C1096,Backgroundconc!$A$3:$E$2100,4,FALSE)</f>
        <v>#N/A</v>
      </c>
      <c r="S1096" s="117" t="e">
        <f>VLOOKUP(B1096&amp;"-"&amp;C1096,Backgroundconc!$A$3:$E$2100,5,FALSE)</f>
        <v>#N/A</v>
      </c>
    </row>
    <row r="1097" spans="1:19">
      <c r="A1097" s="117" t="str">
        <f t="shared" si="104"/>
        <v>20132012</v>
      </c>
      <c r="B1097" s="117">
        <f t="shared" si="102"/>
        <v>20</v>
      </c>
      <c r="C1097" s="117">
        <f t="shared" si="103"/>
        <v>13</v>
      </c>
      <c r="D1097" s="117">
        <v>100000</v>
      </c>
      <c r="E1097" s="117">
        <v>70000</v>
      </c>
      <c r="F1097" s="117">
        <v>2012</v>
      </c>
      <c r="G1097" s="117">
        <v>3.618887</v>
      </c>
      <c r="N1097" s="117" t="str">
        <f t="shared" si="105"/>
        <v>10000070000</v>
      </c>
      <c r="O1097" s="117">
        <f t="shared" si="106"/>
        <v>20</v>
      </c>
      <c r="P1097" s="117">
        <f t="shared" si="107"/>
        <v>13</v>
      </c>
      <c r="R1097" s="117" t="e">
        <f>VLOOKUP(B1097&amp;"-"&amp;C1097,Backgroundconc!$A$3:$E$2100,4,FALSE)</f>
        <v>#N/A</v>
      </c>
      <c r="S1097" s="117" t="e">
        <f>VLOOKUP(B1097&amp;"-"&amp;C1097,Backgroundconc!$A$3:$E$2100,5,FALSE)</f>
        <v>#N/A</v>
      </c>
    </row>
    <row r="1098" spans="1:19">
      <c r="A1098" s="117" t="str">
        <f t="shared" si="104"/>
        <v>20142012</v>
      </c>
      <c r="B1098" s="117">
        <f t="shared" si="102"/>
        <v>20</v>
      </c>
      <c r="C1098" s="117">
        <f t="shared" si="103"/>
        <v>14</v>
      </c>
      <c r="D1098" s="117">
        <v>100000</v>
      </c>
      <c r="E1098" s="117">
        <v>74000</v>
      </c>
      <c r="F1098" s="117">
        <v>2012</v>
      </c>
      <c r="G1098" s="117">
        <v>3.7389579999999998</v>
      </c>
      <c r="N1098" s="117" t="str">
        <f t="shared" si="105"/>
        <v>10000074000</v>
      </c>
      <c r="O1098" s="117">
        <f t="shared" si="106"/>
        <v>20</v>
      </c>
      <c r="P1098" s="117">
        <f t="shared" si="107"/>
        <v>14</v>
      </c>
      <c r="R1098" s="117" t="e">
        <f>VLOOKUP(B1098&amp;"-"&amp;C1098,Backgroundconc!$A$3:$E$2100,4,FALSE)</f>
        <v>#N/A</v>
      </c>
      <c r="S1098" s="117" t="e">
        <f>VLOOKUP(B1098&amp;"-"&amp;C1098,Backgroundconc!$A$3:$E$2100,5,FALSE)</f>
        <v>#N/A</v>
      </c>
    </row>
    <row r="1099" spans="1:19">
      <c r="A1099" s="117" t="str">
        <f t="shared" si="104"/>
        <v>20152012</v>
      </c>
      <c r="B1099" s="117">
        <f t="shared" si="102"/>
        <v>20</v>
      </c>
      <c r="C1099" s="117">
        <f t="shared" si="103"/>
        <v>15</v>
      </c>
      <c r="D1099" s="117">
        <v>100000</v>
      </c>
      <c r="E1099" s="117">
        <v>78000</v>
      </c>
      <c r="F1099" s="117">
        <v>2012</v>
      </c>
      <c r="G1099" s="117">
        <v>3.8944130000000001</v>
      </c>
      <c r="N1099" s="117" t="str">
        <f t="shared" si="105"/>
        <v>10000078000</v>
      </c>
      <c r="O1099" s="117">
        <f t="shared" si="106"/>
        <v>20</v>
      </c>
      <c r="P1099" s="117">
        <f t="shared" si="107"/>
        <v>15</v>
      </c>
      <c r="R1099" s="117" t="e">
        <f>VLOOKUP(B1099&amp;"-"&amp;C1099,Backgroundconc!$A$3:$E$2100,4,FALSE)</f>
        <v>#N/A</v>
      </c>
      <c r="S1099" s="117" t="e">
        <f>VLOOKUP(B1099&amp;"-"&amp;C1099,Backgroundconc!$A$3:$E$2100,5,FALSE)</f>
        <v>#N/A</v>
      </c>
    </row>
    <row r="1100" spans="1:19">
      <c r="A1100" s="117" t="str">
        <f t="shared" si="104"/>
        <v>20162012</v>
      </c>
      <c r="B1100" s="117">
        <f t="shared" si="102"/>
        <v>20</v>
      </c>
      <c r="C1100" s="117">
        <f t="shared" si="103"/>
        <v>16</v>
      </c>
      <c r="D1100" s="117">
        <v>100000</v>
      </c>
      <c r="E1100" s="117">
        <v>82000</v>
      </c>
      <c r="F1100" s="117">
        <v>2012</v>
      </c>
      <c r="G1100" s="117">
        <v>3.9534729999999998</v>
      </c>
      <c r="N1100" s="117" t="str">
        <f t="shared" si="105"/>
        <v>10000082000</v>
      </c>
      <c r="O1100" s="117">
        <f t="shared" si="106"/>
        <v>20</v>
      </c>
      <c r="P1100" s="117">
        <f t="shared" si="107"/>
        <v>16</v>
      </c>
      <c r="R1100" s="117" t="e">
        <f>VLOOKUP(B1100&amp;"-"&amp;C1100,Backgroundconc!$A$3:$E$2100,4,FALSE)</f>
        <v>#N/A</v>
      </c>
      <c r="S1100" s="117" t="e">
        <f>VLOOKUP(B1100&amp;"-"&amp;C1100,Backgroundconc!$A$3:$E$2100,5,FALSE)</f>
        <v>#N/A</v>
      </c>
    </row>
    <row r="1101" spans="1:19">
      <c r="A1101" s="117" t="str">
        <f t="shared" si="104"/>
        <v>20172012</v>
      </c>
      <c r="B1101" s="117">
        <f t="shared" si="102"/>
        <v>20</v>
      </c>
      <c r="C1101" s="117">
        <f t="shared" si="103"/>
        <v>17</v>
      </c>
      <c r="D1101" s="117">
        <v>100000</v>
      </c>
      <c r="E1101" s="117">
        <v>86000</v>
      </c>
      <c r="F1101" s="117">
        <v>2012</v>
      </c>
      <c r="G1101" s="117">
        <v>3.9335879999999999</v>
      </c>
      <c r="N1101" s="117" t="str">
        <f t="shared" si="105"/>
        <v>10000086000</v>
      </c>
      <c r="O1101" s="117">
        <f t="shared" si="106"/>
        <v>20</v>
      </c>
      <c r="P1101" s="117">
        <f t="shared" si="107"/>
        <v>17</v>
      </c>
      <c r="R1101" s="117" t="e">
        <f>VLOOKUP(B1101&amp;"-"&amp;C1101,Backgroundconc!$A$3:$E$2100,4,FALSE)</f>
        <v>#N/A</v>
      </c>
      <c r="S1101" s="117" t="e">
        <f>VLOOKUP(B1101&amp;"-"&amp;C1101,Backgroundconc!$A$3:$E$2100,5,FALSE)</f>
        <v>#N/A</v>
      </c>
    </row>
    <row r="1102" spans="1:19">
      <c r="A1102" s="117" t="str">
        <f t="shared" si="104"/>
        <v>20182012</v>
      </c>
      <c r="B1102" s="117">
        <f t="shared" si="102"/>
        <v>20</v>
      </c>
      <c r="C1102" s="117">
        <f t="shared" si="103"/>
        <v>18</v>
      </c>
      <c r="D1102" s="117">
        <v>100000</v>
      </c>
      <c r="E1102" s="117">
        <v>90000</v>
      </c>
      <c r="F1102" s="117">
        <v>2012</v>
      </c>
      <c r="G1102" s="117">
        <v>3.8319930000000002</v>
      </c>
      <c r="N1102" s="117" t="str">
        <f t="shared" si="105"/>
        <v>10000090000</v>
      </c>
      <c r="O1102" s="117">
        <f t="shared" si="106"/>
        <v>20</v>
      </c>
      <c r="P1102" s="117">
        <f t="shared" si="107"/>
        <v>18</v>
      </c>
      <c r="R1102" s="117" t="e">
        <f>VLOOKUP(B1102&amp;"-"&amp;C1102,Backgroundconc!$A$3:$E$2100,4,FALSE)</f>
        <v>#N/A</v>
      </c>
      <c r="S1102" s="117" t="e">
        <f>VLOOKUP(B1102&amp;"-"&amp;C1102,Backgroundconc!$A$3:$E$2100,5,FALSE)</f>
        <v>#N/A</v>
      </c>
    </row>
    <row r="1103" spans="1:19">
      <c r="A1103" s="117" t="str">
        <f t="shared" si="104"/>
        <v>20192012</v>
      </c>
      <c r="B1103" s="117">
        <f t="shared" si="102"/>
        <v>20</v>
      </c>
      <c r="C1103" s="117">
        <f t="shared" si="103"/>
        <v>19</v>
      </c>
      <c r="D1103" s="117">
        <v>100000</v>
      </c>
      <c r="E1103" s="117">
        <v>94000</v>
      </c>
      <c r="F1103" s="117">
        <v>2012</v>
      </c>
      <c r="G1103" s="117">
        <v>3.4912399999999999</v>
      </c>
      <c r="N1103" s="117" t="str">
        <f t="shared" si="105"/>
        <v>10000094000</v>
      </c>
      <c r="O1103" s="117">
        <f t="shared" si="106"/>
        <v>20</v>
      </c>
      <c r="P1103" s="117">
        <f t="shared" si="107"/>
        <v>19</v>
      </c>
      <c r="R1103" s="117" t="e">
        <f>VLOOKUP(B1103&amp;"-"&amp;C1103,Backgroundconc!$A$3:$E$2100,4,FALSE)</f>
        <v>#N/A</v>
      </c>
      <c r="S1103" s="117" t="e">
        <f>VLOOKUP(B1103&amp;"-"&amp;C1103,Backgroundconc!$A$3:$E$2100,5,FALSE)</f>
        <v>#N/A</v>
      </c>
    </row>
    <row r="1104" spans="1:19">
      <c r="A1104" s="117" t="str">
        <f t="shared" si="104"/>
        <v>20202012</v>
      </c>
      <c r="B1104" s="117">
        <f t="shared" si="102"/>
        <v>20</v>
      </c>
      <c r="C1104" s="117">
        <f t="shared" si="103"/>
        <v>20</v>
      </c>
      <c r="D1104" s="117">
        <v>100000</v>
      </c>
      <c r="E1104" s="117">
        <v>98000</v>
      </c>
      <c r="F1104" s="117">
        <v>2012</v>
      </c>
      <c r="G1104" s="117">
        <v>3.362622</v>
      </c>
      <c r="N1104" s="117" t="str">
        <f t="shared" si="105"/>
        <v>10000098000</v>
      </c>
      <c r="O1104" s="117">
        <f t="shared" si="106"/>
        <v>20</v>
      </c>
      <c r="P1104" s="117">
        <f t="shared" si="107"/>
        <v>20</v>
      </c>
      <c r="R1104" s="117" t="e">
        <f>VLOOKUP(B1104&amp;"-"&amp;C1104,Backgroundconc!$A$3:$E$2100,4,FALSE)</f>
        <v>#N/A</v>
      </c>
      <c r="S1104" s="117" t="e">
        <f>VLOOKUP(B1104&amp;"-"&amp;C1104,Backgroundconc!$A$3:$E$2100,5,FALSE)</f>
        <v>#N/A</v>
      </c>
    </row>
    <row r="1105" spans="1:19">
      <c r="A1105" s="117" t="str">
        <f t="shared" si="104"/>
        <v>20212012</v>
      </c>
      <c r="B1105" s="117">
        <f t="shared" si="102"/>
        <v>20</v>
      </c>
      <c r="C1105" s="117">
        <f t="shared" si="103"/>
        <v>21</v>
      </c>
      <c r="D1105" s="117">
        <v>100000</v>
      </c>
      <c r="E1105" s="117">
        <v>102000</v>
      </c>
      <c r="F1105" s="117">
        <v>2012</v>
      </c>
      <c r="G1105" s="117">
        <v>3.8985150000000002</v>
      </c>
      <c r="N1105" s="117" t="str">
        <f t="shared" si="105"/>
        <v>100000102000</v>
      </c>
      <c r="O1105" s="117">
        <f t="shared" si="106"/>
        <v>20</v>
      </c>
      <c r="P1105" s="117">
        <f t="shared" si="107"/>
        <v>21</v>
      </c>
      <c r="R1105" s="117" t="e">
        <f>VLOOKUP(B1105&amp;"-"&amp;C1105,Backgroundconc!$A$3:$E$2100,4,FALSE)</f>
        <v>#N/A</v>
      </c>
      <c r="S1105" s="117" t="e">
        <f>VLOOKUP(B1105&amp;"-"&amp;C1105,Backgroundconc!$A$3:$E$2100,5,FALSE)</f>
        <v>#N/A</v>
      </c>
    </row>
    <row r="1106" spans="1:19">
      <c r="A1106" s="117" t="str">
        <f t="shared" si="104"/>
        <v>20222012</v>
      </c>
      <c r="B1106" s="117">
        <f t="shared" si="102"/>
        <v>20</v>
      </c>
      <c r="C1106" s="117">
        <f t="shared" si="103"/>
        <v>22</v>
      </c>
      <c r="D1106" s="117">
        <v>100000</v>
      </c>
      <c r="E1106" s="117">
        <v>106000</v>
      </c>
      <c r="F1106" s="117">
        <v>2012</v>
      </c>
      <c r="G1106" s="117">
        <v>3.8612220000000002</v>
      </c>
      <c r="N1106" s="117" t="str">
        <f t="shared" si="105"/>
        <v>100000106000</v>
      </c>
      <c r="O1106" s="117">
        <f t="shared" si="106"/>
        <v>20</v>
      </c>
      <c r="P1106" s="117">
        <f t="shared" si="107"/>
        <v>22</v>
      </c>
      <c r="R1106" s="117" t="e">
        <f>VLOOKUP(B1106&amp;"-"&amp;C1106,Backgroundconc!$A$3:$E$2100,4,FALSE)</f>
        <v>#N/A</v>
      </c>
      <c r="S1106" s="117" t="e">
        <f>VLOOKUP(B1106&amp;"-"&amp;C1106,Backgroundconc!$A$3:$E$2100,5,FALSE)</f>
        <v>#N/A</v>
      </c>
    </row>
    <row r="1107" spans="1:19">
      <c r="A1107" s="117" t="str">
        <f t="shared" si="104"/>
        <v>20232012</v>
      </c>
      <c r="B1107" s="117">
        <f t="shared" si="102"/>
        <v>20</v>
      </c>
      <c r="C1107" s="117">
        <f t="shared" si="103"/>
        <v>23</v>
      </c>
      <c r="D1107" s="117">
        <v>100000</v>
      </c>
      <c r="E1107" s="117">
        <v>110000</v>
      </c>
      <c r="F1107" s="117">
        <v>2012</v>
      </c>
      <c r="G1107" s="117">
        <v>3.7980339999999999</v>
      </c>
      <c r="N1107" s="117" t="str">
        <f t="shared" si="105"/>
        <v>100000110000</v>
      </c>
      <c r="O1107" s="117">
        <f t="shared" si="106"/>
        <v>20</v>
      </c>
      <c r="P1107" s="117">
        <f t="shared" si="107"/>
        <v>23</v>
      </c>
      <c r="R1107" s="117">
        <f>VLOOKUP(B1107&amp;"-"&amp;C1107,Backgroundconc!$A$3:$E$2100,4,FALSE)</f>
        <v>100000</v>
      </c>
      <c r="S1107" s="117">
        <f>VLOOKUP(B1107&amp;"-"&amp;C1107,Backgroundconc!$A$3:$E$2100,5,FALSE)</f>
        <v>110000</v>
      </c>
    </row>
    <row r="1108" spans="1:19">
      <c r="A1108" s="117" t="str">
        <f t="shared" si="104"/>
        <v>20242012</v>
      </c>
      <c r="B1108" s="117">
        <f t="shared" si="102"/>
        <v>20</v>
      </c>
      <c r="C1108" s="117">
        <f t="shared" si="103"/>
        <v>24</v>
      </c>
      <c r="D1108" s="117">
        <v>100000</v>
      </c>
      <c r="E1108" s="117">
        <v>114000</v>
      </c>
      <c r="F1108" s="117">
        <v>2012</v>
      </c>
      <c r="G1108" s="117">
        <v>3.5466289999999998</v>
      </c>
      <c r="N1108" s="117" t="str">
        <f t="shared" si="105"/>
        <v>100000114000</v>
      </c>
      <c r="O1108" s="117">
        <f t="shared" si="106"/>
        <v>20</v>
      </c>
      <c r="P1108" s="117">
        <f t="shared" si="107"/>
        <v>24</v>
      </c>
      <c r="R1108" s="117">
        <f>VLOOKUP(B1108&amp;"-"&amp;C1108,Backgroundconc!$A$3:$E$2100,4,FALSE)</f>
        <v>100000</v>
      </c>
      <c r="S1108" s="117">
        <f>VLOOKUP(B1108&amp;"-"&amp;C1108,Backgroundconc!$A$3:$E$2100,5,FALSE)</f>
        <v>114000</v>
      </c>
    </row>
    <row r="1109" spans="1:19">
      <c r="A1109" s="117" t="str">
        <f t="shared" si="104"/>
        <v>20252012</v>
      </c>
      <c r="B1109" s="117">
        <f t="shared" si="102"/>
        <v>20</v>
      </c>
      <c r="C1109" s="117">
        <f t="shared" si="103"/>
        <v>25</v>
      </c>
      <c r="D1109" s="117">
        <v>100000</v>
      </c>
      <c r="E1109" s="117">
        <v>118000</v>
      </c>
      <c r="F1109" s="117">
        <v>2012</v>
      </c>
      <c r="G1109" s="117">
        <v>3.6584219999999998</v>
      </c>
      <c r="N1109" s="117" t="str">
        <f t="shared" si="105"/>
        <v>100000118000</v>
      </c>
      <c r="O1109" s="117">
        <f t="shared" si="106"/>
        <v>20</v>
      </c>
      <c r="P1109" s="117">
        <f t="shared" si="107"/>
        <v>25</v>
      </c>
      <c r="R1109" s="117">
        <f>VLOOKUP(B1109&amp;"-"&amp;C1109,Backgroundconc!$A$3:$E$2100,4,FALSE)</f>
        <v>100000</v>
      </c>
      <c r="S1109" s="117">
        <f>VLOOKUP(B1109&amp;"-"&amp;C1109,Backgroundconc!$A$3:$E$2100,5,FALSE)</f>
        <v>118000</v>
      </c>
    </row>
    <row r="1110" spans="1:19">
      <c r="A1110" s="117" t="str">
        <f t="shared" si="104"/>
        <v>20262012</v>
      </c>
      <c r="B1110" s="117">
        <f t="shared" si="102"/>
        <v>20</v>
      </c>
      <c r="C1110" s="117">
        <f t="shared" si="103"/>
        <v>26</v>
      </c>
      <c r="D1110" s="117">
        <v>100000</v>
      </c>
      <c r="E1110" s="117">
        <v>122000</v>
      </c>
      <c r="F1110" s="117">
        <v>2012</v>
      </c>
      <c r="G1110" s="117">
        <v>3.3397399999999999</v>
      </c>
      <c r="N1110" s="117" t="str">
        <f t="shared" si="105"/>
        <v>100000122000</v>
      </c>
      <c r="O1110" s="117">
        <f t="shared" si="106"/>
        <v>20</v>
      </c>
      <c r="P1110" s="117">
        <f t="shared" si="107"/>
        <v>26</v>
      </c>
      <c r="R1110" s="117">
        <f>VLOOKUP(B1110&amp;"-"&amp;C1110,Backgroundconc!$A$3:$E$2100,4,FALSE)</f>
        <v>100000</v>
      </c>
      <c r="S1110" s="117">
        <f>VLOOKUP(B1110&amp;"-"&amp;C1110,Backgroundconc!$A$3:$E$2100,5,FALSE)</f>
        <v>122000</v>
      </c>
    </row>
    <row r="1111" spans="1:19">
      <c r="A1111" s="117" t="str">
        <f t="shared" si="104"/>
        <v>20272012</v>
      </c>
      <c r="B1111" s="117">
        <f t="shared" si="102"/>
        <v>20</v>
      </c>
      <c r="C1111" s="117">
        <f t="shared" si="103"/>
        <v>27</v>
      </c>
      <c r="D1111" s="117">
        <v>100000</v>
      </c>
      <c r="E1111" s="117">
        <v>126000</v>
      </c>
      <c r="F1111" s="117">
        <v>2012</v>
      </c>
      <c r="G1111" s="117">
        <v>3.537204</v>
      </c>
      <c r="N1111" s="117" t="str">
        <f t="shared" si="105"/>
        <v>100000126000</v>
      </c>
      <c r="O1111" s="117">
        <f t="shared" si="106"/>
        <v>20</v>
      </c>
      <c r="P1111" s="117">
        <f t="shared" si="107"/>
        <v>27</v>
      </c>
      <c r="R1111" s="117">
        <f>VLOOKUP(B1111&amp;"-"&amp;C1111,Backgroundconc!$A$3:$E$2100,4,FALSE)</f>
        <v>100000</v>
      </c>
      <c r="S1111" s="117">
        <f>VLOOKUP(B1111&amp;"-"&amp;C1111,Backgroundconc!$A$3:$E$2100,5,FALSE)</f>
        <v>126000</v>
      </c>
    </row>
    <row r="1112" spans="1:19">
      <c r="A1112" s="117" t="str">
        <f t="shared" si="104"/>
        <v>20282012</v>
      </c>
      <c r="B1112" s="117">
        <f t="shared" si="102"/>
        <v>20</v>
      </c>
      <c r="C1112" s="117">
        <f t="shared" si="103"/>
        <v>28</v>
      </c>
      <c r="D1112" s="117">
        <v>100000</v>
      </c>
      <c r="E1112" s="117">
        <v>130000</v>
      </c>
      <c r="F1112" s="117">
        <v>2012</v>
      </c>
      <c r="G1112" s="117">
        <v>3.4241990000000002</v>
      </c>
      <c r="N1112" s="117" t="str">
        <f t="shared" si="105"/>
        <v>100000130000</v>
      </c>
      <c r="O1112" s="117">
        <f t="shared" si="106"/>
        <v>20</v>
      </c>
      <c r="P1112" s="117">
        <f t="shared" si="107"/>
        <v>28</v>
      </c>
      <c r="R1112" s="117">
        <f>VLOOKUP(B1112&amp;"-"&amp;C1112,Backgroundconc!$A$3:$E$2100,4,FALSE)</f>
        <v>100000</v>
      </c>
      <c r="S1112" s="117">
        <f>VLOOKUP(B1112&amp;"-"&amp;C1112,Backgroundconc!$A$3:$E$2100,5,FALSE)</f>
        <v>130000</v>
      </c>
    </row>
    <row r="1113" spans="1:19">
      <c r="A1113" s="117" t="str">
        <f t="shared" si="104"/>
        <v>20292012</v>
      </c>
      <c r="B1113" s="117">
        <f t="shared" si="102"/>
        <v>20</v>
      </c>
      <c r="C1113" s="117">
        <f t="shared" si="103"/>
        <v>29</v>
      </c>
      <c r="D1113" s="117">
        <v>100000</v>
      </c>
      <c r="E1113" s="117">
        <v>134000</v>
      </c>
      <c r="F1113" s="117">
        <v>2012</v>
      </c>
      <c r="G1113" s="117">
        <v>3.4108010000000002</v>
      </c>
      <c r="N1113" s="117" t="str">
        <f t="shared" si="105"/>
        <v>100000134000</v>
      </c>
      <c r="O1113" s="117">
        <f t="shared" si="106"/>
        <v>20</v>
      </c>
      <c r="P1113" s="117">
        <f t="shared" si="107"/>
        <v>29</v>
      </c>
      <c r="R1113" s="117">
        <f>VLOOKUP(B1113&amp;"-"&amp;C1113,Backgroundconc!$A$3:$E$2100,4,FALSE)</f>
        <v>100000</v>
      </c>
      <c r="S1113" s="117">
        <f>VLOOKUP(B1113&amp;"-"&amp;C1113,Backgroundconc!$A$3:$E$2100,5,FALSE)</f>
        <v>134000</v>
      </c>
    </row>
    <row r="1114" spans="1:19">
      <c r="A1114" s="117" t="str">
        <f t="shared" si="104"/>
        <v>20302012</v>
      </c>
      <c r="B1114" s="117">
        <f t="shared" si="102"/>
        <v>20</v>
      </c>
      <c r="C1114" s="117">
        <f t="shared" si="103"/>
        <v>30</v>
      </c>
      <c r="D1114" s="117">
        <v>100000</v>
      </c>
      <c r="E1114" s="117">
        <v>138000</v>
      </c>
      <c r="F1114" s="117">
        <v>2012</v>
      </c>
      <c r="G1114" s="117">
        <v>3.5234890000000001</v>
      </c>
      <c r="N1114" s="117" t="str">
        <f t="shared" si="105"/>
        <v>100000138000</v>
      </c>
      <c r="O1114" s="117">
        <f t="shared" si="106"/>
        <v>20</v>
      </c>
      <c r="P1114" s="117">
        <f t="shared" si="107"/>
        <v>30</v>
      </c>
      <c r="R1114" s="117">
        <f>VLOOKUP(B1114&amp;"-"&amp;C1114,Backgroundconc!$A$3:$E$2100,4,FALSE)</f>
        <v>100000</v>
      </c>
      <c r="S1114" s="117">
        <f>VLOOKUP(B1114&amp;"-"&amp;C1114,Backgroundconc!$A$3:$E$2100,5,FALSE)</f>
        <v>138000</v>
      </c>
    </row>
    <row r="1115" spans="1:19">
      <c r="A1115" s="117" t="str">
        <f t="shared" si="104"/>
        <v>20312012</v>
      </c>
      <c r="B1115" s="117">
        <f t="shared" si="102"/>
        <v>20</v>
      </c>
      <c r="C1115" s="117">
        <f t="shared" si="103"/>
        <v>31</v>
      </c>
      <c r="D1115" s="117">
        <v>100000</v>
      </c>
      <c r="E1115" s="117">
        <v>142000</v>
      </c>
      <c r="F1115" s="117">
        <v>2012</v>
      </c>
      <c r="G1115" s="117">
        <v>3.389014</v>
      </c>
      <c r="N1115" s="117" t="str">
        <f t="shared" si="105"/>
        <v>100000142000</v>
      </c>
      <c r="O1115" s="117">
        <f t="shared" si="106"/>
        <v>20</v>
      </c>
      <c r="P1115" s="117">
        <f t="shared" si="107"/>
        <v>31</v>
      </c>
      <c r="R1115" s="117">
        <f>VLOOKUP(B1115&amp;"-"&amp;C1115,Backgroundconc!$A$3:$E$2100,4,FALSE)</f>
        <v>100000</v>
      </c>
      <c r="S1115" s="117">
        <f>VLOOKUP(B1115&amp;"-"&amp;C1115,Backgroundconc!$A$3:$E$2100,5,FALSE)</f>
        <v>142000</v>
      </c>
    </row>
    <row r="1116" spans="1:19">
      <c r="A1116" s="117" t="str">
        <f t="shared" si="104"/>
        <v>20322012</v>
      </c>
      <c r="B1116" s="117">
        <f t="shared" ref="B1116:B1179" si="108">(D1116-24000)/4000+1</f>
        <v>20</v>
      </c>
      <c r="C1116" s="117">
        <f t="shared" ref="C1116:C1179" si="109">(E1116-22000)/4000+1</f>
        <v>32</v>
      </c>
      <c r="D1116" s="117">
        <v>100000</v>
      </c>
      <c r="E1116" s="117">
        <v>146000</v>
      </c>
      <c r="F1116" s="117">
        <v>2012</v>
      </c>
      <c r="G1116" s="117">
        <v>3.4290750000000001</v>
      </c>
      <c r="N1116" s="117" t="str">
        <f t="shared" si="105"/>
        <v>100000146000</v>
      </c>
      <c r="O1116" s="117">
        <f t="shared" si="106"/>
        <v>20</v>
      </c>
      <c r="P1116" s="117">
        <f t="shared" si="107"/>
        <v>32</v>
      </c>
      <c r="R1116" s="117">
        <f>VLOOKUP(B1116&amp;"-"&amp;C1116,Backgroundconc!$A$3:$E$2100,4,FALSE)</f>
        <v>100000</v>
      </c>
      <c r="S1116" s="117">
        <f>VLOOKUP(B1116&amp;"-"&amp;C1116,Backgroundconc!$A$3:$E$2100,5,FALSE)</f>
        <v>146000</v>
      </c>
    </row>
    <row r="1117" spans="1:19">
      <c r="A1117" s="117" t="str">
        <f t="shared" si="104"/>
        <v>20332012</v>
      </c>
      <c r="B1117" s="117">
        <f t="shared" si="108"/>
        <v>20</v>
      </c>
      <c r="C1117" s="117">
        <f t="shared" si="109"/>
        <v>33</v>
      </c>
      <c r="D1117" s="117">
        <v>100000</v>
      </c>
      <c r="E1117" s="117">
        <v>150000</v>
      </c>
      <c r="F1117" s="117">
        <v>2012</v>
      </c>
      <c r="G1117" s="117">
        <v>3.3902079999999999</v>
      </c>
      <c r="N1117" s="117" t="str">
        <f t="shared" si="105"/>
        <v>100000150000</v>
      </c>
      <c r="O1117" s="117">
        <f t="shared" si="106"/>
        <v>20</v>
      </c>
      <c r="P1117" s="117">
        <f t="shared" si="107"/>
        <v>33</v>
      </c>
      <c r="R1117" s="117">
        <f>VLOOKUP(B1117&amp;"-"&amp;C1117,Backgroundconc!$A$3:$E$2100,4,FALSE)</f>
        <v>100000</v>
      </c>
      <c r="S1117" s="117">
        <f>VLOOKUP(B1117&amp;"-"&amp;C1117,Backgroundconc!$A$3:$E$2100,5,FALSE)</f>
        <v>150000</v>
      </c>
    </row>
    <row r="1118" spans="1:19">
      <c r="A1118" s="117" t="str">
        <f t="shared" si="104"/>
        <v>20342012</v>
      </c>
      <c r="B1118" s="117">
        <f t="shared" si="108"/>
        <v>20</v>
      </c>
      <c r="C1118" s="117">
        <f t="shared" si="109"/>
        <v>34</v>
      </c>
      <c r="D1118" s="117">
        <v>100000</v>
      </c>
      <c r="E1118" s="117">
        <v>154000</v>
      </c>
      <c r="F1118" s="117">
        <v>2012</v>
      </c>
      <c r="G1118" s="117">
        <v>3.2203949999999999</v>
      </c>
      <c r="N1118" s="117" t="str">
        <f t="shared" si="105"/>
        <v>100000154000</v>
      </c>
      <c r="O1118" s="117">
        <f t="shared" si="106"/>
        <v>20</v>
      </c>
      <c r="P1118" s="117">
        <f t="shared" si="107"/>
        <v>34</v>
      </c>
      <c r="R1118" s="117">
        <f>VLOOKUP(B1118&amp;"-"&amp;C1118,Backgroundconc!$A$3:$E$2100,4,FALSE)</f>
        <v>100000</v>
      </c>
      <c r="S1118" s="117">
        <f>VLOOKUP(B1118&amp;"-"&amp;C1118,Backgroundconc!$A$3:$E$2100,5,FALSE)</f>
        <v>154000</v>
      </c>
    </row>
    <row r="1119" spans="1:19">
      <c r="A1119" s="117" t="str">
        <f t="shared" si="104"/>
        <v>20352012</v>
      </c>
      <c r="B1119" s="117">
        <f t="shared" si="108"/>
        <v>20</v>
      </c>
      <c r="C1119" s="117">
        <f t="shared" si="109"/>
        <v>35</v>
      </c>
      <c r="D1119" s="117">
        <v>100000</v>
      </c>
      <c r="E1119" s="117">
        <v>158000</v>
      </c>
      <c r="F1119" s="117">
        <v>2012</v>
      </c>
      <c r="G1119" s="117">
        <v>3.370298</v>
      </c>
      <c r="N1119" s="117" t="str">
        <f t="shared" si="105"/>
        <v>100000158000</v>
      </c>
      <c r="O1119" s="117">
        <f t="shared" si="106"/>
        <v>20</v>
      </c>
      <c r="P1119" s="117">
        <f t="shared" si="107"/>
        <v>35</v>
      </c>
      <c r="R1119" s="117">
        <f>VLOOKUP(B1119&amp;"-"&amp;C1119,Backgroundconc!$A$3:$E$2100,4,FALSE)</f>
        <v>100000</v>
      </c>
      <c r="S1119" s="117">
        <f>VLOOKUP(B1119&amp;"-"&amp;C1119,Backgroundconc!$A$3:$E$2100,5,FALSE)</f>
        <v>158000</v>
      </c>
    </row>
    <row r="1120" spans="1:19">
      <c r="A1120" s="117" t="str">
        <f t="shared" si="104"/>
        <v>20362012</v>
      </c>
      <c r="B1120" s="117">
        <f t="shared" si="108"/>
        <v>20</v>
      </c>
      <c r="C1120" s="117">
        <f t="shared" si="109"/>
        <v>36</v>
      </c>
      <c r="D1120" s="117">
        <v>100000</v>
      </c>
      <c r="E1120" s="117">
        <v>162000</v>
      </c>
      <c r="F1120" s="117">
        <v>2012</v>
      </c>
      <c r="G1120" s="117">
        <v>3.277183</v>
      </c>
      <c r="N1120" s="117" t="str">
        <f t="shared" si="105"/>
        <v>100000162000</v>
      </c>
      <c r="O1120" s="117">
        <f t="shared" si="106"/>
        <v>20</v>
      </c>
      <c r="P1120" s="117">
        <f t="shared" si="107"/>
        <v>36</v>
      </c>
      <c r="R1120" s="117">
        <f>VLOOKUP(B1120&amp;"-"&amp;C1120,Backgroundconc!$A$3:$E$2100,4,FALSE)</f>
        <v>100000</v>
      </c>
      <c r="S1120" s="117">
        <f>VLOOKUP(B1120&amp;"-"&amp;C1120,Backgroundconc!$A$3:$E$2100,5,FALSE)</f>
        <v>162000</v>
      </c>
    </row>
    <row r="1121" spans="1:19">
      <c r="A1121" s="117" t="str">
        <f t="shared" si="104"/>
        <v>20372012</v>
      </c>
      <c r="B1121" s="117">
        <f t="shared" si="108"/>
        <v>20</v>
      </c>
      <c r="C1121" s="117">
        <f t="shared" si="109"/>
        <v>37</v>
      </c>
      <c r="D1121" s="117">
        <v>100000</v>
      </c>
      <c r="E1121" s="117">
        <v>166000</v>
      </c>
      <c r="F1121" s="117">
        <v>2012</v>
      </c>
      <c r="G1121" s="117">
        <v>3.4409869999999998</v>
      </c>
      <c r="N1121" s="117" t="str">
        <f t="shared" si="105"/>
        <v>100000166000</v>
      </c>
      <c r="O1121" s="117">
        <f t="shared" si="106"/>
        <v>20</v>
      </c>
      <c r="P1121" s="117">
        <f t="shared" si="107"/>
        <v>37</v>
      </c>
      <c r="R1121" s="117">
        <f>VLOOKUP(B1121&amp;"-"&amp;C1121,Backgroundconc!$A$3:$E$2100,4,FALSE)</f>
        <v>100000</v>
      </c>
      <c r="S1121" s="117">
        <f>VLOOKUP(B1121&amp;"-"&amp;C1121,Backgroundconc!$A$3:$E$2100,5,FALSE)</f>
        <v>166000</v>
      </c>
    </row>
    <row r="1122" spans="1:19">
      <c r="A1122" s="117" t="str">
        <f t="shared" si="104"/>
        <v>20382012</v>
      </c>
      <c r="B1122" s="117">
        <f t="shared" si="108"/>
        <v>20</v>
      </c>
      <c r="C1122" s="117">
        <f t="shared" si="109"/>
        <v>38</v>
      </c>
      <c r="D1122" s="117">
        <v>100000</v>
      </c>
      <c r="E1122" s="117">
        <v>170000</v>
      </c>
      <c r="F1122" s="117">
        <v>2012</v>
      </c>
      <c r="G1122" s="117">
        <v>3.4094310000000001</v>
      </c>
      <c r="N1122" s="117" t="str">
        <f t="shared" si="105"/>
        <v>100000170000</v>
      </c>
      <c r="O1122" s="117">
        <f t="shared" si="106"/>
        <v>20</v>
      </c>
      <c r="P1122" s="117">
        <f t="shared" si="107"/>
        <v>38</v>
      </c>
      <c r="R1122" s="117">
        <f>VLOOKUP(B1122&amp;"-"&amp;C1122,Backgroundconc!$A$3:$E$2100,4,FALSE)</f>
        <v>100000</v>
      </c>
      <c r="S1122" s="117">
        <f>VLOOKUP(B1122&amp;"-"&amp;C1122,Backgroundconc!$A$3:$E$2100,5,FALSE)</f>
        <v>170000</v>
      </c>
    </row>
    <row r="1123" spans="1:19">
      <c r="A1123" s="117" t="str">
        <f t="shared" si="104"/>
        <v>20392012</v>
      </c>
      <c r="B1123" s="117">
        <f t="shared" si="108"/>
        <v>20</v>
      </c>
      <c r="C1123" s="117">
        <f t="shared" si="109"/>
        <v>39</v>
      </c>
      <c r="D1123" s="117">
        <v>100000</v>
      </c>
      <c r="E1123" s="117">
        <v>174000</v>
      </c>
      <c r="F1123" s="117">
        <v>2012</v>
      </c>
      <c r="G1123" s="117">
        <v>3.2670810000000001</v>
      </c>
      <c r="N1123" s="117" t="str">
        <f t="shared" si="105"/>
        <v>100000174000</v>
      </c>
      <c r="O1123" s="117">
        <f t="shared" si="106"/>
        <v>20</v>
      </c>
      <c r="P1123" s="117">
        <f t="shared" si="107"/>
        <v>39</v>
      </c>
      <c r="R1123" s="117">
        <f>VLOOKUP(B1123&amp;"-"&amp;C1123,Backgroundconc!$A$3:$E$2100,4,FALSE)</f>
        <v>100000</v>
      </c>
      <c r="S1123" s="117">
        <f>VLOOKUP(B1123&amp;"-"&amp;C1123,Backgroundconc!$A$3:$E$2100,5,FALSE)</f>
        <v>174000</v>
      </c>
    </row>
    <row r="1124" spans="1:19">
      <c r="A1124" s="117" t="str">
        <f t="shared" si="104"/>
        <v>20402012</v>
      </c>
      <c r="B1124" s="117">
        <f t="shared" si="108"/>
        <v>20</v>
      </c>
      <c r="C1124" s="117">
        <f t="shared" si="109"/>
        <v>40</v>
      </c>
      <c r="D1124" s="117">
        <v>100000</v>
      </c>
      <c r="E1124" s="117">
        <v>178000</v>
      </c>
      <c r="F1124" s="117">
        <v>2012</v>
      </c>
      <c r="G1124" s="117">
        <v>3.1851479999999999</v>
      </c>
      <c r="N1124" s="117" t="str">
        <f t="shared" si="105"/>
        <v>100000178000</v>
      </c>
      <c r="O1124" s="117">
        <f t="shared" si="106"/>
        <v>20</v>
      </c>
      <c r="P1124" s="117">
        <f t="shared" si="107"/>
        <v>40</v>
      </c>
      <c r="R1124" s="117">
        <f>VLOOKUP(B1124&amp;"-"&amp;C1124,Backgroundconc!$A$3:$E$2100,4,FALSE)</f>
        <v>100000</v>
      </c>
      <c r="S1124" s="117">
        <f>VLOOKUP(B1124&amp;"-"&amp;C1124,Backgroundconc!$A$3:$E$2100,5,FALSE)</f>
        <v>178000</v>
      </c>
    </row>
    <row r="1125" spans="1:19">
      <c r="A1125" s="117" t="str">
        <f t="shared" si="104"/>
        <v>20412012</v>
      </c>
      <c r="B1125" s="117">
        <f t="shared" si="108"/>
        <v>20</v>
      </c>
      <c r="C1125" s="117">
        <f t="shared" si="109"/>
        <v>41</v>
      </c>
      <c r="D1125" s="117">
        <v>100000</v>
      </c>
      <c r="E1125" s="117">
        <v>182000</v>
      </c>
      <c r="F1125" s="117">
        <v>2012</v>
      </c>
      <c r="G1125" s="117">
        <v>3.2848229999999998</v>
      </c>
      <c r="N1125" s="117" t="str">
        <f t="shared" si="105"/>
        <v>100000182000</v>
      </c>
      <c r="O1125" s="117">
        <f t="shared" si="106"/>
        <v>20</v>
      </c>
      <c r="P1125" s="117">
        <f t="shared" si="107"/>
        <v>41</v>
      </c>
      <c r="R1125" s="117">
        <f>VLOOKUP(B1125&amp;"-"&amp;C1125,Backgroundconc!$A$3:$E$2100,4,FALSE)</f>
        <v>100000</v>
      </c>
      <c r="S1125" s="117">
        <f>VLOOKUP(B1125&amp;"-"&amp;C1125,Backgroundconc!$A$3:$E$2100,5,FALSE)</f>
        <v>182000</v>
      </c>
    </row>
    <row r="1126" spans="1:19">
      <c r="A1126" s="117" t="str">
        <f t="shared" si="104"/>
        <v>20422012</v>
      </c>
      <c r="B1126" s="117">
        <f t="shared" si="108"/>
        <v>20</v>
      </c>
      <c r="C1126" s="117">
        <f t="shared" si="109"/>
        <v>42</v>
      </c>
      <c r="D1126" s="117">
        <v>100000</v>
      </c>
      <c r="E1126" s="117">
        <v>186000</v>
      </c>
      <c r="F1126" s="117">
        <v>2012</v>
      </c>
      <c r="G1126" s="117">
        <v>3.2050930000000002</v>
      </c>
      <c r="N1126" s="117" t="str">
        <f t="shared" si="105"/>
        <v>100000186000</v>
      </c>
      <c r="O1126" s="117">
        <f t="shared" si="106"/>
        <v>20</v>
      </c>
      <c r="P1126" s="117">
        <f t="shared" si="107"/>
        <v>42</v>
      </c>
      <c r="R1126" s="117">
        <f>VLOOKUP(B1126&amp;"-"&amp;C1126,Backgroundconc!$A$3:$E$2100,4,FALSE)</f>
        <v>100000</v>
      </c>
      <c r="S1126" s="117">
        <f>VLOOKUP(B1126&amp;"-"&amp;C1126,Backgroundconc!$A$3:$E$2100,5,FALSE)</f>
        <v>186000</v>
      </c>
    </row>
    <row r="1127" spans="1:19">
      <c r="A1127" s="117" t="str">
        <f t="shared" si="104"/>
        <v>20432012</v>
      </c>
      <c r="B1127" s="117">
        <f t="shared" si="108"/>
        <v>20</v>
      </c>
      <c r="C1127" s="117">
        <f t="shared" si="109"/>
        <v>43</v>
      </c>
      <c r="D1127" s="117">
        <v>100000</v>
      </c>
      <c r="E1127" s="117">
        <v>190000</v>
      </c>
      <c r="F1127" s="117">
        <v>2012</v>
      </c>
      <c r="G1127" s="117">
        <v>3.1671480000000001</v>
      </c>
      <c r="N1127" s="117" t="str">
        <f t="shared" si="105"/>
        <v>100000190000</v>
      </c>
      <c r="O1127" s="117">
        <f t="shared" si="106"/>
        <v>20</v>
      </c>
      <c r="P1127" s="117">
        <f t="shared" si="107"/>
        <v>43</v>
      </c>
      <c r="R1127" s="117">
        <f>VLOOKUP(B1127&amp;"-"&amp;C1127,Backgroundconc!$A$3:$E$2100,4,FALSE)</f>
        <v>100000</v>
      </c>
      <c r="S1127" s="117">
        <f>VLOOKUP(B1127&amp;"-"&amp;C1127,Backgroundconc!$A$3:$E$2100,5,FALSE)</f>
        <v>190000</v>
      </c>
    </row>
    <row r="1128" spans="1:19">
      <c r="A1128" s="117" t="str">
        <f t="shared" si="104"/>
        <v>20442012</v>
      </c>
      <c r="B1128" s="117">
        <f t="shared" si="108"/>
        <v>20</v>
      </c>
      <c r="C1128" s="117">
        <f t="shared" si="109"/>
        <v>44</v>
      </c>
      <c r="D1128" s="117">
        <v>100000</v>
      </c>
      <c r="E1128" s="117">
        <v>194000</v>
      </c>
      <c r="F1128" s="117">
        <v>2012</v>
      </c>
      <c r="G1128" s="117">
        <v>3.1995870000000002</v>
      </c>
      <c r="N1128" s="117" t="str">
        <f t="shared" si="105"/>
        <v>100000194000</v>
      </c>
      <c r="O1128" s="117">
        <f t="shared" si="106"/>
        <v>20</v>
      </c>
      <c r="P1128" s="117">
        <f t="shared" si="107"/>
        <v>44</v>
      </c>
      <c r="R1128" s="117">
        <f>VLOOKUP(B1128&amp;"-"&amp;C1128,Backgroundconc!$A$3:$E$2100,4,FALSE)</f>
        <v>100000</v>
      </c>
      <c r="S1128" s="117">
        <f>VLOOKUP(B1128&amp;"-"&amp;C1128,Backgroundconc!$A$3:$E$2100,5,FALSE)</f>
        <v>194000</v>
      </c>
    </row>
    <row r="1129" spans="1:19">
      <c r="A1129" s="117" t="str">
        <f t="shared" si="104"/>
        <v>20452012</v>
      </c>
      <c r="B1129" s="117">
        <f t="shared" si="108"/>
        <v>20</v>
      </c>
      <c r="C1129" s="117">
        <f t="shared" si="109"/>
        <v>45</v>
      </c>
      <c r="D1129" s="117">
        <v>100000</v>
      </c>
      <c r="E1129" s="117">
        <v>198000</v>
      </c>
      <c r="F1129" s="117">
        <v>2012</v>
      </c>
      <c r="G1129" s="117">
        <v>3.2416269999999998</v>
      </c>
      <c r="N1129" s="117" t="str">
        <f t="shared" si="105"/>
        <v>100000198000</v>
      </c>
      <c r="O1129" s="117">
        <f t="shared" si="106"/>
        <v>20</v>
      </c>
      <c r="P1129" s="117">
        <f t="shared" si="107"/>
        <v>45</v>
      </c>
      <c r="R1129" s="117">
        <f>VLOOKUP(B1129&amp;"-"&amp;C1129,Backgroundconc!$A$3:$E$2100,4,FALSE)</f>
        <v>100000</v>
      </c>
      <c r="S1129" s="117">
        <f>VLOOKUP(B1129&amp;"-"&amp;C1129,Backgroundconc!$A$3:$E$2100,5,FALSE)</f>
        <v>198000</v>
      </c>
    </row>
    <row r="1130" spans="1:19">
      <c r="A1130" s="117" t="str">
        <f t="shared" si="104"/>
        <v>20462012</v>
      </c>
      <c r="B1130" s="117">
        <f t="shared" si="108"/>
        <v>20</v>
      </c>
      <c r="C1130" s="117">
        <f t="shared" si="109"/>
        <v>46</v>
      </c>
      <c r="D1130" s="117">
        <v>100000</v>
      </c>
      <c r="E1130" s="117">
        <v>202000</v>
      </c>
      <c r="F1130" s="117">
        <v>2012</v>
      </c>
      <c r="G1130" s="117">
        <v>3.4473310000000001</v>
      </c>
      <c r="N1130" s="117" t="str">
        <f t="shared" si="105"/>
        <v>100000202000</v>
      </c>
      <c r="O1130" s="117">
        <f t="shared" si="106"/>
        <v>20</v>
      </c>
      <c r="P1130" s="117">
        <f t="shared" si="107"/>
        <v>46</v>
      </c>
      <c r="R1130" s="117">
        <f>VLOOKUP(B1130&amp;"-"&amp;C1130,Backgroundconc!$A$3:$E$2100,4,FALSE)</f>
        <v>100000</v>
      </c>
      <c r="S1130" s="117">
        <f>VLOOKUP(B1130&amp;"-"&amp;C1130,Backgroundconc!$A$3:$E$2100,5,FALSE)</f>
        <v>202000</v>
      </c>
    </row>
    <row r="1131" spans="1:19">
      <c r="A1131" s="117" t="str">
        <f t="shared" si="104"/>
        <v>20472012</v>
      </c>
      <c r="B1131" s="117">
        <f t="shared" si="108"/>
        <v>20</v>
      </c>
      <c r="C1131" s="117">
        <f t="shared" si="109"/>
        <v>47</v>
      </c>
      <c r="D1131" s="117">
        <v>100000</v>
      </c>
      <c r="E1131" s="117">
        <v>206000</v>
      </c>
      <c r="F1131" s="117">
        <v>2012</v>
      </c>
      <c r="G1131" s="117">
        <v>3.3618199999999998</v>
      </c>
      <c r="N1131" s="117" t="str">
        <f t="shared" si="105"/>
        <v>100000206000</v>
      </c>
      <c r="O1131" s="117">
        <f t="shared" si="106"/>
        <v>20</v>
      </c>
      <c r="P1131" s="117">
        <f t="shared" si="107"/>
        <v>47</v>
      </c>
      <c r="R1131" s="117">
        <f>VLOOKUP(B1131&amp;"-"&amp;C1131,Backgroundconc!$A$3:$E$2100,4,FALSE)</f>
        <v>100000</v>
      </c>
      <c r="S1131" s="117">
        <f>VLOOKUP(B1131&amp;"-"&amp;C1131,Backgroundconc!$A$3:$E$2100,5,FALSE)</f>
        <v>206000</v>
      </c>
    </row>
    <row r="1132" spans="1:19">
      <c r="A1132" s="117" t="str">
        <f t="shared" si="104"/>
        <v>20482012</v>
      </c>
      <c r="B1132" s="117">
        <f t="shared" si="108"/>
        <v>20</v>
      </c>
      <c r="C1132" s="117">
        <f t="shared" si="109"/>
        <v>48</v>
      </c>
      <c r="D1132" s="117">
        <v>100000</v>
      </c>
      <c r="E1132" s="117">
        <v>210000</v>
      </c>
      <c r="F1132" s="117">
        <v>2012</v>
      </c>
      <c r="G1132" s="117">
        <v>3.5681389999999999</v>
      </c>
      <c r="N1132" s="117" t="str">
        <f t="shared" si="105"/>
        <v>100000210000</v>
      </c>
      <c r="O1132" s="117">
        <f t="shared" si="106"/>
        <v>20</v>
      </c>
      <c r="P1132" s="117">
        <f t="shared" si="107"/>
        <v>48</v>
      </c>
      <c r="R1132" s="117">
        <f>VLOOKUP(B1132&amp;"-"&amp;C1132,Backgroundconc!$A$3:$E$2100,4,FALSE)</f>
        <v>100000</v>
      </c>
      <c r="S1132" s="117">
        <f>VLOOKUP(B1132&amp;"-"&amp;C1132,Backgroundconc!$A$3:$E$2100,5,FALSE)</f>
        <v>210000</v>
      </c>
    </row>
    <row r="1133" spans="1:19">
      <c r="A1133" s="117" t="str">
        <f t="shared" si="104"/>
        <v>20492012</v>
      </c>
      <c r="B1133" s="117">
        <f t="shared" si="108"/>
        <v>20</v>
      </c>
      <c r="C1133" s="117">
        <f t="shared" si="109"/>
        <v>49</v>
      </c>
      <c r="D1133" s="117">
        <v>100000</v>
      </c>
      <c r="E1133" s="117">
        <v>214000</v>
      </c>
      <c r="F1133" s="117">
        <v>2012</v>
      </c>
      <c r="G1133" s="117">
        <v>3.5881759999999998</v>
      </c>
      <c r="N1133" s="117" t="str">
        <f t="shared" si="105"/>
        <v>100000214000</v>
      </c>
      <c r="O1133" s="117">
        <f t="shared" si="106"/>
        <v>20</v>
      </c>
      <c r="P1133" s="117">
        <f t="shared" si="107"/>
        <v>49</v>
      </c>
      <c r="R1133" s="117">
        <f>VLOOKUP(B1133&amp;"-"&amp;C1133,Backgroundconc!$A$3:$E$2100,4,FALSE)</f>
        <v>100000</v>
      </c>
      <c r="S1133" s="117">
        <f>VLOOKUP(B1133&amp;"-"&amp;C1133,Backgroundconc!$A$3:$E$2100,5,FALSE)</f>
        <v>214000</v>
      </c>
    </row>
    <row r="1134" spans="1:19">
      <c r="A1134" s="117" t="str">
        <f t="shared" si="104"/>
        <v>20502012</v>
      </c>
      <c r="B1134" s="117">
        <f t="shared" si="108"/>
        <v>20</v>
      </c>
      <c r="C1134" s="117">
        <f t="shared" si="109"/>
        <v>50</v>
      </c>
      <c r="D1134" s="117">
        <v>100000</v>
      </c>
      <c r="E1134" s="117">
        <v>218000</v>
      </c>
      <c r="F1134" s="117">
        <v>2012</v>
      </c>
      <c r="G1134" s="117">
        <v>3.6077859999999999</v>
      </c>
      <c r="N1134" s="117" t="str">
        <f t="shared" si="105"/>
        <v>100000218000</v>
      </c>
      <c r="O1134" s="117">
        <f t="shared" si="106"/>
        <v>20</v>
      </c>
      <c r="P1134" s="117">
        <f t="shared" si="107"/>
        <v>50</v>
      </c>
      <c r="R1134" s="117">
        <f>VLOOKUP(B1134&amp;"-"&amp;C1134,Backgroundconc!$A$3:$E$2100,4,FALSE)</f>
        <v>100000</v>
      </c>
      <c r="S1134" s="117">
        <f>VLOOKUP(B1134&amp;"-"&amp;C1134,Backgroundconc!$A$3:$E$2100,5,FALSE)</f>
        <v>218000</v>
      </c>
    </row>
    <row r="1135" spans="1:19">
      <c r="A1135" s="117" t="str">
        <f t="shared" si="104"/>
        <v>20512012</v>
      </c>
      <c r="B1135" s="117">
        <f t="shared" si="108"/>
        <v>20</v>
      </c>
      <c r="C1135" s="117">
        <f t="shared" si="109"/>
        <v>51</v>
      </c>
      <c r="D1135" s="117">
        <v>100000</v>
      </c>
      <c r="E1135" s="117">
        <v>222000</v>
      </c>
      <c r="F1135" s="117">
        <v>2012</v>
      </c>
      <c r="G1135" s="117">
        <v>3.648844</v>
      </c>
      <c r="N1135" s="117" t="str">
        <f t="shared" si="105"/>
        <v>100000222000</v>
      </c>
      <c r="O1135" s="117">
        <f t="shared" si="106"/>
        <v>20</v>
      </c>
      <c r="P1135" s="117">
        <f t="shared" si="107"/>
        <v>51</v>
      </c>
      <c r="R1135" s="117">
        <f>VLOOKUP(B1135&amp;"-"&amp;C1135,Backgroundconc!$A$3:$E$2100,4,FALSE)</f>
        <v>100000</v>
      </c>
      <c r="S1135" s="117">
        <f>VLOOKUP(B1135&amp;"-"&amp;C1135,Backgroundconc!$A$3:$E$2100,5,FALSE)</f>
        <v>222000</v>
      </c>
    </row>
    <row r="1136" spans="1:19">
      <c r="A1136" s="117" t="str">
        <f t="shared" si="104"/>
        <v>20522012</v>
      </c>
      <c r="B1136" s="117">
        <f t="shared" si="108"/>
        <v>20</v>
      </c>
      <c r="C1136" s="117">
        <f t="shared" si="109"/>
        <v>52</v>
      </c>
      <c r="D1136" s="117">
        <v>100000</v>
      </c>
      <c r="E1136" s="117">
        <v>226000</v>
      </c>
      <c r="F1136" s="117">
        <v>2012</v>
      </c>
      <c r="G1136" s="117">
        <v>3.648733</v>
      </c>
      <c r="N1136" s="117" t="str">
        <f t="shared" si="105"/>
        <v>100000226000</v>
      </c>
      <c r="O1136" s="117">
        <f t="shared" si="106"/>
        <v>20</v>
      </c>
      <c r="P1136" s="117">
        <f t="shared" si="107"/>
        <v>52</v>
      </c>
      <c r="R1136" s="117" t="e">
        <f>VLOOKUP(B1136&amp;"-"&amp;C1136,Backgroundconc!$A$3:$E$2100,4,FALSE)</f>
        <v>#N/A</v>
      </c>
      <c r="S1136" s="117" t="e">
        <f>VLOOKUP(B1136&amp;"-"&amp;C1136,Backgroundconc!$A$3:$E$2100,5,FALSE)</f>
        <v>#N/A</v>
      </c>
    </row>
    <row r="1137" spans="1:19">
      <c r="A1137" s="117" t="str">
        <f t="shared" si="104"/>
        <v>20532012</v>
      </c>
      <c r="B1137" s="117">
        <f t="shared" si="108"/>
        <v>20</v>
      </c>
      <c r="C1137" s="117">
        <f t="shared" si="109"/>
        <v>53</v>
      </c>
      <c r="D1137" s="117">
        <v>100000</v>
      </c>
      <c r="E1137" s="117">
        <v>230000</v>
      </c>
      <c r="F1137" s="117">
        <v>2012</v>
      </c>
      <c r="G1137" s="117">
        <v>4.0278960000000001</v>
      </c>
      <c r="N1137" s="117" t="str">
        <f t="shared" si="105"/>
        <v>100000230000</v>
      </c>
      <c r="O1137" s="117">
        <f t="shared" si="106"/>
        <v>20</v>
      </c>
      <c r="P1137" s="117">
        <f t="shared" si="107"/>
        <v>53</v>
      </c>
      <c r="R1137" s="117" t="e">
        <f>VLOOKUP(B1137&amp;"-"&amp;C1137,Backgroundconc!$A$3:$E$2100,4,FALSE)</f>
        <v>#N/A</v>
      </c>
      <c r="S1137" s="117" t="e">
        <f>VLOOKUP(B1137&amp;"-"&amp;C1137,Backgroundconc!$A$3:$E$2100,5,FALSE)</f>
        <v>#N/A</v>
      </c>
    </row>
    <row r="1138" spans="1:19">
      <c r="A1138" s="117" t="str">
        <f t="shared" si="104"/>
        <v>20542012</v>
      </c>
      <c r="B1138" s="117">
        <f t="shared" si="108"/>
        <v>20</v>
      </c>
      <c r="C1138" s="117">
        <f t="shared" si="109"/>
        <v>54</v>
      </c>
      <c r="D1138" s="117">
        <v>100000</v>
      </c>
      <c r="E1138" s="117">
        <v>234000</v>
      </c>
      <c r="F1138" s="117">
        <v>2012</v>
      </c>
      <c r="G1138" s="117">
        <v>4.2748780000000002</v>
      </c>
      <c r="N1138" s="117" t="str">
        <f t="shared" si="105"/>
        <v>100000234000</v>
      </c>
      <c r="O1138" s="117">
        <f t="shared" si="106"/>
        <v>20</v>
      </c>
      <c r="P1138" s="117">
        <f t="shared" si="107"/>
        <v>54</v>
      </c>
      <c r="R1138" s="117" t="e">
        <f>VLOOKUP(B1138&amp;"-"&amp;C1138,Backgroundconc!$A$3:$E$2100,4,FALSE)</f>
        <v>#N/A</v>
      </c>
      <c r="S1138" s="117" t="e">
        <f>VLOOKUP(B1138&amp;"-"&amp;C1138,Backgroundconc!$A$3:$E$2100,5,FALSE)</f>
        <v>#N/A</v>
      </c>
    </row>
    <row r="1139" spans="1:19">
      <c r="A1139" s="117" t="str">
        <f t="shared" si="104"/>
        <v>20552012</v>
      </c>
      <c r="B1139" s="117">
        <f t="shared" si="108"/>
        <v>20</v>
      </c>
      <c r="C1139" s="117">
        <f t="shared" si="109"/>
        <v>55</v>
      </c>
      <c r="D1139" s="117">
        <v>100000</v>
      </c>
      <c r="E1139" s="117">
        <v>238000</v>
      </c>
      <c r="F1139" s="117">
        <v>2012</v>
      </c>
      <c r="G1139" s="117">
        <v>3.8413569999999999</v>
      </c>
      <c r="N1139" s="117" t="str">
        <f t="shared" si="105"/>
        <v>100000238000</v>
      </c>
      <c r="O1139" s="117">
        <f t="shared" si="106"/>
        <v>20</v>
      </c>
      <c r="P1139" s="117">
        <f t="shared" si="107"/>
        <v>55</v>
      </c>
      <c r="R1139" s="117" t="e">
        <f>VLOOKUP(B1139&amp;"-"&amp;C1139,Backgroundconc!$A$3:$E$2100,4,FALSE)</f>
        <v>#N/A</v>
      </c>
      <c r="S1139" s="117" t="e">
        <f>VLOOKUP(B1139&amp;"-"&amp;C1139,Backgroundconc!$A$3:$E$2100,5,FALSE)</f>
        <v>#N/A</v>
      </c>
    </row>
    <row r="1140" spans="1:19">
      <c r="A1140" s="117" t="str">
        <f t="shared" si="104"/>
        <v>20562012</v>
      </c>
      <c r="B1140" s="117">
        <f t="shared" si="108"/>
        <v>20</v>
      </c>
      <c r="C1140" s="117">
        <f t="shared" si="109"/>
        <v>56</v>
      </c>
      <c r="D1140" s="117">
        <v>100000</v>
      </c>
      <c r="E1140" s="117">
        <v>242000</v>
      </c>
      <c r="F1140" s="117">
        <v>2012</v>
      </c>
      <c r="G1140" s="117">
        <v>3.6866650000000001</v>
      </c>
      <c r="N1140" s="117" t="str">
        <f t="shared" si="105"/>
        <v>100000242000</v>
      </c>
      <c r="O1140" s="117">
        <f t="shared" si="106"/>
        <v>20</v>
      </c>
      <c r="P1140" s="117">
        <f t="shared" si="107"/>
        <v>56</v>
      </c>
      <c r="R1140" s="117" t="e">
        <f>VLOOKUP(B1140&amp;"-"&amp;C1140,Backgroundconc!$A$3:$E$2100,4,FALSE)</f>
        <v>#N/A</v>
      </c>
      <c r="S1140" s="117" t="e">
        <f>VLOOKUP(B1140&amp;"-"&amp;C1140,Backgroundconc!$A$3:$E$2100,5,FALSE)</f>
        <v>#N/A</v>
      </c>
    </row>
    <row r="1141" spans="1:19">
      <c r="A1141" s="117" t="str">
        <f t="shared" si="104"/>
        <v>20572012</v>
      </c>
      <c r="B1141" s="117">
        <f t="shared" si="108"/>
        <v>20</v>
      </c>
      <c r="C1141" s="117">
        <f t="shared" si="109"/>
        <v>57</v>
      </c>
      <c r="D1141" s="117">
        <v>100000</v>
      </c>
      <c r="E1141" s="117">
        <v>246000</v>
      </c>
      <c r="F1141" s="117">
        <v>2012</v>
      </c>
      <c r="G1141" s="117">
        <v>4.0221239999999998</v>
      </c>
      <c r="N1141" s="117" t="str">
        <f t="shared" si="105"/>
        <v>100000246000</v>
      </c>
      <c r="O1141" s="117">
        <f t="shared" si="106"/>
        <v>20</v>
      </c>
      <c r="P1141" s="117">
        <f t="shared" si="107"/>
        <v>57</v>
      </c>
      <c r="R1141" s="117" t="e">
        <f>VLOOKUP(B1141&amp;"-"&amp;C1141,Backgroundconc!$A$3:$E$2100,4,FALSE)</f>
        <v>#N/A</v>
      </c>
      <c r="S1141" s="117" t="e">
        <f>VLOOKUP(B1141&amp;"-"&amp;C1141,Backgroundconc!$A$3:$E$2100,5,FALSE)</f>
        <v>#N/A</v>
      </c>
    </row>
    <row r="1142" spans="1:19">
      <c r="A1142" s="117" t="str">
        <f t="shared" si="104"/>
        <v>2112012</v>
      </c>
      <c r="B1142" s="117">
        <f t="shared" si="108"/>
        <v>21</v>
      </c>
      <c r="C1142" s="117">
        <f t="shared" si="109"/>
        <v>1</v>
      </c>
      <c r="D1142" s="117">
        <v>104000</v>
      </c>
      <c r="E1142" s="117">
        <v>22000</v>
      </c>
      <c r="F1142" s="117">
        <v>2012</v>
      </c>
      <c r="G1142" s="117">
        <v>2.864754</v>
      </c>
      <c r="N1142" s="117" t="str">
        <f t="shared" si="105"/>
        <v>10400022000</v>
      </c>
      <c r="O1142" s="117">
        <f t="shared" si="106"/>
        <v>21</v>
      </c>
      <c r="P1142" s="117">
        <f t="shared" si="107"/>
        <v>1</v>
      </c>
      <c r="R1142" s="117" t="e">
        <f>VLOOKUP(B1142&amp;"-"&amp;C1142,Backgroundconc!$A$3:$E$2100,4,FALSE)</f>
        <v>#N/A</v>
      </c>
      <c r="S1142" s="117" t="e">
        <f>VLOOKUP(B1142&amp;"-"&amp;C1142,Backgroundconc!$A$3:$E$2100,5,FALSE)</f>
        <v>#N/A</v>
      </c>
    </row>
    <row r="1143" spans="1:19">
      <c r="A1143" s="117" t="str">
        <f t="shared" si="104"/>
        <v>2122012</v>
      </c>
      <c r="B1143" s="117">
        <f t="shared" si="108"/>
        <v>21</v>
      </c>
      <c r="C1143" s="117">
        <f t="shared" si="109"/>
        <v>2</v>
      </c>
      <c r="D1143" s="117">
        <v>104000</v>
      </c>
      <c r="E1143" s="117">
        <v>26000</v>
      </c>
      <c r="F1143" s="117">
        <v>2012</v>
      </c>
      <c r="G1143" s="117">
        <v>2.9552480000000001</v>
      </c>
      <c r="N1143" s="117" t="str">
        <f t="shared" si="105"/>
        <v>10400026000</v>
      </c>
      <c r="O1143" s="117">
        <f t="shared" si="106"/>
        <v>21</v>
      </c>
      <c r="P1143" s="117">
        <f t="shared" si="107"/>
        <v>2</v>
      </c>
      <c r="R1143" s="117" t="e">
        <f>VLOOKUP(B1143&amp;"-"&amp;C1143,Backgroundconc!$A$3:$E$2100,4,FALSE)</f>
        <v>#N/A</v>
      </c>
      <c r="S1143" s="117" t="e">
        <f>VLOOKUP(B1143&amp;"-"&amp;C1143,Backgroundconc!$A$3:$E$2100,5,FALSE)</f>
        <v>#N/A</v>
      </c>
    </row>
    <row r="1144" spans="1:19">
      <c r="A1144" s="117" t="str">
        <f t="shared" si="104"/>
        <v>2132012</v>
      </c>
      <c r="B1144" s="117">
        <f t="shared" si="108"/>
        <v>21</v>
      </c>
      <c r="C1144" s="117">
        <f t="shared" si="109"/>
        <v>3</v>
      </c>
      <c r="D1144" s="117">
        <v>104000</v>
      </c>
      <c r="E1144" s="117">
        <v>30000</v>
      </c>
      <c r="F1144" s="117">
        <v>2012</v>
      </c>
      <c r="G1144" s="117">
        <v>2.5321340000000001</v>
      </c>
      <c r="N1144" s="117" t="str">
        <f t="shared" si="105"/>
        <v>10400030000</v>
      </c>
      <c r="O1144" s="117">
        <f t="shared" si="106"/>
        <v>21</v>
      </c>
      <c r="P1144" s="117">
        <f t="shared" si="107"/>
        <v>3</v>
      </c>
      <c r="R1144" s="117" t="e">
        <f>VLOOKUP(B1144&amp;"-"&amp;C1144,Backgroundconc!$A$3:$E$2100,4,FALSE)</f>
        <v>#N/A</v>
      </c>
      <c r="S1144" s="117" t="e">
        <f>VLOOKUP(B1144&amp;"-"&amp;C1144,Backgroundconc!$A$3:$E$2100,5,FALSE)</f>
        <v>#N/A</v>
      </c>
    </row>
    <row r="1145" spans="1:19">
      <c r="A1145" s="117" t="str">
        <f t="shared" si="104"/>
        <v>2142012</v>
      </c>
      <c r="B1145" s="117">
        <f t="shared" si="108"/>
        <v>21</v>
      </c>
      <c r="C1145" s="117">
        <f t="shared" si="109"/>
        <v>4</v>
      </c>
      <c r="D1145" s="117">
        <v>104000</v>
      </c>
      <c r="E1145" s="117">
        <v>34000</v>
      </c>
      <c r="F1145" s="117">
        <v>2012</v>
      </c>
      <c r="G1145" s="117">
        <v>3.2818960000000001</v>
      </c>
      <c r="N1145" s="117" t="str">
        <f t="shared" si="105"/>
        <v>10400034000</v>
      </c>
      <c r="O1145" s="117">
        <f t="shared" si="106"/>
        <v>21</v>
      </c>
      <c r="P1145" s="117">
        <f t="shared" si="107"/>
        <v>4</v>
      </c>
      <c r="R1145" s="117" t="e">
        <f>VLOOKUP(B1145&amp;"-"&amp;C1145,Backgroundconc!$A$3:$E$2100,4,FALSE)</f>
        <v>#N/A</v>
      </c>
      <c r="S1145" s="117" t="e">
        <f>VLOOKUP(B1145&amp;"-"&amp;C1145,Backgroundconc!$A$3:$E$2100,5,FALSE)</f>
        <v>#N/A</v>
      </c>
    </row>
    <row r="1146" spans="1:19">
      <c r="A1146" s="117" t="str">
        <f t="shared" si="104"/>
        <v>2152012</v>
      </c>
      <c r="B1146" s="117">
        <f t="shared" si="108"/>
        <v>21</v>
      </c>
      <c r="C1146" s="117">
        <f t="shared" si="109"/>
        <v>5</v>
      </c>
      <c r="D1146" s="117">
        <v>104000</v>
      </c>
      <c r="E1146" s="117">
        <v>38000</v>
      </c>
      <c r="F1146" s="117">
        <v>2012</v>
      </c>
      <c r="G1146" s="117">
        <v>3.3087230000000001</v>
      </c>
      <c r="N1146" s="117" t="str">
        <f t="shared" si="105"/>
        <v>10400038000</v>
      </c>
      <c r="O1146" s="117">
        <f t="shared" si="106"/>
        <v>21</v>
      </c>
      <c r="P1146" s="117">
        <f t="shared" si="107"/>
        <v>5</v>
      </c>
      <c r="R1146" s="117" t="e">
        <f>VLOOKUP(B1146&amp;"-"&amp;C1146,Backgroundconc!$A$3:$E$2100,4,FALSE)</f>
        <v>#N/A</v>
      </c>
      <c r="S1146" s="117" t="e">
        <f>VLOOKUP(B1146&amp;"-"&amp;C1146,Backgroundconc!$A$3:$E$2100,5,FALSE)</f>
        <v>#N/A</v>
      </c>
    </row>
    <row r="1147" spans="1:19">
      <c r="A1147" s="117" t="str">
        <f t="shared" si="104"/>
        <v>2162012</v>
      </c>
      <c r="B1147" s="117">
        <f t="shared" si="108"/>
        <v>21</v>
      </c>
      <c r="C1147" s="117">
        <f t="shared" si="109"/>
        <v>6</v>
      </c>
      <c r="D1147" s="117">
        <v>104000</v>
      </c>
      <c r="E1147" s="117">
        <v>42000</v>
      </c>
      <c r="F1147" s="117">
        <v>2012</v>
      </c>
      <c r="G1147" s="117">
        <v>3.3409149999999999</v>
      </c>
      <c r="N1147" s="117" t="str">
        <f t="shared" si="105"/>
        <v>10400042000</v>
      </c>
      <c r="O1147" s="117">
        <f t="shared" si="106"/>
        <v>21</v>
      </c>
      <c r="P1147" s="117">
        <f t="shared" si="107"/>
        <v>6</v>
      </c>
      <c r="R1147" s="117" t="e">
        <f>VLOOKUP(B1147&amp;"-"&amp;C1147,Backgroundconc!$A$3:$E$2100,4,FALSE)</f>
        <v>#N/A</v>
      </c>
      <c r="S1147" s="117" t="e">
        <f>VLOOKUP(B1147&amp;"-"&amp;C1147,Backgroundconc!$A$3:$E$2100,5,FALSE)</f>
        <v>#N/A</v>
      </c>
    </row>
    <row r="1148" spans="1:19">
      <c r="A1148" s="117" t="str">
        <f t="shared" si="104"/>
        <v>2172012</v>
      </c>
      <c r="B1148" s="117">
        <f t="shared" si="108"/>
        <v>21</v>
      </c>
      <c r="C1148" s="117">
        <f t="shared" si="109"/>
        <v>7</v>
      </c>
      <c r="D1148" s="117">
        <v>104000</v>
      </c>
      <c r="E1148" s="117">
        <v>46000</v>
      </c>
      <c r="F1148" s="117">
        <v>2012</v>
      </c>
      <c r="G1148" s="117">
        <v>3.3808739999999999</v>
      </c>
      <c r="N1148" s="117" t="str">
        <f t="shared" si="105"/>
        <v>10400046000</v>
      </c>
      <c r="O1148" s="117">
        <f t="shared" si="106"/>
        <v>21</v>
      </c>
      <c r="P1148" s="117">
        <f t="shared" si="107"/>
        <v>7</v>
      </c>
      <c r="R1148" s="117" t="e">
        <f>VLOOKUP(B1148&amp;"-"&amp;C1148,Backgroundconc!$A$3:$E$2100,4,FALSE)</f>
        <v>#N/A</v>
      </c>
      <c r="S1148" s="117" t="e">
        <f>VLOOKUP(B1148&amp;"-"&amp;C1148,Backgroundconc!$A$3:$E$2100,5,FALSE)</f>
        <v>#N/A</v>
      </c>
    </row>
    <row r="1149" spans="1:19">
      <c r="A1149" s="117" t="str">
        <f t="shared" si="104"/>
        <v>2182012</v>
      </c>
      <c r="B1149" s="117">
        <f t="shared" si="108"/>
        <v>21</v>
      </c>
      <c r="C1149" s="117">
        <f t="shared" si="109"/>
        <v>8</v>
      </c>
      <c r="D1149" s="117">
        <v>104000</v>
      </c>
      <c r="E1149" s="117">
        <v>50000</v>
      </c>
      <c r="F1149" s="117">
        <v>2012</v>
      </c>
      <c r="G1149" s="117">
        <v>3.414666</v>
      </c>
      <c r="N1149" s="117" t="str">
        <f t="shared" si="105"/>
        <v>10400050000</v>
      </c>
      <c r="O1149" s="117">
        <f t="shared" si="106"/>
        <v>21</v>
      </c>
      <c r="P1149" s="117">
        <f t="shared" si="107"/>
        <v>8</v>
      </c>
      <c r="R1149" s="117" t="e">
        <f>VLOOKUP(B1149&amp;"-"&amp;C1149,Backgroundconc!$A$3:$E$2100,4,FALSE)</f>
        <v>#N/A</v>
      </c>
      <c r="S1149" s="117" t="e">
        <f>VLOOKUP(B1149&amp;"-"&amp;C1149,Backgroundconc!$A$3:$E$2100,5,FALSE)</f>
        <v>#N/A</v>
      </c>
    </row>
    <row r="1150" spans="1:19">
      <c r="A1150" s="117" t="str">
        <f t="shared" si="104"/>
        <v>2192012</v>
      </c>
      <c r="B1150" s="117">
        <f t="shared" si="108"/>
        <v>21</v>
      </c>
      <c r="C1150" s="117">
        <f t="shared" si="109"/>
        <v>9</v>
      </c>
      <c r="D1150" s="117">
        <v>104000</v>
      </c>
      <c r="E1150" s="117">
        <v>54000</v>
      </c>
      <c r="F1150" s="117">
        <v>2012</v>
      </c>
      <c r="G1150" s="117">
        <v>3.3611819999999999</v>
      </c>
      <c r="N1150" s="117" t="str">
        <f t="shared" si="105"/>
        <v>10400054000</v>
      </c>
      <c r="O1150" s="117">
        <f t="shared" si="106"/>
        <v>21</v>
      </c>
      <c r="P1150" s="117">
        <f t="shared" si="107"/>
        <v>9</v>
      </c>
      <c r="R1150" s="117" t="e">
        <f>VLOOKUP(B1150&amp;"-"&amp;C1150,Backgroundconc!$A$3:$E$2100,4,FALSE)</f>
        <v>#N/A</v>
      </c>
      <c r="S1150" s="117" t="e">
        <f>VLOOKUP(B1150&amp;"-"&amp;C1150,Backgroundconc!$A$3:$E$2100,5,FALSE)</f>
        <v>#N/A</v>
      </c>
    </row>
    <row r="1151" spans="1:19">
      <c r="A1151" s="117" t="str">
        <f t="shared" si="104"/>
        <v>21102012</v>
      </c>
      <c r="B1151" s="117">
        <f t="shared" si="108"/>
        <v>21</v>
      </c>
      <c r="C1151" s="117">
        <f t="shared" si="109"/>
        <v>10</v>
      </c>
      <c r="D1151" s="117">
        <v>104000</v>
      </c>
      <c r="E1151" s="117">
        <v>58000</v>
      </c>
      <c r="F1151" s="117">
        <v>2012</v>
      </c>
      <c r="G1151" s="117">
        <v>3.5271780000000001</v>
      </c>
      <c r="N1151" s="117" t="str">
        <f t="shared" si="105"/>
        <v>10400058000</v>
      </c>
      <c r="O1151" s="117">
        <f t="shared" si="106"/>
        <v>21</v>
      </c>
      <c r="P1151" s="117">
        <f t="shared" si="107"/>
        <v>10</v>
      </c>
      <c r="R1151" s="117" t="e">
        <f>VLOOKUP(B1151&amp;"-"&amp;C1151,Backgroundconc!$A$3:$E$2100,4,FALSE)</f>
        <v>#N/A</v>
      </c>
      <c r="S1151" s="117" t="e">
        <f>VLOOKUP(B1151&amp;"-"&amp;C1151,Backgroundconc!$A$3:$E$2100,5,FALSE)</f>
        <v>#N/A</v>
      </c>
    </row>
    <row r="1152" spans="1:19">
      <c r="A1152" s="117" t="str">
        <f t="shared" si="104"/>
        <v>21112012</v>
      </c>
      <c r="B1152" s="117">
        <f t="shared" si="108"/>
        <v>21</v>
      </c>
      <c r="C1152" s="117">
        <f t="shared" si="109"/>
        <v>11</v>
      </c>
      <c r="D1152" s="117">
        <v>104000</v>
      </c>
      <c r="E1152" s="117">
        <v>62000</v>
      </c>
      <c r="F1152" s="117">
        <v>2012</v>
      </c>
      <c r="G1152" s="117">
        <v>3.5300340000000001</v>
      </c>
      <c r="N1152" s="117" t="str">
        <f t="shared" si="105"/>
        <v>10400062000</v>
      </c>
      <c r="O1152" s="117">
        <f t="shared" si="106"/>
        <v>21</v>
      </c>
      <c r="P1152" s="117">
        <f t="shared" si="107"/>
        <v>11</v>
      </c>
      <c r="R1152" s="117" t="e">
        <f>VLOOKUP(B1152&amp;"-"&amp;C1152,Backgroundconc!$A$3:$E$2100,4,FALSE)</f>
        <v>#N/A</v>
      </c>
      <c r="S1152" s="117" t="e">
        <f>VLOOKUP(B1152&amp;"-"&amp;C1152,Backgroundconc!$A$3:$E$2100,5,FALSE)</f>
        <v>#N/A</v>
      </c>
    </row>
    <row r="1153" spans="1:19">
      <c r="A1153" s="117" t="str">
        <f t="shared" si="104"/>
        <v>21122012</v>
      </c>
      <c r="B1153" s="117">
        <f t="shared" si="108"/>
        <v>21</v>
      </c>
      <c r="C1153" s="117">
        <f t="shared" si="109"/>
        <v>12</v>
      </c>
      <c r="D1153" s="117">
        <v>104000</v>
      </c>
      <c r="E1153" s="117">
        <v>66000</v>
      </c>
      <c r="F1153" s="117">
        <v>2012</v>
      </c>
      <c r="G1153" s="117">
        <v>3.6414960000000001</v>
      </c>
      <c r="N1153" s="117" t="str">
        <f t="shared" si="105"/>
        <v>10400066000</v>
      </c>
      <c r="O1153" s="117">
        <f t="shared" si="106"/>
        <v>21</v>
      </c>
      <c r="P1153" s="117">
        <f t="shared" si="107"/>
        <v>12</v>
      </c>
      <c r="R1153" s="117" t="e">
        <f>VLOOKUP(B1153&amp;"-"&amp;C1153,Backgroundconc!$A$3:$E$2100,4,FALSE)</f>
        <v>#N/A</v>
      </c>
      <c r="S1153" s="117" t="e">
        <f>VLOOKUP(B1153&amp;"-"&amp;C1153,Backgroundconc!$A$3:$E$2100,5,FALSE)</f>
        <v>#N/A</v>
      </c>
    </row>
    <row r="1154" spans="1:19">
      <c r="A1154" s="117" t="str">
        <f t="shared" si="104"/>
        <v>21132012</v>
      </c>
      <c r="B1154" s="117">
        <f t="shared" si="108"/>
        <v>21</v>
      </c>
      <c r="C1154" s="117">
        <f t="shared" si="109"/>
        <v>13</v>
      </c>
      <c r="D1154" s="117">
        <v>104000</v>
      </c>
      <c r="E1154" s="117">
        <v>70000</v>
      </c>
      <c r="F1154" s="117">
        <v>2012</v>
      </c>
      <c r="G1154" s="117">
        <v>3.7130580000000002</v>
      </c>
      <c r="N1154" s="117" t="str">
        <f t="shared" si="105"/>
        <v>10400070000</v>
      </c>
      <c r="O1154" s="117">
        <f t="shared" si="106"/>
        <v>21</v>
      </c>
      <c r="P1154" s="117">
        <f t="shared" si="107"/>
        <v>13</v>
      </c>
      <c r="R1154" s="117" t="e">
        <f>VLOOKUP(B1154&amp;"-"&amp;C1154,Backgroundconc!$A$3:$E$2100,4,FALSE)</f>
        <v>#N/A</v>
      </c>
      <c r="S1154" s="117" t="e">
        <f>VLOOKUP(B1154&amp;"-"&amp;C1154,Backgroundconc!$A$3:$E$2100,5,FALSE)</f>
        <v>#N/A</v>
      </c>
    </row>
    <row r="1155" spans="1:19">
      <c r="A1155" s="117" t="str">
        <f t="shared" ref="A1155:A1218" si="110">CONCATENATE(B1155,C1155,F1155)</f>
        <v>21142012</v>
      </c>
      <c r="B1155" s="117">
        <f t="shared" si="108"/>
        <v>21</v>
      </c>
      <c r="C1155" s="117">
        <f t="shared" si="109"/>
        <v>14</v>
      </c>
      <c r="D1155" s="117">
        <v>104000</v>
      </c>
      <c r="E1155" s="117">
        <v>74000</v>
      </c>
      <c r="F1155" s="117">
        <v>2012</v>
      </c>
      <c r="G1155" s="117">
        <v>3.7949980000000001</v>
      </c>
      <c r="N1155" s="117" t="str">
        <f t="shared" ref="N1155:N1218" si="111">D1155&amp;E1155</f>
        <v>10400074000</v>
      </c>
      <c r="O1155" s="117">
        <f t="shared" ref="O1155:O1218" si="112">B1155</f>
        <v>21</v>
      </c>
      <c r="P1155" s="117">
        <f t="shared" ref="P1155:P1218" si="113">C1155</f>
        <v>14</v>
      </c>
      <c r="R1155" s="117" t="e">
        <f>VLOOKUP(B1155&amp;"-"&amp;C1155,Backgroundconc!$A$3:$E$2100,4,FALSE)</f>
        <v>#N/A</v>
      </c>
      <c r="S1155" s="117" t="e">
        <f>VLOOKUP(B1155&amp;"-"&amp;C1155,Backgroundconc!$A$3:$E$2100,5,FALSE)</f>
        <v>#N/A</v>
      </c>
    </row>
    <row r="1156" spans="1:19">
      <c r="A1156" s="117" t="str">
        <f t="shared" si="110"/>
        <v>21152012</v>
      </c>
      <c r="B1156" s="117">
        <f t="shared" si="108"/>
        <v>21</v>
      </c>
      <c r="C1156" s="117">
        <f t="shared" si="109"/>
        <v>15</v>
      </c>
      <c r="D1156" s="117">
        <v>104000</v>
      </c>
      <c r="E1156" s="117">
        <v>78000</v>
      </c>
      <c r="F1156" s="117">
        <v>2012</v>
      </c>
      <c r="G1156" s="117">
        <v>3.5880369999999999</v>
      </c>
      <c r="N1156" s="117" t="str">
        <f t="shared" si="111"/>
        <v>10400078000</v>
      </c>
      <c r="O1156" s="117">
        <f t="shared" si="112"/>
        <v>21</v>
      </c>
      <c r="P1156" s="117">
        <f t="shared" si="113"/>
        <v>15</v>
      </c>
      <c r="R1156" s="117" t="e">
        <f>VLOOKUP(B1156&amp;"-"&amp;C1156,Backgroundconc!$A$3:$E$2100,4,FALSE)</f>
        <v>#N/A</v>
      </c>
      <c r="S1156" s="117" t="e">
        <f>VLOOKUP(B1156&amp;"-"&amp;C1156,Backgroundconc!$A$3:$E$2100,5,FALSE)</f>
        <v>#N/A</v>
      </c>
    </row>
    <row r="1157" spans="1:19">
      <c r="A1157" s="117" t="str">
        <f t="shared" si="110"/>
        <v>21162012</v>
      </c>
      <c r="B1157" s="117">
        <f t="shared" si="108"/>
        <v>21</v>
      </c>
      <c r="C1157" s="117">
        <f t="shared" si="109"/>
        <v>16</v>
      </c>
      <c r="D1157" s="117">
        <v>104000</v>
      </c>
      <c r="E1157" s="117">
        <v>82000</v>
      </c>
      <c r="F1157" s="117">
        <v>2012</v>
      </c>
      <c r="G1157" s="117">
        <v>3.9676740000000001</v>
      </c>
      <c r="N1157" s="117" t="str">
        <f t="shared" si="111"/>
        <v>10400082000</v>
      </c>
      <c r="O1157" s="117">
        <f t="shared" si="112"/>
        <v>21</v>
      </c>
      <c r="P1157" s="117">
        <f t="shared" si="113"/>
        <v>16</v>
      </c>
      <c r="R1157" s="117" t="e">
        <f>VLOOKUP(B1157&amp;"-"&amp;C1157,Backgroundconc!$A$3:$E$2100,4,FALSE)</f>
        <v>#N/A</v>
      </c>
      <c r="S1157" s="117" t="e">
        <f>VLOOKUP(B1157&amp;"-"&amp;C1157,Backgroundconc!$A$3:$E$2100,5,FALSE)</f>
        <v>#N/A</v>
      </c>
    </row>
    <row r="1158" spans="1:19">
      <c r="A1158" s="117" t="str">
        <f t="shared" si="110"/>
        <v>21172012</v>
      </c>
      <c r="B1158" s="117">
        <f t="shared" si="108"/>
        <v>21</v>
      </c>
      <c r="C1158" s="117">
        <f t="shared" si="109"/>
        <v>17</v>
      </c>
      <c r="D1158" s="117">
        <v>104000</v>
      </c>
      <c r="E1158" s="117">
        <v>86000</v>
      </c>
      <c r="F1158" s="117">
        <v>2012</v>
      </c>
      <c r="G1158" s="117">
        <v>3.8734929999999999</v>
      </c>
      <c r="N1158" s="117" t="str">
        <f t="shared" si="111"/>
        <v>10400086000</v>
      </c>
      <c r="O1158" s="117">
        <f t="shared" si="112"/>
        <v>21</v>
      </c>
      <c r="P1158" s="117">
        <f t="shared" si="113"/>
        <v>17</v>
      </c>
      <c r="R1158" s="117" t="e">
        <f>VLOOKUP(B1158&amp;"-"&amp;C1158,Backgroundconc!$A$3:$E$2100,4,FALSE)</f>
        <v>#N/A</v>
      </c>
      <c r="S1158" s="117" t="e">
        <f>VLOOKUP(B1158&amp;"-"&amp;C1158,Backgroundconc!$A$3:$E$2100,5,FALSE)</f>
        <v>#N/A</v>
      </c>
    </row>
    <row r="1159" spans="1:19">
      <c r="A1159" s="117" t="str">
        <f t="shared" si="110"/>
        <v>21182012</v>
      </c>
      <c r="B1159" s="117">
        <f t="shared" si="108"/>
        <v>21</v>
      </c>
      <c r="C1159" s="117">
        <f t="shared" si="109"/>
        <v>18</v>
      </c>
      <c r="D1159" s="117">
        <v>104000</v>
      </c>
      <c r="E1159" s="117">
        <v>90000</v>
      </c>
      <c r="F1159" s="117">
        <v>2012</v>
      </c>
      <c r="G1159" s="117">
        <v>3.7735340000000002</v>
      </c>
      <c r="N1159" s="117" t="str">
        <f t="shared" si="111"/>
        <v>10400090000</v>
      </c>
      <c r="O1159" s="117">
        <f t="shared" si="112"/>
        <v>21</v>
      </c>
      <c r="P1159" s="117">
        <f t="shared" si="113"/>
        <v>18</v>
      </c>
      <c r="R1159" s="117" t="e">
        <f>VLOOKUP(B1159&amp;"-"&amp;C1159,Backgroundconc!$A$3:$E$2100,4,FALSE)</f>
        <v>#N/A</v>
      </c>
      <c r="S1159" s="117" t="e">
        <f>VLOOKUP(B1159&amp;"-"&amp;C1159,Backgroundconc!$A$3:$E$2100,5,FALSE)</f>
        <v>#N/A</v>
      </c>
    </row>
    <row r="1160" spans="1:19">
      <c r="A1160" s="117" t="str">
        <f t="shared" si="110"/>
        <v>21192012</v>
      </c>
      <c r="B1160" s="117">
        <f t="shared" si="108"/>
        <v>21</v>
      </c>
      <c r="C1160" s="117">
        <f t="shared" si="109"/>
        <v>19</v>
      </c>
      <c r="D1160" s="117">
        <v>104000</v>
      </c>
      <c r="E1160" s="117">
        <v>94000</v>
      </c>
      <c r="F1160" s="117">
        <v>2012</v>
      </c>
      <c r="G1160" s="117">
        <v>3.2008909999999999</v>
      </c>
      <c r="N1160" s="117" t="str">
        <f t="shared" si="111"/>
        <v>10400094000</v>
      </c>
      <c r="O1160" s="117">
        <f t="shared" si="112"/>
        <v>21</v>
      </c>
      <c r="P1160" s="117">
        <f t="shared" si="113"/>
        <v>19</v>
      </c>
      <c r="R1160" s="117" t="e">
        <f>VLOOKUP(B1160&amp;"-"&amp;C1160,Backgroundconc!$A$3:$E$2100,4,FALSE)</f>
        <v>#N/A</v>
      </c>
      <c r="S1160" s="117" t="e">
        <f>VLOOKUP(B1160&amp;"-"&amp;C1160,Backgroundconc!$A$3:$E$2100,5,FALSE)</f>
        <v>#N/A</v>
      </c>
    </row>
    <row r="1161" spans="1:19">
      <c r="A1161" s="117" t="str">
        <f t="shared" si="110"/>
        <v>21202012</v>
      </c>
      <c r="B1161" s="117">
        <f t="shared" si="108"/>
        <v>21</v>
      </c>
      <c r="C1161" s="117">
        <f t="shared" si="109"/>
        <v>20</v>
      </c>
      <c r="D1161" s="117">
        <v>104000</v>
      </c>
      <c r="E1161" s="117">
        <v>98000</v>
      </c>
      <c r="F1161" s="117">
        <v>2012</v>
      </c>
      <c r="G1161" s="117">
        <v>3.0671409999999999</v>
      </c>
      <c r="N1161" s="117" t="str">
        <f t="shared" si="111"/>
        <v>10400098000</v>
      </c>
      <c r="O1161" s="117">
        <f t="shared" si="112"/>
        <v>21</v>
      </c>
      <c r="P1161" s="117">
        <f t="shared" si="113"/>
        <v>20</v>
      </c>
      <c r="R1161" s="117" t="e">
        <f>VLOOKUP(B1161&amp;"-"&amp;C1161,Backgroundconc!$A$3:$E$2100,4,FALSE)</f>
        <v>#N/A</v>
      </c>
      <c r="S1161" s="117" t="e">
        <f>VLOOKUP(B1161&amp;"-"&amp;C1161,Backgroundconc!$A$3:$E$2100,5,FALSE)</f>
        <v>#N/A</v>
      </c>
    </row>
    <row r="1162" spans="1:19">
      <c r="A1162" s="117" t="str">
        <f t="shared" si="110"/>
        <v>21212012</v>
      </c>
      <c r="B1162" s="117">
        <f t="shared" si="108"/>
        <v>21</v>
      </c>
      <c r="C1162" s="117">
        <f t="shared" si="109"/>
        <v>21</v>
      </c>
      <c r="D1162" s="117">
        <v>104000</v>
      </c>
      <c r="E1162" s="117">
        <v>102000</v>
      </c>
      <c r="F1162" s="117">
        <v>2012</v>
      </c>
      <c r="G1162" s="117">
        <v>3.180463</v>
      </c>
      <c r="N1162" s="117" t="str">
        <f t="shared" si="111"/>
        <v>104000102000</v>
      </c>
      <c r="O1162" s="117">
        <f t="shared" si="112"/>
        <v>21</v>
      </c>
      <c r="P1162" s="117">
        <f t="shared" si="113"/>
        <v>21</v>
      </c>
      <c r="R1162" s="117" t="e">
        <f>VLOOKUP(B1162&amp;"-"&amp;C1162,Backgroundconc!$A$3:$E$2100,4,FALSE)</f>
        <v>#N/A</v>
      </c>
      <c r="S1162" s="117" t="e">
        <f>VLOOKUP(B1162&amp;"-"&amp;C1162,Backgroundconc!$A$3:$E$2100,5,FALSE)</f>
        <v>#N/A</v>
      </c>
    </row>
    <row r="1163" spans="1:19">
      <c r="A1163" s="117" t="str">
        <f t="shared" si="110"/>
        <v>21222012</v>
      </c>
      <c r="B1163" s="117">
        <f t="shared" si="108"/>
        <v>21</v>
      </c>
      <c r="C1163" s="117">
        <f t="shared" si="109"/>
        <v>22</v>
      </c>
      <c r="D1163" s="117">
        <v>104000</v>
      </c>
      <c r="E1163" s="117">
        <v>106000</v>
      </c>
      <c r="F1163" s="117">
        <v>2012</v>
      </c>
      <c r="G1163" s="117">
        <v>3.7777630000000002</v>
      </c>
      <c r="N1163" s="117" t="str">
        <f t="shared" si="111"/>
        <v>104000106000</v>
      </c>
      <c r="O1163" s="117">
        <f t="shared" si="112"/>
        <v>21</v>
      </c>
      <c r="P1163" s="117">
        <f t="shared" si="113"/>
        <v>22</v>
      </c>
      <c r="R1163" s="117" t="e">
        <f>VLOOKUP(B1163&amp;"-"&amp;C1163,Backgroundconc!$A$3:$E$2100,4,FALSE)</f>
        <v>#N/A</v>
      </c>
      <c r="S1163" s="117" t="e">
        <f>VLOOKUP(B1163&amp;"-"&amp;C1163,Backgroundconc!$A$3:$E$2100,5,FALSE)</f>
        <v>#N/A</v>
      </c>
    </row>
    <row r="1164" spans="1:19">
      <c r="A1164" s="117" t="str">
        <f t="shared" si="110"/>
        <v>21232012</v>
      </c>
      <c r="B1164" s="117">
        <f t="shared" si="108"/>
        <v>21</v>
      </c>
      <c r="C1164" s="117">
        <f t="shared" si="109"/>
        <v>23</v>
      </c>
      <c r="D1164" s="117">
        <v>104000</v>
      </c>
      <c r="E1164" s="117">
        <v>110000</v>
      </c>
      <c r="F1164" s="117">
        <v>2012</v>
      </c>
      <c r="G1164" s="117">
        <v>3.701797</v>
      </c>
      <c r="N1164" s="117" t="str">
        <f t="shared" si="111"/>
        <v>104000110000</v>
      </c>
      <c r="O1164" s="117">
        <f t="shared" si="112"/>
        <v>21</v>
      </c>
      <c r="P1164" s="117">
        <f t="shared" si="113"/>
        <v>23</v>
      </c>
      <c r="R1164" s="117">
        <f>VLOOKUP(B1164&amp;"-"&amp;C1164,Backgroundconc!$A$3:$E$2100,4,FALSE)</f>
        <v>104000</v>
      </c>
      <c r="S1164" s="117">
        <f>VLOOKUP(B1164&amp;"-"&amp;C1164,Backgroundconc!$A$3:$E$2100,5,FALSE)</f>
        <v>110000</v>
      </c>
    </row>
    <row r="1165" spans="1:19">
      <c r="A1165" s="117" t="str">
        <f t="shared" si="110"/>
        <v>21242012</v>
      </c>
      <c r="B1165" s="117">
        <f t="shared" si="108"/>
        <v>21</v>
      </c>
      <c r="C1165" s="117">
        <f t="shared" si="109"/>
        <v>24</v>
      </c>
      <c r="D1165" s="117">
        <v>104000</v>
      </c>
      <c r="E1165" s="117">
        <v>114000</v>
      </c>
      <c r="F1165" s="117">
        <v>2012</v>
      </c>
      <c r="G1165" s="117">
        <v>3.5476359999999998</v>
      </c>
      <c r="N1165" s="117" t="str">
        <f t="shared" si="111"/>
        <v>104000114000</v>
      </c>
      <c r="O1165" s="117">
        <f t="shared" si="112"/>
        <v>21</v>
      </c>
      <c r="P1165" s="117">
        <f t="shared" si="113"/>
        <v>24</v>
      </c>
      <c r="R1165" s="117">
        <f>VLOOKUP(B1165&amp;"-"&amp;C1165,Backgroundconc!$A$3:$E$2100,4,FALSE)</f>
        <v>104000</v>
      </c>
      <c r="S1165" s="117">
        <f>VLOOKUP(B1165&amp;"-"&amp;C1165,Backgroundconc!$A$3:$E$2100,5,FALSE)</f>
        <v>114000</v>
      </c>
    </row>
    <row r="1166" spans="1:19">
      <c r="A1166" s="117" t="str">
        <f t="shared" si="110"/>
        <v>21252012</v>
      </c>
      <c r="B1166" s="117">
        <f t="shared" si="108"/>
        <v>21</v>
      </c>
      <c r="C1166" s="117">
        <f t="shared" si="109"/>
        <v>25</v>
      </c>
      <c r="D1166" s="117">
        <v>104000</v>
      </c>
      <c r="E1166" s="117">
        <v>118000</v>
      </c>
      <c r="F1166" s="117">
        <v>2012</v>
      </c>
      <c r="G1166" s="117">
        <v>3.4626440000000001</v>
      </c>
      <c r="N1166" s="117" t="str">
        <f t="shared" si="111"/>
        <v>104000118000</v>
      </c>
      <c r="O1166" s="117">
        <f t="shared" si="112"/>
        <v>21</v>
      </c>
      <c r="P1166" s="117">
        <f t="shared" si="113"/>
        <v>25</v>
      </c>
      <c r="R1166" s="117">
        <f>VLOOKUP(B1166&amp;"-"&amp;C1166,Backgroundconc!$A$3:$E$2100,4,FALSE)</f>
        <v>104000</v>
      </c>
      <c r="S1166" s="117">
        <f>VLOOKUP(B1166&amp;"-"&amp;C1166,Backgroundconc!$A$3:$E$2100,5,FALSE)</f>
        <v>118000</v>
      </c>
    </row>
    <row r="1167" spans="1:19">
      <c r="A1167" s="117" t="str">
        <f t="shared" si="110"/>
        <v>21262012</v>
      </c>
      <c r="B1167" s="117">
        <f t="shared" si="108"/>
        <v>21</v>
      </c>
      <c r="C1167" s="117">
        <f t="shared" si="109"/>
        <v>26</v>
      </c>
      <c r="D1167" s="117">
        <v>104000</v>
      </c>
      <c r="E1167" s="117">
        <v>122000</v>
      </c>
      <c r="F1167" s="117">
        <v>2012</v>
      </c>
      <c r="G1167" s="117">
        <v>3.587809</v>
      </c>
      <c r="N1167" s="117" t="str">
        <f t="shared" si="111"/>
        <v>104000122000</v>
      </c>
      <c r="O1167" s="117">
        <f t="shared" si="112"/>
        <v>21</v>
      </c>
      <c r="P1167" s="117">
        <f t="shared" si="113"/>
        <v>26</v>
      </c>
      <c r="R1167" s="117">
        <f>VLOOKUP(B1167&amp;"-"&amp;C1167,Backgroundconc!$A$3:$E$2100,4,FALSE)</f>
        <v>104000</v>
      </c>
      <c r="S1167" s="117">
        <f>VLOOKUP(B1167&amp;"-"&amp;C1167,Backgroundconc!$A$3:$E$2100,5,FALSE)</f>
        <v>122000</v>
      </c>
    </row>
    <row r="1168" spans="1:19">
      <c r="A1168" s="117" t="str">
        <f t="shared" si="110"/>
        <v>21272012</v>
      </c>
      <c r="B1168" s="117">
        <f t="shared" si="108"/>
        <v>21</v>
      </c>
      <c r="C1168" s="117">
        <f t="shared" si="109"/>
        <v>27</v>
      </c>
      <c r="D1168" s="117">
        <v>104000</v>
      </c>
      <c r="E1168" s="117">
        <v>126000</v>
      </c>
      <c r="F1168" s="117">
        <v>2012</v>
      </c>
      <c r="G1168" s="117">
        <v>3.411635</v>
      </c>
      <c r="N1168" s="117" t="str">
        <f t="shared" si="111"/>
        <v>104000126000</v>
      </c>
      <c r="O1168" s="117">
        <f t="shared" si="112"/>
        <v>21</v>
      </c>
      <c r="P1168" s="117">
        <f t="shared" si="113"/>
        <v>27</v>
      </c>
      <c r="R1168" s="117">
        <f>VLOOKUP(B1168&amp;"-"&amp;C1168,Backgroundconc!$A$3:$E$2100,4,FALSE)</f>
        <v>104000</v>
      </c>
      <c r="S1168" s="117">
        <f>VLOOKUP(B1168&amp;"-"&amp;C1168,Backgroundconc!$A$3:$E$2100,5,FALSE)</f>
        <v>126000</v>
      </c>
    </row>
    <row r="1169" spans="1:19">
      <c r="A1169" s="117" t="str">
        <f t="shared" si="110"/>
        <v>21282012</v>
      </c>
      <c r="B1169" s="117">
        <f t="shared" si="108"/>
        <v>21</v>
      </c>
      <c r="C1169" s="117">
        <f t="shared" si="109"/>
        <v>28</v>
      </c>
      <c r="D1169" s="117">
        <v>104000</v>
      </c>
      <c r="E1169" s="117">
        <v>130000</v>
      </c>
      <c r="F1169" s="117">
        <v>2012</v>
      </c>
      <c r="G1169" s="117">
        <v>3.148164</v>
      </c>
      <c r="N1169" s="117" t="str">
        <f t="shared" si="111"/>
        <v>104000130000</v>
      </c>
      <c r="O1169" s="117">
        <f t="shared" si="112"/>
        <v>21</v>
      </c>
      <c r="P1169" s="117">
        <f t="shared" si="113"/>
        <v>28</v>
      </c>
      <c r="R1169" s="117">
        <f>VLOOKUP(B1169&amp;"-"&amp;C1169,Backgroundconc!$A$3:$E$2100,4,FALSE)</f>
        <v>104000</v>
      </c>
      <c r="S1169" s="117">
        <f>VLOOKUP(B1169&amp;"-"&amp;C1169,Backgroundconc!$A$3:$E$2100,5,FALSE)</f>
        <v>130000</v>
      </c>
    </row>
    <row r="1170" spans="1:19">
      <c r="A1170" s="117" t="str">
        <f t="shared" si="110"/>
        <v>21292012</v>
      </c>
      <c r="B1170" s="117">
        <f t="shared" si="108"/>
        <v>21</v>
      </c>
      <c r="C1170" s="117">
        <f t="shared" si="109"/>
        <v>29</v>
      </c>
      <c r="D1170" s="117">
        <v>104000</v>
      </c>
      <c r="E1170" s="117">
        <v>134000</v>
      </c>
      <c r="F1170" s="117">
        <v>2012</v>
      </c>
      <c r="G1170" s="117">
        <v>3.1135419999999998</v>
      </c>
      <c r="N1170" s="117" t="str">
        <f t="shared" si="111"/>
        <v>104000134000</v>
      </c>
      <c r="O1170" s="117">
        <f t="shared" si="112"/>
        <v>21</v>
      </c>
      <c r="P1170" s="117">
        <f t="shared" si="113"/>
        <v>29</v>
      </c>
      <c r="R1170" s="117">
        <f>VLOOKUP(B1170&amp;"-"&amp;C1170,Backgroundconc!$A$3:$E$2100,4,FALSE)</f>
        <v>104000</v>
      </c>
      <c r="S1170" s="117">
        <f>VLOOKUP(B1170&amp;"-"&amp;C1170,Backgroundconc!$A$3:$E$2100,5,FALSE)</f>
        <v>134000</v>
      </c>
    </row>
    <row r="1171" spans="1:19">
      <c r="A1171" s="117" t="str">
        <f t="shared" si="110"/>
        <v>21302012</v>
      </c>
      <c r="B1171" s="117">
        <f t="shared" si="108"/>
        <v>21</v>
      </c>
      <c r="C1171" s="117">
        <f t="shared" si="109"/>
        <v>30</v>
      </c>
      <c r="D1171" s="117">
        <v>104000</v>
      </c>
      <c r="E1171" s="117">
        <v>138000</v>
      </c>
      <c r="F1171" s="117">
        <v>2012</v>
      </c>
      <c r="G1171" s="117">
        <v>3.4292799999999999</v>
      </c>
      <c r="N1171" s="117" t="str">
        <f t="shared" si="111"/>
        <v>104000138000</v>
      </c>
      <c r="O1171" s="117">
        <f t="shared" si="112"/>
        <v>21</v>
      </c>
      <c r="P1171" s="117">
        <f t="shared" si="113"/>
        <v>30</v>
      </c>
      <c r="R1171" s="117">
        <f>VLOOKUP(B1171&amp;"-"&amp;C1171,Backgroundconc!$A$3:$E$2100,4,FALSE)</f>
        <v>104000</v>
      </c>
      <c r="S1171" s="117">
        <f>VLOOKUP(B1171&amp;"-"&amp;C1171,Backgroundconc!$A$3:$E$2100,5,FALSE)</f>
        <v>138000</v>
      </c>
    </row>
    <row r="1172" spans="1:19">
      <c r="A1172" s="117" t="str">
        <f t="shared" si="110"/>
        <v>21312012</v>
      </c>
      <c r="B1172" s="117">
        <f t="shared" si="108"/>
        <v>21</v>
      </c>
      <c r="C1172" s="117">
        <f t="shared" si="109"/>
        <v>31</v>
      </c>
      <c r="D1172" s="117">
        <v>104000</v>
      </c>
      <c r="E1172" s="117">
        <v>142000</v>
      </c>
      <c r="F1172" s="117">
        <v>2012</v>
      </c>
      <c r="G1172" s="117">
        <v>3.6501990000000002</v>
      </c>
      <c r="N1172" s="117" t="str">
        <f t="shared" si="111"/>
        <v>104000142000</v>
      </c>
      <c r="O1172" s="117">
        <f t="shared" si="112"/>
        <v>21</v>
      </c>
      <c r="P1172" s="117">
        <f t="shared" si="113"/>
        <v>31</v>
      </c>
      <c r="R1172" s="117">
        <f>VLOOKUP(B1172&amp;"-"&amp;C1172,Backgroundconc!$A$3:$E$2100,4,FALSE)</f>
        <v>104000</v>
      </c>
      <c r="S1172" s="117">
        <f>VLOOKUP(B1172&amp;"-"&amp;C1172,Backgroundconc!$A$3:$E$2100,5,FALSE)</f>
        <v>142000</v>
      </c>
    </row>
    <row r="1173" spans="1:19">
      <c r="A1173" s="117" t="str">
        <f t="shared" si="110"/>
        <v>21322012</v>
      </c>
      <c r="B1173" s="117">
        <f t="shared" si="108"/>
        <v>21</v>
      </c>
      <c r="C1173" s="117">
        <f t="shared" si="109"/>
        <v>32</v>
      </c>
      <c r="D1173" s="117">
        <v>104000</v>
      </c>
      <c r="E1173" s="117">
        <v>146000</v>
      </c>
      <c r="F1173" s="117">
        <v>2012</v>
      </c>
      <c r="G1173" s="117">
        <v>3.6253980000000001</v>
      </c>
      <c r="N1173" s="117" t="str">
        <f t="shared" si="111"/>
        <v>104000146000</v>
      </c>
      <c r="O1173" s="117">
        <f t="shared" si="112"/>
        <v>21</v>
      </c>
      <c r="P1173" s="117">
        <f t="shared" si="113"/>
        <v>32</v>
      </c>
      <c r="R1173" s="117">
        <f>VLOOKUP(B1173&amp;"-"&amp;C1173,Backgroundconc!$A$3:$E$2100,4,FALSE)</f>
        <v>104000</v>
      </c>
      <c r="S1173" s="117">
        <f>VLOOKUP(B1173&amp;"-"&amp;C1173,Backgroundconc!$A$3:$E$2100,5,FALSE)</f>
        <v>146000</v>
      </c>
    </row>
    <row r="1174" spans="1:19">
      <c r="A1174" s="117" t="str">
        <f t="shared" si="110"/>
        <v>21332012</v>
      </c>
      <c r="B1174" s="117">
        <f t="shared" si="108"/>
        <v>21</v>
      </c>
      <c r="C1174" s="117">
        <f t="shared" si="109"/>
        <v>33</v>
      </c>
      <c r="D1174" s="117">
        <v>104000</v>
      </c>
      <c r="E1174" s="117">
        <v>150000</v>
      </c>
      <c r="F1174" s="117">
        <v>2012</v>
      </c>
      <c r="G1174" s="117">
        <v>3.583672</v>
      </c>
      <c r="N1174" s="117" t="str">
        <f t="shared" si="111"/>
        <v>104000150000</v>
      </c>
      <c r="O1174" s="117">
        <f t="shared" si="112"/>
        <v>21</v>
      </c>
      <c r="P1174" s="117">
        <f t="shared" si="113"/>
        <v>33</v>
      </c>
      <c r="R1174" s="117">
        <f>VLOOKUP(B1174&amp;"-"&amp;C1174,Backgroundconc!$A$3:$E$2100,4,FALSE)</f>
        <v>104000</v>
      </c>
      <c r="S1174" s="117">
        <f>VLOOKUP(B1174&amp;"-"&amp;C1174,Backgroundconc!$A$3:$E$2100,5,FALSE)</f>
        <v>150000</v>
      </c>
    </row>
    <row r="1175" spans="1:19">
      <c r="A1175" s="117" t="str">
        <f t="shared" si="110"/>
        <v>21342012</v>
      </c>
      <c r="B1175" s="117">
        <f t="shared" si="108"/>
        <v>21</v>
      </c>
      <c r="C1175" s="117">
        <f t="shared" si="109"/>
        <v>34</v>
      </c>
      <c r="D1175" s="117">
        <v>104000</v>
      </c>
      <c r="E1175" s="117">
        <v>154000</v>
      </c>
      <c r="F1175" s="117">
        <v>2012</v>
      </c>
      <c r="G1175" s="117">
        <v>3.516985</v>
      </c>
      <c r="N1175" s="117" t="str">
        <f t="shared" si="111"/>
        <v>104000154000</v>
      </c>
      <c r="O1175" s="117">
        <f t="shared" si="112"/>
        <v>21</v>
      </c>
      <c r="P1175" s="117">
        <f t="shared" si="113"/>
        <v>34</v>
      </c>
      <c r="R1175" s="117">
        <f>VLOOKUP(B1175&amp;"-"&amp;C1175,Backgroundconc!$A$3:$E$2100,4,FALSE)</f>
        <v>104000</v>
      </c>
      <c r="S1175" s="117">
        <f>VLOOKUP(B1175&amp;"-"&amp;C1175,Backgroundconc!$A$3:$E$2100,5,FALSE)</f>
        <v>154000</v>
      </c>
    </row>
    <row r="1176" spans="1:19">
      <c r="A1176" s="117" t="str">
        <f t="shared" si="110"/>
        <v>21352012</v>
      </c>
      <c r="B1176" s="117">
        <f t="shared" si="108"/>
        <v>21</v>
      </c>
      <c r="C1176" s="117">
        <f t="shared" si="109"/>
        <v>35</v>
      </c>
      <c r="D1176" s="117">
        <v>104000</v>
      </c>
      <c r="E1176" s="117">
        <v>158000</v>
      </c>
      <c r="F1176" s="117">
        <v>2012</v>
      </c>
      <c r="G1176" s="117">
        <v>3.5061849999999999</v>
      </c>
      <c r="N1176" s="117" t="str">
        <f t="shared" si="111"/>
        <v>104000158000</v>
      </c>
      <c r="O1176" s="117">
        <f t="shared" si="112"/>
        <v>21</v>
      </c>
      <c r="P1176" s="117">
        <f t="shared" si="113"/>
        <v>35</v>
      </c>
      <c r="R1176" s="117">
        <f>VLOOKUP(B1176&amp;"-"&amp;C1176,Backgroundconc!$A$3:$E$2100,4,FALSE)</f>
        <v>104000</v>
      </c>
      <c r="S1176" s="117">
        <f>VLOOKUP(B1176&amp;"-"&amp;C1176,Backgroundconc!$A$3:$E$2100,5,FALSE)</f>
        <v>158000</v>
      </c>
    </row>
    <row r="1177" spans="1:19">
      <c r="A1177" s="117" t="str">
        <f t="shared" si="110"/>
        <v>21362012</v>
      </c>
      <c r="B1177" s="117">
        <f t="shared" si="108"/>
        <v>21</v>
      </c>
      <c r="C1177" s="117">
        <f t="shared" si="109"/>
        <v>36</v>
      </c>
      <c r="D1177" s="117">
        <v>104000</v>
      </c>
      <c r="E1177" s="117">
        <v>162000</v>
      </c>
      <c r="F1177" s="117">
        <v>2012</v>
      </c>
      <c r="G1177" s="117">
        <v>3.417948</v>
      </c>
      <c r="N1177" s="117" t="str">
        <f t="shared" si="111"/>
        <v>104000162000</v>
      </c>
      <c r="O1177" s="117">
        <f t="shared" si="112"/>
        <v>21</v>
      </c>
      <c r="P1177" s="117">
        <f t="shared" si="113"/>
        <v>36</v>
      </c>
      <c r="R1177" s="117">
        <f>VLOOKUP(B1177&amp;"-"&amp;C1177,Backgroundconc!$A$3:$E$2100,4,FALSE)</f>
        <v>104000</v>
      </c>
      <c r="S1177" s="117">
        <f>VLOOKUP(B1177&amp;"-"&amp;C1177,Backgroundconc!$A$3:$E$2100,5,FALSE)</f>
        <v>162000</v>
      </c>
    </row>
    <row r="1178" spans="1:19">
      <c r="A1178" s="117" t="str">
        <f t="shared" si="110"/>
        <v>21372012</v>
      </c>
      <c r="B1178" s="117">
        <f t="shared" si="108"/>
        <v>21</v>
      </c>
      <c r="C1178" s="117">
        <f t="shared" si="109"/>
        <v>37</v>
      </c>
      <c r="D1178" s="117">
        <v>104000</v>
      </c>
      <c r="E1178" s="117">
        <v>166000</v>
      </c>
      <c r="F1178" s="117">
        <v>2012</v>
      </c>
      <c r="G1178" s="117">
        <v>3.444089</v>
      </c>
      <c r="N1178" s="117" t="str">
        <f t="shared" si="111"/>
        <v>104000166000</v>
      </c>
      <c r="O1178" s="117">
        <f t="shared" si="112"/>
        <v>21</v>
      </c>
      <c r="P1178" s="117">
        <f t="shared" si="113"/>
        <v>37</v>
      </c>
      <c r="R1178" s="117">
        <f>VLOOKUP(B1178&amp;"-"&amp;C1178,Backgroundconc!$A$3:$E$2100,4,FALSE)</f>
        <v>104000</v>
      </c>
      <c r="S1178" s="117">
        <f>VLOOKUP(B1178&amp;"-"&amp;C1178,Backgroundconc!$A$3:$E$2100,5,FALSE)</f>
        <v>166000</v>
      </c>
    </row>
    <row r="1179" spans="1:19">
      <c r="A1179" s="117" t="str">
        <f t="shared" si="110"/>
        <v>21382012</v>
      </c>
      <c r="B1179" s="117">
        <f t="shared" si="108"/>
        <v>21</v>
      </c>
      <c r="C1179" s="117">
        <f t="shared" si="109"/>
        <v>38</v>
      </c>
      <c r="D1179" s="117">
        <v>104000</v>
      </c>
      <c r="E1179" s="117">
        <v>170000</v>
      </c>
      <c r="F1179" s="117">
        <v>2012</v>
      </c>
      <c r="G1179" s="117">
        <v>3.3937539999999999</v>
      </c>
      <c r="N1179" s="117" t="str">
        <f t="shared" si="111"/>
        <v>104000170000</v>
      </c>
      <c r="O1179" s="117">
        <f t="shared" si="112"/>
        <v>21</v>
      </c>
      <c r="P1179" s="117">
        <f t="shared" si="113"/>
        <v>38</v>
      </c>
      <c r="R1179" s="117">
        <f>VLOOKUP(B1179&amp;"-"&amp;C1179,Backgroundconc!$A$3:$E$2100,4,FALSE)</f>
        <v>104000</v>
      </c>
      <c r="S1179" s="117">
        <f>VLOOKUP(B1179&amp;"-"&amp;C1179,Backgroundconc!$A$3:$E$2100,5,FALSE)</f>
        <v>170000</v>
      </c>
    </row>
    <row r="1180" spans="1:19">
      <c r="A1180" s="117" t="str">
        <f t="shared" si="110"/>
        <v>21392012</v>
      </c>
      <c r="B1180" s="117">
        <f t="shared" ref="B1180:B1243" si="114">(D1180-24000)/4000+1</f>
        <v>21</v>
      </c>
      <c r="C1180" s="117">
        <f t="shared" ref="C1180:C1243" si="115">(E1180-22000)/4000+1</f>
        <v>39</v>
      </c>
      <c r="D1180" s="117">
        <v>104000</v>
      </c>
      <c r="E1180" s="117">
        <v>174000</v>
      </c>
      <c r="F1180" s="117">
        <v>2012</v>
      </c>
      <c r="G1180" s="117">
        <v>3.3521339999999999</v>
      </c>
      <c r="N1180" s="117" t="str">
        <f t="shared" si="111"/>
        <v>104000174000</v>
      </c>
      <c r="O1180" s="117">
        <f t="shared" si="112"/>
        <v>21</v>
      </c>
      <c r="P1180" s="117">
        <f t="shared" si="113"/>
        <v>39</v>
      </c>
      <c r="R1180" s="117">
        <f>VLOOKUP(B1180&amp;"-"&amp;C1180,Backgroundconc!$A$3:$E$2100,4,FALSE)</f>
        <v>104000</v>
      </c>
      <c r="S1180" s="117">
        <f>VLOOKUP(B1180&amp;"-"&amp;C1180,Backgroundconc!$A$3:$E$2100,5,FALSE)</f>
        <v>174000</v>
      </c>
    </row>
    <row r="1181" spans="1:19">
      <c r="A1181" s="117" t="str">
        <f t="shared" si="110"/>
        <v>21402012</v>
      </c>
      <c r="B1181" s="117">
        <f t="shared" si="114"/>
        <v>21</v>
      </c>
      <c r="C1181" s="117">
        <f t="shared" si="115"/>
        <v>40</v>
      </c>
      <c r="D1181" s="117">
        <v>104000</v>
      </c>
      <c r="E1181" s="117">
        <v>178000</v>
      </c>
      <c r="F1181" s="117">
        <v>2012</v>
      </c>
      <c r="G1181" s="117">
        <v>3.2691050000000001</v>
      </c>
      <c r="N1181" s="117" t="str">
        <f t="shared" si="111"/>
        <v>104000178000</v>
      </c>
      <c r="O1181" s="117">
        <f t="shared" si="112"/>
        <v>21</v>
      </c>
      <c r="P1181" s="117">
        <f t="shared" si="113"/>
        <v>40</v>
      </c>
      <c r="R1181" s="117">
        <f>VLOOKUP(B1181&amp;"-"&amp;C1181,Backgroundconc!$A$3:$E$2100,4,FALSE)</f>
        <v>104000</v>
      </c>
      <c r="S1181" s="117">
        <f>VLOOKUP(B1181&amp;"-"&amp;C1181,Backgroundconc!$A$3:$E$2100,5,FALSE)</f>
        <v>178000</v>
      </c>
    </row>
    <row r="1182" spans="1:19">
      <c r="A1182" s="117" t="str">
        <f t="shared" si="110"/>
        <v>21412012</v>
      </c>
      <c r="B1182" s="117">
        <f t="shared" si="114"/>
        <v>21</v>
      </c>
      <c r="C1182" s="117">
        <f t="shared" si="115"/>
        <v>41</v>
      </c>
      <c r="D1182" s="117">
        <v>104000</v>
      </c>
      <c r="E1182" s="117">
        <v>182000</v>
      </c>
      <c r="F1182" s="117">
        <v>2012</v>
      </c>
      <c r="G1182" s="117">
        <v>3.2760440000000002</v>
      </c>
      <c r="N1182" s="117" t="str">
        <f t="shared" si="111"/>
        <v>104000182000</v>
      </c>
      <c r="O1182" s="117">
        <f t="shared" si="112"/>
        <v>21</v>
      </c>
      <c r="P1182" s="117">
        <f t="shared" si="113"/>
        <v>41</v>
      </c>
      <c r="R1182" s="117">
        <f>VLOOKUP(B1182&amp;"-"&amp;C1182,Backgroundconc!$A$3:$E$2100,4,FALSE)</f>
        <v>104000</v>
      </c>
      <c r="S1182" s="117">
        <f>VLOOKUP(B1182&amp;"-"&amp;C1182,Backgroundconc!$A$3:$E$2100,5,FALSE)</f>
        <v>182000</v>
      </c>
    </row>
    <row r="1183" spans="1:19">
      <c r="A1183" s="117" t="str">
        <f t="shared" si="110"/>
        <v>21422012</v>
      </c>
      <c r="B1183" s="117">
        <f t="shared" si="114"/>
        <v>21</v>
      </c>
      <c r="C1183" s="117">
        <f t="shared" si="115"/>
        <v>42</v>
      </c>
      <c r="D1183" s="117">
        <v>104000</v>
      </c>
      <c r="E1183" s="117">
        <v>186000</v>
      </c>
      <c r="F1183" s="117">
        <v>2012</v>
      </c>
      <c r="G1183" s="117">
        <v>3.053868</v>
      </c>
      <c r="N1183" s="117" t="str">
        <f t="shared" si="111"/>
        <v>104000186000</v>
      </c>
      <c r="O1183" s="117">
        <f t="shared" si="112"/>
        <v>21</v>
      </c>
      <c r="P1183" s="117">
        <f t="shared" si="113"/>
        <v>42</v>
      </c>
      <c r="R1183" s="117">
        <f>VLOOKUP(B1183&amp;"-"&amp;C1183,Backgroundconc!$A$3:$E$2100,4,FALSE)</f>
        <v>104000</v>
      </c>
      <c r="S1183" s="117">
        <f>VLOOKUP(B1183&amp;"-"&amp;C1183,Backgroundconc!$A$3:$E$2100,5,FALSE)</f>
        <v>186000</v>
      </c>
    </row>
    <row r="1184" spans="1:19">
      <c r="A1184" s="117" t="str">
        <f t="shared" si="110"/>
        <v>21432012</v>
      </c>
      <c r="B1184" s="117">
        <f t="shared" si="114"/>
        <v>21</v>
      </c>
      <c r="C1184" s="117">
        <f t="shared" si="115"/>
        <v>43</v>
      </c>
      <c r="D1184" s="117">
        <v>104000</v>
      </c>
      <c r="E1184" s="117">
        <v>190000</v>
      </c>
      <c r="F1184" s="117">
        <v>2012</v>
      </c>
      <c r="G1184" s="117">
        <v>2.9290569999999998</v>
      </c>
      <c r="N1184" s="117" t="str">
        <f t="shared" si="111"/>
        <v>104000190000</v>
      </c>
      <c r="O1184" s="117">
        <f t="shared" si="112"/>
        <v>21</v>
      </c>
      <c r="P1184" s="117">
        <f t="shared" si="113"/>
        <v>43</v>
      </c>
      <c r="R1184" s="117">
        <f>VLOOKUP(B1184&amp;"-"&amp;C1184,Backgroundconc!$A$3:$E$2100,4,FALSE)</f>
        <v>104000</v>
      </c>
      <c r="S1184" s="117">
        <f>VLOOKUP(B1184&amp;"-"&amp;C1184,Backgroundconc!$A$3:$E$2100,5,FALSE)</f>
        <v>190000</v>
      </c>
    </row>
    <row r="1185" spans="1:19">
      <c r="A1185" s="117" t="str">
        <f t="shared" si="110"/>
        <v>21442012</v>
      </c>
      <c r="B1185" s="117">
        <f t="shared" si="114"/>
        <v>21</v>
      </c>
      <c r="C1185" s="117">
        <f t="shared" si="115"/>
        <v>44</v>
      </c>
      <c r="D1185" s="117">
        <v>104000</v>
      </c>
      <c r="E1185" s="117">
        <v>194000</v>
      </c>
      <c r="F1185" s="117">
        <v>2012</v>
      </c>
      <c r="G1185" s="117">
        <v>2.820255</v>
      </c>
      <c r="N1185" s="117" t="str">
        <f t="shared" si="111"/>
        <v>104000194000</v>
      </c>
      <c r="O1185" s="117">
        <f t="shared" si="112"/>
        <v>21</v>
      </c>
      <c r="P1185" s="117">
        <f t="shared" si="113"/>
        <v>44</v>
      </c>
      <c r="R1185" s="117">
        <f>VLOOKUP(B1185&amp;"-"&amp;C1185,Backgroundconc!$A$3:$E$2100,4,FALSE)</f>
        <v>104000</v>
      </c>
      <c r="S1185" s="117">
        <f>VLOOKUP(B1185&amp;"-"&amp;C1185,Backgroundconc!$A$3:$E$2100,5,FALSE)</f>
        <v>194000</v>
      </c>
    </row>
    <row r="1186" spans="1:19">
      <c r="A1186" s="117" t="str">
        <f t="shared" si="110"/>
        <v>21452012</v>
      </c>
      <c r="B1186" s="117">
        <f t="shared" si="114"/>
        <v>21</v>
      </c>
      <c r="C1186" s="117">
        <f t="shared" si="115"/>
        <v>45</v>
      </c>
      <c r="D1186" s="117">
        <v>104000</v>
      </c>
      <c r="E1186" s="117">
        <v>198000</v>
      </c>
      <c r="F1186" s="117">
        <v>2012</v>
      </c>
      <c r="G1186" s="117">
        <v>2.9353919999999998</v>
      </c>
      <c r="N1186" s="117" t="str">
        <f t="shared" si="111"/>
        <v>104000198000</v>
      </c>
      <c r="O1186" s="117">
        <f t="shared" si="112"/>
        <v>21</v>
      </c>
      <c r="P1186" s="117">
        <f t="shared" si="113"/>
        <v>45</v>
      </c>
      <c r="R1186" s="117">
        <f>VLOOKUP(B1186&amp;"-"&amp;C1186,Backgroundconc!$A$3:$E$2100,4,FALSE)</f>
        <v>104000</v>
      </c>
      <c r="S1186" s="117">
        <f>VLOOKUP(B1186&amp;"-"&amp;C1186,Backgroundconc!$A$3:$E$2100,5,FALSE)</f>
        <v>198000</v>
      </c>
    </row>
    <row r="1187" spans="1:19">
      <c r="A1187" s="117" t="str">
        <f t="shared" si="110"/>
        <v>21462012</v>
      </c>
      <c r="B1187" s="117">
        <f t="shared" si="114"/>
        <v>21</v>
      </c>
      <c r="C1187" s="117">
        <f t="shared" si="115"/>
        <v>46</v>
      </c>
      <c r="D1187" s="117">
        <v>104000</v>
      </c>
      <c r="E1187" s="117">
        <v>202000</v>
      </c>
      <c r="F1187" s="117">
        <v>2012</v>
      </c>
      <c r="G1187" s="117">
        <v>3.2259190000000002</v>
      </c>
      <c r="N1187" s="117" t="str">
        <f t="shared" si="111"/>
        <v>104000202000</v>
      </c>
      <c r="O1187" s="117">
        <f t="shared" si="112"/>
        <v>21</v>
      </c>
      <c r="P1187" s="117">
        <f t="shared" si="113"/>
        <v>46</v>
      </c>
      <c r="R1187" s="117">
        <f>VLOOKUP(B1187&amp;"-"&amp;C1187,Backgroundconc!$A$3:$E$2100,4,FALSE)</f>
        <v>104000</v>
      </c>
      <c r="S1187" s="117">
        <f>VLOOKUP(B1187&amp;"-"&amp;C1187,Backgroundconc!$A$3:$E$2100,5,FALSE)</f>
        <v>202000</v>
      </c>
    </row>
    <row r="1188" spans="1:19">
      <c r="A1188" s="117" t="str">
        <f t="shared" si="110"/>
        <v>21472012</v>
      </c>
      <c r="B1188" s="117">
        <f t="shared" si="114"/>
        <v>21</v>
      </c>
      <c r="C1188" s="117">
        <f t="shared" si="115"/>
        <v>47</v>
      </c>
      <c r="D1188" s="117">
        <v>104000</v>
      </c>
      <c r="E1188" s="117">
        <v>206000</v>
      </c>
      <c r="F1188" s="117">
        <v>2012</v>
      </c>
      <c r="G1188" s="117">
        <v>3.3671000000000002</v>
      </c>
      <c r="N1188" s="117" t="str">
        <f t="shared" si="111"/>
        <v>104000206000</v>
      </c>
      <c r="O1188" s="117">
        <f t="shared" si="112"/>
        <v>21</v>
      </c>
      <c r="P1188" s="117">
        <f t="shared" si="113"/>
        <v>47</v>
      </c>
      <c r="R1188" s="117">
        <f>VLOOKUP(B1188&amp;"-"&amp;C1188,Backgroundconc!$A$3:$E$2100,4,FALSE)</f>
        <v>104000</v>
      </c>
      <c r="S1188" s="117">
        <f>VLOOKUP(B1188&amp;"-"&amp;C1188,Backgroundconc!$A$3:$E$2100,5,FALSE)</f>
        <v>206000</v>
      </c>
    </row>
    <row r="1189" spans="1:19">
      <c r="A1189" s="117" t="str">
        <f t="shared" si="110"/>
        <v>21482012</v>
      </c>
      <c r="B1189" s="117">
        <f t="shared" si="114"/>
        <v>21</v>
      </c>
      <c r="C1189" s="117">
        <f t="shared" si="115"/>
        <v>48</v>
      </c>
      <c r="D1189" s="117">
        <v>104000</v>
      </c>
      <c r="E1189" s="117">
        <v>210000</v>
      </c>
      <c r="F1189" s="117">
        <v>2012</v>
      </c>
      <c r="G1189" s="117">
        <v>3.4217399999999998</v>
      </c>
      <c r="N1189" s="117" t="str">
        <f t="shared" si="111"/>
        <v>104000210000</v>
      </c>
      <c r="O1189" s="117">
        <f t="shared" si="112"/>
        <v>21</v>
      </c>
      <c r="P1189" s="117">
        <f t="shared" si="113"/>
        <v>48</v>
      </c>
      <c r="R1189" s="117">
        <f>VLOOKUP(B1189&amp;"-"&amp;C1189,Backgroundconc!$A$3:$E$2100,4,FALSE)</f>
        <v>104000</v>
      </c>
      <c r="S1189" s="117">
        <f>VLOOKUP(B1189&amp;"-"&amp;C1189,Backgroundconc!$A$3:$E$2100,5,FALSE)</f>
        <v>210000</v>
      </c>
    </row>
    <row r="1190" spans="1:19">
      <c r="A1190" s="117" t="str">
        <f t="shared" si="110"/>
        <v>21492012</v>
      </c>
      <c r="B1190" s="117">
        <f t="shared" si="114"/>
        <v>21</v>
      </c>
      <c r="C1190" s="117">
        <f t="shared" si="115"/>
        <v>49</v>
      </c>
      <c r="D1190" s="117">
        <v>104000</v>
      </c>
      <c r="E1190" s="117">
        <v>214000</v>
      </c>
      <c r="F1190" s="117">
        <v>2012</v>
      </c>
      <c r="G1190" s="117">
        <v>3.456296</v>
      </c>
      <c r="N1190" s="117" t="str">
        <f t="shared" si="111"/>
        <v>104000214000</v>
      </c>
      <c r="O1190" s="117">
        <f t="shared" si="112"/>
        <v>21</v>
      </c>
      <c r="P1190" s="117">
        <f t="shared" si="113"/>
        <v>49</v>
      </c>
      <c r="R1190" s="117">
        <f>VLOOKUP(B1190&amp;"-"&amp;C1190,Backgroundconc!$A$3:$E$2100,4,FALSE)</f>
        <v>104000</v>
      </c>
      <c r="S1190" s="117">
        <f>VLOOKUP(B1190&amp;"-"&amp;C1190,Backgroundconc!$A$3:$E$2100,5,FALSE)</f>
        <v>214000</v>
      </c>
    </row>
    <row r="1191" spans="1:19">
      <c r="A1191" s="117" t="str">
        <f t="shared" si="110"/>
        <v>21502012</v>
      </c>
      <c r="B1191" s="117">
        <f t="shared" si="114"/>
        <v>21</v>
      </c>
      <c r="C1191" s="117">
        <f t="shared" si="115"/>
        <v>50</v>
      </c>
      <c r="D1191" s="117">
        <v>104000</v>
      </c>
      <c r="E1191" s="117">
        <v>218000</v>
      </c>
      <c r="F1191" s="117">
        <v>2012</v>
      </c>
      <c r="G1191" s="117">
        <v>3.458609</v>
      </c>
      <c r="N1191" s="117" t="str">
        <f t="shared" si="111"/>
        <v>104000218000</v>
      </c>
      <c r="O1191" s="117">
        <f t="shared" si="112"/>
        <v>21</v>
      </c>
      <c r="P1191" s="117">
        <f t="shared" si="113"/>
        <v>50</v>
      </c>
      <c r="R1191" s="117">
        <f>VLOOKUP(B1191&amp;"-"&amp;C1191,Backgroundconc!$A$3:$E$2100,4,FALSE)</f>
        <v>104000</v>
      </c>
      <c r="S1191" s="117">
        <f>VLOOKUP(B1191&amp;"-"&amp;C1191,Backgroundconc!$A$3:$E$2100,5,FALSE)</f>
        <v>218000</v>
      </c>
    </row>
    <row r="1192" spans="1:19">
      <c r="A1192" s="117" t="str">
        <f t="shared" si="110"/>
        <v>21512012</v>
      </c>
      <c r="B1192" s="117">
        <f t="shared" si="114"/>
        <v>21</v>
      </c>
      <c r="C1192" s="117">
        <f t="shared" si="115"/>
        <v>51</v>
      </c>
      <c r="D1192" s="117">
        <v>104000</v>
      </c>
      <c r="E1192" s="117">
        <v>222000</v>
      </c>
      <c r="F1192" s="117">
        <v>2012</v>
      </c>
      <c r="G1192" s="117">
        <v>3.3665569999999998</v>
      </c>
      <c r="N1192" s="117" t="str">
        <f t="shared" si="111"/>
        <v>104000222000</v>
      </c>
      <c r="O1192" s="117">
        <f t="shared" si="112"/>
        <v>21</v>
      </c>
      <c r="P1192" s="117">
        <f t="shared" si="113"/>
        <v>51</v>
      </c>
      <c r="R1192" s="117" t="e">
        <f>VLOOKUP(B1192&amp;"-"&amp;C1192,Backgroundconc!$A$3:$E$2100,4,FALSE)</f>
        <v>#N/A</v>
      </c>
      <c r="S1192" s="117" t="e">
        <f>VLOOKUP(B1192&amp;"-"&amp;C1192,Backgroundconc!$A$3:$E$2100,5,FALSE)</f>
        <v>#N/A</v>
      </c>
    </row>
    <row r="1193" spans="1:19">
      <c r="A1193" s="117" t="str">
        <f t="shared" si="110"/>
        <v>21522012</v>
      </c>
      <c r="B1193" s="117">
        <f t="shared" si="114"/>
        <v>21</v>
      </c>
      <c r="C1193" s="117">
        <f t="shared" si="115"/>
        <v>52</v>
      </c>
      <c r="D1193" s="117">
        <v>104000</v>
      </c>
      <c r="E1193" s="117">
        <v>226000</v>
      </c>
      <c r="F1193" s="117">
        <v>2012</v>
      </c>
      <c r="G1193" s="117">
        <v>3.5322840000000002</v>
      </c>
      <c r="N1193" s="117" t="str">
        <f t="shared" si="111"/>
        <v>104000226000</v>
      </c>
      <c r="O1193" s="117">
        <f t="shared" si="112"/>
        <v>21</v>
      </c>
      <c r="P1193" s="117">
        <f t="shared" si="113"/>
        <v>52</v>
      </c>
      <c r="R1193" s="117" t="e">
        <f>VLOOKUP(B1193&amp;"-"&amp;C1193,Backgroundconc!$A$3:$E$2100,4,FALSE)</f>
        <v>#N/A</v>
      </c>
      <c r="S1193" s="117" t="e">
        <f>VLOOKUP(B1193&amp;"-"&amp;C1193,Backgroundconc!$A$3:$E$2100,5,FALSE)</f>
        <v>#N/A</v>
      </c>
    </row>
    <row r="1194" spans="1:19">
      <c r="A1194" s="117" t="str">
        <f t="shared" si="110"/>
        <v>21532012</v>
      </c>
      <c r="B1194" s="117">
        <f t="shared" si="114"/>
        <v>21</v>
      </c>
      <c r="C1194" s="117">
        <f t="shared" si="115"/>
        <v>53</v>
      </c>
      <c r="D1194" s="117">
        <v>104000</v>
      </c>
      <c r="E1194" s="117">
        <v>230000</v>
      </c>
      <c r="F1194" s="117">
        <v>2012</v>
      </c>
      <c r="G1194" s="117">
        <v>3.9973879999999999</v>
      </c>
      <c r="N1194" s="117" t="str">
        <f t="shared" si="111"/>
        <v>104000230000</v>
      </c>
      <c r="O1194" s="117">
        <f t="shared" si="112"/>
        <v>21</v>
      </c>
      <c r="P1194" s="117">
        <f t="shared" si="113"/>
        <v>53</v>
      </c>
      <c r="R1194" s="117" t="e">
        <f>VLOOKUP(B1194&amp;"-"&amp;C1194,Backgroundconc!$A$3:$E$2100,4,FALSE)</f>
        <v>#N/A</v>
      </c>
      <c r="S1194" s="117" t="e">
        <f>VLOOKUP(B1194&amp;"-"&amp;C1194,Backgroundconc!$A$3:$E$2100,5,FALSE)</f>
        <v>#N/A</v>
      </c>
    </row>
    <row r="1195" spans="1:19">
      <c r="A1195" s="117" t="str">
        <f t="shared" si="110"/>
        <v>21542012</v>
      </c>
      <c r="B1195" s="117">
        <f t="shared" si="114"/>
        <v>21</v>
      </c>
      <c r="C1195" s="117">
        <f t="shared" si="115"/>
        <v>54</v>
      </c>
      <c r="D1195" s="117">
        <v>104000</v>
      </c>
      <c r="E1195" s="117">
        <v>234000</v>
      </c>
      <c r="F1195" s="117">
        <v>2012</v>
      </c>
      <c r="G1195" s="117">
        <v>3.9987569999999999</v>
      </c>
      <c r="N1195" s="117" t="str">
        <f t="shared" si="111"/>
        <v>104000234000</v>
      </c>
      <c r="O1195" s="117">
        <f t="shared" si="112"/>
        <v>21</v>
      </c>
      <c r="P1195" s="117">
        <f t="shared" si="113"/>
        <v>54</v>
      </c>
      <c r="R1195" s="117" t="e">
        <f>VLOOKUP(B1195&amp;"-"&amp;C1195,Backgroundconc!$A$3:$E$2100,4,FALSE)</f>
        <v>#N/A</v>
      </c>
      <c r="S1195" s="117" t="e">
        <f>VLOOKUP(B1195&amp;"-"&amp;C1195,Backgroundconc!$A$3:$E$2100,5,FALSE)</f>
        <v>#N/A</v>
      </c>
    </row>
    <row r="1196" spans="1:19">
      <c r="A1196" s="117" t="str">
        <f t="shared" si="110"/>
        <v>21552012</v>
      </c>
      <c r="B1196" s="117">
        <f t="shared" si="114"/>
        <v>21</v>
      </c>
      <c r="C1196" s="117">
        <f t="shared" si="115"/>
        <v>55</v>
      </c>
      <c r="D1196" s="117">
        <v>104000</v>
      </c>
      <c r="E1196" s="117">
        <v>238000</v>
      </c>
      <c r="F1196" s="117">
        <v>2012</v>
      </c>
      <c r="G1196" s="117">
        <v>3.2906650000000002</v>
      </c>
      <c r="N1196" s="117" t="str">
        <f t="shared" si="111"/>
        <v>104000238000</v>
      </c>
      <c r="O1196" s="117">
        <f t="shared" si="112"/>
        <v>21</v>
      </c>
      <c r="P1196" s="117">
        <f t="shared" si="113"/>
        <v>55</v>
      </c>
      <c r="R1196" s="117" t="e">
        <f>VLOOKUP(B1196&amp;"-"&amp;C1196,Backgroundconc!$A$3:$E$2100,4,FALSE)</f>
        <v>#N/A</v>
      </c>
      <c r="S1196" s="117" t="e">
        <f>VLOOKUP(B1196&amp;"-"&amp;C1196,Backgroundconc!$A$3:$E$2100,5,FALSE)</f>
        <v>#N/A</v>
      </c>
    </row>
    <row r="1197" spans="1:19">
      <c r="A1197" s="117" t="str">
        <f t="shared" si="110"/>
        <v>21562012</v>
      </c>
      <c r="B1197" s="117">
        <f t="shared" si="114"/>
        <v>21</v>
      </c>
      <c r="C1197" s="117">
        <f t="shared" si="115"/>
        <v>56</v>
      </c>
      <c r="D1197" s="117">
        <v>104000</v>
      </c>
      <c r="E1197" s="117">
        <v>242000</v>
      </c>
      <c r="F1197" s="117">
        <v>2012</v>
      </c>
      <c r="G1197" s="117">
        <v>3.6411120000000001</v>
      </c>
      <c r="N1197" s="117" t="str">
        <f t="shared" si="111"/>
        <v>104000242000</v>
      </c>
      <c r="O1197" s="117">
        <f t="shared" si="112"/>
        <v>21</v>
      </c>
      <c r="P1197" s="117">
        <f t="shared" si="113"/>
        <v>56</v>
      </c>
      <c r="R1197" s="117" t="e">
        <f>VLOOKUP(B1197&amp;"-"&amp;C1197,Backgroundconc!$A$3:$E$2100,4,FALSE)</f>
        <v>#N/A</v>
      </c>
      <c r="S1197" s="117" t="e">
        <f>VLOOKUP(B1197&amp;"-"&amp;C1197,Backgroundconc!$A$3:$E$2100,5,FALSE)</f>
        <v>#N/A</v>
      </c>
    </row>
    <row r="1198" spans="1:19">
      <c r="A1198" s="117" t="str">
        <f t="shared" si="110"/>
        <v>21572012</v>
      </c>
      <c r="B1198" s="117">
        <f t="shared" si="114"/>
        <v>21</v>
      </c>
      <c r="C1198" s="117">
        <f t="shared" si="115"/>
        <v>57</v>
      </c>
      <c r="D1198" s="117">
        <v>104000</v>
      </c>
      <c r="E1198" s="117">
        <v>246000</v>
      </c>
      <c r="F1198" s="117">
        <v>2012</v>
      </c>
      <c r="G1198" s="117">
        <v>3.6991130000000001</v>
      </c>
      <c r="N1198" s="117" t="str">
        <f t="shared" si="111"/>
        <v>104000246000</v>
      </c>
      <c r="O1198" s="117">
        <f t="shared" si="112"/>
        <v>21</v>
      </c>
      <c r="P1198" s="117">
        <f t="shared" si="113"/>
        <v>57</v>
      </c>
      <c r="R1198" s="117" t="e">
        <f>VLOOKUP(B1198&amp;"-"&amp;C1198,Backgroundconc!$A$3:$E$2100,4,FALSE)</f>
        <v>#N/A</v>
      </c>
      <c r="S1198" s="117" t="e">
        <f>VLOOKUP(B1198&amp;"-"&amp;C1198,Backgroundconc!$A$3:$E$2100,5,FALSE)</f>
        <v>#N/A</v>
      </c>
    </row>
    <row r="1199" spans="1:19">
      <c r="A1199" s="117" t="str">
        <f t="shared" si="110"/>
        <v>2212012</v>
      </c>
      <c r="B1199" s="117">
        <f t="shared" si="114"/>
        <v>22</v>
      </c>
      <c r="C1199" s="117">
        <f t="shared" si="115"/>
        <v>1</v>
      </c>
      <c r="D1199" s="117">
        <v>108000</v>
      </c>
      <c r="E1199" s="117">
        <v>22000</v>
      </c>
      <c r="F1199" s="117">
        <v>2012</v>
      </c>
      <c r="G1199" s="117">
        <v>2.8681380000000001</v>
      </c>
      <c r="N1199" s="117" t="str">
        <f t="shared" si="111"/>
        <v>10800022000</v>
      </c>
      <c r="O1199" s="117">
        <f t="shared" si="112"/>
        <v>22</v>
      </c>
      <c r="P1199" s="117">
        <f t="shared" si="113"/>
        <v>1</v>
      </c>
      <c r="R1199" s="117" t="e">
        <f>VLOOKUP(B1199&amp;"-"&amp;C1199,Backgroundconc!$A$3:$E$2100,4,FALSE)</f>
        <v>#N/A</v>
      </c>
      <c r="S1199" s="117" t="e">
        <f>VLOOKUP(B1199&amp;"-"&amp;C1199,Backgroundconc!$A$3:$E$2100,5,FALSE)</f>
        <v>#N/A</v>
      </c>
    </row>
    <row r="1200" spans="1:19">
      <c r="A1200" s="117" t="str">
        <f t="shared" si="110"/>
        <v>2222012</v>
      </c>
      <c r="B1200" s="117">
        <f t="shared" si="114"/>
        <v>22</v>
      </c>
      <c r="C1200" s="117">
        <f t="shared" si="115"/>
        <v>2</v>
      </c>
      <c r="D1200" s="117">
        <v>108000</v>
      </c>
      <c r="E1200" s="117">
        <v>26000</v>
      </c>
      <c r="F1200" s="117">
        <v>2012</v>
      </c>
      <c r="G1200" s="117">
        <v>2.7478639999999999</v>
      </c>
      <c r="N1200" s="117" t="str">
        <f t="shared" si="111"/>
        <v>10800026000</v>
      </c>
      <c r="O1200" s="117">
        <f t="shared" si="112"/>
        <v>22</v>
      </c>
      <c r="P1200" s="117">
        <f t="shared" si="113"/>
        <v>2</v>
      </c>
      <c r="R1200" s="117" t="e">
        <f>VLOOKUP(B1200&amp;"-"&amp;C1200,Backgroundconc!$A$3:$E$2100,4,FALSE)</f>
        <v>#N/A</v>
      </c>
      <c r="S1200" s="117" t="e">
        <f>VLOOKUP(B1200&amp;"-"&amp;C1200,Backgroundconc!$A$3:$E$2100,5,FALSE)</f>
        <v>#N/A</v>
      </c>
    </row>
    <row r="1201" spans="1:19">
      <c r="A1201" s="117" t="str">
        <f t="shared" si="110"/>
        <v>2232012</v>
      </c>
      <c r="B1201" s="117">
        <f t="shared" si="114"/>
        <v>22</v>
      </c>
      <c r="C1201" s="117">
        <f t="shared" si="115"/>
        <v>3</v>
      </c>
      <c r="D1201" s="117">
        <v>108000</v>
      </c>
      <c r="E1201" s="117">
        <v>30000</v>
      </c>
      <c r="F1201" s="117">
        <v>2012</v>
      </c>
      <c r="G1201" s="117">
        <v>2.649241</v>
      </c>
      <c r="N1201" s="117" t="str">
        <f t="shared" si="111"/>
        <v>10800030000</v>
      </c>
      <c r="O1201" s="117">
        <f t="shared" si="112"/>
        <v>22</v>
      </c>
      <c r="P1201" s="117">
        <f t="shared" si="113"/>
        <v>3</v>
      </c>
      <c r="R1201" s="117" t="e">
        <f>VLOOKUP(B1201&amp;"-"&amp;C1201,Backgroundconc!$A$3:$E$2100,4,FALSE)</f>
        <v>#N/A</v>
      </c>
      <c r="S1201" s="117" t="e">
        <f>VLOOKUP(B1201&amp;"-"&amp;C1201,Backgroundconc!$A$3:$E$2100,5,FALSE)</f>
        <v>#N/A</v>
      </c>
    </row>
    <row r="1202" spans="1:19">
      <c r="A1202" s="117" t="str">
        <f t="shared" si="110"/>
        <v>2242012</v>
      </c>
      <c r="B1202" s="117">
        <f t="shared" si="114"/>
        <v>22</v>
      </c>
      <c r="C1202" s="117">
        <f t="shared" si="115"/>
        <v>4</v>
      </c>
      <c r="D1202" s="117">
        <v>108000</v>
      </c>
      <c r="E1202" s="117">
        <v>34000</v>
      </c>
      <c r="F1202" s="117">
        <v>2012</v>
      </c>
      <c r="G1202" s="117">
        <v>2.9711910000000001</v>
      </c>
      <c r="N1202" s="117" t="str">
        <f t="shared" si="111"/>
        <v>10800034000</v>
      </c>
      <c r="O1202" s="117">
        <f t="shared" si="112"/>
        <v>22</v>
      </c>
      <c r="P1202" s="117">
        <f t="shared" si="113"/>
        <v>4</v>
      </c>
      <c r="R1202" s="117" t="e">
        <f>VLOOKUP(B1202&amp;"-"&amp;C1202,Backgroundconc!$A$3:$E$2100,4,FALSE)</f>
        <v>#N/A</v>
      </c>
      <c r="S1202" s="117" t="e">
        <f>VLOOKUP(B1202&amp;"-"&amp;C1202,Backgroundconc!$A$3:$E$2100,5,FALSE)</f>
        <v>#N/A</v>
      </c>
    </row>
    <row r="1203" spans="1:19">
      <c r="A1203" s="117" t="str">
        <f t="shared" si="110"/>
        <v>2252012</v>
      </c>
      <c r="B1203" s="117">
        <f t="shared" si="114"/>
        <v>22</v>
      </c>
      <c r="C1203" s="117">
        <f t="shared" si="115"/>
        <v>5</v>
      </c>
      <c r="D1203" s="117">
        <v>108000</v>
      </c>
      <c r="E1203" s="117">
        <v>38000</v>
      </c>
      <c r="F1203" s="117">
        <v>2012</v>
      </c>
      <c r="G1203" s="117">
        <v>3.0758299999999998</v>
      </c>
      <c r="N1203" s="117" t="str">
        <f t="shared" si="111"/>
        <v>10800038000</v>
      </c>
      <c r="O1203" s="117">
        <f t="shared" si="112"/>
        <v>22</v>
      </c>
      <c r="P1203" s="117">
        <f t="shared" si="113"/>
        <v>5</v>
      </c>
      <c r="R1203" s="117" t="e">
        <f>VLOOKUP(B1203&amp;"-"&amp;C1203,Backgroundconc!$A$3:$E$2100,4,FALSE)</f>
        <v>#N/A</v>
      </c>
      <c r="S1203" s="117" t="e">
        <f>VLOOKUP(B1203&amp;"-"&amp;C1203,Backgroundconc!$A$3:$E$2100,5,FALSE)</f>
        <v>#N/A</v>
      </c>
    </row>
    <row r="1204" spans="1:19">
      <c r="A1204" s="117" t="str">
        <f t="shared" si="110"/>
        <v>2262012</v>
      </c>
      <c r="B1204" s="117">
        <f t="shared" si="114"/>
        <v>22</v>
      </c>
      <c r="C1204" s="117">
        <f t="shared" si="115"/>
        <v>6</v>
      </c>
      <c r="D1204" s="117">
        <v>108000</v>
      </c>
      <c r="E1204" s="117">
        <v>42000</v>
      </c>
      <c r="F1204" s="117">
        <v>2012</v>
      </c>
      <c r="G1204" s="117">
        <v>3.3207080000000002</v>
      </c>
      <c r="N1204" s="117" t="str">
        <f t="shared" si="111"/>
        <v>10800042000</v>
      </c>
      <c r="O1204" s="117">
        <f t="shared" si="112"/>
        <v>22</v>
      </c>
      <c r="P1204" s="117">
        <f t="shared" si="113"/>
        <v>6</v>
      </c>
      <c r="R1204" s="117" t="e">
        <f>VLOOKUP(B1204&amp;"-"&amp;C1204,Backgroundconc!$A$3:$E$2100,4,FALSE)</f>
        <v>#N/A</v>
      </c>
      <c r="S1204" s="117" t="e">
        <f>VLOOKUP(B1204&amp;"-"&amp;C1204,Backgroundconc!$A$3:$E$2100,5,FALSE)</f>
        <v>#N/A</v>
      </c>
    </row>
    <row r="1205" spans="1:19">
      <c r="A1205" s="117" t="str">
        <f t="shared" si="110"/>
        <v>2272012</v>
      </c>
      <c r="B1205" s="117">
        <f t="shared" si="114"/>
        <v>22</v>
      </c>
      <c r="C1205" s="117">
        <f t="shared" si="115"/>
        <v>7</v>
      </c>
      <c r="D1205" s="117">
        <v>108000</v>
      </c>
      <c r="E1205" s="117">
        <v>46000</v>
      </c>
      <c r="F1205" s="117">
        <v>2012</v>
      </c>
      <c r="G1205" s="117">
        <v>3.2341039999999999</v>
      </c>
      <c r="N1205" s="117" t="str">
        <f t="shared" si="111"/>
        <v>10800046000</v>
      </c>
      <c r="O1205" s="117">
        <f t="shared" si="112"/>
        <v>22</v>
      </c>
      <c r="P1205" s="117">
        <f t="shared" si="113"/>
        <v>7</v>
      </c>
      <c r="R1205" s="117" t="e">
        <f>VLOOKUP(B1205&amp;"-"&amp;C1205,Backgroundconc!$A$3:$E$2100,4,FALSE)</f>
        <v>#N/A</v>
      </c>
      <c r="S1205" s="117" t="e">
        <f>VLOOKUP(B1205&amp;"-"&amp;C1205,Backgroundconc!$A$3:$E$2100,5,FALSE)</f>
        <v>#N/A</v>
      </c>
    </row>
    <row r="1206" spans="1:19">
      <c r="A1206" s="117" t="str">
        <f t="shared" si="110"/>
        <v>2282012</v>
      </c>
      <c r="B1206" s="117">
        <f t="shared" si="114"/>
        <v>22</v>
      </c>
      <c r="C1206" s="117">
        <f t="shared" si="115"/>
        <v>8</v>
      </c>
      <c r="D1206" s="117">
        <v>108000</v>
      </c>
      <c r="E1206" s="117">
        <v>50000</v>
      </c>
      <c r="F1206" s="117">
        <v>2012</v>
      </c>
      <c r="G1206" s="117">
        <v>3.3216969999999999</v>
      </c>
      <c r="N1206" s="117" t="str">
        <f t="shared" si="111"/>
        <v>10800050000</v>
      </c>
      <c r="O1206" s="117">
        <f t="shared" si="112"/>
        <v>22</v>
      </c>
      <c r="P1206" s="117">
        <f t="shared" si="113"/>
        <v>8</v>
      </c>
      <c r="R1206" s="117" t="e">
        <f>VLOOKUP(B1206&amp;"-"&amp;C1206,Backgroundconc!$A$3:$E$2100,4,FALSE)</f>
        <v>#N/A</v>
      </c>
      <c r="S1206" s="117" t="e">
        <f>VLOOKUP(B1206&amp;"-"&amp;C1206,Backgroundconc!$A$3:$E$2100,5,FALSE)</f>
        <v>#N/A</v>
      </c>
    </row>
    <row r="1207" spans="1:19">
      <c r="A1207" s="117" t="str">
        <f t="shared" si="110"/>
        <v>2292012</v>
      </c>
      <c r="B1207" s="117">
        <f t="shared" si="114"/>
        <v>22</v>
      </c>
      <c r="C1207" s="117">
        <f t="shared" si="115"/>
        <v>9</v>
      </c>
      <c r="D1207" s="117">
        <v>108000</v>
      </c>
      <c r="E1207" s="117">
        <v>54000</v>
      </c>
      <c r="F1207" s="117">
        <v>2012</v>
      </c>
      <c r="G1207" s="117">
        <v>3.483679</v>
      </c>
      <c r="N1207" s="117" t="str">
        <f t="shared" si="111"/>
        <v>10800054000</v>
      </c>
      <c r="O1207" s="117">
        <f t="shared" si="112"/>
        <v>22</v>
      </c>
      <c r="P1207" s="117">
        <f t="shared" si="113"/>
        <v>9</v>
      </c>
      <c r="R1207" s="117" t="e">
        <f>VLOOKUP(B1207&amp;"-"&amp;C1207,Backgroundconc!$A$3:$E$2100,4,FALSE)</f>
        <v>#N/A</v>
      </c>
      <c r="S1207" s="117" t="e">
        <f>VLOOKUP(B1207&amp;"-"&amp;C1207,Backgroundconc!$A$3:$E$2100,5,FALSE)</f>
        <v>#N/A</v>
      </c>
    </row>
    <row r="1208" spans="1:19">
      <c r="A1208" s="117" t="str">
        <f t="shared" si="110"/>
        <v>22102012</v>
      </c>
      <c r="B1208" s="117">
        <f t="shared" si="114"/>
        <v>22</v>
      </c>
      <c r="C1208" s="117">
        <f t="shared" si="115"/>
        <v>10</v>
      </c>
      <c r="D1208" s="117">
        <v>108000</v>
      </c>
      <c r="E1208" s="117">
        <v>58000</v>
      </c>
      <c r="F1208" s="117">
        <v>2012</v>
      </c>
      <c r="G1208" s="117">
        <v>3.2628200000000001</v>
      </c>
      <c r="N1208" s="117" t="str">
        <f t="shared" si="111"/>
        <v>10800058000</v>
      </c>
      <c r="O1208" s="117">
        <f t="shared" si="112"/>
        <v>22</v>
      </c>
      <c r="P1208" s="117">
        <f t="shared" si="113"/>
        <v>10</v>
      </c>
      <c r="R1208" s="117" t="e">
        <f>VLOOKUP(B1208&amp;"-"&amp;C1208,Backgroundconc!$A$3:$E$2100,4,FALSE)</f>
        <v>#N/A</v>
      </c>
      <c r="S1208" s="117" t="e">
        <f>VLOOKUP(B1208&amp;"-"&amp;C1208,Backgroundconc!$A$3:$E$2100,5,FALSE)</f>
        <v>#N/A</v>
      </c>
    </row>
    <row r="1209" spans="1:19">
      <c r="A1209" s="117" t="str">
        <f t="shared" si="110"/>
        <v>22112012</v>
      </c>
      <c r="B1209" s="117">
        <f t="shared" si="114"/>
        <v>22</v>
      </c>
      <c r="C1209" s="117">
        <f t="shared" si="115"/>
        <v>11</v>
      </c>
      <c r="D1209" s="117">
        <v>108000</v>
      </c>
      <c r="E1209" s="117">
        <v>62000</v>
      </c>
      <c r="F1209" s="117">
        <v>2012</v>
      </c>
      <c r="G1209" s="117">
        <v>3.558764</v>
      </c>
      <c r="N1209" s="117" t="str">
        <f t="shared" si="111"/>
        <v>10800062000</v>
      </c>
      <c r="O1209" s="117">
        <f t="shared" si="112"/>
        <v>22</v>
      </c>
      <c r="P1209" s="117">
        <f t="shared" si="113"/>
        <v>11</v>
      </c>
      <c r="R1209" s="117" t="e">
        <f>VLOOKUP(B1209&amp;"-"&amp;C1209,Backgroundconc!$A$3:$E$2100,4,FALSE)</f>
        <v>#N/A</v>
      </c>
      <c r="S1209" s="117" t="e">
        <f>VLOOKUP(B1209&amp;"-"&amp;C1209,Backgroundconc!$A$3:$E$2100,5,FALSE)</f>
        <v>#N/A</v>
      </c>
    </row>
    <row r="1210" spans="1:19">
      <c r="A1210" s="117" t="str">
        <f t="shared" si="110"/>
        <v>22122012</v>
      </c>
      <c r="B1210" s="117">
        <f t="shared" si="114"/>
        <v>22</v>
      </c>
      <c r="C1210" s="117">
        <f t="shared" si="115"/>
        <v>12</v>
      </c>
      <c r="D1210" s="117">
        <v>108000</v>
      </c>
      <c r="E1210" s="117">
        <v>66000</v>
      </c>
      <c r="F1210" s="117">
        <v>2012</v>
      </c>
      <c r="G1210" s="117">
        <v>3.6439370000000002</v>
      </c>
      <c r="N1210" s="117" t="str">
        <f t="shared" si="111"/>
        <v>10800066000</v>
      </c>
      <c r="O1210" s="117">
        <f t="shared" si="112"/>
        <v>22</v>
      </c>
      <c r="P1210" s="117">
        <f t="shared" si="113"/>
        <v>12</v>
      </c>
      <c r="R1210" s="117" t="e">
        <f>VLOOKUP(B1210&amp;"-"&amp;C1210,Backgroundconc!$A$3:$E$2100,4,FALSE)</f>
        <v>#N/A</v>
      </c>
      <c r="S1210" s="117" t="e">
        <f>VLOOKUP(B1210&amp;"-"&amp;C1210,Backgroundconc!$A$3:$E$2100,5,FALSE)</f>
        <v>#N/A</v>
      </c>
    </row>
    <row r="1211" spans="1:19">
      <c r="A1211" s="117" t="str">
        <f t="shared" si="110"/>
        <v>22132012</v>
      </c>
      <c r="B1211" s="117">
        <f t="shared" si="114"/>
        <v>22</v>
      </c>
      <c r="C1211" s="117">
        <f t="shared" si="115"/>
        <v>13</v>
      </c>
      <c r="D1211" s="117">
        <v>108000</v>
      </c>
      <c r="E1211" s="117">
        <v>70000</v>
      </c>
      <c r="F1211" s="117">
        <v>2012</v>
      </c>
      <c r="G1211" s="117">
        <v>3.5169459999999999</v>
      </c>
      <c r="N1211" s="117" t="str">
        <f t="shared" si="111"/>
        <v>10800070000</v>
      </c>
      <c r="O1211" s="117">
        <f t="shared" si="112"/>
        <v>22</v>
      </c>
      <c r="P1211" s="117">
        <f t="shared" si="113"/>
        <v>13</v>
      </c>
      <c r="R1211" s="117" t="e">
        <f>VLOOKUP(B1211&amp;"-"&amp;C1211,Backgroundconc!$A$3:$E$2100,4,FALSE)</f>
        <v>#N/A</v>
      </c>
      <c r="S1211" s="117" t="e">
        <f>VLOOKUP(B1211&amp;"-"&amp;C1211,Backgroundconc!$A$3:$E$2100,5,FALSE)</f>
        <v>#N/A</v>
      </c>
    </row>
    <row r="1212" spans="1:19">
      <c r="A1212" s="117" t="str">
        <f t="shared" si="110"/>
        <v>22142012</v>
      </c>
      <c r="B1212" s="117">
        <f t="shared" si="114"/>
        <v>22</v>
      </c>
      <c r="C1212" s="117">
        <f t="shared" si="115"/>
        <v>14</v>
      </c>
      <c r="D1212" s="117">
        <v>108000</v>
      </c>
      <c r="E1212" s="117">
        <v>74000</v>
      </c>
      <c r="F1212" s="117">
        <v>2012</v>
      </c>
      <c r="G1212" s="117">
        <v>3.4526889999999999</v>
      </c>
      <c r="N1212" s="117" t="str">
        <f t="shared" si="111"/>
        <v>10800074000</v>
      </c>
      <c r="O1212" s="117">
        <f t="shared" si="112"/>
        <v>22</v>
      </c>
      <c r="P1212" s="117">
        <f t="shared" si="113"/>
        <v>14</v>
      </c>
      <c r="R1212" s="117" t="e">
        <f>VLOOKUP(B1212&amp;"-"&amp;C1212,Backgroundconc!$A$3:$E$2100,4,FALSE)</f>
        <v>#N/A</v>
      </c>
      <c r="S1212" s="117" t="e">
        <f>VLOOKUP(B1212&amp;"-"&amp;C1212,Backgroundconc!$A$3:$E$2100,5,FALSE)</f>
        <v>#N/A</v>
      </c>
    </row>
    <row r="1213" spans="1:19">
      <c r="A1213" s="117" t="str">
        <f t="shared" si="110"/>
        <v>22152012</v>
      </c>
      <c r="B1213" s="117">
        <f t="shared" si="114"/>
        <v>22</v>
      </c>
      <c r="C1213" s="117">
        <f t="shared" si="115"/>
        <v>15</v>
      </c>
      <c r="D1213" s="117">
        <v>108000</v>
      </c>
      <c r="E1213" s="117">
        <v>78000</v>
      </c>
      <c r="F1213" s="117">
        <v>2012</v>
      </c>
      <c r="G1213" s="117">
        <v>3.7336100000000001</v>
      </c>
      <c r="N1213" s="117" t="str">
        <f t="shared" si="111"/>
        <v>10800078000</v>
      </c>
      <c r="O1213" s="117">
        <f t="shared" si="112"/>
        <v>22</v>
      </c>
      <c r="P1213" s="117">
        <f t="shared" si="113"/>
        <v>15</v>
      </c>
      <c r="R1213" s="117" t="e">
        <f>VLOOKUP(B1213&amp;"-"&amp;C1213,Backgroundconc!$A$3:$E$2100,4,FALSE)</f>
        <v>#N/A</v>
      </c>
      <c r="S1213" s="117" t="e">
        <f>VLOOKUP(B1213&amp;"-"&amp;C1213,Backgroundconc!$A$3:$E$2100,5,FALSE)</f>
        <v>#N/A</v>
      </c>
    </row>
    <row r="1214" spans="1:19">
      <c r="A1214" s="117" t="str">
        <f t="shared" si="110"/>
        <v>22162012</v>
      </c>
      <c r="B1214" s="117">
        <f t="shared" si="114"/>
        <v>22</v>
      </c>
      <c r="C1214" s="117">
        <f t="shared" si="115"/>
        <v>16</v>
      </c>
      <c r="D1214" s="117">
        <v>108000</v>
      </c>
      <c r="E1214" s="117">
        <v>82000</v>
      </c>
      <c r="F1214" s="117">
        <v>2012</v>
      </c>
      <c r="G1214" s="117">
        <v>3.9949490000000001</v>
      </c>
      <c r="N1214" s="117" t="str">
        <f t="shared" si="111"/>
        <v>10800082000</v>
      </c>
      <c r="O1214" s="117">
        <f t="shared" si="112"/>
        <v>22</v>
      </c>
      <c r="P1214" s="117">
        <f t="shared" si="113"/>
        <v>16</v>
      </c>
      <c r="R1214" s="117" t="e">
        <f>VLOOKUP(B1214&amp;"-"&amp;C1214,Backgroundconc!$A$3:$E$2100,4,FALSE)</f>
        <v>#N/A</v>
      </c>
      <c r="S1214" s="117" t="e">
        <f>VLOOKUP(B1214&amp;"-"&amp;C1214,Backgroundconc!$A$3:$E$2100,5,FALSE)</f>
        <v>#N/A</v>
      </c>
    </row>
    <row r="1215" spans="1:19">
      <c r="A1215" s="117" t="str">
        <f t="shared" si="110"/>
        <v>22172012</v>
      </c>
      <c r="B1215" s="117">
        <f t="shared" si="114"/>
        <v>22</v>
      </c>
      <c r="C1215" s="117">
        <f t="shared" si="115"/>
        <v>17</v>
      </c>
      <c r="D1215" s="117">
        <v>108000</v>
      </c>
      <c r="E1215" s="117">
        <v>86000</v>
      </c>
      <c r="F1215" s="117">
        <v>2012</v>
      </c>
      <c r="G1215" s="117">
        <v>4.0217140000000002</v>
      </c>
      <c r="N1215" s="117" t="str">
        <f t="shared" si="111"/>
        <v>10800086000</v>
      </c>
      <c r="O1215" s="117">
        <f t="shared" si="112"/>
        <v>22</v>
      </c>
      <c r="P1215" s="117">
        <f t="shared" si="113"/>
        <v>17</v>
      </c>
      <c r="R1215" s="117" t="e">
        <f>VLOOKUP(B1215&amp;"-"&amp;C1215,Backgroundconc!$A$3:$E$2100,4,FALSE)</f>
        <v>#N/A</v>
      </c>
      <c r="S1215" s="117" t="e">
        <f>VLOOKUP(B1215&amp;"-"&amp;C1215,Backgroundconc!$A$3:$E$2100,5,FALSE)</f>
        <v>#N/A</v>
      </c>
    </row>
    <row r="1216" spans="1:19">
      <c r="A1216" s="117" t="str">
        <f t="shared" si="110"/>
        <v>22182012</v>
      </c>
      <c r="B1216" s="117">
        <f t="shared" si="114"/>
        <v>22</v>
      </c>
      <c r="C1216" s="117">
        <f t="shared" si="115"/>
        <v>18</v>
      </c>
      <c r="D1216" s="117">
        <v>108000</v>
      </c>
      <c r="E1216" s="117">
        <v>90000</v>
      </c>
      <c r="F1216" s="117">
        <v>2012</v>
      </c>
      <c r="G1216" s="117">
        <v>3.9788060000000001</v>
      </c>
      <c r="N1216" s="117" t="str">
        <f t="shared" si="111"/>
        <v>10800090000</v>
      </c>
      <c r="O1216" s="117">
        <f t="shared" si="112"/>
        <v>22</v>
      </c>
      <c r="P1216" s="117">
        <f t="shared" si="113"/>
        <v>18</v>
      </c>
      <c r="R1216" s="117" t="e">
        <f>VLOOKUP(B1216&amp;"-"&amp;C1216,Backgroundconc!$A$3:$E$2100,4,FALSE)</f>
        <v>#N/A</v>
      </c>
      <c r="S1216" s="117" t="e">
        <f>VLOOKUP(B1216&amp;"-"&amp;C1216,Backgroundconc!$A$3:$E$2100,5,FALSE)</f>
        <v>#N/A</v>
      </c>
    </row>
    <row r="1217" spans="1:19">
      <c r="A1217" s="117" t="str">
        <f t="shared" si="110"/>
        <v>22192012</v>
      </c>
      <c r="B1217" s="117">
        <f t="shared" si="114"/>
        <v>22</v>
      </c>
      <c r="C1217" s="117">
        <f t="shared" si="115"/>
        <v>19</v>
      </c>
      <c r="D1217" s="117">
        <v>108000</v>
      </c>
      <c r="E1217" s="117">
        <v>94000</v>
      </c>
      <c r="F1217" s="117">
        <v>2012</v>
      </c>
      <c r="G1217" s="117">
        <v>3.6517919999999999</v>
      </c>
      <c r="N1217" s="117" t="str">
        <f t="shared" si="111"/>
        <v>10800094000</v>
      </c>
      <c r="O1217" s="117">
        <f t="shared" si="112"/>
        <v>22</v>
      </c>
      <c r="P1217" s="117">
        <f t="shared" si="113"/>
        <v>19</v>
      </c>
      <c r="R1217" s="117" t="e">
        <f>VLOOKUP(B1217&amp;"-"&amp;C1217,Backgroundconc!$A$3:$E$2100,4,FALSE)</f>
        <v>#N/A</v>
      </c>
      <c r="S1217" s="117" t="e">
        <f>VLOOKUP(B1217&amp;"-"&amp;C1217,Backgroundconc!$A$3:$E$2100,5,FALSE)</f>
        <v>#N/A</v>
      </c>
    </row>
    <row r="1218" spans="1:19">
      <c r="A1218" s="117" t="str">
        <f t="shared" si="110"/>
        <v>22202012</v>
      </c>
      <c r="B1218" s="117">
        <f t="shared" si="114"/>
        <v>22</v>
      </c>
      <c r="C1218" s="117">
        <f t="shared" si="115"/>
        <v>20</v>
      </c>
      <c r="D1218" s="117">
        <v>108000</v>
      </c>
      <c r="E1218" s="117">
        <v>98000</v>
      </c>
      <c r="F1218" s="117">
        <v>2012</v>
      </c>
      <c r="G1218" s="117">
        <v>3.4544130000000002</v>
      </c>
      <c r="N1218" s="117" t="str">
        <f t="shared" si="111"/>
        <v>10800098000</v>
      </c>
      <c r="O1218" s="117">
        <f t="shared" si="112"/>
        <v>22</v>
      </c>
      <c r="P1218" s="117">
        <f t="shared" si="113"/>
        <v>20</v>
      </c>
      <c r="R1218" s="117" t="e">
        <f>VLOOKUP(B1218&amp;"-"&amp;C1218,Backgroundconc!$A$3:$E$2100,4,FALSE)</f>
        <v>#N/A</v>
      </c>
      <c r="S1218" s="117" t="e">
        <f>VLOOKUP(B1218&amp;"-"&amp;C1218,Backgroundconc!$A$3:$E$2100,5,FALSE)</f>
        <v>#N/A</v>
      </c>
    </row>
    <row r="1219" spans="1:19">
      <c r="A1219" s="117" t="str">
        <f t="shared" ref="A1219:A1282" si="116">CONCATENATE(B1219,C1219,F1219)</f>
        <v>22212012</v>
      </c>
      <c r="B1219" s="117">
        <f t="shared" si="114"/>
        <v>22</v>
      </c>
      <c r="C1219" s="117">
        <f t="shared" si="115"/>
        <v>21</v>
      </c>
      <c r="D1219" s="117">
        <v>108000</v>
      </c>
      <c r="E1219" s="117">
        <v>102000</v>
      </c>
      <c r="F1219" s="117">
        <v>2012</v>
      </c>
      <c r="G1219" s="117">
        <v>3.106894</v>
      </c>
      <c r="N1219" s="117" t="str">
        <f t="shared" ref="N1219:N1282" si="117">D1219&amp;E1219</f>
        <v>108000102000</v>
      </c>
      <c r="O1219" s="117">
        <f t="shared" ref="O1219:O1282" si="118">B1219</f>
        <v>22</v>
      </c>
      <c r="P1219" s="117">
        <f t="shared" ref="P1219:P1282" si="119">C1219</f>
        <v>21</v>
      </c>
      <c r="R1219" s="117" t="e">
        <f>VLOOKUP(B1219&amp;"-"&amp;C1219,Backgroundconc!$A$3:$E$2100,4,FALSE)</f>
        <v>#N/A</v>
      </c>
      <c r="S1219" s="117" t="e">
        <f>VLOOKUP(B1219&amp;"-"&amp;C1219,Backgroundconc!$A$3:$E$2100,5,FALSE)</f>
        <v>#N/A</v>
      </c>
    </row>
    <row r="1220" spans="1:19">
      <c r="A1220" s="117" t="str">
        <f t="shared" si="116"/>
        <v>22222012</v>
      </c>
      <c r="B1220" s="117">
        <f t="shared" si="114"/>
        <v>22</v>
      </c>
      <c r="C1220" s="117">
        <f t="shared" si="115"/>
        <v>22</v>
      </c>
      <c r="D1220" s="117">
        <v>108000</v>
      </c>
      <c r="E1220" s="117">
        <v>106000</v>
      </c>
      <c r="F1220" s="117">
        <v>2012</v>
      </c>
      <c r="G1220" s="117">
        <v>3.4280569999999999</v>
      </c>
      <c r="N1220" s="117" t="str">
        <f t="shared" si="117"/>
        <v>108000106000</v>
      </c>
      <c r="O1220" s="117">
        <f t="shared" si="118"/>
        <v>22</v>
      </c>
      <c r="P1220" s="117">
        <f t="shared" si="119"/>
        <v>22</v>
      </c>
      <c r="R1220" s="117" t="e">
        <f>VLOOKUP(B1220&amp;"-"&amp;C1220,Backgroundconc!$A$3:$E$2100,4,FALSE)</f>
        <v>#N/A</v>
      </c>
      <c r="S1220" s="117" t="e">
        <f>VLOOKUP(B1220&amp;"-"&amp;C1220,Backgroundconc!$A$3:$E$2100,5,FALSE)</f>
        <v>#N/A</v>
      </c>
    </row>
    <row r="1221" spans="1:19">
      <c r="A1221" s="117" t="str">
        <f t="shared" si="116"/>
        <v>22232012</v>
      </c>
      <c r="B1221" s="117">
        <f t="shared" si="114"/>
        <v>22</v>
      </c>
      <c r="C1221" s="117">
        <f t="shared" si="115"/>
        <v>23</v>
      </c>
      <c r="D1221" s="117">
        <v>108000</v>
      </c>
      <c r="E1221" s="117">
        <v>110000</v>
      </c>
      <c r="F1221" s="117">
        <v>2012</v>
      </c>
      <c r="G1221" s="117">
        <v>3.6456469999999999</v>
      </c>
      <c r="N1221" s="117" t="str">
        <f t="shared" si="117"/>
        <v>108000110000</v>
      </c>
      <c r="O1221" s="117">
        <f t="shared" si="118"/>
        <v>22</v>
      </c>
      <c r="P1221" s="117">
        <f t="shared" si="119"/>
        <v>23</v>
      </c>
      <c r="R1221" s="117" t="e">
        <f>VLOOKUP(B1221&amp;"-"&amp;C1221,Backgroundconc!$A$3:$E$2100,4,FALSE)</f>
        <v>#N/A</v>
      </c>
      <c r="S1221" s="117" t="e">
        <f>VLOOKUP(B1221&amp;"-"&amp;C1221,Backgroundconc!$A$3:$E$2100,5,FALSE)</f>
        <v>#N/A</v>
      </c>
    </row>
    <row r="1222" spans="1:19">
      <c r="A1222" s="117" t="str">
        <f t="shared" si="116"/>
        <v>22242012</v>
      </c>
      <c r="B1222" s="117">
        <f t="shared" si="114"/>
        <v>22</v>
      </c>
      <c r="C1222" s="117">
        <f t="shared" si="115"/>
        <v>24</v>
      </c>
      <c r="D1222" s="117">
        <v>108000</v>
      </c>
      <c r="E1222" s="117">
        <v>114000</v>
      </c>
      <c r="F1222" s="117">
        <v>2012</v>
      </c>
      <c r="G1222" s="117">
        <v>3.4746489999999999</v>
      </c>
      <c r="N1222" s="117" t="str">
        <f t="shared" si="117"/>
        <v>108000114000</v>
      </c>
      <c r="O1222" s="117">
        <f t="shared" si="118"/>
        <v>22</v>
      </c>
      <c r="P1222" s="117">
        <f t="shared" si="119"/>
        <v>24</v>
      </c>
      <c r="R1222" s="117">
        <f>VLOOKUP(B1222&amp;"-"&amp;C1222,Backgroundconc!$A$3:$E$2100,4,FALSE)</f>
        <v>108000</v>
      </c>
      <c r="S1222" s="117">
        <f>VLOOKUP(B1222&amp;"-"&amp;C1222,Backgroundconc!$A$3:$E$2100,5,FALSE)</f>
        <v>114000</v>
      </c>
    </row>
    <row r="1223" spans="1:19">
      <c r="A1223" s="117" t="str">
        <f t="shared" si="116"/>
        <v>22252012</v>
      </c>
      <c r="B1223" s="117">
        <f t="shared" si="114"/>
        <v>22</v>
      </c>
      <c r="C1223" s="117">
        <f t="shared" si="115"/>
        <v>25</v>
      </c>
      <c r="D1223" s="117">
        <v>108000</v>
      </c>
      <c r="E1223" s="117">
        <v>118000</v>
      </c>
      <c r="F1223" s="117">
        <v>2012</v>
      </c>
      <c r="G1223" s="117">
        <v>3.535326</v>
      </c>
      <c r="N1223" s="117" t="str">
        <f t="shared" si="117"/>
        <v>108000118000</v>
      </c>
      <c r="O1223" s="117">
        <f t="shared" si="118"/>
        <v>22</v>
      </c>
      <c r="P1223" s="117">
        <f t="shared" si="119"/>
        <v>25</v>
      </c>
      <c r="R1223" s="117">
        <f>VLOOKUP(B1223&amp;"-"&amp;C1223,Backgroundconc!$A$3:$E$2100,4,FALSE)</f>
        <v>108000</v>
      </c>
      <c r="S1223" s="117">
        <f>VLOOKUP(B1223&amp;"-"&amp;C1223,Backgroundconc!$A$3:$E$2100,5,FALSE)</f>
        <v>118000</v>
      </c>
    </row>
    <row r="1224" spans="1:19">
      <c r="A1224" s="117" t="str">
        <f t="shared" si="116"/>
        <v>22262012</v>
      </c>
      <c r="B1224" s="117">
        <f t="shared" si="114"/>
        <v>22</v>
      </c>
      <c r="C1224" s="117">
        <f t="shared" si="115"/>
        <v>26</v>
      </c>
      <c r="D1224" s="117">
        <v>108000</v>
      </c>
      <c r="E1224" s="117">
        <v>122000</v>
      </c>
      <c r="F1224" s="117">
        <v>2012</v>
      </c>
      <c r="G1224" s="117">
        <v>3.374225</v>
      </c>
      <c r="N1224" s="117" t="str">
        <f t="shared" si="117"/>
        <v>108000122000</v>
      </c>
      <c r="O1224" s="117">
        <f t="shared" si="118"/>
        <v>22</v>
      </c>
      <c r="P1224" s="117">
        <f t="shared" si="119"/>
        <v>26</v>
      </c>
      <c r="R1224" s="117">
        <f>VLOOKUP(B1224&amp;"-"&amp;C1224,Backgroundconc!$A$3:$E$2100,4,FALSE)</f>
        <v>108000</v>
      </c>
      <c r="S1224" s="117">
        <f>VLOOKUP(B1224&amp;"-"&amp;C1224,Backgroundconc!$A$3:$E$2100,5,FALSE)</f>
        <v>122000</v>
      </c>
    </row>
    <row r="1225" spans="1:19">
      <c r="A1225" s="117" t="str">
        <f t="shared" si="116"/>
        <v>22272012</v>
      </c>
      <c r="B1225" s="117">
        <f t="shared" si="114"/>
        <v>22</v>
      </c>
      <c r="C1225" s="117">
        <f t="shared" si="115"/>
        <v>27</v>
      </c>
      <c r="D1225" s="117">
        <v>108000</v>
      </c>
      <c r="E1225" s="117">
        <v>126000</v>
      </c>
      <c r="F1225" s="117">
        <v>2012</v>
      </c>
      <c r="G1225" s="117">
        <v>3.3477510000000001</v>
      </c>
      <c r="N1225" s="117" t="str">
        <f t="shared" si="117"/>
        <v>108000126000</v>
      </c>
      <c r="O1225" s="117">
        <f t="shared" si="118"/>
        <v>22</v>
      </c>
      <c r="P1225" s="117">
        <f t="shared" si="119"/>
        <v>27</v>
      </c>
      <c r="R1225" s="117">
        <f>VLOOKUP(B1225&amp;"-"&amp;C1225,Backgroundconc!$A$3:$E$2100,4,FALSE)</f>
        <v>108000</v>
      </c>
      <c r="S1225" s="117">
        <f>VLOOKUP(B1225&amp;"-"&amp;C1225,Backgroundconc!$A$3:$E$2100,5,FALSE)</f>
        <v>126000</v>
      </c>
    </row>
    <row r="1226" spans="1:19">
      <c r="A1226" s="117" t="str">
        <f t="shared" si="116"/>
        <v>22282012</v>
      </c>
      <c r="B1226" s="117">
        <f t="shared" si="114"/>
        <v>22</v>
      </c>
      <c r="C1226" s="117">
        <f t="shared" si="115"/>
        <v>28</v>
      </c>
      <c r="D1226" s="117">
        <v>108000</v>
      </c>
      <c r="E1226" s="117">
        <v>130000</v>
      </c>
      <c r="F1226" s="117">
        <v>2012</v>
      </c>
      <c r="G1226" s="117">
        <v>3.4231039999999999</v>
      </c>
      <c r="N1226" s="117" t="str">
        <f t="shared" si="117"/>
        <v>108000130000</v>
      </c>
      <c r="O1226" s="117">
        <f t="shared" si="118"/>
        <v>22</v>
      </c>
      <c r="P1226" s="117">
        <f t="shared" si="119"/>
        <v>28</v>
      </c>
      <c r="R1226" s="117">
        <f>VLOOKUP(B1226&amp;"-"&amp;C1226,Backgroundconc!$A$3:$E$2100,4,FALSE)</f>
        <v>108000</v>
      </c>
      <c r="S1226" s="117">
        <f>VLOOKUP(B1226&amp;"-"&amp;C1226,Backgroundconc!$A$3:$E$2100,5,FALSE)</f>
        <v>130000</v>
      </c>
    </row>
    <row r="1227" spans="1:19">
      <c r="A1227" s="117" t="str">
        <f t="shared" si="116"/>
        <v>22292012</v>
      </c>
      <c r="B1227" s="117">
        <f t="shared" si="114"/>
        <v>22</v>
      </c>
      <c r="C1227" s="117">
        <f t="shared" si="115"/>
        <v>29</v>
      </c>
      <c r="D1227" s="117">
        <v>108000</v>
      </c>
      <c r="E1227" s="117">
        <v>134000</v>
      </c>
      <c r="F1227" s="117">
        <v>2012</v>
      </c>
      <c r="G1227" s="117">
        <v>3.6381480000000002</v>
      </c>
      <c r="N1227" s="117" t="str">
        <f t="shared" si="117"/>
        <v>108000134000</v>
      </c>
      <c r="O1227" s="117">
        <f t="shared" si="118"/>
        <v>22</v>
      </c>
      <c r="P1227" s="117">
        <f t="shared" si="119"/>
        <v>29</v>
      </c>
      <c r="R1227" s="117">
        <f>VLOOKUP(B1227&amp;"-"&amp;C1227,Backgroundconc!$A$3:$E$2100,4,FALSE)</f>
        <v>108000</v>
      </c>
      <c r="S1227" s="117">
        <f>VLOOKUP(B1227&amp;"-"&amp;C1227,Backgroundconc!$A$3:$E$2100,5,FALSE)</f>
        <v>134000</v>
      </c>
    </row>
    <row r="1228" spans="1:19">
      <c r="A1228" s="117" t="str">
        <f t="shared" si="116"/>
        <v>22302012</v>
      </c>
      <c r="B1228" s="117">
        <f t="shared" si="114"/>
        <v>22</v>
      </c>
      <c r="C1228" s="117">
        <f t="shared" si="115"/>
        <v>30</v>
      </c>
      <c r="D1228" s="117">
        <v>108000</v>
      </c>
      <c r="E1228" s="117">
        <v>138000</v>
      </c>
      <c r="F1228" s="117">
        <v>2012</v>
      </c>
      <c r="G1228" s="117">
        <v>3.8333110000000001</v>
      </c>
      <c r="N1228" s="117" t="str">
        <f t="shared" si="117"/>
        <v>108000138000</v>
      </c>
      <c r="O1228" s="117">
        <f t="shared" si="118"/>
        <v>22</v>
      </c>
      <c r="P1228" s="117">
        <f t="shared" si="119"/>
        <v>30</v>
      </c>
      <c r="R1228" s="117">
        <f>VLOOKUP(B1228&amp;"-"&amp;C1228,Backgroundconc!$A$3:$E$2100,4,FALSE)</f>
        <v>108000</v>
      </c>
      <c r="S1228" s="117">
        <f>VLOOKUP(B1228&amp;"-"&amp;C1228,Backgroundconc!$A$3:$E$2100,5,FALSE)</f>
        <v>138000</v>
      </c>
    </row>
    <row r="1229" spans="1:19">
      <c r="A1229" s="117" t="str">
        <f t="shared" si="116"/>
        <v>22312012</v>
      </c>
      <c r="B1229" s="117">
        <f t="shared" si="114"/>
        <v>22</v>
      </c>
      <c r="C1229" s="117">
        <f t="shared" si="115"/>
        <v>31</v>
      </c>
      <c r="D1229" s="117">
        <v>108000</v>
      </c>
      <c r="E1229" s="117">
        <v>142000</v>
      </c>
      <c r="F1229" s="117">
        <v>2012</v>
      </c>
      <c r="G1229" s="117">
        <v>3.757946</v>
      </c>
      <c r="N1229" s="117" t="str">
        <f t="shared" si="117"/>
        <v>108000142000</v>
      </c>
      <c r="O1229" s="117">
        <f t="shared" si="118"/>
        <v>22</v>
      </c>
      <c r="P1229" s="117">
        <f t="shared" si="119"/>
        <v>31</v>
      </c>
      <c r="R1229" s="117">
        <f>VLOOKUP(B1229&amp;"-"&amp;C1229,Backgroundconc!$A$3:$E$2100,4,FALSE)</f>
        <v>108000</v>
      </c>
      <c r="S1229" s="117">
        <f>VLOOKUP(B1229&amp;"-"&amp;C1229,Backgroundconc!$A$3:$E$2100,5,FALSE)</f>
        <v>142000</v>
      </c>
    </row>
    <row r="1230" spans="1:19">
      <c r="A1230" s="117" t="str">
        <f t="shared" si="116"/>
        <v>22322012</v>
      </c>
      <c r="B1230" s="117">
        <f t="shared" si="114"/>
        <v>22</v>
      </c>
      <c r="C1230" s="117">
        <f t="shared" si="115"/>
        <v>32</v>
      </c>
      <c r="D1230" s="117">
        <v>108000</v>
      </c>
      <c r="E1230" s="117">
        <v>146000</v>
      </c>
      <c r="F1230" s="117">
        <v>2012</v>
      </c>
      <c r="G1230" s="117">
        <v>3.556365</v>
      </c>
      <c r="N1230" s="117" t="str">
        <f t="shared" si="117"/>
        <v>108000146000</v>
      </c>
      <c r="O1230" s="117">
        <f t="shared" si="118"/>
        <v>22</v>
      </c>
      <c r="P1230" s="117">
        <f t="shared" si="119"/>
        <v>32</v>
      </c>
      <c r="R1230" s="117">
        <f>VLOOKUP(B1230&amp;"-"&amp;C1230,Backgroundconc!$A$3:$E$2100,4,FALSE)</f>
        <v>108000</v>
      </c>
      <c r="S1230" s="117">
        <f>VLOOKUP(B1230&amp;"-"&amp;C1230,Backgroundconc!$A$3:$E$2100,5,FALSE)</f>
        <v>146000</v>
      </c>
    </row>
    <row r="1231" spans="1:19">
      <c r="A1231" s="117" t="str">
        <f t="shared" si="116"/>
        <v>22332012</v>
      </c>
      <c r="B1231" s="117">
        <f t="shared" si="114"/>
        <v>22</v>
      </c>
      <c r="C1231" s="117">
        <f t="shared" si="115"/>
        <v>33</v>
      </c>
      <c r="D1231" s="117">
        <v>108000</v>
      </c>
      <c r="E1231" s="117">
        <v>150000</v>
      </c>
      <c r="F1231" s="117">
        <v>2012</v>
      </c>
      <c r="G1231" s="117">
        <v>3.6761439999999999</v>
      </c>
      <c r="N1231" s="117" t="str">
        <f t="shared" si="117"/>
        <v>108000150000</v>
      </c>
      <c r="O1231" s="117">
        <f t="shared" si="118"/>
        <v>22</v>
      </c>
      <c r="P1231" s="117">
        <f t="shared" si="119"/>
        <v>33</v>
      </c>
      <c r="R1231" s="117">
        <f>VLOOKUP(B1231&amp;"-"&amp;C1231,Backgroundconc!$A$3:$E$2100,4,FALSE)</f>
        <v>108000</v>
      </c>
      <c r="S1231" s="117">
        <f>VLOOKUP(B1231&amp;"-"&amp;C1231,Backgroundconc!$A$3:$E$2100,5,FALSE)</f>
        <v>150000</v>
      </c>
    </row>
    <row r="1232" spans="1:19">
      <c r="A1232" s="117" t="str">
        <f t="shared" si="116"/>
        <v>22342012</v>
      </c>
      <c r="B1232" s="117">
        <f t="shared" si="114"/>
        <v>22</v>
      </c>
      <c r="C1232" s="117">
        <f t="shared" si="115"/>
        <v>34</v>
      </c>
      <c r="D1232" s="117">
        <v>108000</v>
      </c>
      <c r="E1232" s="117">
        <v>154000</v>
      </c>
      <c r="F1232" s="117">
        <v>2012</v>
      </c>
      <c r="G1232" s="117">
        <v>3.615513</v>
      </c>
      <c r="N1232" s="117" t="str">
        <f t="shared" si="117"/>
        <v>108000154000</v>
      </c>
      <c r="O1232" s="117">
        <f t="shared" si="118"/>
        <v>22</v>
      </c>
      <c r="P1232" s="117">
        <f t="shared" si="119"/>
        <v>34</v>
      </c>
      <c r="R1232" s="117">
        <f>VLOOKUP(B1232&amp;"-"&amp;C1232,Backgroundconc!$A$3:$E$2100,4,FALSE)</f>
        <v>108000</v>
      </c>
      <c r="S1232" s="117">
        <f>VLOOKUP(B1232&amp;"-"&amp;C1232,Backgroundconc!$A$3:$E$2100,5,FALSE)</f>
        <v>154000</v>
      </c>
    </row>
    <row r="1233" spans="1:19">
      <c r="A1233" s="117" t="str">
        <f t="shared" si="116"/>
        <v>22352012</v>
      </c>
      <c r="B1233" s="117">
        <f t="shared" si="114"/>
        <v>22</v>
      </c>
      <c r="C1233" s="117">
        <f t="shared" si="115"/>
        <v>35</v>
      </c>
      <c r="D1233" s="117">
        <v>108000</v>
      </c>
      <c r="E1233" s="117">
        <v>158000</v>
      </c>
      <c r="F1233" s="117">
        <v>2012</v>
      </c>
      <c r="G1233" s="117">
        <v>3.5669309999999999</v>
      </c>
      <c r="N1233" s="117" t="str">
        <f t="shared" si="117"/>
        <v>108000158000</v>
      </c>
      <c r="O1233" s="117">
        <f t="shared" si="118"/>
        <v>22</v>
      </c>
      <c r="P1233" s="117">
        <f t="shared" si="119"/>
        <v>35</v>
      </c>
      <c r="R1233" s="117">
        <f>VLOOKUP(B1233&amp;"-"&amp;C1233,Backgroundconc!$A$3:$E$2100,4,FALSE)</f>
        <v>108000</v>
      </c>
      <c r="S1233" s="117">
        <f>VLOOKUP(B1233&amp;"-"&amp;C1233,Backgroundconc!$A$3:$E$2100,5,FALSE)</f>
        <v>158000</v>
      </c>
    </row>
    <row r="1234" spans="1:19">
      <c r="A1234" s="117" t="str">
        <f t="shared" si="116"/>
        <v>22362012</v>
      </c>
      <c r="B1234" s="117">
        <f t="shared" si="114"/>
        <v>22</v>
      </c>
      <c r="C1234" s="117">
        <f t="shared" si="115"/>
        <v>36</v>
      </c>
      <c r="D1234" s="117">
        <v>108000</v>
      </c>
      <c r="E1234" s="117">
        <v>162000</v>
      </c>
      <c r="F1234" s="117">
        <v>2012</v>
      </c>
      <c r="G1234" s="117">
        <v>3.4252720000000001</v>
      </c>
      <c r="N1234" s="117" t="str">
        <f t="shared" si="117"/>
        <v>108000162000</v>
      </c>
      <c r="O1234" s="117">
        <f t="shared" si="118"/>
        <v>22</v>
      </c>
      <c r="P1234" s="117">
        <f t="shared" si="119"/>
        <v>36</v>
      </c>
      <c r="R1234" s="117">
        <f>VLOOKUP(B1234&amp;"-"&amp;C1234,Backgroundconc!$A$3:$E$2100,4,FALSE)</f>
        <v>108000</v>
      </c>
      <c r="S1234" s="117">
        <f>VLOOKUP(B1234&amp;"-"&amp;C1234,Backgroundconc!$A$3:$E$2100,5,FALSE)</f>
        <v>162000</v>
      </c>
    </row>
    <row r="1235" spans="1:19">
      <c r="A1235" s="117" t="str">
        <f t="shared" si="116"/>
        <v>22372012</v>
      </c>
      <c r="B1235" s="117">
        <f t="shared" si="114"/>
        <v>22</v>
      </c>
      <c r="C1235" s="117">
        <f t="shared" si="115"/>
        <v>37</v>
      </c>
      <c r="D1235" s="117">
        <v>108000</v>
      </c>
      <c r="E1235" s="117">
        <v>166000</v>
      </c>
      <c r="F1235" s="117">
        <v>2012</v>
      </c>
      <c r="G1235" s="117">
        <v>3.2981159999999998</v>
      </c>
      <c r="N1235" s="117" t="str">
        <f t="shared" si="117"/>
        <v>108000166000</v>
      </c>
      <c r="O1235" s="117">
        <f t="shared" si="118"/>
        <v>22</v>
      </c>
      <c r="P1235" s="117">
        <f t="shared" si="119"/>
        <v>37</v>
      </c>
      <c r="R1235" s="117">
        <f>VLOOKUP(B1235&amp;"-"&amp;C1235,Backgroundconc!$A$3:$E$2100,4,FALSE)</f>
        <v>108000</v>
      </c>
      <c r="S1235" s="117">
        <f>VLOOKUP(B1235&amp;"-"&amp;C1235,Backgroundconc!$A$3:$E$2100,5,FALSE)</f>
        <v>166000</v>
      </c>
    </row>
    <row r="1236" spans="1:19">
      <c r="A1236" s="117" t="str">
        <f t="shared" si="116"/>
        <v>22382012</v>
      </c>
      <c r="B1236" s="117">
        <f t="shared" si="114"/>
        <v>22</v>
      </c>
      <c r="C1236" s="117">
        <f t="shared" si="115"/>
        <v>38</v>
      </c>
      <c r="D1236" s="117">
        <v>108000</v>
      </c>
      <c r="E1236" s="117">
        <v>170000</v>
      </c>
      <c r="F1236" s="117">
        <v>2012</v>
      </c>
      <c r="G1236" s="117">
        <v>3.2913160000000001</v>
      </c>
      <c r="N1236" s="117" t="str">
        <f t="shared" si="117"/>
        <v>108000170000</v>
      </c>
      <c r="O1236" s="117">
        <f t="shared" si="118"/>
        <v>22</v>
      </c>
      <c r="P1236" s="117">
        <f t="shared" si="119"/>
        <v>38</v>
      </c>
      <c r="R1236" s="117">
        <f>VLOOKUP(B1236&amp;"-"&amp;C1236,Backgroundconc!$A$3:$E$2100,4,FALSE)</f>
        <v>108000</v>
      </c>
      <c r="S1236" s="117">
        <f>VLOOKUP(B1236&amp;"-"&amp;C1236,Backgroundconc!$A$3:$E$2100,5,FALSE)</f>
        <v>170000</v>
      </c>
    </row>
    <row r="1237" spans="1:19">
      <c r="A1237" s="117" t="str">
        <f t="shared" si="116"/>
        <v>22392012</v>
      </c>
      <c r="B1237" s="117">
        <f t="shared" si="114"/>
        <v>22</v>
      </c>
      <c r="C1237" s="117">
        <f t="shared" si="115"/>
        <v>39</v>
      </c>
      <c r="D1237" s="117">
        <v>108000</v>
      </c>
      <c r="E1237" s="117">
        <v>174000</v>
      </c>
      <c r="F1237" s="117">
        <v>2012</v>
      </c>
      <c r="G1237" s="117">
        <v>3.3655349999999999</v>
      </c>
      <c r="N1237" s="117" t="str">
        <f t="shared" si="117"/>
        <v>108000174000</v>
      </c>
      <c r="O1237" s="117">
        <f t="shared" si="118"/>
        <v>22</v>
      </c>
      <c r="P1237" s="117">
        <f t="shared" si="119"/>
        <v>39</v>
      </c>
      <c r="R1237" s="117">
        <f>VLOOKUP(B1237&amp;"-"&amp;C1237,Backgroundconc!$A$3:$E$2100,4,FALSE)</f>
        <v>108000</v>
      </c>
      <c r="S1237" s="117">
        <f>VLOOKUP(B1237&amp;"-"&amp;C1237,Backgroundconc!$A$3:$E$2100,5,FALSE)</f>
        <v>174000</v>
      </c>
    </row>
    <row r="1238" spans="1:19">
      <c r="A1238" s="117" t="str">
        <f t="shared" si="116"/>
        <v>22402012</v>
      </c>
      <c r="B1238" s="117">
        <f t="shared" si="114"/>
        <v>22</v>
      </c>
      <c r="C1238" s="117">
        <f t="shared" si="115"/>
        <v>40</v>
      </c>
      <c r="D1238" s="117">
        <v>108000</v>
      </c>
      <c r="E1238" s="117">
        <v>178000</v>
      </c>
      <c r="F1238" s="117">
        <v>2012</v>
      </c>
      <c r="G1238" s="117">
        <v>3.3048259999999998</v>
      </c>
      <c r="N1238" s="117" t="str">
        <f t="shared" si="117"/>
        <v>108000178000</v>
      </c>
      <c r="O1238" s="117">
        <f t="shared" si="118"/>
        <v>22</v>
      </c>
      <c r="P1238" s="117">
        <f t="shared" si="119"/>
        <v>40</v>
      </c>
      <c r="R1238" s="117">
        <f>VLOOKUP(B1238&amp;"-"&amp;C1238,Backgroundconc!$A$3:$E$2100,4,FALSE)</f>
        <v>108000</v>
      </c>
      <c r="S1238" s="117">
        <f>VLOOKUP(B1238&amp;"-"&amp;C1238,Backgroundconc!$A$3:$E$2100,5,FALSE)</f>
        <v>178000</v>
      </c>
    </row>
    <row r="1239" spans="1:19">
      <c r="A1239" s="117" t="str">
        <f t="shared" si="116"/>
        <v>22412012</v>
      </c>
      <c r="B1239" s="117">
        <f t="shared" si="114"/>
        <v>22</v>
      </c>
      <c r="C1239" s="117">
        <f t="shared" si="115"/>
        <v>41</v>
      </c>
      <c r="D1239" s="117">
        <v>108000</v>
      </c>
      <c r="E1239" s="117">
        <v>182000</v>
      </c>
      <c r="F1239" s="117">
        <v>2012</v>
      </c>
      <c r="G1239" s="117">
        <v>3.1154890000000002</v>
      </c>
      <c r="N1239" s="117" t="str">
        <f t="shared" si="117"/>
        <v>108000182000</v>
      </c>
      <c r="O1239" s="117">
        <f t="shared" si="118"/>
        <v>22</v>
      </c>
      <c r="P1239" s="117">
        <f t="shared" si="119"/>
        <v>41</v>
      </c>
      <c r="R1239" s="117">
        <f>VLOOKUP(B1239&amp;"-"&amp;C1239,Backgroundconc!$A$3:$E$2100,4,FALSE)</f>
        <v>108000</v>
      </c>
      <c r="S1239" s="117">
        <f>VLOOKUP(B1239&amp;"-"&amp;C1239,Backgroundconc!$A$3:$E$2100,5,FALSE)</f>
        <v>182000</v>
      </c>
    </row>
    <row r="1240" spans="1:19">
      <c r="A1240" s="117" t="str">
        <f t="shared" si="116"/>
        <v>22422012</v>
      </c>
      <c r="B1240" s="117">
        <f t="shared" si="114"/>
        <v>22</v>
      </c>
      <c r="C1240" s="117">
        <f t="shared" si="115"/>
        <v>42</v>
      </c>
      <c r="D1240" s="117">
        <v>108000</v>
      </c>
      <c r="E1240" s="117">
        <v>186000</v>
      </c>
      <c r="F1240" s="117">
        <v>2012</v>
      </c>
      <c r="G1240" s="117">
        <v>2.9569459999999999</v>
      </c>
      <c r="N1240" s="117" t="str">
        <f t="shared" si="117"/>
        <v>108000186000</v>
      </c>
      <c r="O1240" s="117">
        <f t="shared" si="118"/>
        <v>22</v>
      </c>
      <c r="P1240" s="117">
        <f t="shared" si="119"/>
        <v>42</v>
      </c>
      <c r="R1240" s="117">
        <f>VLOOKUP(B1240&amp;"-"&amp;C1240,Backgroundconc!$A$3:$E$2100,4,FALSE)</f>
        <v>108000</v>
      </c>
      <c r="S1240" s="117">
        <f>VLOOKUP(B1240&amp;"-"&amp;C1240,Backgroundconc!$A$3:$E$2100,5,FALSE)</f>
        <v>186000</v>
      </c>
    </row>
    <row r="1241" spans="1:19">
      <c r="A1241" s="117" t="str">
        <f t="shared" si="116"/>
        <v>22432012</v>
      </c>
      <c r="B1241" s="117">
        <f t="shared" si="114"/>
        <v>22</v>
      </c>
      <c r="C1241" s="117">
        <f t="shared" si="115"/>
        <v>43</v>
      </c>
      <c r="D1241" s="117">
        <v>108000</v>
      </c>
      <c r="E1241" s="117">
        <v>190000</v>
      </c>
      <c r="F1241" s="117">
        <v>2012</v>
      </c>
      <c r="G1241" s="117">
        <v>2.8749829999999998</v>
      </c>
      <c r="N1241" s="117" t="str">
        <f t="shared" si="117"/>
        <v>108000190000</v>
      </c>
      <c r="O1241" s="117">
        <f t="shared" si="118"/>
        <v>22</v>
      </c>
      <c r="P1241" s="117">
        <f t="shared" si="119"/>
        <v>43</v>
      </c>
      <c r="R1241" s="117">
        <f>VLOOKUP(B1241&amp;"-"&amp;C1241,Backgroundconc!$A$3:$E$2100,4,FALSE)</f>
        <v>108000</v>
      </c>
      <c r="S1241" s="117">
        <f>VLOOKUP(B1241&amp;"-"&amp;C1241,Backgroundconc!$A$3:$E$2100,5,FALSE)</f>
        <v>190000</v>
      </c>
    </row>
    <row r="1242" spans="1:19">
      <c r="A1242" s="117" t="str">
        <f t="shared" si="116"/>
        <v>22442012</v>
      </c>
      <c r="B1242" s="117">
        <f t="shared" si="114"/>
        <v>22</v>
      </c>
      <c r="C1242" s="117">
        <f t="shared" si="115"/>
        <v>44</v>
      </c>
      <c r="D1242" s="117">
        <v>108000</v>
      </c>
      <c r="E1242" s="117">
        <v>194000</v>
      </c>
      <c r="F1242" s="117">
        <v>2012</v>
      </c>
      <c r="G1242" s="117">
        <v>2.8555760000000001</v>
      </c>
      <c r="N1242" s="117" t="str">
        <f t="shared" si="117"/>
        <v>108000194000</v>
      </c>
      <c r="O1242" s="117">
        <f t="shared" si="118"/>
        <v>22</v>
      </c>
      <c r="P1242" s="117">
        <f t="shared" si="119"/>
        <v>44</v>
      </c>
      <c r="R1242" s="117">
        <f>VLOOKUP(B1242&amp;"-"&amp;C1242,Backgroundconc!$A$3:$E$2100,4,FALSE)</f>
        <v>108000</v>
      </c>
      <c r="S1242" s="117">
        <f>VLOOKUP(B1242&amp;"-"&amp;C1242,Backgroundconc!$A$3:$E$2100,5,FALSE)</f>
        <v>194000</v>
      </c>
    </row>
    <row r="1243" spans="1:19">
      <c r="A1243" s="117" t="str">
        <f t="shared" si="116"/>
        <v>22452012</v>
      </c>
      <c r="B1243" s="117">
        <f t="shared" si="114"/>
        <v>22</v>
      </c>
      <c r="C1243" s="117">
        <f t="shared" si="115"/>
        <v>45</v>
      </c>
      <c r="D1243" s="117">
        <v>108000</v>
      </c>
      <c r="E1243" s="117">
        <v>198000</v>
      </c>
      <c r="F1243" s="117">
        <v>2012</v>
      </c>
      <c r="G1243" s="117">
        <v>2.8415539999999999</v>
      </c>
      <c r="N1243" s="117" t="str">
        <f t="shared" si="117"/>
        <v>108000198000</v>
      </c>
      <c r="O1243" s="117">
        <f t="shared" si="118"/>
        <v>22</v>
      </c>
      <c r="P1243" s="117">
        <f t="shared" si="119"/>
        <v>45</v>
      </c>
      <c r="R1243" s="117">
        <f>VLOOKUP(B1243&amp;"-"&amp;C1243,Backgroundconc!$A$3:$E$2100,4,FALSE)</f>
        <v>108000</v>
      </c>
      <c r="S1243" s="117">
        <f>VLOOKUP(B1243&amp;"-"&amp;C1243,Backgroundconc!$A$3:$E$2100,5,FALSE)</f>
        <v>198000</v>
      </c>
    </row>
    <row r="1244" spans="1:19">
      <c r="A1244" s="117" t="str">
        <f t="shared" si="116"/>
        <v>22462012</v>
      </c>
      <c r="B1244" s="117">
        <f t="shared" ref="B1244:B1307" si="120">(D1244-24000)/4000+1</f>
        <v>22</v>
      </c>
      <c r="C1244" s="117">
        <f t="shared" ref="C1244:C1307" si="121">(E1244-22000)/4000+1</f>
        <v>46</v>
      </c>
      <c r="D1244" s="117">
        <v>108000</v>
      </c>
      <c r="E1244" s="117">
        <v>202000</v>
      </c>
      <c r="F1244" s="117">
        <v>2012</v>
      </c>
      <c r="G1244" s="117">
        <v>2.8857919999999999</v>
      </c>
      <c r="N1244" s="117" t="str">
        <f t="shared" si="117"/>
        <v>108000202000</v>
      </c>
      <c r="O1244" s="117">
        <f t="shared" si="118"/>
        <v>22</v>
      </c>
      <c r="P1244" s="117">
        <f t="shared" si="119"/>
        <v>46</v>
      </c>
      <c r="R1244" s="117">
        <f>VLOOKUP(B1244&amp;"-"&amp;C1244,Backgroundconc!$A$3:$E$2100,4,FALSE)</f>
        <v>108000</v>
      </c>
      <c r="S1244" s="117">
        <f>VLOOKUP(B1244&amp;"-"&amp;C1244,Backgroundconc!$A$3:$E$2100,5,FALSE)</f>
        <v>202000</v>
      </c>
    </row>
    <row r="1245" spans="1:19">
      <c r="A1245" s="117" t="str">
        <f t="shared" si="116"/>
        <v>22472012</v>
      </c>
      <c r="B1245" s="117">
        <f t="shared" si="120"/>
        <v>22</v>
      </c>
      <c r="C1245" s="117">
        <f t="shared" si="121"/>
        <v>47</v>
      </c>
      <c r="D1245" s="117">
        <v>108000</v>
      </c>
      <c r="E1245" s="117">
        <v>206000</v>
      </c>
      <c r="F1245" s="117">
        <v>2012</v>
      </c>
      <c r="G1245" s="117">
        <v>3.2900740000000002</v>
      </c>
      <c r="N1245" s="117" t="str">
        <f t="shared" si="117"/>
        <v>108000206000</v>
      </c>
      <c r="O1245" s="117">
        <f t="shared" si="118"/>
        <v>22</v>
      </c>
      <c r="P1245" s="117">
        <f t="shared" si="119"/>
        <v>47</v>
      </c>
      <c r="R1245" s="117">
        <f>VLOOKUP(B1245&amp;"-"&amp;C1245,Backgroundconc!$A$3:$E$2100,4,FALSE)</f>
        <v>108000</v>
      </c>
      <c r="S1245" s="117">
        <f>VLOOKUP(B1245&amp;"-"&amp;C1245,Backgroundconc!$A$3:$E$2100,5,FALSE)</f>
        <v>206000</v>
      </c>
    </row>
    <row r="1246" spans="1:19">
      <c r="A1246" s="117" t="str">
        <f t="shared" si="116"/>
        <v>22482012</v>
      </c>
      <c r="B1246" s="117">
        <f t="shared" si="120"/>
        <v>22</v>
      </c>
      <c r="C1246" s="117">
        <f t="shared" si="121"/>
        <v>48</v>
      </c>
      <c r="D1246" s="117">
        <v>108000</v>
      </c>
      <c r="E1246" s="117">
        <v>210000</v>
      </c>
      <c r="F1246" s="117">
        <v>2012</v>
      </c>
      <c r="G1246" s="117">
        <v>3.3365749999999998</v>
      </c>
      <c r="N1246" s="117" t="str">
        <f t="shared" si="117"/>
        <v>108000210000</v>
      </c>
      <c r="O1246" s="117">
        <f t="shared" si="118"/>
        <v>22</v>
      </c>
      <c r="P1246" s="117">
        <f t="shared" si="119"/>
        <v>48</v>
      </c>
      <c r="R1246" s="117">
        <f>VLOOKUP(B1246&amp;"-"&amp;C1246,Backgroundconc!$A$3:$E$2100,4,FALSE)</f>
        <v>108000</v>
      </c>
      <c r="S1246" s="117">
        <f>VLOOKUP(B1246&amp;"-"&amp;C1246,Backgroundconc!$A$3:$E$2100,5,FALSE)</f>
        <v>210000</v>
      </c>
    </row>
    <row r="1247" spans="1:19">
      <c r="A1247" s="117" t="str">
        <f t="shared" si="116"/>
        <v>22492012</v>
      </c>
      <c r="B1247" s="117">
        <f t="shared" si="120"/>
        <v>22</v>
      </c>
      <c r="C1247" s="117">
        <f t="shared" si="121"/>
        <v>49</v>
      </c>
      <c r="D1247" s="117">
        <v>108000</v>
      </c>
      <c r="E1247" s="117">
        <v>214000</v>
      </c>
      <c r="F1247" s="117">
        <v>2012</v>
      </c>
      <c r="G1247" s="117">
        <v>3.272678</v>
      </c>
      <c r="N1247" s="117" t="str">
        <f t="shared" si="117"/>
        <v>108000214000</v>
      </c>
      <c r="O1247" s="117">
        <f t="shared" si="118"/>
        <v>22</v>
      </c>
      <c r="P1247" s="117">
        <f t="shared" si="119"/>
        <v>49</v>
      </c>
      <c r="R1247" s="117">
        <f>VLOOKUP(B1247&amp;"-"&amp;C1247,Backgroundconc!$A$3:$E$2100,4,FALSE)</f>
        <v>108000</v>
      </c>
      <c r="S1247" s="117">
        <f>VLOOKUP(B1247&amp;"-"&amp;C1247,Backgroundconc!$A$3:$E$2100,5,FALSE)</f>
        <v>214000</v>
      </c>
    </row>
    <row r="1248" spans="1:19">
      <c r="A1248" s="117" t="str">
        <f t="shared" si="116"/>
        <v>22502012</v>
      </c>
      <c r="B1248" s="117">
        <f t="shared" si="120"/>
        <v>22</v>
      </c>
      <c r="C1248" s="117">
        <f t="shared" si="121"/>
        <v>50</v>
      </c>
      <c r="D1248" s="117">
        <v>108000</v>
      </c>
      <c r="E1248" s="117">
        <v>218000</v>
      </c>
      <c r="F1248" s="117">
        <v>2012</v>
      </c>
      <c r="G1248" s="117">
        <v>3.3250690000000001</v>
      </c>
      <c r="N1248" s="117" t="str">
        <f t="shared" si="117"/>
        <v>108000218000</v>
      </c>
      <c r="O1248" s="117">
        <f t="shared" si="118"/>
        <v>22</v>
      </c>
      <c r="P1248" s="117">
        <f t="shared" si="119"/>
        <v>50</v>
      </c>
      <c r="R1248" s="117">
        <f>VLOOKUP(B1248&amp;"-"&amp;C1248,Backgroundconc!$A$3:$E$2100,4,FALSE)</f>
        <v>108000</v>
      </c>
      <c r="S1248" s="117">
        <f>VLOOKUP(B1248&amp;"-"&amp;C1248,Backgroundconc!$A$3:$E$2100,5,FALSE)</f>
        <v>218000</v>
      </c>
    </row>
    <row r="1249" spans="1:19">
      <c r="A1249" s="117" t="str">
        <f t="shared" si="116"/>
        <v>22512012</v>
      </c>
      <c r="B1249" s="117">
        <f t="shared" si="120"/>
        <v>22</v>
      </c>
      <c r="C1249" s="117">
        <f t="shared" si="121"/>
        <v>51</v>
      </c>
      <c r="D1249" s="117">
        <v>108000</v>
      </c>
      <c r="E1249" s="117">
        <v>222000</v>
      </c>
      <c r="F1249" s="117">
        <v>2012</v>
      </c>
      <c r="G1249" s="117">
        <v>3.2825739999999999</v>
      </c>
      <c r="N1249" s="117" t="str">
        <f t="shared" si="117"/>
        <v>108000222000</v>
      </c>
      <c r="O1249" s="117">
        <f t="shared" si="118"/>
        <v>22</v>
      </c>
      <c r="P1249" s="117">
        <f t="shared" si="119"/>
        <v>51</v>
      </c>
      <c r="R1249" s="117" t="e">
        <f>VLOOKUP(B1249&amp;"-"&amp;C1249,Backgroundconc!$A$3:$E$2100,4,FALSE)</f>
        <v>#N/A</v>
      </c>
      <c r="S1249" s="117" t="e">
        <f>VLOOKUP(B1249&amp;"-"&amp;C1249,Backgroundconc!$A$3:$E$2100,5,FALSE)</f>
        <v>#N/A</v>
      </c>
    </row>
    <row r="1250" spans="1:19">
      <c r="A1250" s="117" t="str">
        <f t="shared" si="116"/>
        <v>22522012</v>
      </c>
      <c r="B1250" s="117">
        <f t="shared" si="120"/>
        <v>22</v>
      </c>
      <c r="C1250" s="117">
        <f t="shared" si="121"/>
        <v>52</v>
      </c>
      <c r="D1250" s="117">
        <v>108000</v>
      </c>
      <c r="E1250" s="117">
        <v>226000</v>
      </c>
      <c r="F1250" s="117">
        <v>2012</v>
      </c>
      <c r="G1250" s="117">
        <v>3.3862589999999999</v>
      </c>
      <c r="N1250" s="117" t="str">
        <f t="shared" si="117"/>
        <v>108000226000</v>
      </c>
      <c r="O1250" s="117">
        <f t="shared" si="118"/>
        <v>22</v>
      </c>
      <c r="P1250" s="117">
        <f t="shared" si="119"/>
        <v>52</v>
      </c>
      <c r="R1250" s="117" t="e">
        <f>VLOOKUP(B1250&amp;"-"&amp;C1250,Backgroundconc!$A$3:$E$2100,4,FALSE)</f>
        <v>#N/A</v>
      </c>
      <c r="S1250" s="117" t="e">
        <f>VLOOKUP(B1250&amp;"-"&amp;C1250,Backgroundconc!$A$3:$E$2100,5,FALSE)</f>
        <v>#N/A</v>
      </c>
    </row>
    <row r="1251" spans="1:19">
      <c r="A1251" s="117" t="str">
        <f t="shared" si="116"/>
        <v>22532012</v>
      </c>
      <c r="B1251" s="117">
        <f t="shared" si="120"/>
        <v>22</v>
      </c>
      <c r="C1251" s="117">
        <f t="shared" si="121"/>
        <v>53</v>
      </c>
      <c r="D1251" s="117">
        <v>108000</v>
      </c>
      <c r="E1251" s="117">
        <v>230000</v>
      </c>
      <c r="F1251" s="117">
        <v>2012</v>
      </c>
      <c r="G1251" s="117">
        <v>3.8988299999999998</v>
      </c>
      <c r="N1251" s="117" t="str">
        <f t="shared" si="117"/>
        <v>108000230000</v>
      </c>
      <c r="O1251" s="117">
        <f t="shared" si="118"/>
        <v>22</v>
      </c>
      <c r="P1251" s="117">
        <f t="shared" si="119"/>
        <v>53</v>
      </c>
      <c r="R1251" s="117" t="e">
        <f>VLOOKUP(B1251&amp;"-"&amp;C1251,Backgroundconc!$A$3:$E$2100,4,FALSE)</f>
        <v>#N/A</v>
      </c>
      <c r="S1251" s="117" t="e">
        <f>VLOOKUP(B1251&amp;"-"&amp;C1251,Backgroundconc!$A$3:$E$2100,5,FALSE)</f>
        <v>#N/A</v>
      </c>
    </row>
    <row r="1252" spans="1:19">
      <c r="A1252" s="117" t="str">
        <f t="shared" si="116"/>
        <v>22542012</v>
      </c>
      <c r="B1252" s="117">
        <f t="shared" si="120"/>
        <v>22</v>
      </c>
      <c r="C1252" s="117">
        <f t="shared" si="121"/>
        <v>54</v>
      </c>
      <c r="D1252" s="117">
        <v>108000</v>
      </c>
      <c r="E1252" s="117">
        <v>234000</v>
      </c>
      <c r="F1252" s="117">
        <v>2012</v>
      </c>
      <c r="G1252" s="117">
        <v>3.7237939999999998</v>
      </c>
      <c r="N1252" s="117" t="str">
        <f t="shared" si="117"/>
        <v>108000234000</v>
      </c>
      <c r="O1252" s="117">
        <f t="shared" si="118"/>
        <v>22</v>
      </c>
      <c r="P1252" s="117">
        <f t="shared" si="119"/>
        <v>54</v>
      </c>
      <c r="R1252" s="117" t="e">
        <f>VLOOKUP(B1252&amp;"-"&amp;C1252,Backgroundconc!$A$3:$E$2100,4,FALSE)</f>
        <v>#N/A</v>
      </c>
      <c r="S1252" s="117" t="e">
        <f>VLOOKUP(B1252&amp;"-"&amp;C1252,Backgroundconc!$A$3:$E$2100,5,FALSE)</f>
        <v>#N/A</v>
      </c>
    </row>
    <row r="1253" spans="1:19">
      <c r="A1253" s="117" t="str">
        <f t="shared" si="116"/>
        <v>22552012</v>
      </c>
      <c r="B1253" s="117">
        <f t="shared" si="120"/>
        <v>22</v>
      </c>
      <c r="C1253" s="117">
        <f t="shared" si="121"/>
        <v>55</v>
      </c>
      <c r="D1253" s="117">
        <v>108000</v>
      </c>
      <c r="E1253" s="117">
        <v>238000</v>
      </c>
      <c r="F1253" s="117">
        <v>2012</v>
      </c>
      <c r="G1253" s="117">
        <v>3.6455989999999998</v>
      </c>
      <c r="N1253" s="117" t="str">
        <f t="shared" si="117"/>
        <v>108000238000</v>
      </c>
      <c r="O1253" s="117">
        <f t="shared" si="118"/>
        <v>22</v>
      </c>
      <c r="P1253" s="117">
        <f t="shared" si="119"/>
        <v>55</v>
      </c>
      <c r="R1253" s="117" t="e">
        <f>VLOOKUP(B1253&amp;"-"&amp;C1253,Backgroundconc!$A$3:$E$2100,4,FALSE)</f>
        <v>#N/A</v>
      </c>
      <c r="S1253" s="117" t="e">
        <f>VLOOKUP(B1253&amp;"-"&amp;C1253,Backgroundconc!$A$3:$E$2100,5,FALSE)</f>
        <v>#N/A</v>
      </c>
    </row>
    <row r="1254" spans="1:19">
      <c r="A1254" s="117" t="str">
        <f t="shared" si="116"/>
        <v>22562012</v>
      </c>
      <c r="B1254" s="117">
        <f t="shared" si="120"/>
        <v>22</v>
      </c>
      <c r="C1254" s="117">
        <f t="shared" si="121"/>
        <v>56</v>
      </c>
      <c r="D1254" s="117">
        <v>108000</v>
      </c>
      <c r="E1254" s="117">
        <v>242000</v>
      </c>
      <c r="F1254" s="117">
        <v>2012</v>
      </c>
      <c r="G1254" s="117">
        <v>3.6531470000000001</v>
      </c>
      <c r="N1254" s="117" t="str">
        <f t="shared" si="117"/>
        <v>108000242000</v>
      </c>
      <c r="O1254" s="117">
        <f t="shared" si="118"/>
        <v>22</v>
      </c>
      <c r="P1254" s="117">
        <f t="shared" si="119"/>
        <v>56</v>
      </c>
      <c r="R1254" s="117" t="e">
        <f>VLOOKUP(B1254&amp;"-"&amp;C1254,Backgroundconc!$A$3:$E$2100,4,FALSE)</f>
        <v>#N/A</v>
      </c>
      <c r="S1254" s="117" t="e">
        <f>VLOOKUP(B1254&amp;"-"&amp;C1254,Backgroundconc!$A$3:$E$2100,5,FALSE)</f>
        <v>#N/A</v>
      </c>
    </row>
    <row r="1255" spans="1:19">
      <c r="A1255" s="117" t="str">
        <f t="shared" si="116"/>
        <v>22572012</v>
      </c>
      <c r="B1255" s="117">
        <f t="shared" si="120"/>
        <v>22</v>
      </c>
      <c r="C1255" s="117">
        <f t="shared" si="121"/>
        <v>57</v>
      </c>
      <c r="D1255" s="117">
        <v>108000</v>
      </c>
      <c r="E1255" s="117">
        <v>246000</v>
      </c>
      <c r="F1255" s="117">
        <v>2012</v>
      </c>
      <c r="G1255" s="117">
        <v>3.7793049999999999</v>
      </c>
      <c r="N1255" s="117" t="str">
        <f t="shared" si="117"/>
        <v>108000246000</v>
      </c>
      <c r="O1255" s="117">
        <f t="shared" si="118"/>
        <v>22</v>
      </c>
      <c r="P1255" s="117">
        <f t="shared" si="119"/>
        <v>57</v>
      </c>
      <c r="R1255" s="117" t="e">
        <f>VLOOKUP(B1255&amp;"-"&amp;C1255,Backgroundconc!$A$3:$E$2100,4,FALSE)</f>
        <v>#N/A</v>
      </c>
      <c r="S1255" s="117" t="e">
        <f>VLOOKUP(B1255&amp;"-"&amp;C1255,Backgroundconc!$A$3:$E$2100,5,FALSE)</f>
        <v>#N/A</v>
      </c>
    </row>
    <row r="1256" spans="1:19">
      <c r="A1256" s="117" t="str">
        <f t="shared" si="116"/>
        <v>2312012</v>
      </c>
      <c r="B1256" s="117">
        <f t="shared" si="120"/>
        <v>23</v>
      </c>
      <c r="C1256" s="117">
        <f t="shared" si="121"/>
        <v>1</v>
      </c>
      <c r="D1256" s="117">
        <v>112000</v>
      </c>
      <c r="E1256" s="117">
        <v>22000</v>
      </c>
      <c r="F1256" s="117">
        <v>2012</v>
      </c>
      <c r="G1256" s="117">
        <v>2.868967</v>
      </c>
      <c r="N1256" s="117" t="str">
        <f t="shared" si="117"/>
        <v>11200022000</v>
      </c>
      <c r="O1256" s="117">
        <f t="shared" si="118"/>
        <v>23</v>
      </c>
      <c r="P1256" s="117">
        <f t="shared" si="119"/>
        <v>1</v>
      </c>
      <c r="R1256" s="117" t="e">
        <f>VLOOKUP(B1256&amp;"-"&amp;C1256,Backgroundconc!$A$3:$E$2100,4,FALSE)</f>
        <v>#N/A</v>
      </c>
      <c r="S1256" s="117" t="e">
        <f>VLOOKUP(B1256&amp;"-"&amp;C1256,Backgroundconc!$A$3:$E$2100,5,FALSE)</f>
        <v>#N/A</v>
      </c>
    </row>
    <row r="1257" spans="1:19">
      <c r="A1257" s="117" t="str">
        <f t="shared" si="116"/>
        <v>2322012</v>
      </c>
      <c r="B1257" s="117">
        <f t="shared" si="120"/>
        <v>23</v>
      </c>
      <c r="C1257" s="117">
        <f t="shared" si="121"/>
        <v>2</v>
      </c>
      <c r="D1257" s="117">
        <v>112000</v>
      </c>
      <c r="E1257" s="117">
        <v>26000</v>
      </c>
      <c r="F1257" s="117">
        <v>2012</v>
      </c>
      <c r="G1257" s="117">
        <v>2.8007080000000002</v>
      </c>
      <c r="N1257" s="117" t="str">
        <f t="shared" si="117"/>
        <v>11200026000</v>
      </c>
      <c r="O1257" s="117">
        <f t="shared" si="118"/>
        <v>23</v>
      </c>
      <c r="P1257" s="117">
        <f t="shared" si="119"/>
        <v>2</v>
      </c>
      <c r="R1257" s="117" t="e">
        <f>VLOOKUP(B1257&amp;"-"&amp;C1257,Backgroundconc!$A$3:$E$2100,4,FALSE)</f>
        <v>#N/A</v>
      </c>
      <c r="S1257" s="117" t="e">
        <f>VLOOKUP(B1257&amp;"-"&amp;C1257,Backgroundconc!$A$3:$E$2100,5,FALSE)</f>
        <v>#N/A</v>
      </c>
    </row>
    <row r="1258" spans="1:19">
      <c r="A1258" s="117" t="str">
        <f t="shared" si="116"/>
        <v>2332012</v>
      </c>
      <c r="B1258" s="117">
        <f t="shared" si="120"/>
        <v>23</v>
      </c>
      <c r="C1258" s="117">
        <f t="shared" si="121"/>
        <v>3</v>
      </c>
      <c r="D1258" s="117">
        <v>112000</v>
      </c>
      <c r="E1258" s="117">
        <v>30000</v>
      </c>
      <c r="F1258" s="117">
        <v>2012</v>
      </c>
      <c r="G1258" s="117">
        <v>2.6921360000000001</v>
      </c>
      <c r="N1258" s="117" t="str">
        <f t="shared" si="117"/>
        <v>11200030000</v>
      </c>
      <c r="O1258" s="117">
        <f t="shared" si="118"/>
        <v>23</v>
      </c>
      <c r="P1258" s="117">
        <f t="shared" si="119"/>
        <v>3</v>
      </c>
      <c r="R1258" s="117" t="e">
        <f>VLOOKUP(B1258&amp;"-"&amp;C1258,Backgroundconc!$A$3:$E$2100,4,FALSE)</f>
        <v>#N/A</v>
      </c>
      <c r="S1258" s="117" t="e">
        <f>VLOOKUP(B1258&amp;"-"&amp;C1258,Backgroundconc!$A$3:$E$2100,5,FALSE)</f>
        <v>#N/A</v>
      </c>
    </row>
    <row r="1259" spans="1:19">
      <c r="A1259" s="117" t="str">
        <f t="shared" si="116"/>
        <v>2342012</v>
      </c>
      <c r="B1259" s="117">
        <f t="shared" si="120"/>
        <v>23</v>
      </c>
      <c r="C1259" s="117">
        <f t="shared" si="121"/>
        <v>4</v>
      </c>
      <c r="D1259" s="117">
        <v>112000</v>
      </c>
      <c r="E1259" s="117">
        <v>34000</v>
      </c>
      <c r="F1259" s="117">
        <v>2012</v>
      </c>
      <c r="G1259" s="117">
        <v>2.9714469999999999</v>
      </c>
      <c r="N1259" s="117" t="str">
        <f t="shared" si="117"/>
        <v>11200034000</v>
      </c>
      <c r="O1259" s="117">
        <f t="shared" si="118"/>
        <v>23</v>
      </c>
      <c r="P1259" s="117">
        <f t="shared" si="119"/>
        <v>4</v>
      </c>
      <c r="R1259" s="117" t="e">
        <f>VLOOKUP(B1259&amp;"-"&amp;C1259,Backgroundconc!$A$3:$E$2100,4,FALSE)</f>
        <v>#N/A</v>
      </c>
      <c r="S1259" s="117" t="e">
        <f>VLOOKUP(B1259&amp;"-"&amp;C1259,Backgroundconc!$A$3:$E$2100,5,FALSE)</f>
        <v>#N/A</v>
      </c>
    </row>
    <row r="1260" spans="1:19">
      <c r="A1260" s="117" t="str">
        <f t="shared" si="116"/>
        <v>2352012</v>
      </c>
      <c r="B1260" s="117">
        <f t="shared" si="120"/>
        <v>23</v>
      </c>
      <c r="C1260" s="117">
        <f t="shared" si="121"/>
        <v>5</v>
      </c>
      <c r="D1260" s="117">
        <v>112000</v>
      </c>
      <c r="E1260" s="117">
        <v>38000</v>
      </c>
      <c r="F1260" s="117">
        <v>2012</v>
      </c>
      <c r="G1260" s="117">
        <v>3.2167460000000001</v>
      </c>
      <c r="N1260" s="117" t="str">
        <f t="shared" si="117"/>
        <v>11200038000</v>
      </c>
      <c r="O1260" s="117">
        <f t="shared" si="118"/>
        <v>23</v>
      </c>
      <c r="P1260" s="117">
        <f t="shared" si="119"/>
        <v>5</v>
      </c>
      <c r="R1260" s="117" t="e">
        <f>VLOOKUP(B1260&amp;"-"&amp;C1260,Backgroundconc!$A$3:$E$2100,4,FALSE)</f>
        <v>#N/A</v>
      </c>
      <c r="S1260" s="117" t="e">
        <f>VLOOKUP(B1260&amp;"-"&amp;C1260,Backgroundconc!$A$3:$E$2100,5,FALSE)</f>
        <v>#N/A</v>
      </c>
    </row>
    <row r="1261" spans="1:19">
      <c r="A1261" s="117" t="str">
        <f t="shared" si="116"/>
        <v>2362012</v>
      </c>
      <c r="B1261" s="117">
        <f t="shared" si="120"/>
        <v>23</v>
      </c>
      <c r="C1261" s="117">
        <f t="shared" si="121"/>
        <v>6</v>
      </c>
      <c r="D1261" s="117">
        <v>112000</v>
      </c>
      <c r="E1261" s="117">
        <v>42000</v>
      </c>
      <c r="F1261" s="117">
        <v>2012</v>
      </c>
      <c r="G1261" s="117">
        <v>3.3021669999999999</v>
      </c>
      <c r="N1261" s="117" t="str">
        <f t="shared" si="117"/>
        <v>11200042000</v>
      </c>
      <c r="O1261" s="117">
        <f t="shared" si="118"/>
        <v>23</v>
      </c>
      <c r="P1261" s="117">
        <f t="shared" si="119"/>
        <v>6</v>
      </c>
      <c r="R1261" s="117" t="e">
        <f>VLOOKUP(B1261&amp;"-"&amp;C1261,Backgroundconc!$A$3:$E$2100,4,FALSE)</f>
        <v>#N/A</v>
      </c>
      <c r="S1261" s="117" t="e">
        <f>VLOOKUP(B1261&amp;"-"&amp;C1261,Backgroundconc!$A$3:$E$2100,5,FALSE)</f>
        <v>#N/A</v>
      </c>
    </row>
    <row r="1262" spans="1:19">
      <c r="A1262" s="117" t="str">
        <f t="shared" si="116"/>
        <v>2372012</v>
      </c>
      <c r="B1262" s="117">
        <f t="shared" si="120"/>
        <v>23</v>
      </c>
      <c r="C1262" s="117">
        <f t="shared" si="121"/>
        <v>7</v>
      </c>
      <c r="D1262" s="117">
        <v>112000</v>
      </c>
      <c r="E1262" s="117">
        <v>46000</v>
      </c>
      <c r="F1262" s="117">
        <v>2012</v>
      </c>
      <c r="G1262" s="117">
        <v>3.2986770000000001</v>
      </c>
      <c r="N1262" s="117" t="str">
        <f t="shared" si="117"/>
        <v>11200046000</v>
      </c>
      <c r="O1262" s="117">
        <f t="shared" si="118"/>
        <v>23</v>
      </c>
      <c r="P1262" s="117">
        <f t="shared" si="119"/>
        <v>7</v>
      </c>
      <c r="R1262" s="117" t="e">
        <f>VLOOKUP(B1262&amp;"-"&amp;C1262,Backgroundconc!$A$3:$E$2100,4,FALSE)</f>
        <v>#N/A</v>
      </c>
      <c r="S1262" s="117" t="e">
        <f>VLOOKUP(B1262&amp;"-"&amp;C1262,Backgroundconc!$A$3:$E$2100,5,FALSE)</f>
        <v>#N/A</v>
      </c>
    </row>
    <row r="1263" spans="1:19">
      <c r="A1263" s="117" t="str">
        <f t="shared" si="116"/>
        <v>2382012</v>
      </c>
      <c r="B1263" s="117">
        <f t="shared" si="120"/>
        <v>23</v>
      </c>
      <c r="C1263" s="117">
        <f t="shared" si="121"/>
        <v>8</v>
      </c>
      <c r="D1263" s="117">
        <v>112000</v>
      </c>
      <c r="E1263" s="117">
        <v>50000</v>
      </c>
      <c r="F1263" s="117">
        <v>2012</v>
      </c>
      <c r="G1263" s="117">
        <v>3.382441</v>
      </c>
      <c r="N1263" s="117" t="str">
        <f t="shared" si="117"/>
        <v>11200050000</v>
      </c>
      <c r="O1263" s="117">
        <f t="shared" si="118"/>
        <v>23</v>
      </c>
      <c r="P1263" s="117">
        <f t="shared" si="119"/>
        <v>8</v>
      </c>
      <c r="R1263" s="117" t="e">
        <f>VLOOKUP(B1263&amp;"-"&amp;C1263,Backgroundconc!$A$3:$E$2100,4,FALSE)</f>
        <v>#N/A</v>
      </c>
      <c r="S1263" s="117" t="e">
        <f>VLOOKUP(B1263&amp;"-"&amp;C1263,Backgroundconc!$A$3:$E$2100,5,FALSE)</f>
        <v>#N/A</v>
      </c>
    </row>
    <row r="1264" spans="1:19">
      <c r="A1264" s="117" t="str">
        <f t="shared" si="116"/>
        <v>2392012</v>
      </c>
      <c r="B1264" s="117">
        <f t="shared" si="120"/>
        <v>23</v>
      </c>
      <c r="C1264" s="117">
        <f t="shared" si="121"/>
        <v>9</v>
      </c>
      <c r="D1264" s="117">
        <v>112000</v>
      </c>
      <c r="E1264" s="117">
        <v>54000</v>
      </c>
      <c r="F1264" s="117">
        <v>2012</v>
      </c>
      <c r="G1264" s="117">
        <v>3.4679950000000002</v>
      </c>
      <c r="N1264" s="117" t="str">
        <f t="shared" si="117"/>
        <v>11200054000</v>
      </c>
      <c r="O1264" s="117">
        <f t="shared" si="118"/>
        <v>23</v>
      </c>
      <c r="P1264" s="117">
        <f t="shared" si="119"/>
        <v>9</v>
      </c>
      <c r="R1264" s="117" t="e">
        <f>VLOOKUP(B1264&amp;"-"&amp;C1264,Backgroundconc!$A$3:$E$2100,4,FALSE)</f>
        <v>#N/A</v>
      </c>
      <c r="S1264" s="117" t="e">
        <f>VLOOKUP(B1264&amp;"-"&amp;C1264,Backgroundconc!$A$3:$E$2100,5,FALSE)</f>
        <v>#N/A</v>
      </c>
    </row>
    <row r="1265" spans="1:19">
      <c r="A1265" s="117" t="str">
        <f t="shared" si="116"/>
        <v>23102012</v>
      </c>
      <c r="B1265" s="117">
        <f t="shared" si="120"/>
        <v>23</v>
      </c>
      <c r="C1265" s="117">
        <f t="shared" si="121"/>
        <v>10</v>
      </c>
      <c r="D1265" s="117">
        <v>112000</v>
      </c>
      <c r="E1265" s="117">
        <v>58000</v>
      </c>
      <c r="F1265" s="117">
        <v>2012</v>
      </c>
      <c r="G1265" s="117">
        <v>3.5951119999999999</v>
      </c>
      <c r="N1265" s="117" t="str">
        <f t="shared" si="117"/>
        <v>11200058000</v>
      </c>
      <c r="O1265" s="117">
        <f t="shared" si="118"/>
        <v>23</v>
      </c>
      <c r="P1265" s="117">
        <f t="shared" si="119"/>
        <v>10</v>
      </c>
      <c r="R1265" s="117" t="e">
        <f>VLOOKUP(B1265&amp;"-"&amp;C1265,Backgroundconc!$A$3:$E$2100,4,FALSE)</f>
        <v>#N/A</v>
      </c>
      <c r="S1265" s="117" t="e">
        <f>VLOOKUP(B1265&amp;"-"&amp;C1265,Backgroundconc!$A$3:$E$2100,5,FALSE)</f>
        <v>#N/A</v>
      </c>
    </row>
    <row r="1266" spans="1:19">
      <c r="A1266" s="117" t="str">
        <f t="shared" si="116"/>
        <v>23112012</v>
      </c>
      <c r="B1266" s="117">
        <f t="shared" si="120"/>
        <v>23</v>
      </c>
      <c r="C1266" s="117">
        <f t="shared" si="121"/>
        <v>11</v>
      </c>
      <c r="D1266" s="117">
        <v>112000</v>
      </c>
      <c r="E1266" s="117">
        <v>62000</v>
      </c>
      <c r="F1266" s="117">
        <v>2012</v>
      </c>
      <c r="G1266" s="117">
        <v>3.642827</v>
      </c>
      <c r="N1266" s="117" t="str">
        <f t="shared" si="117"/>
        <v>11200062000</v>
      </c>
      <c r="O1266" s="117">
        <f t="shared" si="118"/>
        <v>23</v>
      </c>
      <c r="P1266" s="117">
        <f t="shared" si="119"/>
        <v>11</v>
      </c>
      <c r="R1266" s="117" t="e">
        <f>VLOOKUP(B1266&amp;"-"&amp;C1266,Backgroundconc!$A$3:$E$2100,4,FALSE)</f>
        <v>#N/A</v>
      </c>
      <c r="S1266" s="117" t="e">
        <f>VLOOKUP(B1266&amp;"-"&amp;C1266,Backgroundconc!$A$3:$E$2100,5,FALSE)</f>
        <v>#N/A</v>
      </c>
    </row>
    <row r="1267" spans="1:19">
      <c r="A1267" s="117" t="str">
        <f t="shared" si="116"/>
        <v>23122012</v>
      </c>
      <c r="B1267" s="117">
        <f t="shared" si="120"/>
        <v>23</v>
      </c>
      <c r="C1267" s="117">
        <f t="shared" si="121"/>
        <v>12</v>
      </c>
      <c r="D1267" s="117">
        <v>112000</v>
      </c>
      <c r="E1267" s="117">
        <v>66000</v>
      </c>
      <c r="F1267" s="117">
        <v>2012</v>
      </c>
      <c r="G1267" s="117">
        <v>3.3981910000000002</v>
      </c>
      <c r="N1267" s="117" t="str">
        <f t="shared" si="117"/>
        <v>11200066000</v>
      </c>
      <c r="O1267" s="117">
        <f t="shared" si="118"/>
        <v>23</v>
      </c>
      <c r="P1267" s="117">
        <f t="shared" si="119"/>
        <v>12</v>
      </c>
      <c r="R1267" s="117" t="e">
        <f>VLOOKUP(B1267&amp;"-"&amp;C1267,Backgroundconc!$A$3:$E$2100,4,FALSE)</f>
        <v>#N/A</v>
      </c>
      <c r="S1267" s="117" t="e">
        <f>VLOOKUP(B1267&amp;"-"&amp;C1267,Backgroundconc!$A$3:$E$2100,5,FALSE)</f>
        <v>#N/A</v>
      </c>
    </row>
    <row r="1268" spans="1:19">
      <c r="A1268" s="117" t="str">
        <f t="shared" si="116"/>
        <v>23132012</v>
      </c>
      <c r="B1268" s="117">
        <f t="shared" si="120"/>
        <v>23</v>
      </c>
      <c r="C1268" s="117">
        <f t="shared" si="121"/>
        <v>13</v>
      </c>
      <c r="D1268" s="117">
        <v>112000</v>
      </c>
      <c r="E1268" s="117">
        <v>70000</v>
      </c>
      <c r="F1268" s="117">
        <v>2012</v>
      </c>
      <c r="G1268" s="117">
        <v>3.2910050000000002</v>
      </c>
      <c r="N1268" s="117" t="str">
        <f t="shared" si="117"/>
        <v>11200070000</v>
      </c>
      <c r="O1268" s="117">
        <f t="shared" si="118"/>
        <v>23</v>
      </c>
      <c r="P1268" s="117">
        <f t="shared" si="119"/>
        <v>13</v>
      </c>
      <c r="R1268" s="117" t="e">
        <f>VLOOKUP(B1268&amp;"-"&amp;C1268,Backgroundconc!$A$3:$E$2100,4,FALSE)</f>
        <v>#N/A</v>
      </c>
      <c r="S1268" s="117" t="e">
        <f>VLOOKUP(B1268&amp;"-"&amp;C1268,Backgroundconc!$A$3:$E$2100,5,FALSE)</f>
        <v>#N/A</v>
      </c>
    </row>
    <row r="1269" spans="1:19">
      <c r="A1269" s="117" t="str">
        <f t="shared" si="116"/>
        <v>23142012</v>
      </c>
      <c r="B1269" s="117">
        <f t="shared" si="120"/>
        <v>23</v>
      </c>
      <c r="C1269" s="117">
        <f t="shared" si="121"/>
        <v>14</v>
      </c>
      <c r="D1269" s="117">
        <v>112000</v>
      </c>
      <c r="E1269" s="117">
        <v>74000</v>
      </c>
      <c r="F1269" s="117">
        <v>2012</v>
      </c>
      <c r="G1269" s="117">
        <v>3.2171660000000002</v>
      </c>
      <c r="N1269" s="117" t="str">
        <f t="shared" si="117"/>
        <v>11200074000</v>
      </c>
      <c r="O1269" s="117">
        <f t="shared" si="118"/>
        <v>23</v>
      </c>
      <c r="P1269" s="117">
        <f t="shared" si="119"/>
        <v>14</v>
      </c>
      <c r="R1269" s="117" t="e">
        <f>VLOOKUP(B1269&amp;"-"&amp;C1269,Backgroundconc!$A$3:$E$2100,4,FALSE)</f>
        <v>#N/A</v>
      </c>
      <c r="S1269" s="117" t="e">
        <f>VLOOKUP(B1269&amp;"-"&amp;C1269,Backgroundconc!$A$3:$E$2100,5,FALSE)</f>
        <v>#N/A</v>
      </c>
    </row>
    <row r="1270" spans="1:19">
      <c r="A1270" s="117" t="str">
        <f t="shared" si="116"/>
        <v>23152012</v>
      </c>
      <c r="B1270" s="117">
        <f t="shared" si="120"/>
        <v>23</v>
      </c>
      <c r="C1270" s="117">
        <f t="shared" si="121"/>
        <v>15</v>
      </c>
      <c r="D1270" s="117">
        <v>112000</v>
      </c>
      <c r="E1270" s="117">
        <v>78000</v>
      </c>
      <c r="F1270" s="117">
        <v>2012</v>
      </c>
      <c r="G1270" s="117">
        <v>3.1516470000000001</v>
      </c>
      <c r="N1270" s="117" t="str">
        <f t="shared" si="117"/>
        <v>11200078000</v>
      </c>
      <c r="O1270" s="117">
        <f t="shared" si="118"/>
        <v>23</v>
      </c>
      <c r="P1270" s="117">
        <f t="shared" si="119"/>
        <v>15</v>
      </c>
      <c r="R1270" s="117" t="e">
        <f>VLOOKUP(B1270&amp;"-"&amp;C1270,Backgroundconc!$A$3:$E$2100,4,FALSE)</f>
        <v>#N/A</v>
      </c>
      <c r="S1270" s="117" t="e">
        <f>VLOOKUP(B1270&amp;"-"&amp;C1270,Backgroundconc!$A$3:$E$2100,5,FALSE)</f>
        <v>#N/A</v>
      </c>
    </row>
    <row r="1271" spans="1:19">
      <c r="A1271" s="117" t="str">
        <f t="shared" si="116"/>
        <v>23162012</v>
      </c>
      <c r="B1271" s="117">
        <f t="shared" si="120"/>
        <v>23</v>
      </c>
      <c r="C1271" s="117">
        <f t="shared" si="121"/>
        <v>16</v>
      </c>
      <c r="D1271" s="117">
        <v>112000</v>
      </c>
      <c r="E1271" s="117">
        <v>82000</v>
      </c>
      <c r="F1271" s="117">
        <v>2012</v>
      </c>
      <c r="G1271" s="117">
        <v>3.6291660000000001</v>
      </c>
      <c r="N1271" s="117" t="str">
        <f t="shared" si="117"/>
        <v>11200082000</v>
      </c>
      <c r="O1271" s="117">
        <f t="shared" si="118"/>
        <v>23</v>
      </c>
      <c r="P1271" s="117">
        <f t="shared" si="119"/>
        <v>16</v>
      </c>
      <c r="R1271" s="117" t="e">
        <f>VLOOKUP(B1271&amp;"-"&amp;C1271,Backgroundconc!$A$3:$E$2100,4,FALSE)</f>
        <v>#N/A</v>
      </c>
      <c r="S1271" s="117" t="e">
        <f>VLOOKUP(B1271&amp;"-"&amp;C1271,Backgroundconc!$A$3:$E$2100,5,FALSE)</f>
        <v>#N/A</v>
      </c>
    </row>
    <row r="1272" spans="1:19">
      <c r="A1272" s="117" t="str">
        <f t="shared" si="116"/>
        <v>23172012</v>
      </c>
      <c r="B1272" s="117">
        <f t="shared" si="120"/>
        <v>23</v>
      </c>
      <c r="C1272" s="117">
        <f t="shared" si="121"/>
        <v>17</v>
      </c>
      <c r="D1272" s="117">
        <v>112000</v>
      </c>
      <c r="E1272" s="117">
        <v>86000</v>
      </c>
      <c r="F1272" s="117">
        <v>2012</v>
      </c>
      <c r="G1272" s="117">
        <v>3.913932</v>
      </c>
      <c r="N1272" s="117" t="str">
        <f t="shared" si="117"/>
        <v>11200086000</v>
      </c>
      <c r="O1272" s="117">
        <f t="shared" si="118"/>
        <v>23</v>
      </c>
      <c r="P1272" s="117">
        <f t="shared" si="119"/>
        <v>17</v>
      </c>
      <c r="R1272" s="117" t="e">
        <f>VLOOKUP(B1272&amp;"-"&amp;C1272,Backgroundconc!$A$3:$E$2100,4,FALSE)</f>
        <v>#N/A</v>
      </c>
      <c r="S1272" s="117" t="e">
        <f>VLOOKUP(B1272&amp;"-"&amp;C1272,Backgroundconc!$A$3:$E$2100,5,FALSE)</f>
        <v>#N/A</v>
      </c>
    </row>
    <row r="1273" spans="1:19">
      <c r="A1273" s="117" t="str">
        <f t="shared" si="116"/>
        <v>23182012</v>
      </c>
      <c r="B1273" s="117">
        <f t="shared" si="120"/>
        <v>23</v>
      </c>
      <c r="C1273" s="117">
        <f t="shared" si="121"/>
        <v>18</v>
      </c>
      <c r="D1273" s="117">
        <v>112000</v>
      </c>
      <c r="E1273" s="117">
        <v>90000</v>
      </c>
      <c r="F1273" s="117">
        <v>2012</v>
      </c>
      <c r="G1273" s="117">
        <v>3.9610720000000001</v>
      </c>
      <c r="N1273" s="117" t="str">
        <f t="shared" si="117"/>
        <v>11200090000</v>
      </c>
      <c r="O1273" s="117">
        <f t="shared" si="118"/>
        <v>23</v>
      </c>
      <c r="P1273" s="117">
        <f t="shared" si="119"/>
        <v>18</v>
      </c>
      <c r="R1273" s="117" t="e">
        <f>VLOOKUP(B1273&amp;"-"&amp;C1273,Backgroundconc!$A$3:$E$2100,4,FALSE)</f>
        <v>#N/A</v>
      </c>
      <c r="S1273" s="117" t="e">
        <f>VLOOKUP(B1273&amp;"-"&amp;C1273,Backgroundconc!$A$3:$E$2100,5,FALSE)</f>
        <v>#N/A</v>
      </c>
    </row>
    <row r="1274" spans="1:19">
      <c r="A1274" s="117" t="str">
        <f t="shared" si="116"/>
        <v>23192012</v>
      </c>
      <c r="B1274" s="117">
        <f t="shared" si="120"/>
        <v>23</v>
      </c>
      <c r="C1274" s="117">
        <f t="shared" si="121"/>
        <v>19</v>
      </c>
      <c r="D1274" s="117">
        <v>112000</v>
      </c>
      <c r="E1274" s="117">
        <v>94000</v>
      </c>
      <c r="F1274" s="117">
        <v>2012</v>
      </c>
      <c r="G1274" s="117">
        <v>3.9053909999999998</v>
      </c>
      <c r="N1274" s="117" t="str">
        <f t="shared" si="117"/>
        <v>11200094000</v>
      </c>
      <c r="O1274" s="117">
        <f t="shared" si="118"/>
        <v>23</v>
      </c>
      <c r="P1274" s="117">
        <f t="shared" si="119"/>
        <v>19</v>
      </c>
      <c r="R1274" s="117" t="e">
        <f>VLOOKUP(B1274&amp;"-"&amp;C1274,Backgroundconc!$A$3:$E$2100,4,FALSE)</f>
        <v>#N/A</v>
      </c>
      <c r="S1274" s="117" t="e">
        <f>VLOOKUP(B1274&amp;"-"&amp;C1274,Backgroundconc!$A$3:$E$2100,5,FALSE)</f>
        <v>#N/A</v>
      </c>
    </row>
    <row r="1275" spans="1:19">
      <c r="A1275" s="117" t="str">
        <f t="shared" si="116"/>
        <v>23202012</v>
      </c>
      <c r="B1275" s="117">
        <f t="shared" si="120"/>
        <v>23</v>
      </c>
      <c r="C1275" s="117">
        <f t="shared" si="121"/>
        <v>20</v>
      </c>
      <c r="D1275" s="117">
        <v>112000</v>
      </c>
      <c r="E1275" s="117">
        <v>98000</v>
      </c>
      <c r="F1275" s="117">
        <v>2012</v>
      </c>
      <c r="G1275" s="117">
        <v>3.5995750000000002</v>
      </c>
      <c r="N1275" s="117" t="str">
        <f t="shared" si="117"/>
        <v>11200098000</v>
      </c>
      <c r="O1275" s="117">
        <f t="shared" si="118"/>
        <v>23</v>
      </c>
      <c r="P1275" s="117">
        <f t="shared" si="119"/>
        <v>20</v>
      </c>
      <c r="R1275" s="117" t="e">
        <f>VLOOKUP(B1275&amp;"-"&amp;C1275,Backgroundconc!$A$3:$E$2100,4,FALSE)</f>
        <v>#N/A</v>
      </c>
      <c r="S1275" s="117" t="e">
        <f>VLOOKUP(B1275&amp;"-"&amp;C1275,Backgroundconc!$A$3:$E$2100,5,FALSE)</f>
        <v>#N/A</v>
      </c>
    </row>
    <row r="1276" spans="1:19">
      <c r="A1276" s="117" t="str">
        <f t="shared" si="116"/>
        <v>23212012</v>
      </c>
      <c r="B1276" s="117">
        <f t="shared" si="120"/>
        <v>23</v>
      </c>
      <c r="C1276" s="117">
        <f t="shared" si="121"/>
        <v>21</v>
      </c>
      <c r="D1276" s="117">
        <v>112000</v>
      </c>
      <c r="E1276" s="117">
        <v>102000</v>
      </c>
      <c r="F1276" s="117">
        <v>2012</v>
      </c>
      <c r="G1276" s="117">
        <v>3.769479</v>
      </c>
      <c r="N1276" s="117" t="str">
        <f t="shared" si="117"/>
        <v>112000102000</v>
      </c>
      <c r="O1276" s="117">
        <f t="shared" si="118"/>
        <v>23</v>
      </c>
      <c r="P1276" s="117">
        <f t="shared" si="119"/>
        <v>21</v>
      </c>
      <c r="R1276" s="117" t="e">
        <f>VLOOKUP(B1276&amp;"-"&amp;C1276,Backgroundconc!$A$3:$E$2100,4,FALSE)</f>
        <v>#N/A</v>
      </c>
      <c r="S1276" s="117" t="e">
        <f>VLOOKUP(B1276&amp;"-"&amp;C1276,Backgroundconc!$A$3:$E$2100,5,FALSE)</f>
        <v>#N/A</v>
      </c>
    </row>
    <row r="1277" spans="1:19">
      <c r="A1277" s="117" t="str">
        <f t="shared" si="116"/>
        <v>23222012</v>
      </c>
      <c r="B1277" s="117">
        <f t="shared" si="120"/>
        <v>23</v>
      </c>
      <c r="C1277" s="117">
        <f t="shared" si="121"/>
        <v>22</v>
      </c>
      <c r="D1277" s="117">
        <v>112000</v>
      </c>
      <c r="E1277" s="117">
        <v>106000</v>
      </c>
      <c r="F1277" s="117">
        <v>2012</v>
      </c>
      <c r="G1277" s="117">
        <v>3.5836749999999999</v>
      </c>
      <c r="N1277" s="117" t="str">
        <f t="shared" si="117"/>
        <v>112000106000</v>
      </c>
      <c r="O1277" s="117">
        <f t="shared" si="118"/>
        <v>23</v>
      </c>
      <c r="P1277" s="117">
        <f t="shared" si="119"/>
        <v>22</v>
      </c>
      <c r="R1277" s="117" t="e">
        <f>VLOOKUP(B1277&amp;"-"&amp;C1277,Backgroundconc!$A$3:$E$2100,4,FALSE)</f>
        <v>#N/A</v>
      </c>
      <c r="S1277" s="117" t="e">
        <f>VLOOKUP(B1277&amp;"-"&amp;C1277,Backgroundconc!$A$3:$E$2100,5,FALSE)</f>
        <v>#N/A</v>
      </c>
    </row>
    <row r="1278" spans="1:19">
      <c r="A1278" s="117" t="str">
        <f t="shared" si="116"/>
        <v>23232012</v>
      </c>
      <c r="B1278" s="117">
        <f t="shared" si="120"/>
        <v>23</v>
      </c>
      <c r="C1278" s="117">
        <f t="shared" si="121"/>
        <v>23</v>
      </c>
      <c r="D1278" s="117">
        <v>112000</v>
      </c>
      <c r="E1278" s="117">
        <v>110000</v>
      </c>
      <c r="F1278" s="117">
        <v>2012</v>
      </c>
      <c r="G1278" s="117">
        <v>3.837742</v>
      </c>
      <c r="N1278" s="117" t="str">
        <f t="shared" si="117"/>
        <v>112000110000</v>
      </c>
      <c r="O1278" s="117">
        <f t="shared" si="118"/>
        <v>23</v>
      </c>
      <c r="P1278" s="117">
        <f t="shared" si="119"/>
        <v>23</v>
      </c>
      <c r="R1278" s="117" t="e">
        <f>VLOOKUP(B1278&amp;"-"&amp;C1278,Backgroundconc!$A$3:$E$2100,4,FALSE)</f>
        <v>#N/A</v>
      </c>
      <c r="S1278" s="117" t="e">
        <f>VLOOKUP(B1278&amp;"-"&amp;C1278,Backgroundconc!$A$3:$E$2100,5,FALSE)</f>
        <v>#N/A</v>
      </c>
    </row>
    <row r="1279" spans="1:19">
      <c r="A1279" s="117" t="str">
        <f t="shared" si="116"/>
        <v>23242012</v>
      </c>
      <c r="B1279" s="117">
        <f t="shared" si="120"/>
        <v>23</v>
      </c>
      <c r="C1279" s="117">
        <f t="shared" si="121"/>
        <v>24</v>
      </c>
      <c r="D1279" s="117">
        <v>112000</v>
      </c>
      <c r="E1279" s="117">
        <v>114000</v>
      </c>
      <c r="F1279" s="117">
        <v>2012</v>
      </c>
      <c r="G1279" s="117">
        <v>3.8026330000000002</v>
      </c>
      <c r="N1279" s="117" t="str">
        <f t="shared" si="117"/>
        <v>112000114000</v>
      </c>
      <c r="O1279" s="117">
        <f t="shared" si="118"/>
        <v>23</v>
      </c>
      <c r="P1279" s="117">
        <f t="shared" si="119"/>
        <v>24</v>
      </c>
      <c r="R1279" s="117">
        <f>VLOOKUP(B1279&amp;"-"&amp;C1279,Backgroundconc!$A$3:$E$2100,4,FALSE)</f>
        <v>112000</v>
      </c>
      <c r="S1279" s="117">
        <f>VLOOKUP(B1279&amp;"-"&amp;C1279,Backgroundconc!$A$3:$E$2100,5,FALSE)</f>
        <v>114000</v>
      </c>
    </row>
    <row r="1280" spans="1:19">
      <c r="A1280" s="117" t="str">
        <f t="shared" si="116"/>
        <v>23252012</v>
      </c>
      <c r="B1280" s="117">
        <f t="shared" si="120"/>
        <v>23</v>
      </c>
      <c r="C1280" s="117">
        <f t="shared" si="121"/>
        <v>25</v>
      </c>
      <c r="D1280" s="117">
        <v>112000</v>
      </c>
      <c r="E1280" s="117">
        <v>118000</v>
      </c>
      <c r="F1280" s="117">
        <v>2012</v>
      </c>
      <c r="G1280" s="117">
        <v>3.4229880000000001</v>
      </c>
      <c r="N1280" s="117" t="str">
        <f t="shared" si="117"/>
        <v>112000118000</v>
      </c>
      <c r="O1280" s="117">
        <f t="shared" si="118"/>
        <v>23</v>
      </c>
      <c r="P1280" s="117">
        <f t="shared" si="119"/>
        <v>25</v>
      </c>
      <c r="R1280" s="117">
        <f>VLOOKUP(B1280&amp;"-"&amp;C1280,Backgroundconc!$A$3:$E$2100,4,FALSE)</f>
        <v>112000</v>
      </c>
      <c r="S1280" s="117">
        <f>VLOOKUP(B1280&amp;"-"&amp;C1280,Backgroundconc!$A$3:$E$2100,5,FALSE)</f>
        <v>118000</v>
      </c>
    </row>
    <row r="1281" spans="1:19">
      <c r="A1281" s="117" t="str">
        <f t="shared" si="116"/>
        <v>23262012</v>
      </c>
      <c r="B1281" s="117">
        <f t="shared" si="120"/>
        <v>23</v>
      </c>
      <c r="C1281" s="117">
        <f t="shared" si="121"/>
        <v>26</v>
      </c>
      <c r="D1281" s="117">
        <v>112000</v>
      </c>
      <c r="E1281" s="117">
        <v>122000</v>
      </c>
      <c r="F1281" s="117">
        <v>2012</v>
      </c>
      <c r="G1281" s="117">
        <v>3.1739799999999998</v>
      </c>
      <c r="N1281" s="117" t="str">
        <f t="shared" si="117"/>
        <v>112000122000</v>
      </c>
      <c r="O1281" s="117">
        <f t="shared" si="118"/>
        <v>23</v>
      </c>
      <c r="P1281" s="117">
        <f t="shared" si="119"/>
        <v>26</v>
      </c>
      <c r="R1281" s="117">
        <f>VLOOKUP(B1281&amp;"-"&amp;C1281,Backgroundconc!$A$3:$E$2100,4,FALSE)</f>
        <v>112000</v>
      </c>
      <c r="S1281" s="117">
        <f>VLOOKUP(B1281&amp;"-"&amp;C1281,Backgroundconc!$A$3:$E$2100,5,FALSE)</f>
        <v>122000</v>
      </c>
    </row>
    <row r="1282" spans="1:19">
      <c r="A1282" s="117" t="str">
        <f t="shared" si="116"/>
        <v>23272012</v>
      </c>
      <c r="B1282" s="117">
        <f t="shared" si="120"/>
        <v>23</v>
      </c>
      <c r="C1282" s="117">
        <f t="shared" si="121"/>
        <v>27</v>
      </c>
      <c r="D1282" s="117">
        <v>112000</v>
      </c>
      <c r="E1282" s="117">
        <v>126000</v>
      </c>
      <c r="F1282" s="117">
        <v>2012</v>
      </c>
      <c r="G1282" s="117">
        <v>3.3233570000000001</v>
      </c>
      <c r="N1282" s="117" t="str">
        <f t="shared" si="117"/>
        <v>112000126000</v>
      </c>
      <c r="O1282" s="117">
        <f t="shared" si="118"/>
        <v>23</v>
      </c>
      <c r="P1282" s="117">
        <f t="shared" si="119"/>
        <v>27</v>
      </c>
      <c r="R1282" s="117">
        <f>VLOOKUP(B1282&amp;"-"&amp;C1282,Backgroundconc!$A$3:$E$2100,4,FALSE)</f>
        <v>112000</v>
      </c>
      <c r="S1282" s="117">
        <f>VLOOKUP(B1282&amp;"-"&amp;C1282,Backgroundconc!$A$3:$E$2100,5,FALSE)</f>
        <v>126000</v>
      </c>
    </row>
    <row r="1283" spans="1:19">
      <c r="A1283" s="117" t="str">
        <f t="shared" ref="A1283:A1346" si="122">CONCATENATE(B1283,C1283,F1283)</f>
        <v>23282012</v>
      </c>
      <c r="B1283" s="117">
        <f t="shared" si="120"/>
        <v>23</v>
      </c>
      <c r="C1283" s="117">
        <f t="shared" si="121"/>
        <v>28</v>
      </c>
      <c r="D1283" s="117">
        <v>112000</v>
      </c>
      <c r="E1283" s="117">
        <v>130000</v>
      </c>
      <c r="F1283" s="117">
        <v>2012</v>
      </c>
      <c r="G1283" s="117">
        <v>3.0939700000000001</v>
      </c>
      <c r="N1283" s="117" t="str">
        <f t="shared" ref="N1283:N1346" si="123">D1283&amp;E1283</f>
        <v>112000130000</v>
      </c>
      <c r="O1283" s="117">
        <f t="shared" ref="O1283:O1346" si="124">B1283</f>
        <v>23</v>
      </c>
      <c r="P1283" s="117">
        <f t="shared" ref="P1283:P1346" si="125">C1283</f>
        <v>28</v>
      </c>
      <c r="R1283" s="117">
        <f>VLOOKUP(B1283&amp;"-"&amp;C1283,Backgroundconc!$A$3:$E$2100,4,FALSE)</f>
        <v>112000</v>
      </c>
      <c r="S1283" s="117">
        <f>VLOOKUP(B1283&amp;"-"&amp;C1283,Backgroundconc!$A$3:$E$2100,5,FALSE)</f>
        <v>130000</v>
      </c>
    </row>
    <row r="1284" spans="1:19">
      <c r="A1284" s="117" t="str">
        <f t="shared" si="122"/>
        <v>23292012</v>
      </c>
      <c r="B1284" s="117">
        <f t="shared" si="120"/>
        <v>23</v>
      </c>
      <c r="C1284" s="117">
        <f t="shared" si="121"/>
        <v>29</v>
      </c>
      <c r="D1284" s="117">
        <v>112000</v>
      </c>
      <c r="E1284" s="117">
        <v>134000</v>
      </c>
      <c r="F1284" s="117">
        <v>2012</v>
      </c>
      <c r="G1284" s="117">
        <v>3.6969319999999999</v>
      </c>
      <c r="N1284" s="117" t="str">
        <f t="shared" si="123"/>
        <v>112000134000</v>
      </c>
      <c r="O1284" s="117">
        <f t="shared" si="124"/>
        <v>23</v>
      </c>
      <c r="P1284" s="117">
        <f t="shared" si="125"/>
        <v>29</v>
      </c>
      <c r="R1284" s="117">
        <f>VLOOKUP(B1284&amp;"-"&amp;C1284,Backgroundconc!$A$3:$E$2100,4,FALSE)</f>
        <v>112000</v>
      </c>
      <c r="S1284" s="117">
        <f>VLOOKUP(B1284&amp;"-"&amp;C1284,Backgroundconc!$A$3:$E$2100,5,FALSE)</f>
        <v>134000</v>
      </c>
    </row>
    <row r="1285" spans="1:19">
      <c r="A1285" s="117" t="str">
        <f t="shared" si="122"/>
        <v>23302012</v>
      </c>
      <c r="B1285" s="117">
        <f t="shared" si="120"/>
        <v>23</v>
      </c>
      <c r="C1285" s="117">
        <f t="shared" si="121"/>
        <v>30</v>
      </c>
      <c r="D1285" s="117">
        <v>112000</v>
      </c>
      <c r="E1285" s="117">
        <v>138000</v>
      </c>
      <c r="F1285" s="117">
        <v>2012</v>
      </c>
      <c r="G1285" s="117">
        <v>3.8134749999999999</v>
      </c>
      <c r="N1285" s="117" t="str">
        <f t="shared" si="123"/>
        <v>112000138000</v>
      </c>
      <c r="O1285" s="117">
        <f t="shared" si="124"/>
        <v>23</v>
      </c>
      <c r="P1285" s="117">
        <f t="shared" si="125"/>
        <v>30</v>
      </c>
      <c r="R1285" s="117">
        <f>VLOOKUP(B1285&amp;"-"&amp;C1285,Backgroundconc!$A$3:$E$2100,4,FALSE)</f>
        <v>112000</v>
      </c>
      <c r="S1285" s="117">
        <f>VLOOKUP(B1285&amp;"-"&amp;C1285,Backgroundconc!$A$3:$E$2100,5,FALSE)</f>
        <v>138000</v>
      </c>
    </row>
    <row r="1286" spans="1:19">
      <c r="A1286" s="117" t="str">
        <f t="shared" si="122"/>
        <v>23312012</v>
      </c>
      <c r="B1286" s="117">
        <f t="shared" si="120"/>
        <v>23</v>
      </c>
      <c r="C1286" s="117">
        <f t="shared" si="121"/>
        <v>31</v>
      </c>
      <c r="D1286" s="117">
        <v>112000</v>
      </c>
      <c r="E1286" s="117">
        <v>142000</v>
      </c>
      <c r="F1286" s="117">
        <v>2012</v>
      </c>
      <c r="G1286" s="117">
        <v>3.8361689999999999</v>
      </c>
      <c r="N1286" s="117" t="str">
        <f t="shared" si="123"/>
        <v>112000142000</v>
      </c>
      <c r="O1286" s="117">
        <f t="shared" si="124"/>
        <v>23</v>
      </c>
      <c r="P1286" s="117">
        <f t="shared" si="125"/>
        <v>31</v>
      </c>
      <c r="R1286" s="117">
        <f>VLOOKUP(B1286&amp;"-"&amp;C1286,Backgroundconc!$A$3:$E$2100,4,FALSE)</f>
        <v>112000</v>
      </c>
      <c r="S1286" s="117">
        <f>VLOOKUP(B1286&amp;"-"&amp;C1286,Backgroundconc!$A$3:$E$2100,5,FALSE)</f>
        <v>142000</v>
      </c>
    </row>
    <row r="1287" spans="1:19">
      <c r="A1287" s="117" t="str">
        <f t="shared" si="122"/>
        <v>23322012</v>
      </c>
      <c r="B1287" s="117">
        <f t="shared" si="120"/>
        <v>23</v>
      </c>
      <c r="C1287" s="117">
        <f t="shared" si="121"/>
        <v>32</v>
      </c>
      <c r="D1287" s="117">
        <v>112000</v>
      </c>
      <c r="E1287" s="117">
        <v>146000</v>
      </c>
      <c r="F1287" s="117">
        <v>2012</v>
      </c>
      <c r="G1287" s="117">
        <v>3.7701539999999998</v>
      </c>
      <c r="N1287" s="117" t="str">
        <f t="shared" si="123"/>
        <v>112000146000</v>
      </c>
      <c r="O1287" s="117">
        <f t="shared" si="124"/>
        <v>23</v>
      </c>
      <c r="P1287" s="117">
        <f t="shared" si="125"/>
        <v>32</v>
      </c>
      <c r="R1287" s="117">
        <f>VLOOKUP(B1287&amp;"-"&amp;C1287,Backgroundconc!$A$3:$E$2100,4,FALSE)</f>
        <v>112000</v>
      </c>
      <c r="S1287" s="117">
        <f>VLOOKUP(B1287&amp;"-"&amp;C1287,Backgroundconc!$A$3:$E$2100,5,FALSE)</f>
        <v>146000</v>
      </c>
    </row>
    <row r="1288" spans="1:19">
      <c r="A1288" s="117" t="str">
        <f t="shared" si="122"/>
        <v>23332012</v>
      </c>
      <c r="B1288" s="117">
        <f t="shared" si="120"/>
        <v>23</v>
      </c>
      <c r="C1288" s="117">
        <f t="shared" si="121"/>
        <v>33</v>
      </c>
      <c r="D1288" s="117">
        <v>112000</v>
      </c>
      <c r="E1288" s="117">
        <v>150000</v>
      </c>
      <c r="F1288" s="117">
        <v>2012</v>
      </c>
      <c r="G1288" s="117">
        <v>3.6229740000000001</v>
      </c>
      <c r="N1288" s="117" t="str">
        <f t="shared" si="123"/>
        <v>112000150000</v>
      </c>
      <c r="O1288" s="117">
        <f t="shared" si="124"/>
        <v>23</v>
      </c>
      <c r="P1288" s="117">
        <f t="shared" si="125"/>
        <v>33</v>
      </c>
      <c r="R1288" s="117">
        <f>VLOOKUP(B1288&amp;"-"&amp;C1288,Backgroundconc!$A$3:$E$2100,4,FALSE)</f>
        <v>112000</v>
      </c>
      <c r="S1288" s="117">
        <f>VLOOKUP(B1288&amp;"-"&amp;C1288,Backgroundconc!$A$3:$E$2100,5,FALSE)</f>
        <v>150000</v>
      </c>
    </row>
    <row r="1289" spans="1:19">
      <c r="A1289" s="117" t="str">
        <f t="shared" si="122"/>
        <v>23342012</v>
      </c>
      <c r="B1289" s="117">
        <f t="shared" si="120"/>
        <v>23</v>
      </c>
      <c r="C1289" s="117">
        <f t="shared" si="121"/>
        <v>34</v>
      </c>
      <c r="D1289" s="117">
        <v>112000</v>
      </c>
      <c r="E1289" s="117">
        <v>154000</v>
      </c>
      <c r="F1289" s="117">
        <v>2012</v>
      </c>
      <c r="G1289" s="117">
        <v>3.491263</v>
      </c>
      <c r="N1289" s="117" t="str">
        <f t="shared" si="123"/>
        <v>112000154000</v>
      </c>
      <c r="O1289" s="117">
        <f t="shared" si="124"/>
        <v>23</v>
      </c>
      <c r="P1289" s="117">
        <f t="shared" si="125"/>
        <v>34</v>
      </c>
      <c r="R1289" s="117">
        <f>VLOOKUP(B1289&amp;"-"&amp;C1289,Backgroundconc!$A$3:$E$2100,4,FALSE)</f>
        <v>112000</v>
      </c>
      <c r="S1289" s="117">
        <f>VLOOKUP(B1289&amp;"-"&amp;C1289,Backgroundconc!$A$3:$E$2100,5,FALSE)</f>
        <v>154000</v>
      </c>
    </row>
    <row r="1290" spans="1:19">
      <c r="A1290" s="117" t="str">
        <f t="shared" si="122"/>
        <v>23352012</v>
      </c>
      <c r="B1290" s="117">
        <f t="shared" si="120"/>
        <v>23</v>
      </c>
      <c r="C1290" s="117">
        <f t="shared" si="121"/>
        <v>35</v>
      </c>
      <c r="D1290" s="117">
        <v>112000</v>
      </c>
      <c r="E1290" s="117">
        <v>158000</v>
      </c>
      <c r="F1290" s="117">
        <v>2012</v>
      </c>
      <c r="G1290" s="117">
        <v>3.4736630000000002</v>
      </c>
      <c r="N1290" s="117" t="str">
        <f t="shared" si="123"/>
        <v>112000158000</v>
      </c>
      <c r="O1290" s="117">
        <f t="shared" si="124"/>
        <v>23</v>
      </c>
      <c r="P1290" s="117">
        <f t="shared" si="125"/>
        <v>35</v>
      </c>
      <c r="R1290" s="117">
        <f>VLOOKUP(B1290&amp;"-"&amp;C1290,Backgroundconc!$A$3:$E$2100,4,FALSE)</f>
        <v>112000</v>
      </c>
      <c r="S1290" s="117">
        <f>VLOOKUP(B1290&amp;"-"&amp;C1290,Backgroundconc!$A$3:$E$2100,5,FALSE)</f>
        <v>158000</v>
      </c>
    </row>
    <row r="1291" spans="1:19">
      <c r="A1291" s="117" t="str">
        <f t="shared" si="122"/>
        <v>23362012</v>
      </c>
      <c r="B1291" s="117">
        <f t="shared" si="120"/>
        <v>23</v>
      </c>
      <c r="C1291" s="117">
        <f t="shared" si="121"/>
        <v>36</v>
      </c>
      <c r="D1291" s="117">
        <v>112000</v>
      </c>
      <c r="E1291" s="117">
        <v>162000</v>
      </c>
      <c r="F1291" s="117">
        <v>2012</v>
      </c>
      <c r="G1291" s="117">
        <v>3.5584600000000002</v>
      </c>
      <c r="N1291" s="117" t="str">
        <f t="shared" si="123"/>
        <v>112000162000</v>
      </c>
      <c r="O1291" s="117">
        <f t="shared" si="124"/>
        <v>23</v>
      </c>
      <c r="P1291" s="117">
        <f t="shared" si="125"/>
        <v>36</v>
      </c>
      <c r="R1291" s="117">
        <f>VLOOKUP(B1291&amp;"-"&amp;C1291,Backgroundconc!$A$3:$E$2100,4,FALSE)</f>
        <v>112000</v>
      </c>
      <c r="S1291" s="117">
        <f>VLOOKUP(B1291&amp;"-"&amp;C1291,Backgroundconc!$A$3:$E$2100,5,FALSE)</f>
        <v>162000</v>
      </c>
    </row>
    <row r="1292" spans="1:19">
      <c r="A1292" s="117" t="str">
        <f t="shared" si="122"/>
        <v>23372012</v>
      </c>
      <c r="B1292" s="117">
        <f t="shared" si="120"/>
        <v>23</v>
      </c>
      <c r="C1292" s="117">
        <f t="shared" si="121"/>
        <v>37</v>
      </c>
      <c r="D1292" s="117">
        <v>112000</v>
      </c>
      <c r="E1292" s="117">
        <v>166000</v>
      </c>
      <c r="F1292" s="117">
        <v>2012</v>
      </c>
      <c r="G1292" s="117">
        <v>3.4177870000000001</v>
      </c>
      <c r="N1292" s="117" t="str">
        <f t="shared" si="123"/>
        <v>112000166000</v>
      </c>
      <c r="O1292" s="117">
        <f t="shared" si="124"/>
        <v>23</v>
      </c>
      <c r="P1292" s="117">
        <f t="shared" si="125"/>
        <v>37</v>
      </c>
      <c r="R1292" s="117">
        <f>VLOOKUP(B1292&amp;"-"&amp;C1292,Backgroundconc!$A$3:$E$2100,4,FALSE)</f>
        <v>112000</v>
      </c>
      <c r="S1292" s="117">
        <f>VLOOKUP(B1292&amp;"-"&amp;C1292,Backgroundconc!$A$3:$E$2100,5,FALSE)</f>
        <v>166000</v>
      </c>
    </row>
    <row r="1293" spans="1:19">
      <c r="A1293" s="117" t="str">
        <f t="shared" si="122"/>
        <v>23382012</v>
      </c>
      <c r="B1293" s="117">
        <f t="shared" si="120"/>
        <v>23</v>
      </c>
      <c r="C1293" s="117">
        <f t="shared" si="121"/>
        <v>38</v>
      </c>
      <c r="D1293" s="117">
        <v>112000</v>
      </c>
      <c r="E1293" s="117">
        <v>170000</v>
      </c>
      <c r="F1293" s="117">
        <v>2012</v>
      </c>
      <c r="G1293" s="117">
        <v>3.3269440000000001</v>
      </c>
      <c r="N1293" s="117" t="str">
        <f t="shared" si="123"/>
        <v>112000170000</v>
      </c>
      <c r="O1293" s="117">
        <f t="shared" si="124"/>
        <v>23</v>
      </c>
      <c r="P1293" s="117">
        <f t="shared" si="125"/>
        <v>38</v>
      </c>
      <c r="R1293" s="117">
        <f>VLOOKUP(B1293&amp;"-"&amp;C1293,Backgroundconc!$A$3:$E$2100,4,FALSE)</f>
        <v>112000</v>
      </c>
      <c r="S1293" s="117">
        <f>VLOOKUP(B1293&amp;"-"&amp;C1293,Backgroundconc!$A$3:$E$2100,5,FALSE)</f>
        <v>170000</v>
      </c>
    </row>
    <row r="1294" spans="1:19">
      <c r="A1294" s="117" t="str">
        <f t="shared" si="122"/>
        <v>23392012</v>
      </c>
      <c r="B1294" s="117">
        <f t="shared" si="120"/>
        <v>23</v>
      </c>
      <c r="C1294" s="117">
        <f t="shared" si="121"/>
        <v>39</v>
      </c>
      <c r="D1294" s="117">
        <v>112000</v>
      </c>
      <c r="E1294" s="117">
        <v>174000</v>
      </c>
      <c r="F1294" s="117">
        <v>2012</v>
      </c>
      <c r="G1294" s="117">
        <v>3.0940349999999999</v>
      </c>
      <c r="N1294" s="117" t="str">
        <f t="shared" si="123"/>
        <v>112000174000</v>
      </c>
      <c r="O1294" s="117">
        <f t="shared" si="124"/>
        <v>23</v>
      </c>
      <c r="P1294" s="117">
        <f t="shared" si="125"/>
        <v>39</v>
      </c>
      <c r="R1294" s="117">
        <f>VLOOKUP(B1294&amp;"-"&amp;C1294,Backgroundconc!$A$3:$E$2100,4,FALSE)</f>
        <v>112000</v>
      </c>
      <c r="S1294" s="117">
        <f>VLOOKUP(B1294&amp;"-"&amp;C1294,Backgroundconc!$A$3:$E$2100,5,FALSE)</f>
        <v>174000</v>
      </c>
    </row>
    <row r="1295" spans="1:19">
      <c r="A1295" s="117" t="str">
        <f t="shared" si="122"/>
        <v>23402012</v>
      </c>
      <c r="B1295" s="117">
        <f t="shared" si="120"/>
        <v>23</v>
      </c>
      <c r="C1295" s="117">
        <f t="shared" si="121"/>
        <v>40</v>
      </c>
      <c r="D1295" s="117">
        <v>112000</v>
      </c>
      <c r="E1295" s="117">
        <v>178000</v>
      </c>
      <c r="F1295" s="117">
        <v>2012</v>
      </c>
      <c r="G1295" s="117">
        <v>3.152482</v>
      </c>
      <c r="N1295" s="117" t="str">
        <f t="shared" si="123"/>
        <v>112000178000</v>
      </c>
      <c r="O1295" s="117">
        <f t="shared" si="124"/>
        <v>23</v>
      </c>
      <c r="P1295" s="117">
        <f t="shared" si="125"/>
        <v>40</v>
      </c>
      <c r="R1295" s="117">
        <f>VLOOKUP(B1295&amp;"-"&amp;C1295,Backgroundconc!$A$3:$E$2100,4,FALSE)</f>
        <v>112000</v>
      </c>
      <c r="S1295" s="117">
        <f>VLOOKUP(B1295&amp;"-"&amp;C1295,Backgroundconc!$A$3:$E$2100,5,FALSE)</f>
        <v>178000</v>
      </c>
    </row>
    <row r="1296" spans="1:19">
      <c r="A1296" s="117" t="str">
        <f t="shared" si="122"/>
        <v>23412012</v>
      </c>
      <c r="B1296" s="117">
        <f t="shared" si="120"/>
        <v>23</v>
      </c>
      <c r="C1296" s="117">
        <f t="shared" si="121"/>
        <v>41</v>
      </c>
      <c r="D1296" s="117">
        <v>112000</v>
      </c>
      <c r="E1296" s="117">
        <v>182000</v>
      </c>
      <c r="F1296" s="117">
        <v>2012</v>
      </c>
      <c r="G1296" s="117">
        <v>3.0680510000000001</v>
      </c>
      <c r="N1296" s="117" t="str">
        <f t="shared" si="123"/>
        <v>112000182000</v>
      </c>
      <c r="O1296" s="117">
        <f t="shared" si="124"/>
        <v>23</v>
      </c>
      <c r="P1296" s="117">
        <f t="shared" si="125"/>
        <v>41</v>
      </c>
      <c r="R1296" s="117">
        <f>VLOOKUP(B1296&amp;"-"&amp;C1296,Backgroundconc!$A$3:$E$2100,4,FALSE)</f>
        <v>112000</v>
      </c>
      <c r="S1296" s="117">
        <f>VLOOKUP(B1296&amp;"-"&amp;C1296,Backgroundconc!$A$3:$E$2100,5,FALSE)</f>
        <v>182000</v>
      </c>
    </row>
    <row r="1297" spans="1:19">
      <c r="A1297" s="117" t="str">
        <f t="shared" si="122"/>
        <v>23422012</v>
      </c>
      <c r="B1297" s="117">
        <f t="shared" si="120"/>
        <v>23</v>
      </c>
      <c r="C1297" s="117">
        <f t="shared" si="121"/>
        <v>42</v>
      </c>
      <c r="D1297" s="117">
        <v>112000</v>
      </c>
      <c r="E1297" s="117">
        <v>186000</v>
      </c>
      <c r="F1297" s="117">
        <v>2012</v>
      </c>
      <c r="G1297" s="117">
        <v>3.0775169999999998</v>
      </c>
      <c r="N1297" s="117" t="str">
        <f t="shared" si="123"/>
        <v>112000186000</v>
      </c>
      <c r="O1297" s="117">
        <f t="shared" si="124"/>
        <v>23</v>
      </c>
      <c r="P1297" s="117">
        <f t="shared" si="125"/>
        <v>42</v>
      </c>
      <c r="R1297" s="117">
        <f>VLOOKUP(B1297&amp;"-"&amp;C1297,Backgroundconc!$A$3:$E$2100,4,FALSE)</f>
        <v>112000</v>
      </c>
      <c r="S1297" s="117">
        <f>VLOOKUP(B1297&amp;"-"&amp;C1297,Backgroundconc!$A$3:$E$2100,5,FALSE)</f>
        <v>186000</v>
      </c>
    </row>
    <row r="1298" spans="1:19">
      <c r="A1298" s="117" t="str">
        <f t="shared" si="122"/>
        <v>23432012</v>
      </c>
      <c r="B1298" s="117">
        <f t="shared" si="120"/>
        <v>23</v>
      </c>
      <c r="C1298" s="117">
        <f t="shared" si="121"/>
        <v>43</v>
      </c>
      <c r="D1298" s="117">
        <v>112000</v>
      </c>
      <c r="E1298" s="117">
        <v>190000</v>
      </c>
      <c r="F1298" s="117">
        <v>2012</v>
      </c>
      <c r="G1298" s="117">
        <v>2.9447209999999999</v>
      </c>
      <c r="N1298" s="117" t="str">
        <f t="shared" si="123"/>
        <v>112000190000</v>
      </c>
      <c r="O1298" s="117">
        <f t="shared" si="124"/>
        <v>23</v>
      </c>
      <c r="P1298" s="117">
        <f t="shared" si="125"/>
        <v>43</v>
      </c>
      <c r="R1298" s="117">
        <f>VLOOKUP(B1298&amp;"-"&amp;C1298,Backgroundconc!$A$3:$E$2100,4,FALSE)</f>
        <v>112000</v>
      </c>
      <c r="S1298" s="117">
        <f>VLOOKUP(B1298&amp;"-"&amp;C1298,Backgroundconc!$A$3:$E$2100,5,FALSE)</f>
        <v>190000</v>
      </c>
    </row>
    <row r="1299" spans="1:19">
      <c r="A1299" s="117" t="str">
        <f t="shared" si="122"/>
        <v>23442012</v>
      </c>
      <c r="B1299" s="117">
        <f t="shared" si="120"/>
        <v>23</v>
      </c>
      <c r="C1299" s="117">
        <f t="shared" si="121"/>
        <v>44</v>
      </c>
      <c r="D1299" s="117">
        <v>112000</v>
      </c>
      <c r="E1299" s="117">
        <v>194000</v>
      </c>
      <c r="F1299" s="117">
        <v>2012</v>
      </c>
      <c r="G1299" s="117">
        <v>3.0316130000000001</v>
      </c>
      <c r="N1299" s="117" t="str">
        <f t="shared" si="123"/>
        <v>112000194000</v>
      </c>
      <c r="O1299" s="117">
        <f t="shared" si="124"/>
        <v>23</v>
      </c>
      <c r="P1299" s="117">
        <f t="shared" si="125"/>
        <v>44</v>
      </c>
      <c r="R1299" s="117">
        <f>VLOOKUP(B1299&amp;"-"&amp;C1299,Backgroundconc!$A$3:$E$2100,4,FALSE)</f>
        <v>112000</v>
      </c>
      <c r="S1299" s="117">
        <f>VLOOKUP(B1299&amp;"-"&amp;C1299,Backgroundconc!$A$3:$E$2100,5,FALSE)</f>
        <v>194000</v>
      </c>
    </row>
    <row r="1300" spans="1:19">
      <c r="A1300" s="117" t="str">
        <f t="shared" si="122"/>
        <v>23452012</v>
      </c>
      <c r="B1300" s="117">
        <f t="shared" si="120"/>
        <v>23</v>
      </c>
      <c r="C1300" s="117">
        <f t="shared" si="121"/>
        <v>45</v>
      </c>
      <c r="D1300" s="117">
        <v>112000</v>
      </c>
      <c r="E1300" s="117">
        <v>198000</v>
      </c>
      <c r="F1300" s="117">
        <v>2012</v>
      </c>
      <c r="G1300" s="117">
        <v>3.0232100000000002</v>
      </c>
      <c r="N1300" s="117" t="str">
        <f t="shared" si="123"/>
        <v>112000198000</v>
      </c>
      <c r="O1300" s="117">
        <f t="shared" si="124"/>
        <v>23</v>
      </c>
      <c r="P1300" s="117">
        <f t="shared" si="125"/>
        <v>45</v>
      </c>
      <c r="R1300" s="117">
        <f>VLOOKUP(B1300&amp;"-"&amp;C1300,Backgroundconc!$A$3:$E$2100,4,FALSE)</f>
        <v>112000</v>
      </c>
      <c r="S1300" s="117">
        <f>VLOOKUP(B1300&amp;"-"&amp;C1300,Backgroundconc!$A$3:$E$2100,5,FALSE)</f>
        <v>198000</v>
      </c>
    </row>
    <row r="1301" spans="1:19">
      <c r="A1301" s="117" t="str">
        <f t="shared" si="122"/>
        <v>23462012</v>
      </c>
      <c r="B1301" s="117">
        <f t="shared" si="120"/>
        <v>23</v>
      </c>
      <c r="C1301" s="117">
        <f t="shared" si="121"/>
        <v>46</v>
      </c>
      <c r="D1301" s="117">
        <v>112000</v>
      </c>
      <c r="E1301" s="117">
        <v>202000</v>
      </c>
      <c r="F1301" s="117">
        <v>2012</v>
      </c>
      <c r="G1301" s="117">
        <v>3.0889389999999999</v>
      </c>
      <c r="N1301" s="117" t="str">
        <f t="shared" si="123"/>
        <v>112000202000</v>
      </c>
      <c r="O1301" s="117">
        <f t="shared" si="124"/>
        <v>23</v>
      </c>
      <c r="P1301" s="117">
        <f t="shared" si="125"/>
        <v>46</v>
      </c>
      <c r="R1301" s="117">
        <f>VLOOKUP(B1301&amp;"-"&amp;C1301,Backgroundconc!$A$3:$E$2100,4,FALSE)</f>
        <v>112000</v>
      </c>
      <c r="S1301" s="117">
        <f>VLOOKUP(B1301&amp;"-"&amp;C1301,Backgroundconc!$A$3:$E$2100,5,FALSE)</f>
        <v>202000</v>
      </c>
    </row>
    <row r="1302" spans="1:19">
      <c r="A1302" s="117" t="str">
        <f t="shared" si="122"/>
        <v>23472012</v>
      </c>
      <c r="B1302" s="117">
        <f t="shared" si="120"/>
        <v>23</v>
      </c>
      <c r="C1302" s="117">
        <f t="shared" si="121"/>
        <v>47</v>
      </c>
      <c r="D1302" s="117">
        <v>112000</v>
      </c>
      <c r="E1302" s="117">
        <v>206000</v>
      </c>
      <c r="F1302" s="117">
        <v>2012</v>
      </c>
      <c r="G1302" s="117">
        <v>2.8536329999999999</v>
      </c>
      <c r="N1302" s="117" t="str">
        <f t="shared" si="123"/>
        <v>112000206000</v>
      </c>
      <c r="O1302" s="117">
        <f t="shared" si="124"/>
        <v>23</v>
      </c>
      <c r="P1302" s="117">
        <f t="shared" si="125"/>
        <v>47</v>
      </c>
      <c r="R1302" s="117">
        <f>VLOOKUP(B1302&amp;"-"&amp;C1302,Backgroundconc!$A$3:$E$2100,4,FALSE)</f>
        <v>112000</v>
      </c>
      <c r="S1302" s="117">
        <f>VLOOKUP(B1302&amp;"-"&amp;C1302,Backgroundconc!$A$3:$E$2100,5,FALSE)</f>
        <v>206000</v>
      </c>
    </row>
    <row r="1303" spans="1:19">
      <c r="A1303" s="117" t="str">
        <f t="shared" si="122"/>
        <v>23482012</v>
      </c>
      <c r="B1303" s="117">
        <f t="shared" si="120"/>
        <v>23</v>
      </c>
      <c r="C1303" s="117">
        <f t="shared" si="121"/>
        <v>48</v>
      </c>
      <c r="D1303" s="117">
        <v>112000</v>
      </c>
      <c r="E1303" s="117">
        <v>210000</v>
      </c>
      <c r="F1303" s="117">
        <v>2012</v>
      </c>
      <c r="G1303" s="117">
        <v>3.0638930000000002</v>
      </c>
      <c r="N1303" s="117" t="str">
        <f t="shared" si="123"/>
        <v>112000210000</v>
      </c>
      <c r="O1303" s="117">
        <f t="shared" si="124"/>
        <v>23</v>
      </c>
      <c r="P1303" s="117">
        <f t="shared" si="125"/>
        <v>48</v>
      </c>
      <c r="R1303" s="117">
        <f>VLOOKUP(B1303&amp;"-"&amp;C1303,Backgroundconc!$A$3:$E$2100,4,FALSE)</f>
        <v>112000</v>
      </c>
      <c r="S1303" s="117">
        <f>VLOOKUP(B1303&amp;"-"&amp;C1303,Backgroundconc!$A$3:$E$2100,5,FALSE)</f>
        <v>210000</v>
      </c>
    </row>
    <row r="1304" spans="1:19">
      <c r="A1304" s="117" t="str">
        <f t="shared" si="122"/>
        <v>23492012</v>
      </c>
      <c r="B1304" s="117">
        <f t="shared" si="120"/>
        <v>23</v>
      </c>
      <c r="C1304" s="117">
        <f t="shared" si="121"/>
        <v>49</v>
      </c>
      <c r="D1304" s="117">
        <v>112000</v>
      </c>
      <c r="E1304" s="117">
        <v>214000</v>
      </c>
      <c r="F1304" s="117">
        <v>2012</v>
      </c>
      <c r="G1304" s="117">
        <v>3.1858680000000001</v>
      </c>
      <c r="N1304" s="117" t="str">
        <f t="shared" si="123"/>
        <v>112000214000</v>
      </c>
      <c r="O1304" s="117">
        <f t="shared" si="124"/>
        <v>23</v>
      </c>
      <c r="P1304" s="117">
        <f t="shared" si="125"/>
        <v>49</v>
      </c>
      <c r="R1304" s="117" t="e">
        <f>VLOOKUP(B1304&amp;"-"&amp;C1304,Backgroundconc!$A$3:$E$2100,4,FALSE)</f>
        <v>#N/A</v>
      </c>
      <c r="S1304" s="117" t="e">
        <f>VLOOKUP(B1304&amp;"-"&amp;C1304,Backgroundconc!$A$3:$E$2100,5,FALSE)</f>
        <v>#N/A</v>
      </c>
    </row>
    <row r="1305" spans="1:19">
      <c r="A1305" s="117" t="str">
        <f t="shared" si="122"/>
        <v>23502012</v>
      </c>
      <c r="B1305" s="117">
        <f t="shared" si="120"/>
        <v>23</v>
      </c>
      <c r="C1305" s="117">
        <f t="shared" si="121"/>
        <v>50</v>
      </c>
      <c r="D1305" s="117">
        <v>112000</v>
      </c>
      <c r="E1305" s="117">
        <v>218000</v>
      </c>
      <c r="F1305" s="117">
        <v>2012</v>
      </c>
      <c r="G1305" s="117">
        <v>3.1620309999999998</v>
      </c>
      <c r="N1305" s="117" t="str">
        <f t="shared" si="123"/>
        <v>112000218000</v>
      </c>
      <c r="O1305" s="117">
        <f t="shared" si="124"/>
        <v>23</v>
      </c>
      <c r="P1305" s="117">
        <f t="shared" si="125"/>
        <v>50</v>
      </c>
      <c r="R1305" s="117" t="e">
        <f>VLOOKUP(B1305&amp;"-"&amp;C1305,Backgroundconc!$A$3:$E$2100,4,FALSE)</f>
        <v>#N/A</v>
      </c>
      <c r="S1305" s="117" t="e">
        <f>VLOOKUP(B1305&amp;"-"&amp;C1305,Backgroundconc!$A$3:$E$2100,5,FALSE)</f>
        <v>#N/A</v>
      </c>
    </row>
    <row r="1306" spans="1:19">
      <c r="A1306" s="117" t="str">
        <f t="shared" si="122"/>
        <v>23512012</v>
      </c>
      <c r="B1306" s="117">
        <f t="shared" si="120"/>
        <v>23</v>
      </c>
      <c r="C1306" s="117">
        <f t="shared" si="121"/>
        <v>51</v>
      </c>
      <c r="D1306" s="117">
        <v>112000</v>
      </c>
      <c r="E1306" s="117">
        <v>222000</v>
      </c>
      <c r="F1306" s="117">
        <v>2012</v>
      </c>
      <c r="G1306" s="117">
        <v>3.064368</v>
      </c>
      <c r="N1306" s="117" t="str">
        <f t="shared" si="123"/>
        <v>112000222000</v>
      </c>
      <c r="O1306" s="117">
        <f t="shared" si="124"/>
        <v>23</v>
      </c>
      <c r="P1306" s="117">
        <f t="shared" si="125"/>
        <v>51</v>
      </c>
      <c r="R1306" s="117" t="e">
        <f>VLOOKUP(B1306&amp;"-"&amp;C1306,Backgroundconc!$A$3:$E$2100,4,FALSE)</f>
        <v>#N/A</v>
      </c>
      <c r="S1306" s="117" t="e">
        <f>VLOOKUP(B1306&amp;"-"&amp;C1306,Backgroundconc!$A$3:$E$2100,5,FALSE)</f>
        <v>#N/A</v>
      </c>
    </row>
    <row r="1307" spans="1:19">
      <c r="A1307" s="117" t="str">
        <f t="shared" si="122"/>
        <v>23522012</v>
      </c>
      <c r="B1307" s="117">
        <f t="shared" si="120"/>
        <v>23</v>
      </c>
      <c r="C1307" s="117">
        <f t="shared" si="121"/>
        <v>52</v>
      </c>
      <c r="D1307" s="117">
        <v>112000</v>
      </c>
      <c r="E1307" s="117">
        <v>226000</v>
      </c>
      <c r="F1307" s="117">
        <v>2012</v>
      </c>
      <c r="G1307" s="117">
        <v>3.312516</v>
      </c>
      <c r="N1307" s="117" t="str">
        <f t="shared" si="123"/>
        <v>112000226000</v>
      </c>
      <c r="O1307" s="117">
        <f t="shared" si="124"/>
        <v>23</v>
      </c>
      <c r="P1307" s="117">
        <f t="shared" si="125"/>
        <v>52</v>
      </c>
      <c r="R1307" s="117" t="e">
        <f>VLOOKUP(B1307&amp;"-"&amp;C1307,Backgroundconc!$A$3:$E$2100,4,FALSE)</f>
        <v>#N/A</v>
      </c>
      <c r="S1307" s="117" t="e">
        <f>VLOOKUP(B1307&amp;"-"&amp;C1307,Backgroundconc!$A$3:$E$2100,5,FALSE)</f>
        <v>#N/A</v>
      </c>
    </row>
    <row r="1308" spans="1:19">
      <c r="A1308" s="117" t="str">
        <f t="shared" si="122"/>
        <v>23532012</v>
      </c>
      <c r="B1308" s="117">
        <f t="shared" ref="B1308:B1371" si="126">(D1308-24000)/4000+1</f>
        <v>23</v>
      </c>
      <c r="C1308" s="117">
        <f t="shared" ref="C1308:C1371" si="127">(E1308-22000)/4000+1</f>
        <v>53</v>
      </c>
      <c r="D1308" s="117">
        <v>112000</v>
      </c>
      <c r="E1308" s="117">
        <v>230000</v>
      </c>
      <c r="F1308" s="117">
        <v>2012</v>
      </c>
      <c r="G1308" s="117">
        <v>3.590732</v>
      </c>
      <c r="N1308" s="117" t="str">
        <f t="shared" si="123"/>
        <v>112000230000</v>
      </c>
      <c r="O1308" s="117">
        <f t="shared" si="124"/>
        <v>23</v>
      </c>
      <c r="P1308" s="117">
        <f t="shared" si="125"/>
        <v>53</v>
      </c>
      <c r="R1308" s="117" t="e">
        <f>VLOOKUP(B1308&amp;"-"&amp;C1308,Backgroundconc!$A$3:$E$2100,4,FALSE)</f>
        <v>#N/A</v>
      </c>
      <c r="S1308" s="117" t="e">
        <f>VLOOKUP(B1308&amp;"-"&amp;C1308,Backgroundconc!$A$3:$E$2100,5,FALSE)</f>
        <v>#N/A</v>
      </c>
    </row>
    <row r="1309" spans="1:19">
      <c r="A1309" s="117" t="str">
        <f t="shared" si="122"/>
        <v>23542012</v>
      </c>
      <c r="B1309" s="117">
        <f t="shared" si="126"/>
        <v>23</v>
      </c>
      <c r="C1309" s="117">
        <f t="shared" si="127"/>
        <v>54</v>
      </c>
      <c r="D1309" s="117">
        <v>112000</v>
      </c>
      <c r="E1309" s="117">
        <v>234000</v>
      </c>
      <c r="F1309" s="117">
        <v>2012</v>
      </c>
      <c r="G1309" s="117">
        <v>3.449306</v>
      </c>
      <c r="N1309" s="117" t="str">
        <f t="shared" si="123"/>
        <v>112000234000</v>
      </c>
      <c r="O1309" s="117">
        <f t="shared" si="124"/>
        <v>23</v>
      </c>
      <c r="P1309" s="117">
        <f t="shared" si="125"/>
        <v>54</v>
      </c>
      <c r="R1309" s="117" t="e">
        <f>VLOOKUP(B1309&amp;"-"&amp;C1309,Backgroundconc!$A$3:$E$2100,4,FALSE)</f>
        <v>#N/A</v>
      </c>
      <c r="S1309" s="117" t="e">
        <f>VLOOKUP(B1309&amp;"-"&amp;C1309,Backgroundconc!$A$3:$E$2100,5,FALSE)</f>
        <v>#N/A</v>
      </c>
    </row>
    <row r="1310" spans="1:19">
      <c r="A1310" s="117" t="str">
        <f t="shared" si="122"/>
        <v>23552012</v>
      </c>
      <c r="B1310" s="117">
        <f t="shared" si="126"/>
        <v>23</v>
      </c>
      <c r="C1310" s="117">
        <f t="shared" si="127"/>
        <v>55</v>
      </c>
      <c r="D1310" s="117">
        <v>112000</v>
      </c>
      <c r="E1310" s="117">
        <v>238000</v>
      </c>
      <c r="F1310" s="117">
        <v>2012</v>
      </c>
      <c r="G1310" s="117">
        <v>3.4273950000000002</v>
      </c>
      <c r="N1310" s="117" t="str">
        <f t="shared" si="123"/>
        <v>112000238000</v>
      </c>
      <c r="O1310" s="117">
        <f t="shared" si="124"/>
        <v>23</v>
      </c>
      <c r="P1310" s="117">
        <f t="shared" si="125"/>
        <v>55</v>
      </c>
      <c r="R1310" s="117" t="e">
        <f>VLOOKUP(B1310&amp;"-"&amp;C1310,Backgroundconc!$A$3:$E$2100,4,FALSE)</f>
        <v>#N/A</v>
      </c>
      <c r="S1310" s="117" t="e">
        <f>VLOOKUP(B1310&amp;"-"&amp;C1310,Backgroundconc!$A$3:$E$2100,5,FALSE)</f>
        <v>#N/A</v>
      </c>
    </row>
    <row r="1311" spans="1:19">
      <c r="A1311" s="117" t="str">
        <f t="shared" si="122"/>
        <v>23562012</v>
      </c>
      <c r="B1311" s="117">
        <f t="shared" si="126"/>
        <v>23</v>
      </c>
      <c r="C1311" s="117">
        <f t="shared" si="127"/>
        <v>56</v>
      </c>
      <c r="D1311" s="117">
        <v>112000</v>
      </c>
      <c r="E1311" s="117">
        <v>242000</v>
      </c>
      <c r="F1311" s="117">
        <v>2012</v>
      </c>
      <c r="G1311" s="117">
        <v>3.51193</v>
      </c>
      <c r="N1311" s="117" t="str">
        <f t="shared" si="123"/>
        <v>112000242000</v>
      </c>
      <c r="O1311" s="117">
        <f t="shared" si="124"/>
        <v>23</v>
      </c>
      <c r="P1311" s="117">
        <f t="shared" si="125"/>
        <v>56</v>
      </c>
      <c r="R1311" s="117" t="e">
        <f>VLOOKUP(B1311&amp;"-"&amp;C1311,Backgroundconc!$A$3:$E$2100,4,FALSE)</f>
        <v>#N/A</v>
      </c>
      <c r="S1311" s="117" t="e">
        <f>VLOOKUP(B1311&amp;"-"&amp;C1311,Backgroundconc!$A$3:$E$2100,5,FALSE)</f>
        <v>#N/A</v>
      </c>
    </row>
    <row r="1312" spans="1:19">
      <c r="A1312" s="117" t="str">
        <f t="shared" si="122"/>
        <v>23572012</v>
      </c>
      <c r="B1312" s="117">
        <f t="shared" si="126"/>
        <v>23</v>
      </c>
      <c r="C1312" s="117">
        <f t="shared" si="127"/>
        <v>57</v>
      </c>
      <c r="D1312" s="117">
        <v>112000</v>
      </c>
      <c r="E1312" s="117">
        <v>246000</v>
      </c>
      <c r="F1312" s="117">
        <v>2012</v>
      </c>
      <c r="G1312" s="117">
        <v>3.6169340000000001</v>
      </c>
      <c r="N1312" s="117" t="str">
        <f t="shared" si="123"/>
        <v>112000246000</v>
      </c>
      <c r="O1312" s="117">
        <f t="shared" si="124"/>
        <v>23</v>
      </c>
      <c r="P1312" s="117">
        <f t="shared" si="125"/>
        <v>57</v>
      </c>
      <c r="R1312" s="117" t="e">
        <f>VLOOKUP(B1312&amp;"-"&amp;C1312,Backgroundconc!$A$3:$E$2100,4,FALSE)</f>
        <v>#N/A</v>
      </c>
      <c r="S1312" s="117" t="e">
        <f>VLOOKUP(B1312&amp;"-"&amp;C1312,Backgroundconc!$A$3:$E$2100,5,FALSE)</f>
        <v>#N/A</v>
      </c>
    </row>
    <row r="1313" spans="1:19">
      <c r="A1313" s="117" t="str">
        <f t="shared" si="122"/>
        <v>2412012</v>
      </c>
      <c r="B1313" s="117">
        <f t="shared" si="126"/>
        <v>24</v>
      </c>
      <c r="C1313" s="117">
        <f t="shared" si="127"/>
        <v>1</v>
      </c>
      <c r="D1313" s="117">
        <v>116000</v>
      </c>
      <c r="E1313" s="117">
        <v>22000</v>
      </c>
      <c r="F1313" s="117">
        <v>2012</v>
      </c>
      <c r="G1313" s="117">
        <v>3.0258280000000002</v>
      </c>
      <c r="N1313" s="117" t="str">
        <f t="shared" si="123"/>
        <v>11600022000</v>
      </c>
      <c r="O1313" s="117">
        <f t="shared" si="124"/>
        <v>24</v>
      </c>
      <c r="P1313" s="117">
        <f t="shared" si="125"/>
        <v>1</v>
      </c>
      <c r="R1313" s="117" t="e">
        <f>VLOOKUP(B1313&amp;"-"&amp;C1313,Backgroundconc!$A$3:$E$2100,4,FALSE)</f>
        <v>#N/A</v>
      </c>
      <c r="S1313" s="117" t="e">
        <f>VLOOKUP(B1313&amp;"-"&amp;C1313,Backgroundconc!$A$3:$E$2100,5,FALSE)</f>
        <v>#N/A</v>
      </c>
    </row>
    <row r="1314" spans="1:19">
      <c r="A1314" s="117" t="str">
        <f t="shared" si="122"/>
        <v>2422012</v>
      </c>
      <c r="B1314" s="117">
        <f t="shared" si="126"/>
        <v>24</v>
      </c>
      <c r="C1314" s="117">
        <f t="shared" si="127"/>
        <v>2</v>
      </c>
      <c r="D1314" s="117">
        <v>116000</v>
      </c>
      <c r="E1314" s="117">
        <v>26000</v>
      </c>
      <c r="F1314" s="117">
        <v>2012</v>
      </c>
      <c r="G1314" s="117">
        <v>2.68804</v>
      </c>
      <c r="N1314" s="117" t="str">
        <f t="shared" si="123"/>
        <v>11600026000</v>
      </c>
      <c r="O1314" s="117">
        <f t="shared" si="124"/>
        <v>24</v>
      </c>
      <c r="P1314" s="117">
        <f t="shared" si="125"/>
        <v>2</v>
      </c>
      <c r="R1314" s="117" t="e">
        <f>VLOOKUP(B1314&amp;"-"&amp;C1314,Backgroundconc!$A$3:$E$2100,4,FALSE)</f>
        <v>#N/A</v>
      </c>
      <c r="S1314" s="117" t="e">
        <f>VLOOKUP(B1314&amp;"-"&amp;C1314,Backgroundconc!$A$3:$E$2100,5,FALSE)</f>
        <v>#N/A</v>
      </c>
    </row>
    <row r="1315" spans="1:19">
      <c r="A1315" s="117" t="str">
        <f t="shared" si="122"/>
        <v>2432012</v>
      </c>
      <c r="B1315" s="117">
        <f t="shared" si="126"/>
        <v>24</v>
      </c>
      <c r="C1315" s="117">
        <f t="shared" si="127"/>
        <v>3</v>
      </c>
      <c r="D1315" s="117">
        <v>116000</v>
      </c>
      <c r="E1315" s="117">
        <v>30000</v>
      </c>
      <c r="F1315" s="117">
        <v>2012</v>
      </c>
      <c r="G1315" s="117">
        <v>2.8526530000000001</v>
      </c>
      <c r="N1315" s="117" t="str">
        <f t="shared" si="123"/>
        <v>11600030000</v>
      </c>
      <c r="O1315" s="117">
        <f t="shared" si="124"/>
        <v>24</v>
      </c>
      <c r="P1315" s="117">
        <f t="shared" si="125"/>
        <v>3</v>
      </c>
      <c r="R1315" s="117" t="e">
        <f>VLOOKUP(B1315&amp;"-"&amp;C1315,Backgroundconc!$A$3:$E$2100,4,FALSE)</f>
        <v>#N/A</v>
      </c>
      <c r="S1315" s="117" t="e">
        <f>VLOOKUP(B1315&amp;"-"&amp;C1315,Backgroundconc!$A$3:$E$2100,5,FALSE)</f>
        <v>#N/A</v>
      </c>
    </row>
    <row r="1316" spans="1:19">
      <c r="A1316" s="117" t="str">
        <f t="shared" si="122"/>
        <v>2442012</v>
      </c>
      <c r="B1316" s="117">
        <f t="shared" si="126"/>
        <v>24</v>
      </c>
      <c r="C1316" s="117">
        <f t="shared" si="127"/>
        <v>4</v>
      </c>
      <c r="D1316" s="117">
        <v>116000</v>
      </c>
      <c r="E1316" s="117">
        <v>34000</v>
      </c>
      <c r="F1316" s="117">
        <v>2012</v>
      </c>
      <c r="G1316" s="117">
        <v>3.116209</v>
      </c>
      <c r="N1316" s="117" t="str">
        <f t="shared" si="123"/>
        <v>11600034000</v>
      </c>
      <c r="O1316" s="117">
        <f t="shared" si="124"/>
        <v>24</v>
      </c>
      <c r="P1316" s="117">
        <f t="shared" si="125"/>
        <v>4</v>
      </c>
      <c r="R1316" s="117" t="e">
        <f>VLOOKUP(B1316&amp;"-"&amp;C1316,Backgroundconc!$A$3:$E$2100,4,FALSE)</f>
        <v>#N/A</v>
      </c>
      <c r="S1316" s="117" t="e">
        <f>VLOOKUP(B1316&amp;"-"&amp;C1316,Backgroundconc!$A$3:$E$2100,5,FALSE)</f>
        <v>#N/A</v>
      </c>
    </row>
    <row r="1317" spans="1:19">
      <c r="A1317" s="117" t="str">
        <f t="shared" si="122"/>
        <v>2452012</v>
      </c>
      <c r="B1317" s="117">
        <f t="shared" si="126"/>
        <v>24</v>
      </c>
      <c r="C1317" s="117">
        <f t="shared" si="127"/>
        <v>5</v>
      </c>
      <c r="D1317" s="117">
        <v>116000</v>
      </c>
      <c r="E1317" s="117">
        <v>38000</v>
      </c>
      <c r="F1317" s="117">
        <v>2012</v>
      </c>
      <c r="G1317" s="117">
        <v>3.272545</v>
      </c>
      <c r="N1317" s="117" t="str">
        <f t="shared" si="123"/>
        <v>11600038000</v>
      </c>
      <c r="O1317" s="117">
        <f t="shared" si="124"/>
        <v>24</v>
      </c>
      <c r="P1317" s="117">
        <f t="shared" si="125"/>
        <v>5</v>
      </c>
      <c r="R1317" s="117" t="e">
        <f>VLOOKUP(B1317&amp;"-"&amp;C1317,Backgroundconc!$A$3:$E$2100,4,FALSE)</f>
        <v>#N/A</v>
      </c>
      <c r="S1317" s="117" t="e">
        <f>VLOOKUP(B1317&amp;"-"&amp;C1317,Backgroundconc!$A$3:$E$2100,5,FALSE)</f>
        <v>#N/A</v>
      </c>
    </row>
    <row r="1318" spans="1:19">
      <c r="A1318" s="117" t="str">
        <f t="shared" si="122"/>
        <v>2462012</v>
      </c>
      <c r="B1318" s="117">
        <f t="shared" si="126"/>
        <v>24</v>
      </c>
      <c r="C1318" s="117">
        <f t="shared" si="127"/>
        <v>6</v>
      </c>
      <c r="D1318" s="117">
        <v>116000</v>
      </c>
      <c r="E1318" s="117">
        <v>42000</v>
      </c>
      <c r="F1318" s="117">
        <v>2012</v>
      </c>
      <c r="G1318" s="117">
        <v>3.3208669999999998</v>
      </c>
      <c r="N1318" s="117" t="str">
        <f t="shared" si="123"/>
        <v>11600042000</v>
      </c>
      <c r="O1318" s="117">
        <f t="shared" si="124"/>
        <v>24</v>
      </c>
      <c r="P1318" s="117">
        <f t="shared" si="125"/>
        <v>6</v>
      </c>
      <c r="R1318" s="117" t="e">
        <f>VLOOKUP(B1318&amp;"-"&amp;C1318,Backgroundconc!$A$3:$E$2100,4,FALSE)</f>
        <v>#N/A</v>
      </c>
      <c r="S1318" s="117" t="e">
        <f>VLOOKUP(B1318&amp;"-"&amp;C1318,Backgroundconc!$A$3:$E$2100,5,FALSE)</f>
        <v>#N/A</v>
      </c>
    </row>
    <row r="1319" spans="1:19">
      <c r="A1319" s="117" t="str">
        <f t="shared" si="122"/>
        <v>2472012</v>
      </c>
      <c r="B1319" s="117">
        <f t="shared" si="126"/>
        <v>24</v>
      </c>
      <c r="C1319" s="117">
        <f t="shared" si="127"/>
        <v>7</v>
      </c>
      <c r="D1319" s="117">
        <v>116000</v>
      </c>
      <c r="E1319" s="117">
        <v>46000</v>
      </c>
      <c r="F1319" s="117">
        <v>2012</v>
      </c>
      <c r="G1319" s="117">
        <v>3.1177730000000001</v>
      </c>
      <c r="N1319" s="117" t="str">
        <f t="shared" si="123"/>
        <v>11600046000</v>
      </c>
      <c r="O1319" s="117">
        <f t="shared" si="124"/>
        <v>24</v>
      </c>
      <c r="P1319" s="117">
        <f t="shared" si="125"/>
        <v>7</v>
      </c>
      <c r="R1319" s="117" t="e">
        <f>VLOOKUP(B1319&amp;"-"&amp;C1319,Backgroundconc!$A$3:$E$2100,4,FALSE)</f>
        <v>#N/A</v>
      </c>
      <c r="S1319" s="117" t="e">
        <f>VLOOKUP(B1319&amp;"-"&amp;C1319,Backgroundconc!$A$3:$E$2100,5,FALSE)</f>
        <v>#N/A</v>
      </c>
    </row>
    <row r="1320" spans="1:19">
      <c r="A1320" s="117" t="str">
        <f t="shared" si="122"/>
        <v>2482012</v>
      </c>
      <c r="B1320" s="117">
        <f t="shared" si="126"/>
        <v>24</v>
      </c>
      <c r="C1320" s="117">
        <f t="shared" si="127"/>
        <v>8</v>
      </c>
      <c r="D1320" s="117">
        <v>116000</v>
      </c>
      <c r="E1320" s="117">
        <v>50000</v>
      </c>
      <c r="F1320" s="117">
        <v>2012</v>
      </c>
      <c r="G1320" s="117">
        <v>3.3768570000000002</v>
      </c>
      <c r="N1320" s="117" t="str">
        <f t="shared" si="123"/>
        <v>11600050000</v>
      </c>
      <c r="O1320" s="117">
        <f t="shared" si="124"/>
        <v>24</v>
      </c>
      <c r="P1320" s="117">
        <f t="shared" si="125"/>
        <v>8</v>
      </c>
      <c r="R1320" s="117" t="e">
        <f>VLOOKUP(B1320&amp;"-"&amp;C1320,Backgroundconc!$A$3:$E$2100,4,FALSE)</f>
        <v>#N/A</v>
      </c>
      <c r="S1320" s="117" t="e">
        <f>VLOOKUP(B1320&amp;"-"&amp;C1320,Backgroundconc!$A$3:$E$2100,5,FALSE)</f>
        <v>#N/A</v>
      </c>
    </row>
    <row r="1321" spans="1:19">
      <c r="A1321" s="117" t="str">
        <f t="shared" si="122"/>
        <v>2492012</v>
      </c>
      <c r="B1321" s="117">
        <f t="shared" si="126"/>
        <v>24</v>
      </c>
      <c r="C1321" s="117">
        <f t="shared" si="127"/>
        <v>9</v>
      </c>
      <c r="D1321" s="117">
        <v>116000</v>
      </c>
      <c r="E1321" s="117">
        <v>54000</v>
      </c>
      <c r="F1321" s="117">
        <v>2012</v>
      </c>
      <c r="G1321" s="117">
        <v>3.433065</v>
      </c>
      <c r="N1321" s="117" t="str">
        <f t="shared" si="123"/>
        <v>11600054000</v>
      </c>
      <c r="O1321" s="117">
        <f t="shared" si="124"/>
        <v>24</v>
      </c>
      <c r="P1321" s="117">
        <f t="shared" si="125"/>
        <v>9</v>
      </c>
      <c r="R1321" s="117" t="e">
        <f>VLOOKUP(B1321&amp;"-"&amp;C1321,Backgroundconc!$A$3:$E$2100,4,FALSE)</f>
        <v>#N/A</v>
      </c>
      <c r="S1321" s="117" t="e">
        <f>VLOOKUP(B1321&amp;"-"&amp;C1321,Backgroundconc!$A$3:$E$2100,5,FALSE)</f>
        <v>#N/A</v>
      </c>
    </row>
    <row r="1322" spans="1:19">
      <c r="A1322" s="117" t="str">
        <f t="shared" si="122"/>
        <v>24102012</v>
      </c>
      <c r="B1322" s="117">
        <f t="shared" si="126"/>
        <v>24</v>
      </c>
      <c r="C1322" s="117">
        <f t="shared" si="127"/>
        <v>10</v>
      </c>
      <c r="D1322" s="117">
        <v>116000</v>
      </c>
      <c r="E1322" s="117">
        <v>58000</v>
      </c>
      <c r="F1322" s="117">
        <v>2012</v>
      </c>
      <c r="G1322" s="117">
        <v>3.418066</v>
      </c>
      <c r="N1322" s="117" t="str">
        <f t="shared" si="123"/>
        <v>11600058000</v>
      </c>
      <c r="O1322" s="117">
        <f t="shared" si="124"/>
        <v>24</v>
      </c>
      <c r="P1322" s="117">
        <f t="shared" si="125"/>
        <v>10</v>
      </c>
      <c r="R1322" s="117" t="e">
        <f>VLOOKUP(B1322&amp;"-"&amp;C1322,Backgroundconc!$A$3:$E$2100,4,FALSE)</f>
        <v>#N/A</v>
      </c>
      <c r="S1322" s="117" t="e">
        <f>VLOOKUP(B1322&amp;"-"&amp;C1322,Backgroundconc!$A$3:$E$2100,5,FALSE)</f>
        <v>#N/A</v>
      </c>
    </row>
    <row r="1323" spans="1:19">
      <c r="A1323" s="117" t="str">
        <f t="shared" si="122"/>
        <v>24112012</v>
      </c>
      <c r="B1323" s="117">
        <f t="shared" si="126"/>
        <v>24</v>
      </c>
      <c r="C1323" s="117">
        <f t="shared" si="127"/>
        <v>11</v>
      </c>
      <c r="D1323" s="117">
        <v>116000</v>
      </c>
      <c r="E1323" s="117">
        <v>62000</v>
      </c>
      <c r="F1323" s="117">
        <v>2012</v>
      </c>
      <c r="G1323" s="117">
        <v>3.6477379999999999</v>
      </c>
      <c r="N1323" s="117" t="str">
        <f t="shared" si="123"/>
        <v>11600062000</v>
      </c>
      <c r="O1323" s="117">
        <f t="shared" si="124"/>
        <v>24</v>
      </c>
      <c r="P1323" s="117">
        <f t="shared" si="125"/>
        <v>11</v>
      </c>
      <c r="R1323" s="117" t="e">
        <f>VLOOKUP(B1323&amp;"-"&amp;C1323,Backgroundconc!$A$3:$E$2100,4,FALSE)</f>
        <v>#N/A</v>
      </c>
      <c r="S1323" s="117" t="e">
        <f>VLOOKUP(B1323&amp;"-"&amp;C1323,Backgroundconc!$A$3:$E$2100,5,FALSE)</f>
        <v>#N/A</v>
      </c>
    </row>
    <row r="1324" spans="1:19">
      <c r="A1324" s="117" t="str">
        <f t="shared" si="122"/>
        <v>24122012</v>
      </c>
      <c r="B1324" s="117">
        <f t="shared" si="126"/>
        <v>24</v>
      </c>
      <c r="C1324" s="117">
        <f t="shared" si="127"/>
        <v>12</v>
      </c>
      <c r="D1324" s="117">
        <v>116000</v>
      </c>
      <c r="E1324" s="117">
        <v>66000</v>
      </c>
      <c r="F1324" s="117">
        <v>2012</v>
      </c>
      <c r="G1324" s="117">
        <v>3.5461429999999998</v>
      </c>
      <c r="N1324" s="117" t="str">
        <f t="shared" si="123"/>
        <v>11600066000</v>
      </c>
      <c r="O1324" s="117">
        <f t="shared" si="124"/>
        <v>24</v>
      </c>
      <c r="P1324" s="117">
        <f t="shared" si="125"/>
        <v>12</v>
      </c>
      <c r="R1324" s="117" t="e">
        <f>VLOOKUP(B1324&amp;"-"&amp;C1324,Backgroundconc!$A$3:$E$2100,4,FALSE)</f>
        <v>#N/A</v>
      </c>
      <c r="S1324" s="117" t="e">
        <f>VLOOKUP(B1324&amp;"-"&amp;C1324,Backgroundconc!$A$3:$E$2100,5,FALSE)</f>
        <v>#N/A</v>
      </c>
    </row>
    <row r="1325" spans="1:19">
      <c r="A1325" s="117" t="str">
        <f t="shared" si="122"/>
        <v>24132012</v>
      </c>
      <c r="B1325" s="117">
        <f t="shared" si="126"/>
        <v>24</v>
      </c>
      <c r="C1325" s="117">
        <f t="shared" si="127"/>
        <v>13</v>
      </c>
      <c r="D1325" s="117">
        <v>116000</v>
      </c>
      <c r="E1325" s="117">
        <v>70000</v>
      </c>
      <c r="F1325" s="117">
        <v>2012</v>
      </c>
      <c r="G1325" s="117">
        <v>3.815588</v>
      </c>
      <c r="N1325" s="117" t="str">
        <f t="shared" si="123"/>
        <v>11600070000</v>
      </c>
      <c r="O1325" s="117">
        <f t="shared" si="124"/>
        <v>24</v>
      </c>
      <c r="P1325" s="117">
        <f t="shared" si="125"/>
        <v>13</v>
      </c>
      <c r="R1325" s="117" t="e">
        <f>VLOOKUP(B1325&amp;"-"&amp;C1325,Backgroundconc!$A$3:$E$2100,4,FALSE)</f>
        <v>#N/A</v>
      </c>
      <c r="S1325" s="117" t="e">
        <f>VLOOKUP(B1325&amp;"-"&amp;C1325,Backgroundconc!$A$3:$E$2100,5,FALSE)</f>
        <v>#N/A</v>
      </c>
    </row>
    <row r="1326" spans="1:19">
      <c r="A1326" s="117" t="str">
        <f t="shared" si="122"/>
        <v>24142012</v>
      </c>
      <c r="B1326" s="117">
        <f t="shared" si="126"/>
        <v>24</v>
      </c>
      <c r="C1326" s="117">
        <f t="shared" si="127"/>
        <v>14</v>
      </c>
      <c r="D1326" s="117">
        <v>116000</v>
      </c>
      <c r="E1326" s="117">
        <v>74000</v>
      </c>
      <c r="F1326" s="117">
        <v>2012</v>
      </c>
      <c r="G1326" s="117">
        <v>3.7534610000000002</v>
      </c>
      <c r="N1326" s="117" t="str">
        <f t="shared" si="123"/>
        <v>11600074000</v>
      </c>
      <c r="O1326" s="117">
        <f t="shared" si="124"/>
        <v>24</v>
      </c>
      <c r="P1326" s="117">
        <f t="shared" si="125"/>
        <v>14</v>
      </c>
      <c r="R1326" s="117" t="e">
        <f>VLOOKUP(B1326&amp;"-"&amp;C1326,Backgroundconc!$A$3:$E$2100,4,FALSE)</f>
        <v>#N/A</v>
      </c>
      <c r="S1326" s="117" t="e">
        <f>VLOOKUP(B1326&amp;"-"&amp;C1326,Backgroundconc!$A$3:$E$2100,5,FALSE)</f>
        <v>#N/A</v>
      </c>
    </row>
    <row r="1327" spans="1:19">
      <c r="A1327" s="117" t="str">
        <f t="shared" si="122"/>
        <v>24152012</v>
      </c>
      <c r="B1327" s="117">
        <f t="shared" si="126"/>
        <v>24</v>
      </c>
      <c r="C1327" s="117">
        <f t="shared" si="127"/>
        <v>15</v>
      </c>
      <c r="D1327" s="117">
        <v>116000</v>
      </c>
      <c r="E1327" s="117">
        <v>78000</v>
      </c>
      <c r="F1327" s="117">
        <v>2012</v>
      </c>
      <c r="G1327" s="117">
        <v>3.636447</v>
      </c>
      <c r="N1327" s="117" t="str">
        <f t="shared" si="123"/>
        <v>11600078000</v>
      </c>
      <c r="O1327" s="117">
        <f t="shared" si="124"/>
        <v>24</v>
      </c>
      <c r="P1327" s="117">
        <f t="shared" si="125"/>
        <v>15</v>
      </c>
      <c r="R1327" s="117" t="e">
        <f>VLOOKUP(B1327&amp;"-"&amp;C1327,Backgroundconc!$A$3:$E$2100,4,FALSE)</f>
        <v>#N/A</v>
      </c>
      <c r="S1327" s="117" t="e">
        <f>VLOOKUP(B1327&amp;"-"&amp;C1327,Backgroundconc!$A$3:$E$2100,5,FALSE)</f>
        <v>#N/A</v>
      </c>
    </row>
    <row r="1328" spans="1:19">
      <c r="A1328" s="117" t="str">
        <f t="shared" si="122"/>
        <v>24162012</v>
      </c>
      <c r="B1328" s="117">
        <f t="shared" si="126"/>
        <v>24</v>
      </c>
      <c r="C1328" s="117">
        <f t="shared" si="127"/>
        <v>16</v>
      </c>
      <c r="D1328" s="117">
        <v>116000</v>
      </c>
      <c r="E1328" s="117">
        <v>82000</v>
      </c>
      <c r="F1328" s="117">
        <v>2012</v>
      </c>
      <c r="G1328" s="117">
        <v>3.8671929999999999</v>
      </c>
      <c r="N1328" s="117" t="str">
        <f t="shared" si="123"/>
        <v>11600082000</v>
      </c>
      <c r="O1328" s="117">
        <f t="shared" si="124"/>
        <v>24</v>
      </c>
      <c r="P1328" s="117">
        <f t="shared" si="125"/>
        <v>16</v>
      </c>
      <c r="R1328" s="117" t="e">
        <f>VLOOKUP(B1328&amp;"-"&amp;C1328,Backgroundconc!$A$3:$E$2100,4,FALSE)</f>
        <v>#N/A</v>
      </c>
      <c r="S1328" s="117" t="e">
        <f>VLOOKUP(B1328&amp;"-"&amp;C1328,Backgroundconc!$A$3:$E$2100,5,FALSE)</f>
        <v>#N/A</v>
      </c>
    </row>
    <row r="1329" spans="1:19">
      <c r="A1329" s="117" t="str">
        <f t="shared" si="122"/>
        <v>24172012</v>
      </c>
      <c r="B1329" s="117">
        <f t="shared" si="126"/>
        <v>24</v>
      </c>
      <c r="C1329" s="117">
        <f t="shared" si="127"/>
        <v>17</v>
      </c>
      <c r="D1329" s="117">
        <v>116000</v>
      </c>
      <c r="E1329" s="117">
        <v>86000</v>
      </c>
      <c r="F1329" s="117">
        <v>2012</v>
      </c>
      <c r="G1329" s="117">
        <v>3.9554119999999999</v>
      </c>
      <c r="N1329" s="117" t="str">
        <f t="shared" si="123"/>
        <v>11600086000</v>
      </c>
      <c r="O1329" s="117">
        <f t="shared" si="124"/>
        <v>24</v>
      </c>
      <c r="P1329" s="117">
        <f t="shared" si="125"/>
        <v>17</v>
      </c>
      <c r="R1329" s="117" t="e">
        <f>VLOOKUP(B1329&amp;"-"&amp;C1329,Backgroundconc!$A$3:$E$2100,4,FALSE)</f>
        <v>#N/A</v>
      </c>
      <c r="S1329" s="117" t="e">
        <f>VLOOKUP(B1329&amp;"-"&amp;C1329,Backgroundconc!$A$3:$E$2100,5,FALSE)</f>
        <v>#N/A</v>
      </c>
    </row>
    <row r="1330" spans="1:19">
      <c r="A1330" s="117" t="str">
        <f t="shared" si="122"/>
        <v>24182012</v>
      </c>
      <c r="B1330" s="117">
        <f t="shared" si="126"/>
        <v>24</v>
      </c>
      <c r="C1330" s="117">
        <f t="shared" si="127"/>
        <v>18</v>
      </c>
      <c r="D1330" s="117">
        <v>116000</v>
      </c>
      <c r="E1330" s="117">
        <v>90000</v>
      </c>
      <c r="F1330" s="117">
        <v>2012</v>
      </c>
      <c r="G1330" s="117">
        <v>3.9314610000000001</v>
      </c>
      <c r="N1330" s="117" t="str">
        <f t="shared" si="123"/>
        <v>11600090000</v>
      </c>
      <c r="O1330" s="117">
        <f t="shared" si="124"/>
        <v>24</v>
      </c>
      <c r="P1330" s="117">
        <f t="shared" si="125"/>
        <v>18</v>
      </c>
      <c r="R1330" s="117" t="e">
        <f>VLOOKUP(B1330&amp;"-"&amp;C1330,Backgroundconc!$A$3:$E$2100,4,FALSE)</f>
        <v>#N/A</v>
      </c>
      <c r="S1330" s="117" t="e">
        <f>VLOOKUP(B1330&amp;"-"&amp;C1330,Backgroundconc!$A$3:$E$2100,5,FALSE)</f>
        <v>#N/A</v>
      </c>
    </row>
    <row r="1331" spans="1:19">
      <c r="A1331" s="117" t="str">
        <f t="shared" si="122"/>
        <v>24192012</v>
      </c>
      <c r="B1331" s="117">
        <f t="shared" si="126"/>
        <v>24</v>
      </c>
      <c r="C1331" s="117">
        <f t="shared" si="127"/>
        <v>19</v>
      </c>
      <c r="D1331" s="117">
        <v>116000</v>
      </c>
      <c r="E1331" s="117">
        <v>94000</v>
      </c>
      <c r="F1331" s="117">
        <v>2012</v>
      </c>
      <c r="G1331" s="117">
        <v>3.7504</v>
      </c>
      <c r="N1331" s="117" t="str">
        <f t="shared" si="123"/>
        <v>11600094000</v>
      </c>
      <c r="O1331" s="117">
        <f t="shared" si="124"/>
        <v>24</v>
      </c>
      <c r="P1331" s="117">
        <f t="shared" si="125"/>
        <v>19</v>
      </c>
      <c r="R1331" s="117" t="e">
        <f>VLOOKUP(B1331&amp;"-"&amp;C1331,Backgroundconc!$A$3:$E$2100,4,FALSE)</f>
        <v>#N/A</v>
      </c>
      <c r="S1331" s="117" t="e">
        <f>VLOOKUP(B1331&amp;"-"&amp;C1331,Backgroundconc!$A$3:$E$2100,5,FALSE)</f>
        <v>#N/A</v>
      </c>
    </row>
    <row r="1332" spans="1:19">
      <c r="A1332" s="117" t="str">
        <f t="shared" si="122"/>
        <v>24202012</v>
      </c>
      <c r="B1332" s="117">
        <f t="shared" si="126"/>
        <v>24</v>
      </c>
      <c r="C1332" s="117">
        <f t="shared" si="127"/>
        <v>20</v>
      </c>
      <c r="D1332" s="117">
        <v>116000</v>
      </c>
      <c r="E1332" s="117">
        <v>98000</v>
      </c>
      <c r="F1332" s="117">
        <v>2012</v>
      </c>
      <c r="G1332" s="117">
        <v>3.8009110000000002</v>
      </c>
      <c r="N1332" s="117" t="str">
        <f t="shared" si="123"/>
        <v>11600098000</v>
      </c>
      <c r="O1332" s="117">
        <f t="shared" si="124"/>
        <v>24</v>
      </c>
      <c r="P1332" s="117">
        <f t="shared" si="125"/>
        <v>20</v>
      </c>
      <c r="R1332" s="117" t="e">
        <f>VLOOKUP(B1332&amp;"-"&amp;C1332,Backgroundconc!$A$3:$E$2100,4,FALSE)</f>
        <v>#N/A</v>
      </c>
      <c r="S1332" s="117" t="e">
        <f>VLOOKUP(B1332&amp;"-"&amp;C1332,Backgroundconc!$A$3:$E$2100,5,FALSE)</f>
        <v>#N/A</v>
      </c>
    </row>
    <row r="1333" spans="1:19">
      <c r="A1333" s="117" t="str">
        <f t="shared" si="122"/>
        <v>24212012</v>
      </c>
      <c r="B1333" s="117">
        <f t="shared" si="126"/>
        <v>24</v>
      </c>
      <c r="C1333" s="117">
        <f t="shared" si="127"/>
        <v>21</v>
      </c>
      <c r="D1333" s="117">
        <v>116000</v>
      </c>
      <c r="E1333" s="117">
        <v>102000</v>
      </c>
      <c r="F1333" s="117">
        <v>2012</v>
      </c>
      <c r="G1333" s="117">
        <v>3.4795449999999999</v>
      </c>
      <c r="N1333" s="117" t="str">
        <f t="shared" si="123"/>
        <v>116000102000</v>
      </c>
      <c r="O1333" s="117">
        <f t="shared" si="124"/>
        <v>24</v>
      </c>
      <c r="P1333" s="117">
        <f t="shared" si="125"/>
        <v>21</v>
      </c>
      <c r="R1333" s="117" t="e">
        <f>VLOOKUP(B1333&amp;"-"&amp;C1333,Backgroundconc!$A$3:$E$2100,4,FALSE)</f>
        <v>#N/A</v>
      </c>
      <c r="S1333" s="117" t="e">
        <f>VLOOKUP(B1333&amp;"-"&amp;C1333,Backgroundconc!$A$3:$E$2100,5,FALSE)</f>
        <v>#N/A</v>
      </c>
    </row>
    <row r="1334" spans="1:19">
      <c r="A1334" s="117" t="str">
        <f t="shared" si="122"/>
        <v>24222012</v>
      </c>
      <c r="B1334" s="117">
        <f t="shared" si="126"/>
        <v>24</v>
      </c>
      <c r="C1334" s="117">
        <f t="shared" si="127"/>
        <v>22</v>
      </c>
      <c r="D1334" s="117">
        <v>116000</v>
      </c>
      <c r="E1334" s="117">
        <v>106000</v>
      </c>
      <c r="F1334" s="117">
        <v>2012</v>
      </c>
      <c r="G1334" s="117">
        <v>3.4148679999999998</v>
      </c>
      <c r="N1334" s="117" t="str">
        <f t="shared" si="123"/>
        <v>116000106000</v>
      </c>
      <c r="O1334" s="117">
        <f t="shared" si="124"/>
        <v>24</v>
      </c>
      <c r="P1334" s="117">
        <f t="shared" si="125"/>
        <v>22</v>
      </c>
      <c r="R1334" s="117" t="e">
        <f>VLOOKUP(B1334&amp;"-"&amp;C1334,Backgroundconc!$A$3:$E$2100,4,FALSE)</f>
        <v>#N/A</v>
      </c>
      <c r="S1334" s="117" t="e">
        <f>VLOOKUP(B1334&amp;"-"&amp;C1334,Backgroundconc!$A$3:$E$2100,5,FALSE)</f>
        <v>#N/A</v>
      </c>
    </row>
    <row r="1335" spans="1:19">
      <c r="A1335" s="117" t="str">
        <f t="shared" si="122"/>
        <v>24232012</v>
      </c>
      <c r="B1335" s="117">
        <f t="shared" si="126"/>
        <v>24</v>
      </c>
      <c r="C1335" s="117">
        <f t="shared" si="127"/>
        <v>23</v>
      </c>
      <c r="D1335" s="117">
        <v>116000</v>
      </c>
      <c r="E1335" s="117">
        <v>110000</v>
      </c>
      <c r="F1335" s="117">
        <v>2012</v>
      </c>
      <c r="G1335" s="117">
        <v>3.222378</v>
      </c>
      <c r="N1335" s="117" t="str">
        <f t="shared" si="123"/>
        <v>116000110000</v>
      </c>
      <c r="O1335" s="117">
        <f t="shared" si="124"/>
        <v>24</v>
      </c>
      <c r="P1335" s="117">
        <f t="shared" si="125"/>
        <v>23</v>
      </c>
      <c r="R1335" s="117" t="e">
        <f>VLOOKUP(B1335&amp;"-"&amp;C1335,Backgroundconc!$A$3:$E$2100,4,FALSE)</f>
        <v>#N/A</v>
      </c>
      <c r="S1335" s="117" t="e">
        <f>VLOOKUP(B1335&amp;"-"&amp;C1335,Backgroundconc!$A$3:$E$2100,5,FALSE)</f>
        <v>#N/A</v>
      </c>
    </row>
    <row r="1336" spans="1:19">
      <c r="A1336" s="117" t="str">
        <f t="shared" si="122"/>
        <v>24242012</v>
      </c>
      <c r="B1336" s="117">
        <f t="shared" si="126"/>
        <v>24</v>
      </c>
      <c r="C1336" s="117">
        <f t="shared" si="127"/>
        <v>24</v>
      </c>
      <c r="D1336" s="117">
        <v>116000</v>
      </c>
      <c r="E1336" s="117">
        <v>114000</v>
      </c>
      <c r="F1336" s="117">
        <v>2012</v>
      </c>
      <c r="G1336" s="117">
        <v>3.4577529999999999</v>
      </c>
      <c r="N1336" s="117" t="str">
        <f t="shared" si="123"/>
        <v>116000114000</v>
      </c>
      <c r="O1336" s="117">
        <f t="shared" si="124"/>
        <v>24</v>
      </c>
      <c r="P1336" s="117">
        <f t="shared" si="125"/>
        <v>24</v>
      </c>
      <c r="R1336" s="117">
        <f>VLOOKUP(B1336&amp;"-"&amp;C1336,Backgroundconc!$A$3:$E$2100,4,FALSE)</f>
        <v>116000</v>
      </c>
      <c r="S1336" s="117">
        <f>VLOOKUP(B1336&amp;"-"&amp;C1336,Backgroundconc!$A$3:$E$2100,5,FALSE)</f>
        <v>114000</v>
      </c>
    </row>
    <row r="1337" spans="1:19">
      <c r="A1337" s="117" t="str">
        <f t="shared" si="122"/>
        <v>24252012</v>
      </c>
      <c r="B1337" s="117">
        <f t="shared" si="126"/>
        <v>24</v>
      </c>
      <c r="C1337" s="117">
        <f t="shared" si="127"/>
        <v>25</v>
      </c>
      <c r="D1337" s="117">
        <v>116000</v>
      </c>
      <c r="E1337" s="117">
        <v>118000</v>
      </c>
      <c r="F1337" s="117">
        <v>2012</v>
      </c>
      <c r="G1337" s="117">
        <v>3.548127</v>
      </c>
      <c r="N1337" s="117" t="str">
        <f t="shared" si="123"/>
        <v>116000118000</v>
      </c>
      <c r="O1337" s="117">
        <f t="shared" si="124"/>
        <v>24</v>
      </c>
      <c r="P1337" s="117">
        <f t="shared" si="125"/>
        <v>25</v>
      </c>
      <c r="R1337" s="117">
        <f>VLOOKUP(B1337&amp;"-"&amp;C1337,Backgroundconc!$A$3:$E$2100,4,FALSE)</f>
        <v>116000</v>
      </c>
      <c r="S1337" s="117">
        <f>VLOOKUP(B1337&amp;"-"&amp;C1337,Backgroundconc!$A$3:$E$2100,5,FALSE)</f>
        <v>118000</v>
      </c>
    </row>
    <row r="1338" spans="1:19">
      <c r="A1338" s="117" t="str">
        <f t="shared" si="122"/>
        <v>24262012</v>
      </c>
      <c r="B1338" s="117">
        <f t="shared" si="126"/>
        <v>24</v>
      </c>
      <c r="C1338" s="117">
        <f t="shared" si="127"/>
        <v>26</v>
      </c>
      <c r="D1338" s="117">
        <v>116000</v>
      </c>
      <c r="E1338" s="117">
        <v>122000</v>
      </c>
      <c r="F1338" s="117">
        <v>2012</v>
      </c>
      <c r="G1338" s="117">
        <v>3.2851970000000001</v>
      </c>
      <c r="N1338" s="117" t="str">
        <f t="shared" si="123"/>
        <v>116000122000</v>
      </c>
      <c r="O1338" s="117">
        <f t="shared" si="124"/>
        <v>24</v>
      </c>
      <c r="P1338" s="117">
        <f t="shared" si="125"/>
        <v>26</v>
      </c>
      <c r="R1338" s="117">
        <f>VLOOKUP(B1338&amp;"-"&amp;C1338,Backgroundconc!$A$3:$E$2100,4,FALSE)</f>
        <v>116000</v>
      </c>
      <c r="S1338" s="117">
        <f>VLOOKUP(B1338&amp;"-"&amp;C1338,Backgroundconc!$A$3:$E$2100,5,FALSE)</f>
        <v>122000</v>
      </c>
    </row>
    <row r="1339" spans="1:19">
      <c r="A1339" s="117" t="str">
        <f t="shared" si="122"/>
        <v>24272012</v>
      </c>
      <c r="B1339" s="117">
        <f t="shared" si="126"/>
        <v>24</v>
      </c>
      <c r="C1339" s="117">
        <f t="shared" si="127"/>
        <v>27</v>
      </c>
      <c r="D1339" s="117">
        <v>116000</v>
      </c>
      <c r="E1339" s="117">
        <v>126000</v>
      </c>
      <c r="F1339" s="117">
        <v>2012</v>
      </c>
      <c r="G1339" s="117">
        <v>3.2942230000000001</v>
      </c>
      <c r="N1339" s="117" t="str">
        <f t="shared" si="123"/>
        <v>116000126000</v>
      </c>
      <c r="O1339" s="117">
        <f t="shared" si="124"/>
        <v>24</v>
      </c>
      <c r="P1339" s="117">
        <f t="shared" si="125"/>
        <v>27</v>
      </c>
      <c r="R1339" s="117">
        <f>VLOOKUP(B1339&amp;"-"&amp;C1339,Backgroundconc!$A$3:$E$2100,4,FALSE)</f>
        <v>116000</v>
      </c>
      <c r="S1339" s="117">
        <f>VLOOKUP(B1339&amp;"-"&amp;C1339,Backgroundconc!$A$3:$E$2100,5,FALSE)</f>
        <v>126000</v>
      </c>
    </row>
    <row r="1340" spans="1:19">
      <c r="A1340" s="117" t="str">
        <f t="shared" si="122"/>
        <v>24282012</v>
      </c>
      <c r="B1340" s="117">
        <f t="shared" si="126"/>
        <v>24</v>
      </c>
      <c r="C1340" s="117">
        <f t="shared" si="127"/>
        <v>28</v>
      </c>
      <c r="D1340" s="117">
        <v>116000</v>
      </c>
      <c r="E1340" s="117">
        <v>130000</v>
      </c>
      <c r="F1340" s="117">
        <v>2012</v>
      </c>
      <c r="G1340" s="117">
        <v>3.1683659999999998</v>
      </c>
      <c r="N1340" s="117" t="str">
        <f t="shared" si="123"/>
        <v>116000130000</v>
      </c>
      <c r="O1340" s="117">
        <f t="shared" si="124"/>
        <v>24</v>
      </c>
      <c r="P1340" s="117">
        <f t="shared" si="125"/>
        <v>28</v>
      </c>
      <c r="R1340" s="117">
        <f>VLOOKUP(B1340&amp;"-"&amp;C1340,Backgroundconc!$A$3:$E$2100,4,FALSE)</f>
        <v>116000</v>
      </c>
      <c r="S1340" s="117">
        <f>VLOOKUP(B1340&amp;"-"&amp;C1340,Backgroundconc!$A$3:$E$2100,5,FALSE)</f>
        <v>130000</v>
      </c>
    </row>
    <row r="1341" spans="1:19">
      <c r="A1341" s="117" t="str">
        <f t="shared" si="122"/>
        <v>24292012</v>
      </c>
      <c r="B1341" s="117">
        <f t="shared" si="126"/>
        <v>24</v>
      </c>
      <c r="C1341" s="117">
        <f t="shared" si="127"/>
        <v>29</v>
      </c>
      <c r="D1341" s="117">
        <v>116000</v>
      </c>
      <c r="E1341" s="117">
        <v>134000</v>
      </c>
      <c r="F1341" s="117">
        <v>2012</v>
      </c>
      <c r="G1341" s="117">
        <v>3.4688310000000002</v>
      </c>
      <c r="N1341" s="117" t="str">
        <f t="shared" si="123"/>
        <v>116000134000</v>
      </c>
      <c r="O1341" s="117">
        <f t="shared" si="124"/>
        <v>24</v>
      </c>
      <c r="P1341" s="117">
        <f t="shared" si="125"/>
        <v>29</v>
      </c>
      <c r="R1341" s="117">
        <f>VLOOKUP(B1341&amp;"-"&amp;C1341,Backgroundconc!$A$3:$E$2100,4,FALSE)</f>
        <v>116000</v>
      </c>
      <c r="S1341" s="117">
        <f>VLOOKUP(B1341&amp;"-"&amp;C1341,Backgroundconc!$A$3:$E$2100,5,FALSE)</f>
        <v>134000</v>
      </c>
    </row>
    <row r="1342" spans="1:19">
      <c r="A1342" s="117" t="str">
        <f t="shared" si="122"/>
        <v>24302012</v>
      </c>
      <c r="B1342" s="117">
        <f t="shared" si="126"/>
        <v>24</v>
      </c>
      <c r="C1342" s="117">
        <f t="shared" si="127"/>
        <v>30</v>
      </c>
      <c r="D1342" s="117">
        <v>116000</v>
      </c>
      <c r="E1342" s="117">
        <v>138000</v>
      </c>
      <c r="F1342" s="117">
        <v>2012</v>
      </c>
      <c r="G1342" s="117">
        <v>3.8361019999999999</v>
      </c>
      <c r="N1342" s="117" t="str">
        <f t="shared" si="123"/>
        <v>116000138000</v>
      </c>
      <c r="O1342" s="117">
        <f t="shared" si="124"/>
        <v>24</v>
      </c>
      <c r="P1342" s="117">
        <f t="shared" si="125"/>
        <v>30</v>
      </c>
      <c r="R1342" s="117">
        <f>VLOOKUP(B1342&amp;"-"&amp;C1342,Backgroundconc!$A$3:$E$2100,4,FALSE)</f>
        <v>116000</v>
      </c>
      <c r="S1342" s="117">
        <f>VLOOKUP(B1342&amp;"-"&amp;C1342,Backgroundconc!$A$3:$E$2100,5,FALSE)</f>
        <v>138000</v>
      </c>
    </row>
    <row r="1343" spans="1:19">
      <c r="A1343" s="117" t="str">
        <f t="shared" si="122"/>
        <v>24312012</v>
      </c>
      <c r="B1343" s="117">
        <f t="shared" si="126"/>
        <v>24</v>
      </c>
      <c r="C1343" s="117">
        <f t="shared" si="127"/>
        <v>31</v>
      </c>
      <c r="D1343" s="117">
        <v>116000</v>
      </c>
      <c r="E1343" s="117">
        <v>142000</v>
      </c>
      <c r="F1343" s="117">
        <v>2012</v>
      </c>
      <c r="G1343" s="117">
        <v>3.7815059999999998</v>
      </c>
      <c r="N1343" s="117" t="str">
        <f t="shared" si="123"/>
        <v>116000142000</v>
      </c>
      <c r="O1343" s="117">
        <f t="shared" si="124"/>
        <v>24</v>
      </c>
      <c r="P1343" s="117">
        <f t="shared" si="125"/>
        <v>31</v>
      </c>
      <c r="R1343" s="117">
        <f>VLOOKUP(B1343&amp;"-"&amp;C1343,Backgroundconc!$A$3:$E$2100,4,FALSE)</f>
        <v>116000</v>
      </c>
      <c r="S1343" s="117">
        <f>VLOOKUP(B1343&amp;"-"&amp;C1343,Backgroundconc!$A$3:$E$2100,5,FALSE)</f>
        <v>142000</v>
      </c>
    </row>
    <row r="1344" spans="1:19">
      <c r="A1344" s="117" t="str">
        <f t="shared" si="122"/>
        <v>24322012</v>
      </c>
      <c r="B1344" s="117">
        <f t="shared" si="126"/>
        <v>24</v>
      </c>
      <c r="C1344" s="117">
        <f t="shared" si="127"/>
        <v>32</v>
      </c>
      <c r="D1344" s="117">
        <v>116000</v>
      </c>
      <c r="E1344" s="117">
        <v>146000</v>
      </c>
      <c r="F1344" s="117">
        <v>2012</v>
      </c>
      <c r="G1344" s="117">
        <v>3.7900390000000002</v>
      </c>
      <c r="N1344" s="117" t="str">
        <f t="shared" si="123"/>
        <v>116000146000</v>
      </c>
      <c r="O1344" s="117">
        <f t="shared" si="124"/>
        <v>24</v>
      </c>
      <c r="P1344" s="117">
        <f t="shared" si="125"/>
        <v>32</v>
      </c>
      <c r="R1344" s="117">
        <f>VLOOKUP(B1344&amp;"-"&amp;C1344,Backgroundconc!$A$3:$E$2100,4,FALSE)</f>
        <v>116000</v>
      </c>
      <c r="S1344" s="117">
        <f>VLOOKUP(B1344&amp;"-"&amp;C1344,Backgroundconc!$A$3:$E$2100,5,FALSE)</f>
        <v>146000</v>
      </c>
    </row>
    <row r="1345" spans="1:19">
      <c r="A1345" s="117" t="str">
        <f t="shared" si="122"/>
        <v>24332012</v>
      </c>
      <c r="B1345" s="117">
        <f t="shared" si="126"/>
        <v>24</v>
      </c>
      <c r="C1345" s="117">
        <f t="shared" si="127"/>
        <v>33</v>
      </c>
      <c r="D1345" s="117">
        <v>116000</v>
      </c>
      <c r="E1345" s="117">
        <v>150000</v>
      </c>
      <c r="F1345" s="117">
        <v>2012</v>
      </c>
      <c r="G1345" s="117">
        <v>3.7668849999999998</v>
      </c>
      <c r="N1345" s="117" t="str">
        <f t="shared" si="123"/>
        <v>116000150000</v>
      </c>
      <c r="O1345" s="117">
        <f t="shared" si="124"/>
        <v>24</v>
      </c>
      <c r="P1345" s="117">
        <f t="shared" si="125"/>
        <v>33</v>
      </c>
      <c r="R1345" s="117">
        <f>VLOOKUP(B1345&amp;"-"&amp;C1345,Backgroundconc!$A$3:$E$2100,4,FALSE)</f>
        <v>116000</v>
      </c>
      <c r="S1345" s="117">
        <f>VLOOKUP(B1345&amp;"-"&amp;C1345,Backgroundconc!$A$3:$E$2100,5,FALSE)</f>
        <v>150000</v>
      </c>
    </row>
    <row r="1346" spans="1:19">
      <c r="A1346" s="117" t="str">
        <f t="shared" si="122"/>
        <v>24342012</v>
      </c>
      <c r="B1346" s="117">
        <f t="shared" si="126"/>
        <v>24</v>
      </c>
      <c r="C1346" s="117">
        <f t="shared" si="127"/>
        <v>34</v>
      </c>
      <c r="D1346" s="117">
        <v>116000</v>
      </c>
      <c r="E1346" s="117">
        <v>154000</v>
      </c>
      <c r="F1346" s="117">
        <v>2012</v>
      </c>
      <c r="G1346" s="117">
        <v>3.3361770000000002</v>
      </c>
      <c r="N1346" s="117" t="str">
        <f t="shared" si="123"/>
        <v>116000154000</v>
      </c>
      <c r="O1346" s="117">
        <f t="shared" si="124"/>
        <v>24</v>
      </c>
      <c r="P1346" s="117">
        <f t="shared" si="125"/>
        <v>34</v>
      </c>
      <c r="R1346" s="117">
        <f>VLOOKUP(B1346&amp;"-"&amp;C1346,Backgroundconc!$A$3:$E$2100,4,FALSE)</f>
        <v>116000</v>
      </c>
      <c r="S1346" s="117">
        <f>VLOOKUP(B1346&amp;"-"&amp;C1346,Backgroundconc!$A$3:$E$2100,5,FALSE)</f>
        <v>154000</v>
      </c>
    </row>
    <row r="1347" spans="1:19">
      <c r="A1347" s="117" t="str">
        <f t="shared" ref="A1347:A1410" si="128">CONCATENATE(B1347,C1347,F1347)</f>
        <v>24352012</v>
      </c>
      <c r="B1347" s="117">
        <f t="shared" si="126"/>
        <v>24</v>
      </c>
      <c r="C1347" s="117">
        <f t="shared" si="127"/>
        <v>35</v>
      </c>
      <c r="D1347" s="117">
        <v>116000</v>
      </c>
      <c r="E1347" s="117">
        <v>158000</v>
      </c>
      <c r="F1347" s="117">
        <v>2012</v>
      </c>
      <c r="G1347" s="117">
        <v>3.457109</v>
      </c>
      <c r="N1347" s="117" t="str">
        <f t="shared" ref="N1347:N1410" si="129">D1347&amp;E1347</f>
        <v>116000158000</v>
      </c>
      <c r="O1347" s="117">
        <f t="shared" ref="O1347:O1410" si="130">B1347</f>
        <v>24</v>
      </c>
      <c r="P1347" s="117">
        <f t="shared" ref="P1347:P1410" si="131">C1347</f>
        <v>35</v>
      </c>
      <c r="R1347" s="117">
        <f>VLOOKUP(B1347&amp;"-"&amp;C1347,Backgroundconc!$A$3:$E$2100,4,FALSE)</f>
        <v>116000</v>
      </c>
      <c r="S1347" s="117">
        <f>VLOOKUP(B1347&amp;"-"&amp;C1347,Backgroundconc!$A$3:$E$2100,5,FALSE)</f>
        <v>158000</v>
      </c>
    </row>
    <row r="1348" spans="1:19">
      <c r="A1348" s="117" t="str">
        <f t="shared" si="128"/>
        <v>24362012</v>
      </c>
      <c r="B1348" s="117">
        <f t="shared" si="126"/>
        <v>24</v>
      </c>
      <c r="C1348" s="117">
        <f t="shared" si="127"/>
        <v>36</v>
      </c>
      <c r="D1348" s="117">
        <v>116000</v>
      </c>
      <c r="E1348" s="117">
        <v>162000</v>
      </c>
      <c r="F1348" s="117">
        <v>2012</v>
      </c>
      <c r="G1348" s="117">
        <v>3.2692960000000002</v>
      </c>
      <c r="N1348" s="117" t="str">
        <f t="shared" si="129"/>
        <v>116000162000</v>
      </c>
      <c r="O1348" s="117">
        <f t="shared" si="130"/>
        <v>24</v>
      </c>
      <c r="P1348" s="117">
        <f t="shared" si="131"/>
        <v>36</v>
      </c>
      <c r="R1348" s="117">
        <f>VLOOKUP(B1348&amp;"-"&amp;C1348,Backgroundconc!$A$3:$E$2100,4,FALSE)</f>
        <v>116000</v>
      </c>
      <c r="S1348" s="117">
        <f>VLOOKUP(B1348&amp;"-"&amp;C1348,Backgroundconc!$A$3:$E$2100,5,FALSE)</f>
        <v>162000</v>
      </c>
    </row>
    <row r="1349" spans="1:19">
      <c r="A1349" s="117" t="str">
        <f t="shared" si="128"/>
        <v>24372012</v>
      </c>
      <c r="B1349" s="117">
        <f t="shared" si="126"/>
        <v>24</v>
      </c>
      <c r="C1349" s="117">
        <f t="shared" si="127"/>
        <v>37</v>
      </c>
      <c r="D1349" s="117">
        <v>116000</v>
      </c>
      <c r="E1349" s="117">
        <v>166000</v>
      </c>
      <c r="F1349" s="117">
        <v>2012</v>
      </c>
      <c r="G1349" s="117">
        <v>3.3189829999999998</v>
      </c>
      <c r="N1349" s="117" t="str">
        <f t="shared" si="129"/>
        <v>116000166000</v>
      </c>
      <c r="O1349" s="117">
        <f t="shared" si="130"/>
        <v>24</v>
      </c>
      <c r="P1349" s="117">
        <f t="shared" si="131"/>
        <v>37</v>
      </c>
      <c r="R1349" s="117">
        <f>VLOOKUP(B1349&amp;"-"&amp;C1349,Backgroundconc!$A$3:$E$2100,4,FALSE)</f>
        <v>116000</v>
      </c>
      <c r="S1349" s="117">
        <f>VLOOKUP(B1349&amp;"-"&amp;C1349,Backgroundconc!$A$3:$E$2100,5,FALSE)</f>
        <v>166000</v>
      </c>
    </row>
    <row r="1350" spans="1:19">
      <c r="A1350" s="117" t="str">
        <f t="shared" si="128"/>
        <v>24382012</v>
      </c>
      <c r="B1350" s="117">
        <f t="shared" si="126"/>
        <v>24</v>
      </c>
      <c r="C1350" s="117">
        <f t="shared" si="127"/>
        <v>38</v>
      </c>
      <c r="D1350" s="117">
        <v>116000</v>
      </c>
      <c r="E1350" s="117">
        <v>170000</v>
      </c>
      <c r="F1350" s="117">
        <v>2012</v>
      </c>
      <c r="G1350" s="117">
        <v>3.3297690000000002</v>
      </c>
      <c r="N1350" s="117" t="str">
        <f t="shared" si="129"/>
        <v>116000170000</v>
      </c>
      <c r="O1350" s="117">
        <f t="shared" si="130"/>
        <v>24</v>
      </c>
      <c r="P1350" s="117">
        <f t="shared" si="131"/>
        <v>38</v>
      </c>
      <c r="R1350" s="117">
        <f>VLOOKUP(B1350&amp;"-"&amp;C1350,Backgroundconc!$A$3:$E$2100,4,FALSE)</f>
        <v>116000</v>
      </c>
      <c r="S1350" s="117">
        <f>VLOOKUP(B1350&amp;"-"&amp;C1350,Backgroundconc!$A$3:$E$2100,5,FALSE)</f>
        <v>170000</v>
      </c>
    </row>
    <row r="1351" spans="1:19">
      <c r="A1351" s="117" t="str">
        <f t="shared" si="128"/>
        <v>24392012</v>
      </c>
      <c r="B1351" s="117">
        <f t="shared" si="126"/>
        <v>24</v>
      </c>
      <c r="C1351" s="117">
        <f t="shared" si="127"/>
        <v>39</v>
      </c>
      <c r="D1351" s="117">
        <v>116000</v>
      </c>
      <c r="E1351" s="117">
        <v>174000</v>
      </c>
      <c r="F1351" s="117">
        <v>2012</v>
      </c>
      <c r="G1351" s="117">
        <v>3.2155749999999999</v>
      </c>
      <c r="N1351" s="117" t="str">
        <f t="shared" si="129"/>
        <v>116000174000</v>
      </c>
      <c r="O1351" s="117">
        <f t="shared" si="130"/>
        <v>24</v>
      </c>
      <c r="P1351" s="117">
        <f t="shared" si="131"/>
        <v>39</v>
      </c>
      <c r="R1351" s="117">
        <f>VLOOKUP(B1351&amp;"-"&amp;C1351,Backgroundconc!$A$3:$E$2100,4,FALSE)</f>
        <v>116000</v>
      </c>
      <c r="S1351" s="117">
        <f>VLOOKUP(B1351&amp;"-"&amp;C1351,Backgroundconc!$A$3:$E$2100,5,FALSE)</f>
        <v>174000</v>
      </c>
    </row>
    <row r="1352" spans="1:19">
      <c r="A1352" s="117" t="str">
        <f t="shared" si="128"/>
        <v>24402012</v>
      </c>
      <c r="B1352" s="117">
        <f t="shared" si="126"/>
        <v>24</v>
      </c>
      <c r="C1352" s="117">
        <f t="shared" si="127"/>
        <v>40</v>
      </c>
      <c r="D1352" s="117">
        <v>116000</v>
      </c>
      <c r="E1352" s="117">
        <v>178000</v>
      </c>
      <c r="F1352" s="117">
        <v>2012</v>
      </c>
      <c r="G1352" s="117">
        <v>3.0061049999999998</v>
      </c>
      <c r="N1352" s="117" t="str">
        <f t="shared" si="129"/>
        <v>116000178000</v>
      </c>
      <c r="O1352" s="117">
        <f t="shared" si="130"/>
        <v>24</v>
      </c>
      <c r="P1352" s="117">
        <f t="shared" si="131"/>
        <v>40</v>
      </c>
      <c r="R1352" s="117">
        <f>VLOOKUP(B1352&amp;"-"&amp;C1352,Backgroundconc!$A$3:$E$2100,4,FALSE)</f>
        <v>116000</v>
      </c>
      <c r="S1352" s="117">
        <f>VLOOKUP(B1352&amp;"-"&amp;C1352,Backgroundconc!$A$3:$E$2100,5,FALSE)</f>
        <v>178000</v>
      </c>
    </row>
    <row r="1353" spans="1:19">
      <c r="A1353" s="117" t="str">
        <f t="shared" si="128"/>
        <v>24412012</v>
      </c>
      <c r="B1353" s="117">
        <f t="shared" si="126"/>
        <v>24</v>
      </c>
      <c r="C1353" s="117">
        <f t="shared" si="127"/>
        <v>41</v>
      </c>
      <c r="D1353" s="117">
        <v>116000</v>
      </c>
      <c r="E1353" s="117">
        <v>182000</v>
      </c>
      <c r="F1353" s="117">
        <v>2012</v>
      </c>
      <c r="G1353" s="117">
        <v>3.03329</v>
      </c>
      <c r="N1353" s="117" t="str">
        <f t="shared" si="129"/>
        <v>116000182000</v>
      </c>
      <c r="O1353" s="117">
        <f t="shared" si="130"/>
        <v>24</v>
      </c>
      <c r="P1353" s="117">
        <f t="shared" si="131"/>
        <v>41</v>
      </c>
      <c r="R1353" s="117">
        <f>VLOOKUP(B1353&amp;"-"&amp;C1353,Backgroundconc!$A$3:$E$2100,4,FALSE)</f>
        <v>116000</v>
      </c>
      <c r="S1353" s="117">
        <f>VLOOKUP(B1353&amp;"-"&amp;C1353,Backgroundconc!$A$3:$E$2100,5,FALSE)</f>
        <v>182000</v>
      </c>
    </row>
    <row r="1354" spans="1:19">
      <c r="A1354" s="117" t="str">
        <f t="shared" si="128"/>
        <v>24422012</v>
      </c>
      <c r="B1354" s="117">
        <f t="shared" si="126"/>
        <v>24</v>
      </c>
      <c r="C1354" s="117">
        <f t="shared" si="127"/>
        <v>42</v>
      </c>
      <c r="D1354" s="117">
        <v>116000</v>
      </c>
      <c r="E1354" s="117">
        <v>186000</v>
      </c>
      <c r="F1354" s="117">
        <v>2012</v>
      </c>
      <c r="G1354" s="117">
        <v>2.9027240000000001</v>
      </c>
      <c r="N1354" s="117" t="str">
        <f t="shared" si="129"/>
        <v>116000186000</v>
      </c>
      <c r="O1354" s="117">
        <f t="shared" si="130"/>
        <v>24</v>
      </c>
      <c r="P1354" s="117">
        <f t="shared" si="131"/>
        <v>42</v>
      </c>
      <c r="R1354" s="117">
        <f>VLOOKUP(B1354&amp;"-"&amp;C1354,Backgroundconc!$A$3:$E$2100,4,FALSE)</f>
        <v>116000</v>
      </c>
      <c r="S1354" s="117">
        <f>VLOOKUP(B1354&amp;"-"&amp;C1354,Backgroundconc!$A$3:$E$2100,5,FALSE)</f>
        <v>186000</v>
      </c>
    </row>
    <row r="1355" spans="1:19">
      <c r="A1355" s="117" t="str">
        <f t="shared" si="128"/>
        <v>24432012</v>
      </c>
      <c r="B1355" s="117">
        <f t="shared" si="126"/>
        <v>24</v>
      </c>
      <c r="C1355" s="117">
        <f t="shared" si="127"/>
        <v>43</v>
      </c>
      <c r="D1355" s="117">
        <v>116000</v>
      </c>
      <c r="E1355" s="117">
        <v>190000</v>
      </c>
      <c r="F1355" s="117">
        <v>2012</v>
      </c>
      <c r="G1355" s="117">
        <v>2.9188610000000001</v>
      </c>
      <c r="N1355" s="117" t="str">
        <f t="shared" si="129"/>
        <v>116000190000</v>
      </c>
      <c r="O1355" s="117">
        <f t="shared" si="130"/>
        <v>24</v>
      </c>
      <c r="P1355" s="117">
        <f t="shared" si="131"/>
        <v>43</v>
      </c>
      <c r="R1355" s="117">
        <f>VLOOKUP(B1355&amp;"-"&amp;C1355,Backgroundconc!$A$3:$E$2100,4,FALSE)</f>
        <v>116000</v>
      </c>
      <c r="S1355" s="117">
        <f>VLOOKUP(B1355&amp;"-"&amp;C1355,Backgroundconc!$A$3:$E$2100,5,FALSE)</f>
        <v>190000</v>
      </c>
    </row>
    <row r="1356" spans="1:19">
      <c r="A1356" s="117" t="str">
        <f t="shared" si="128"/>
        <v>24442012</v>
      </c>
      <c r="B1356" s="117">
        <f t="shared" si="126"/>
        <v>24</v>
      </c>
      <c r="C1356" s="117">
        <f t="shared" si="127"/>
        <v>44</v>
      </c>
      <c r="D1356" s="117">
        <v>116000</v>
      </c>
      <c r="E1356" s="117">
        <v>194000</v>
      </c>
      <c r="F1356" s="117">
        <v>2012</v>
      </c>
      <c r="G1356" s="117">
        <v>2.9903770000000001</v>
      </c>
      <c r="N1356" s="117" t="str">
        <f t="shared" si="129"/>
        <v>116000194000</v>
      </c>
      <c r="O1356" s="117">
        <f t="shared" si="130"/>
        <v>24</v>
      </c>
      <c r="P1356" s="117">
        <f t="shared" si="131"/>
        <v>44</v>
      </c>
      <c r="R1356" s="117">
        <f>VLOOKUP(B1356&amp;"-"&amp;C1356,Backgroundconc!$A$3:$E$2100,4,FALSE)</f>
        <v>116000</v>
      </c>
      <c r="S1356" s="117">
        <f>VLOOKUP(B1356&amp;"-"&amp;C1356,Backgroundconc!$A$3:$E$2100,5,FALSE)</f>
        <v>194000</v>
      </c>
    </row>
    <row r="1357" spans="1:19">
      <c r="A1357" s="117" t="str">
        <f t="shared" si="128"/>
        <v>24452012</v>
      </c>
      <c r="B1357" s="117">
        <f t="shared" si="126"/>
        <v>24</v>
      </c>
      <c r="C1357" s="117">
        <f t="shared" si="127"/>
        <v>45</v>
      </c>
      <c r="D1357" s="117">
        <v>116000</v>
      </c>
      <c r="E1357" s="117">
        <v>198000</v>
      </c>
      <c r="F1357" s="117">
        <v>2012</v>
      </c>
      <c r="G1357" s="117">
        <v>3.0002659999999999</v>
      </c>
      <c r="N1357" s="117" t="str">
        <f t="shared" si="129"/>
        <v>116000198000</v>
      </c>
      <c r="O1357" s="117">
        <f t="shared" si="130"/>
        <v>24</v>
      </c>
      <c r="P1357" s="117">
        <f t="shared" si="131"/>
        <v>45</v>
      </c>
      <c r="R1357" s="117">
        <f>VLOOKUP(B1357&amp;"-"&amp;C1357,Backgroundconc!$A$3:$E$2100,4,FALSE)</f>
        <v>116000</v>
      </c>
      <c r="S1357" s="117">
        <f>VLOOKUP(B1357&amp;"-"&amp;C1357,Backgroundconc!$A$3:$E$2100,5,FALSE)</f>
        <v>198000</v>
      </c>
    </row>
    <row r="1358" spans="1:19">
      <c r="A1358" s="117" t="str">
        <f t="shared" si="128"/>
        <v>24462012</v>
      </c>
      <c r="B1358" s="117">
        <f t="shared" si="126"/>
        <v>24</v>
      </c>
      <c r="C1358" s="117">
        <f t="shared" si="127"/>
        <v>46</v>
      </c>
      <c r="D1358" s="117">
        <v>116000</v>
      </c>
      <c r="E1358" s="117">
        <v>202000</v>
      </c>
      <c r="F1358" s="117">
        <v>2012</v>
      </c>
      <c r="G1358" s="117">
        <v>2.9260969999999999</v>
      </c>
      <c r="N1358" s="117" t="str">
        <f t="shared" si="129"/>
        <v>116000202000</v>
      </c>
      <c r="O1358" s="117">
        <f t="shared" si="130"/>
        <v>24</v>
      </c>
      <c r="P1358" s="117">
        <f t="shared" si="131"/>
        <v>46</v>
      </c>
      <c r="R1358" s="117">
        <f>VLOOKUP(B1358&amp;"-"&amp;C1358,Backgroundconc!$A$3:$E$2100,4,FALSE)</f>
        <v>116000</v>
      </c>
      <c r="S1358" s="117">
        <f>VLOOKUP(B1358&amp;"-"&amp;C1358,Backgroundconc!$A$3:$E$2100,5,FALSE)</f>
        <v>202000</v>
      </c>
    </row>
    <row r="1359" spans="1:19">
      <c r="A1359" s="117" t="str">
        <f t="shared" si="128"/>
        <v>24472012</v>
      </c>
      <c r="B1359" s="117">
        <f t="shared" si="126"/>
        <v>24</v>
      </c>
      <c r="C1359" s="117">
        <f t="shared" si="127"/>
        <v>47</v>
      </c>
      <c r="D1359" s="117">
        <v>116000</v>
      </c>
      <c r="E1359" s="117">
        <v>206000</v>
      </c>
      <c r="F1359" s="117">
        <v>2012</v>
      </c>
      <c r="G1359" s="117">
        <v>2.9732029999999998</v>
      </c>
      <c r="N1359" s="117" t="str">
        <f t="shared" si="129"/>
        <v>116000206000</v>
      </c>
      <c r="O1359" s="117">
        <f t="shared" si="130"/>
        <v>24</v>
      </c>
      <c r="P1359" s="117">
        <f t="shared" si="131"/>
        <v>47</v>
      </c>
      <c r="R1359" s="117">
        <f>VLOOKUP(B1359&amp;"-"&amp;C1359,Backgroundconc!$A$3:$E$2100,4,FALSE)</f>
        <v>116000</v>
      </c>
      <c r="S1359" s="117">
        <f>VLOOKUP(B1359&amp;"-"&amp;C1359,Backgroundconc!$A$3:$E$2100,5,FALSE)</f>
        <v>206000</v>
      </c>
    </row>
    <row r="1360" spans="1:19">
      <c r="A1360" s="117" t="str">
        <f t="shared" si="128"/>
        <v>24482012</v>
      </c>
      <c r="B1360" s="117">
        <f t="shared" si="126"/>
        <v>24</v>
      </c>
      <c r="C1360" s="117">
        <f t="shared" si="127"/>
        <v>48</v>
      </c>
      <c r="D1360" s="117">
        <v>116000</v>
      </c>
      <c r="E1360" s="117">
        <v>210000</v>
      </c>
      <c r="F1360" s="117">
        <v>2012</v>
      </c>
      <c r="G1360" s="117">
        <v>3.09707</v>
      </c>
      <c r="N1360" s="117" t="str">
        <f t="shared" si="129"/>
        <v>116000210000</v>
      </c>
      <c r="O1360" s="117">
        <f t="shared" si="130"/>
        <v>24</v>
      </c>
      <c r="P1360" s="117">
        <f t="shared" si="131"/>
        <v>48</v>
      </c>
      <c r="R1360" s="117">
        <f>VLOOKUP(B1360&amp;"-"&amp;C1360,Backgroundconc!$A$3:$E$2100,4,FALSE)</f>
        <v>116000</v>
      </c>
      <c r="S1360" s="117">
        <f>VLOOKUP(B1360&amp;"-"&amp;C1360,Backgroundconc!$A$3:$E$2100,5,FALSE)</f>
        <v>210000</v>
      </c>
    </row>
    <row r="1361" spans="1:19">
      <c r="A1361" s="117" t="str">
        <f t="shared" si="128"/>
        <v>24492012</v>
      </c>
      <c r="B1361" s="117">
        <f t="shared" si="126"/>
        <v>24</v>
      </c>
      <c r="C1361" s="117">
        <f t="shared" si="127"/>
        <v>49</v>
      </c>
      <c r="D1361" s="117">
        <v>116000</v>
      </c>
      <c r="E1361" s="117">
        <v>214000</v>
      </c>
      <c r="F1361" s="117">
        <v>2012</v>
      </c>
      <c r="G1361" s="117">
        <v>3.167036</v>
      </c>
      <c r="N1361" s="117" t="str">
        <f t="shared" si="129"/>
        <v>116000214000</v>
      </c>
      <c r="O1361" s="117">
        <f t="shared" si="130"/>
        <v>24</v>
      </c>
      <c r="P1361" s="117">
        <f t="shared" si="131"/>
        <v>49</v>
      </c>
      <c r="R1361" s="117">
        <f>VLOOKUP(B1361&amp;"-"&amp;C1361,Backgroundconc!$A$3:$E$2100,4,FALSE)</f>
        <v>116000</v>
      </c>
      <c r="S1361" s="117">
        <f>VLOOKUP(B1361&amp;"-"&amp;C1361,Backgroundconc!$A$3:$E$2100,5,FALSE)</f>
        <v>214000</v>
      </c>
    </row>
    <row r="1362" spans="1:19">
      <c r="A1362" s="117" t="str">
        <f t="shared" si="128"/>
        <v>24502012</v>
      </c>
      <c r="B1362" s="117">
        <f t="shared" si="126"/>
        <v>24</v>
      </c>
      <c r="C1362" s="117">
        <f t="shared" si="127"/>
        <v>50</v>
      </c>
      <c r="D1362" s="117">
        <v>116000</v>
      </c>
      <c r="E1362" s="117">
        <v>218000</v>
      </c>
      <c r="F1362" s="117">
        <v>2012</v>
      </c>
      <c r="G1362" s="117">
        <v>3.1461269999999999</v>
      </c>
      <c r="N1362" s="117" t="str">
        <f t="shared" si="129"/>
        <v>116000218000</v>
      </c>
      <c r="O1362" s="117">
        <f t="shared" si="130"/>
        <v>24</v>
      </c>
      <c r="P1362" s="117">
        <f t="shared" si="131"/>
        <v>50</v>
      </c>
      <c r="R1362" s="117" t="e">
        <f>VLOOKUP(B1362&amp;"-"&amp;C1362,Backgroundconc!$A$3:$E$2100,4,FALSE)</f>
        <v>#N/A</v>
      </c>
      <c r="S1362" s="117" t="e">
        <f>VLOOKUP(B1362&amp;"-"&amp;C1362,Backgroundconc!$A$3:$E$2100,5,FALSE)</f>
        <v>#N/A</v>
      </c>
    </row>
    <row r="1363" spans="1:19">
      <c r="A1363" s="117" t="str">
        <f t="shared" si="128"/>
        <v>24512012</v>
      </c>
      <c r="B1363" s="117">
        <f t="shared" si="126"/>
        <v>24</v>
      </c>
      <c r="C1363" s="117">
        <f t="shared" si="127"/>
        <v>51</v>
      </c>
      <c r="D1363" s="117">
        <v>116000</v>
      </c>
      <c r="E1363" s="117">
        <v>222000</v>
      </c>
      <c r="F1363" s="117">
        <v>2012</v>
      </c>
      <c r="G1363" s="117">
        <v>3.237406</v>
      </c>
      <c r="N1363" s="117" t="str">
        <f t="shared" si="129"/>
        <v>116000222000</v>
      </c>
      <c r="O1363" s="117">
        <f t="shared" si="130"/>
        <v>24</v>
      </c>
      <c r="P1363" s="117">
        <f t="shared" si="131"/>
        <v>51</v>
      </c>
      <c r="R1363" s="117" t="e">
        <f>VLOOKUP(B1363&amp;"-"&amp;C1363,Backgroundconc!$A$3:$E$2100,4,FALSE)</f>
        <v>#N/A</v>
      </c>
      <c r="S1363" s="117" t="e">
        <f>VLOOKUP(B1363&amp;"-"&amp;C1363,Backgroundconc!$A$3:$E$2100,5,FALSE)</f>
        <v>#N/A</v>
      </c>
    </row>
    <row r="1364" spans="1:19">
      <c r="A1364" s="117" t="str">
        <f t="shared" si="128"/>
        <v>24522012</v>
      </c>
      <c r="B1364" s="117">
        <f t="shared" si="126"/>
        <v>24</v>
      </c>
      <c r="C1364" s="117">
        <f t="shared" si="127"/>
        <v>52</v>
      </c>
      <c r="D1364" s="117">
        <v>116000</v>
      </c>
      <c r="E1364" s="117">
        <v>226000</v>
      </c>
      <c r="F1364" s="117">
        <v>2012</v>
      </c>
      <c r="G1364" s="117">
        <v>3.3625349999999998</v>
      </c>
      <c r="N1364" s="117" t="str">
        <f t="shared" si="129"/>
        <v>116000226000</v>
      </c>
      <c r="O1364" s="117">
        <f t="shared" si="130"/>
        <v>24</v>
      </c>
      <c r="P1364" s="117">
        <f t="shared" si="131"/>
        <v>52</v>
      </c>
      <c r="R1364" s="117" t="e">
        <f>VLOOKUP(B1364&amp;"-"&amp;C1364,Backgroundconc!$A$3:$E$2100,4,FALSE)</f>
        <v>#N/A</v>
      </c>
      <c r="S1364" s="117" t="e">
        <f>VLOOKUP(B1364&amp;"-"&amp;C1364,Backgroundconc!$A$3:$E$2100,5,FALSE)</f>
        <v>#N/A</v>
      </c>
    </row>
    <row r="1365" spans="1:19">
      <c r="A1365" s="117" t="str">
        <f t="shared" si="128"/>
        <v>24532012</v>
      </c>
      <c r="B1365" s="117">
        <f t="shared" si="126"/>
        <v>24</v>
      </c>
      <c r="C1365" s="117">
        <f t="shared" si="127"/>
        <v>53</v>
      </c>
      <c r="D1365" s="117">
        <v>116000</v>
      </c>
      <c r="E1365" s="117">
        <v>230000</v>
      </c>
      <c r="F1365" s="117">
        <v>2012</v>
      </c>
      <c r="G1365" s="117">
        <v>3.6500759999999999</v>
      </c>
      <c r="N1365" s="117" t="str">
        <f t="shared" si="129"/>
        <v>116000230000</v>
      </c>
      <c r="O1365" s="117">
        <f t="shared" si="130"/>
        <v>24</v>
      </c>
      <c r="P1365" s="117">
        <f t="shared" si="131"/>
        <v>53</v>
      </c>
      <c r="R1365" s="117" t="e">
        <f>VLOOKUP(B1365&amp;"-"&amp;C1365,Backgroundconc!$A$3:$E$2100,4,FALSE)</f>
        <v>#N/A</v>
      </c>
      <c r="S1365" s="117" t="e">
        <f>VLOOKUP(B1365&amp;"-"&amp;C1365,Backgroundconc!$A$3:$E$2100,5,FALSE)</f>
        <v>#N/A</v>
      </c>
    </row>
    <row r="1366" spans="1:19">
      <c r="A1366" s="117" t="str">
        <f t="shared" si="128"/>
        <v>24542012</v>
      </c>
      <c r="B1366" s="117">
        <f t="shared" si="126"/>
        <v>24</v>
      </c>
      <c r="C1366" s="117">
        <f t="shared" si="127"/>
        <v>54</v>
      </c>
      <c r="D1366" s="117">
        <v>116000</v>
      </c>
      <c r="E1366" s="117">
        <v>234000</v>
      </c>
      <c r="F1366" s="117">
        <v>2012</v>
      </c>
      <c r="G1366" s="117">
        <v>3.4065400000000001</v>
      </c>
      <c r="N1366" s="117" t="str">
        <f t="shared" si="129"/>
        <v>116000234000</v>
      </c>
      <c r="O1366" s="117">
        <f t="shared" si="130"/>
        <v>24</v>
      </c>
      <c r="P1366" s="117">
        <f t="shared" si="131"/>
        <v>54</v>
      </c>
      <c r="R1366" s="117" t="e">
        <f>VLOOKUP(B1366&amp;"-"&amp;C1366,Backgroundconc!$A$3:$E$2100,4,FALSE)</f>
        <v>#N/A</v>
      </c>
      <c r="S1366" s="117" t="e">
        <f>VLOOKUP(B1366&amp;"-"&amp;C1366,Backgroundconc!$A$3:$E$2100,5,FALSE)</f>
        <v>#N/A</v>
      </c>
    </row>
    <row r="1367" spans="1:19">
      <c r="A1367" s="117" t="str">
        <f t="shared" si="128"/>
        <v>24552012</v>
      </c>
      <c r="B1367" s="117">
        <f t="shared" si="126"/>
        <v>24</v>
      </c>
      <c r="C1367" s="117">
        <f t="shared" si="127"/>
        <v>55</v>
      </c>
      <c r="D1367" s="117">
        <v>116000</v>
      </c>
      <c r="E1367" s="117">
        <v>238000</v>
      </c>
      <c r="F1367" s="117">
        <v>2012</v>
      </c>
      <c r="G1367" s="117">
        <v>3.3771330000000002</v>
      </c>
      <c r="N1367" s="117" t="str">
        <f t="shared" si="129"/>
        <v>116000238000</v>
      </c>
      <c r="O1367" s="117">
        <f t="shared" si="130"/>
        <v>24</v>
      </c>
      <c r="P1367" s="117">
        <f t="shared" si="131"/>
        <v>55</v>
      </c>
      <c r="R1367" s="117" t="e">
        <f>VLOOKUP(B1367&amp;"-"&amp;C1367,Backgroundconc!$A$3:$E$2100,4,FALSE)</f>
        <v>#N/A</v>
      </c>
      <c r="S1367" s="117" t="e">
        <f>VLOOKUP(B1367&amp;"-"&amp;C1367,Backgroundconc!$A$3:$E$2100,5,FALSE)</f>
        <v>#N/A</v>
      </c>
    </row>
    <row r="1368" spans="1:19">
      <c r="A1368" s="117" t="str">
        <f t="shared" si="128"/>
        <v>24562012</v>
      </c>
      <c r="B1368" s="117">
        <f t="shared" si="126"/>
        <v>24</v>
      </c>
      <c r="C1368" s="117">
        <f t="shared" si="127"/>
        <v>56</v>
      </c>
      <c r="D1368" s="117">
        <v>116000</v>
      </c>
      <c r="E1368" s="117">
        <v>242000</v>
      </c>
      <c r="F1368" s="117">
        <v>2012</v>
      </c>
      <c r="G1368" s="117">
        <v>3.2401620000000002</v>
      </c>
      <c r="N1368" s="117" t="str">
        <f t="shared" si="129"/>
        <v>116000242000</v>
      </c>
      <c r="O1368" s="117">
        <f t="shared" si="130"/>
        <v>24</v>
      </c>
      <c r="P1368" s="117">
        <f t="shared" si="131"/>
        <v>56</v>
      </c>
      <c r="R1368" s="117" t="e">
        <f>VLOOKUP(B1368&amp;"-"&amp;C1368,Backgroundconc!$A$3:$E$2100,4,FALSE)</f>
        <v>#N/A</v>
      </c>
      <c r="S1368" s="117" t="e">
        <f>VLOOKUP(B1368&amp;"-"&amp;C1368,Backgroundconc!$A$3:$E$2100,5,FALSE)</f>
        <v>#N/A</v>
      </c>
    </row>
    <row r="1369" spans="1:19">
      <c r="A1369" s="117" t="str">
        <f t="shared" si="128"/>
        <v>24572012</v>
      </c>
      <c r="B1369" s="117">
        <f t="shared" si="126"/>
        <v>24</v>
      </c>
      <c r="C1369" s="117">
        <f t="shared" si="127"/>
        <v>57</v>
      </c>
      <c r="D1369" s="117">
        <v>116000</v>
      </c>
      <c r="E1369" s="117">
        <v>246000</v>
      </c>
      <c r="F1369" s="117">
        <v>2012</v>
      </c>
      <c r="G1369" s="117">
        <v>3.3788269999999998</v>
      </c>
      <c r="N1369" s="117" t="str">
        <f t="shared" si="129"/>
        <v>116000246000</v>
      </c>
      <c r="O1369" s="117">
        <f t="shared" si="130"/>
        <v>24</v>
      </c>
      <c r="P1369" s="117">
        <f t="shared" si="131"/>
        <v>57</v>
      </c>
      <c r="R1369" s="117" t="e">
        <f>VLOOKUP(B1369&amp;"-"&amp;C1369,Backgroundconc!$A$3:$E$2100,4,FALSE)</f>
        <v>#N/A</v>
      </c>
      <c r="S1369" s="117" t="e">
        <f>VLOOKUP(B1369&amp;"-"&amp;C1369,Backgroundconc!$A$3:$E$2100,5,FALSE)</f>
        <v>#N/A</v>
      </c>
    </row>
    <row r="1370" spans="1:19">
      <c r="A1370" s="117" t="str">
        <f t="shared" si="128"/>
        <v>2512012</v>
      </c>
      <c r="B1370" s="117">
        <f t="shared" si="126"/>
        <v>25</v>
      </c>
      <c r="C1370" s="117">
        <f t="shared" si="127"/>
        <v>1</v>
      </c>
      <c r="D1370" s="117">
        <v>120000</v>
      </c>
      <c r="E1370" s="117">
        <v>22000</v>
      </c>
      <c r="F1370" s="117">
        <v>2012</v>
      </c>
      <c r="G1370" s="117">
        <v>2.9650319999999999</v>
      </c>
      <c r="N1370" s="117" t="str">
        <f t="shared" si="129"/>
        <v>12000022000</v>
      </c>
      <c r="O1370" s="117">
        <f t="shared" si="130"/>
        <v>25</v>
      </c>
      <c r="P1370" s="117">
        <f t="shared" si="131"/>
        <v>1</v>
      </c>
      <c r="R1370" s="117" t="e">
        <f>VLOOKUP(B1370&amp;"-"&amp;C1370,Backgroundconc!$A$3:$E$2100,4,FALSE)</f>
        <v>#N/A</v>
      </c>
      <c r="S1370" s="117" t="e">
        <f>VLOOKUP(B1370&amp;"-"&amp;C1370,Backgroundconc!$A$3:$E$2100,5,FALSE)</f>
        <v>#N/A</v>
      </c>
    </row>
    <row r="1371" spans="1:19">
      <c r="A1371" s="117" t="str">
        <f t="shared" si="128"/>
        <v>2522012</v>
      </c>
      <c r="B1371" s="117">
        <f t="shared" si="126"/>
        <v>25</v>
      </c>
      <c r="C1371" s="117">
        <f t="shared" si="127"/>
        <v>2</v>
      </c>
      <c r="D1371" s="117">
        <v>120000</v>
      </c>
      <c r="E1371" s="117">
        <v>26000</v>
      </c>
      <c r="F1371" s="117">
        <v>2012</v>
      </c>
      <c r="G1371" s="117">
        <v>2.715179</v>
      </c>
      <c r="N1371" s="117" t="str">
        <f t="shared" si="129"/>
        <v>12000026000</v>
      </c>
      <c r="O1371" s="117">
        <f t="shared" si="130"/>
        <v>25</v>
      </c>
      <c r="P1371" s="117">
        <f t="shared" si="131"/>
        <v>2</v>
      </c>
      <c r="R1371" s="117" t="e">
        <f>VLOOKUP(B1371&amp;"-"&amp;C1371,Backgroundconc!$A$3:$E$2100,4,FALSE)</f>
        <v>#N/A</v>
      </c>
      <c r="S1371" s="117" t="e">
        <f>VLOOKUP(B1371&amp;"-"&amp;C1371,Backgroundconc!$A$3:$E$2100,5,FALSE)</f>
        <v>#N/A</v>
      </c>
    </row>
    <row r="1372" spans="1:19">
      <c r="A1372" s="117" t="str">
        <f t="shared" si="128"/>
        <v>2532012</v>
      </c>
      <c r="B1372" s="117">
        <f t="shared" ref="B1372:B1435" si="132">(D1372-24000)/4000+1</f>
        <v>25</v>
      </c>
      <c r="C1372" s="117">
        <f t="shared" ref="C1372:C1435" si="133">(E1372-22000)/4000+1</f>
        <v>3</v>
      </c>
      <c r="D1372" s="117">
        <v>120000</v>
      </c>
      <c r="E1372" s="117">
        <v>30000</v>
      </c>
      <c r="F1372" s="117">
        <v>2012</v>
      </c>
      <c r="G1372" s="117">
        <v>2.7770579999999998</v>
      </c>
      <c r="N1372" s="117" t="str">
        <f t="shared" si="129"/>
        <v>12000030000</v>
      </c>
      <c r="O1372" s="117">
        <f t="shared" si="130"/>
        <v>25</v>
      </c>
      <c r="P1372" s="117">
        <f t="shared" si="131"/>
        <v>3</v>
      </c>
      <c r="R1372" s="117" t="e">
        <f>VLOOKUP(B1372&amp;"-"&amp;C1372,Backgroundconc!$A$3:$E$2100,4,FALSE)</f>
        <v>#N/A</v>
      </c>
      <c r="S1372" s="117" t="e">
        <f>VLOOKUP(B1372&amp;"-"&amp;C1372,Backgroundconc!$A$3:$E$2100,5,FALSE)</f>
        <v>#N/A</v>
      </c>
    </row>
    <row r="1373" spans="1:19">
      <c r="A1373" s="117" t="str">
        <f t="shared" si="128"/>
        <v>2542012</v>
      </c>
      <c r="B1373" s="117">
        <f t="shared" si="132"/>
        <v>25</v>
      </c>
      <c r="C1373" s="117">
        <f t="shared" si="133"/>
        <v>4</v>
      </c>
      <c r="D1373" s="117">
        <v>120000</v>
      </c>
      <c r="E1373" s="117">
        <v>34000</v>
      </c>
      <c r="F1373" s="117">
        <v>2012</v>
      </c>
      <c r="G1373" s="117">
        <v>3.26572</v>
      </c>
      <c r="N1373" s="117" t="str">
        <f t="shared" si="129"/>
        <v>12000034000</v>
      </c>
      <c r="O1373" s="117">
        <f t="shared" si="130"/>
        <v>25</v>
      </c>
      <c r="P1373" s="117">
        <f t="shared" si="131"/>
        <v>4</v>
      </c>
      <c r="R1373" s="117" t="e">
        <f>VLOOKUP(B1373&amp;"-"&amp;C1373,Backgroundconc!$A$3:$E$2100,4,FALSE)</f>
        <v>#N/A</v>
      </c>
      <c r="S1373" s="117" t="e">
        <f>VLOOKUP(B1373&amp;"-"&amp;C1373,Backgroundconc!$A$3:$E$2100,5,FALSE)</f>
        <v>#N/A</v>
      </c>
    </row>
    <row r="1374" spans="1:19">
      <c r="A1374" s="117" t="str">
        <f t="shared" si="128"/>
        <v>2552012</v>
      </c>
      <c r="B1374" s="117">
        <f t="shared" si="132"/>
        <v>25</v>
      </c>
      <c r="C1374" s="117">
        <f t="shared" si="133"/>
        <v>5</v>
      </c>
      <c r="D1374" s="117">
        <v>120000</v>
      </c>
      <c r="E1374" s="117">
        <v>38000</v>
      </c>
      <c r="F1374" s="117">
        <v>2012</v>
      </c>
      <c r="G1374" s="117">
        <v>3.3048440000000001</v>
      </c>
      <c r="N1374" s="117" t="str">
        <f t="shared" si="129"/>
        <v>12000038000</v>
      </c>
      <c r="O1374" s="117">
        <f t="shared" si="130"/>
        <v>25</v>
      </c>
      <c r="P1374" s="117">
        <f t="shared" si="131"/>
        <v>5</v>
      </c>
      <c r="R1374" s="117" t="e">
        <f>VLOOKUP(B1374&amp;"-"&amp;C1374,Backgroundconc!$A$3:$E$2100,4,FALSE)</f>
        <v>#N/A</v>
      </c>
      <c r="S1374" s="117" t="e">
        <f>VLOOKUP(B1374&amp;"-"&amp;C1374,Backgroundconc!$A$3:$E$2100,5,FALSE)</f>
        <v>#N/A</v>
      </c>
    </row>
    <row r="1375" spans="1:19">
      <c r="A1375" s="117" t="str">
        <f t="shared" si="128"/>
        <v>2562012</v>
      </c>
      <c r="B1375" s="117">
        <f t="shared" si="132"/>
        <v>25</v>
      </c>
      <c r="C1375" s="117">
        <f t="shared" si="133"/>
        <v>6</v>
      </c>
      <c r="D1375" s="117">
        <v>120000</v>
      </c>
      <c r="E1375" s="117">
        <v>42000</v>
      </c>
      <c r="F1375" s="117">
        <v>2012</v>
      </c>
      <c r="G1375" s="117">
        <v>3.3325469999999999</v>
      </c>
      <c r="N1375" s="117" t="str">
        <f t="shared" si="129"/>
        <v>12000042000</v>
      </c>
      <c r="O1375" s="117">
        <f t="shared" si="130"/>
        <v>25</v>
      </c>
      <c r="P1375" s="117">
        <f t="shared" si="131"/>
        <v>6</v>
      </c>
      <c r="R1375" s="117" t="e">
        <f>VLOOKUP(B1375&amp;"-"&amp;C1375,Backgroundconc!$A$3:$E$2100,4,FALSE)</f>
        <v>#N/A</v>
      </c>
      <c r="S1375" s="117" t="e">
        <f>VLOOKUP(B1375&amp;"-"&amp;C1375,Backgroundconc!$A$3:$E$2100,5,FALSE)</f>
        <v>#N/A</v>
      </c>
    </row>
    <row r="1376" spans="1:19">
      <c r="A1376" s="117" t="str">
        <f t="shared" si="128"/>
        <v>2572012</v>
      </c>
      <c r="B1376" s="117">
        <f t="shared" si="132"/>
        <v>25</v>
      </c>
      <c r="C1376" s="117">
        <f t="shared" si="133"/>
        <v>7</v>
      </c>
      <c r="D1376" s="117">
        <v>120000</v>
      </c>
      <c r="E1376" s="117">
        <v>46000</v>
      </c>
      <c r="F1376" s="117">
        <v>2012</v>
      </c>
      <c r="G1376" s="117">
        <v>3.3501799999999999</v>
      </c>
      <c r="N1376" s="117" t="str">
        <f t="shared" si="129"/>
        <v>12000046000</v>
      </c>
      <c r="O1376" s="117">
        <f t="shared" si="130"/>
        <v>25</v>
      </c>
      <c r="P1376" s="117">
        <f t="shared" si="131"/>
        <v>7</v>
      </c>
      <c r="R1376" s="117" t="e">
        <f>VLOOKUP(B1376&amp;"-"&amp;C1376,Backgroundconc!$A$3:$E$2100,4,FALSE)</f>
        <v>#N/A</v>
      </c>
      <c r="S1376" s="117" t="e">
        <f>VLOOKUP(B1376&amp;"-"&amp;C1376,Backgroundconc!$A$3:$E$2100,5,FALSE)</f>
        <v>#N/A</v>
      </c>
    </row>
    <row r="1377" spans="1:19">
      <c r="A1377" s="117" t="str">
        <f t="shared" si="128"/>
        <v>2582012</v>
      </c>
      <c r="B1377" s="117">
        <f t="shared" si="132"/>
        <v>25</v>
      </c>
      <c r="C1377" s="117">
        <f t="shared" si="133"/>
        <v>8</v>
      </c>
      <c r="D1377" s="117">
        <v>120000</v>
      </c>
      <c r="E1377" s="117">
        <v>50000</v>
      </c>
      <c r="F1377" s="117">
        <v>2012</v>
      </c>
      <c r="G1377" s="117">
        <v>3.1646359999999998</v>
      </c>
      <c r="N1377" s="117" t="str">
        <f t="shared" si="129"/>
        <v>12000050000</v>
      </c>
      <c r="O1377" s="117">
        <f t="shared" si="130"/>
        <v>25</v>
      </c>
      <c r="P1377" s="117">
        <f t="shared" si="131"/>
        <v>8</v>
      </c>
      <c r="R1377" s="117" t="e">
        <f>VLOOKUP(B1377&amp;"-"&amp;C1377,Backgroundconc!$A$3:$E$2100,4,FALSE)</f>
        <v>#N/A</v>
      </c>
      <c r="S1377" s="117" t="e">
        <f>VLOOKUP(B1377&amp;"-"&amp;C1377,Backgroundconc!$A$3:$E$2100,5,FALSE)</f>
        <v>#N/A</v>
      </c>
    </row>
    <row r="1378" spans="1:19">
      <c r="A1378" s="117" t="str">
        <f t="shared" si="128"/>
        <v>2592012</v>
      </c>
      <c r="B1378" s="117">
        <f t="shared" si="132"/>
        <v>25</v>
      </c>
      <c r="C1378" s="117">
        <f t="shared" si="133"/>
        <v>9</v>
      </c>
      <c r="D1378" s="117">
        <v>120000</v>
      </c>
      <c r="E1378" s="117">
        <v>54000</v>
      </c>
      <c r="F1378" s="117">
        <v>2012</v>
      </c>
      <c r="G1378" s="117">
        <v>3.5362140000000002</v>
      </c>
      <c r="N1378" s="117" t="str">
        <f t="shared" si="129"/>
        <v>12000054000</v>
      </c>
      <c r="O1378" s="117">
        <f t="shared" si="130"/>
        <v>25</v>
      </c>
      <c r="P1378" s="117">
        <f t="shared" si="131"/>
        <v>9</v>
      </c>
      <c r="R1378" s="117" t="e">
        <f>VLOOKUP(B1378&amp;"-"&amp;C1378,Backgroundconc!$A$3:$E$2100,4,FALSE)</f>
        <v>#N/A</v>
      </c>
      <c r="S1378" s="117" t="e">
        <f>VLOOKUP(B1378&amp;"-"&amp;C1378,Backgroundconc!$A$3:$E$2100,5,FALSE)</f>
        <v>#N/A</v>
      </c>
    </row>
    <row r="1379" spans="1:19">
      <c r="A1379" s="117" t="str">
        <f t="shared" si="128"/>
        <v>25102012</v>
      </c>
      <c r="B1379" s="117">
        <f t="shared" si="132"/>
        <v>25</v>
      </c>
      <c r="C1379" s="117">
        <f t="shared" si="133"/>
        <v>10</v>
      </c>
      <c r="D1379" s="117">
        <v>120000</v>
      </c>
      <c r="E1379" s="117">
        <v>58000</v>
      </c>
      <c r="F1379" s="117">
        <v>2012</v>
      </c>
      <c r="G1379" s="117">
        <v>3.6217809999999999</v>
      </c>
      <c r="N1379" s="117" t="str">
        <f t="shared" si="129"/>
        <v>12000058000</v>
      </c>
      <c r="O1379" s="117">
        <f t="shared" si="130"/>
        <v>25</v>
      </c>
      <c r="P1379" s="117">
        <f t="shared" si="131"/>
        <v>10</v>
      </c>
      <c r="R1379" s="117" t="e">
        <f>VLOOKUP(B1379&amp;"-"&amp;C1379,Backgroundconc!$A$3:$E$2100,4,FALSE)</f>
        <v>#N/A</v>
      </c>
      <c r="S1379" s="117" t="e">
        <f>VLOOKUP(B1379&amp;"-"&amp;C1379,Backgroundconc!$A$3:$E$2100,5,FALSE)</f>
        <v>#N/A</v>
      </c>
    </row>
    <row r="1380" spans="1:19">
      <c r="A1380" s="117" t="str">
        <f t="shared" si="128"/>
        <v>25112012</v>
      </c>
      <c r="B1380" s="117">
        <f t="shared" si="132"/>
        <v>25</v>
      </c>
      <c r="C1380" s="117">
        <f t="shared" si="133"/>
        <v>11</v>
      </c>
      <c r="D1380" s="117">
        <v>120000</v>
      </c>
      <c r="E1380" s="117">
        <v>62000</v>
      </c>
      <c r="F1380" s="117">
        <v>2012</v>
      </c>
      <c r="G1380" s="117">
        <v>3.6621730000000001</v>
      </c>
      <c r="N1380" s="117" t="str">
        <f t="shared" si="129"/>
        <v>12000062000</v>
      </c>
      <c r="O1380" s="117">
        <f t="shared" si="130"/>
        <v>25</v>
      </c>
      <c r="P1380" s="117">
        <f t="shared" si="131"/>
        <v>11</v>
      </c>
      <c r="R1380" s="117" t="e">
        <f>VLOOKUP(B1380&amp;"-"&amp;C1380,Backgroundconc!$A$3:$E$2100,4,FALSE)</f>
        <v>#N/A</v>
      </c>
      <c r="S1380" s="117" t="e">
        <f>VLOOKUP(B1380&amp;"-"&amp;C1380,Backgroundconc!$A$3:$E$2100,5,FALSE)</f>
        <v>#N/A</v>
      </c>
    </row>
    <row r="1381" spans="1:19">
      <c r="A1381" s="117" t="str">
        <f t="shared" si="128"/>
        <v>25122012</v>
      </c>
      <c r="B1381" s="117">
        <f t="shared" si="132"/>
        <v>25</v>
      </c>
      <c r="C1381" s="117">
        <f t="shared" si="133"/>
        <v>12</v>
      </c>
      <c r="D1381" s="117">
        <v>120000</v>
      </c>
      <c r="E1381" s="117">
        <v>66000</v>
      </c>
      <c r="F1381" s="117">
        <v>2012</v>
      </c>
      <c r="G1381" s="117">
        <v>3.7648890000000002</v>
      </c>
      <c r="N1381" s="117" t="str">
        <f t="shared" si="129"/>
        <v>12000066000</v>
      </c>
      <c r="O1381" s="117">
        <f t="shared" si="130"/>
        <v>25</v>
      </c>
      <c r="P1381" s="117">
        <f t="shared" si="131"/>
        <v>12</v>
      </c>
      <c r="R1381" s="117" t="e">
        <f>VLOOKUP(B1381&amp;"-"&amp;C1381,Backgroundconc!$A$3:$E$2100,4,FALSE)</f>
        <v>#N/A</v>
      </c>
      <c r="S1381" s="117" t="e">
        <f>VLOOKUP(B1381&amp;"-"&amp;C1381,Backgroundconc!$A$3:$E$2100,5,FALSE)</f>
        <v>#N/A</v>
      </c>
    </row>
    <row r="1382" spans="1:19">
      <c r="A1382" s="117" t="str">
        <f t="shared" si="128"/>
        <v>25132012</v>
      </c>
      <c r="B1382" s="117">
        <f t="shared" si="132"/>
        <v>25</v>
      </c>
      <c r="C1382" s="117">
        <f t="shared" si="133"/>
        <v>13</v>
      </c>
      <c r="D1382" s="117">
        <v>120000</v>
      </c>
      <c r="E1382" s="117">
        <v>70000</v>
      </c>
      <c r="F1382" s="117">
        <v>2012</v>
      </c>
      <c r="G1382" s="117">
        <v>3.8386390000000001</v>
      </c>
      <c r="N1382" s="117" t="str">
        <f t="shared" si="129"/>
        <v>12000070000</v>
      </c>
      <c r="O1382" s="117">
        <f t="shared" si="130"/>
        <v>25</v>
      </c>
      <c r="P1382" s="117">
        <f t="shared" si="131"/>
        <v>13</v>
      </c>
      <c r="R1382" s="117" t="e">
        <f>VLOOKUP(B1382&amp;"-"&amp;C1382,Backgroundconc!$A$3:$E$2100,4,FALSE)</f>
        <v>#N/A</v>
      </c>
      <c r="S1382" s="117" t="e">
        <f>VLOOKUP(B1382&amp;"-"&amp;C1382,Backgroundconc!$A$3:$E$2100,5,FALSE)</f>
        <v>#N/A</v>
      </c>
    </row>
    <row r="1383" spans="1:19">
      <c r="A1383" s="117" t="str">
        <f t="shared" si="128"/>
        <v>25142012</v>
      </c>
      <c r="B1383" s="117">
        <f t="shared" si="132"/>
        <v>25</v>
      </c>
      <c r="C1383" s="117">
        <f t="shared" si="133"/>
        <v>14</v>
      </c>
      <c r="D1383" s="117">
        <v>120000</v>
      </c>
      <c r="E1383" s="117">
        <v>74000</v>
      </c>
      <c r="F1383" s="117">
        <v>2012</v>
      </c>
      <c r="G1383" s="117">
        <v>3.9171309999999999</v>
      </c>
      <c r="N1383" s="117" t="str">
        <f t="shared" si="129"/>
        <v>12000074000</v>
      </c>
      <c r="O1383" s="117">
        <f t="shared" si="130"/>
        <v>25</v>
      </c>
      <c r="P1383" s="117">
        <f t="shared" si="131"/>
        <v>14</v>
      </c>
      <c r="R1383" s="117" t="e">
        <f>VLOOKUP(B1383&amp;"-"&amp;C1383,Backgroundconc!$A$3:$E$2100,4,FALSE)</f>
        <v>#N/A</v>
      </c>
      <c r="S1383" s="117" t="e">
        <f>VLOOKUP(B1383&amp;"-"&amp;C1383,Backgroundconc!$A$3:$E$2100,5,FALSE)</f>
        <v>#N/A</v>
      </c>
    </row>
    <row r="1384" spans="1:19">
      <c r="A1384" s="117" t="str">
        <f t="shared" si="128"/>
        <v>25152012</v>
      </c>
      <c r="B1384" s="117">
        <f t="shared" si="132"/>
        <v>25</v>
      </c>
      <c r="C1384" s="117">
        <f t="shared" si="133"/>
        <v>15</v>
      </c>
      <c r="D1384" s="117">
        <v>120000</v>
      </c>
      <c r="E1384" s="117">
        <v>78000</v>
      </c>
      <c r="F1384" s="117">
        <v>2012</v>
      </c>
      <c r="G1384" s="117">
        <v>3.9093110000000002</v>
      </c>
      <c r="N1384" s="117" t="str">
        <f t="shared" si="129"/>
        <v>12000078000</v>
      </c>
      <c r="O1384" s="117">
        <f t="shared" si="130"/>
        <v>25</v>
      </c>
      <c r="P1384" s="117">
        <f t="shared" si="131"/>
        <v>15</v>
      </c>
      <c r="R1384" s="117" t="e">
        <f>VLOOKUP(B1384&amp;"-"&amp;C1384,Backgroundconc!$A$3:$E$2100,4,FALSE)</f>
        <v>#N/A</v>
      </c>
      <c r="S1384" s="117" t="e">
        <f>VLOOKUP(B1384&amp;"-"&amp;C1384,Backgroundconc!$A$3:$E$2100,5,FALSE)</f>
        <v>#N/A</v>
      </c>
    </row>
    <row r="1385" spans="1:19">
      <c r="A1385" s="117" t="str">
        <f t="shared" si="128"/>
        <v>25162012</v>
      </c>
      <c r="B1385" s="117">
        <f t="shared" si="132"/>
        <v>25</v>
      </c>
      <c r="C1385" s="117">
        <f t="shared" si="133"/>
        <v>16</v>
      </c>
      <c r="D1385" s="117">
        <v>120000</v>
      </c>
      <c r="E1385" s="117">
        <v>82000</v>
      </c>
      <c r="F1385" s="117">
        <v>2012</v>
      </c>
      <c r="G1385" s="117">
        <v>3.8425660000000001</v>
      </c>
      <c r="N1385" s="117" t="str">
        <f t="shared" si="129"/>
        <v>12000082000</v>
      </c>
      <c r="O1385" s="117">
        <f t="shared" si="130"/>
        <v>25</v>
      </c>
      <c r="P1385" s="117">
        <f t="shared" si="131"/>
        <v>16</v>
      </c>
      <c r="R1385" s="117" t="e">
        <f>VLOOKUP(B1385&amp;"-"&amp;C1385,Backgroundconc!$A$3:$E$2100,4,FALSE)</f>
        <v>#N/A</v>
      </c>
      <c r="S1385" s="117" t="e">
        <f>VLOOKUP(B1385&amp;"-"&amp;C1385,Backgroundconc!$A$3:$E$2100,5,FALSE)</f>
        <v>#N/A</v>
      </c>
    </row>
    <row r="1386" spans="1:19">
      <c r="A1386" s="117" t="str">
        <f t="shared" si="128"/>
        <v>25172012</v>
      </c>
      <c r="B1386" s="117">
        <f t="shared" si="132"/>
        <v>25</v>
      </c>
      <c r="C1386" s="117">
        <f t="shared" si="133"/>
        <v>17</v>
      </c>
      <c r="D1386" s="117">
        <v>120000</v>
      </c>
      <c r="E1386" s="117">
        <v>86000</v>
      </c>
      <c r="F1386" s="117">
        <v>2012</v>
      </c>
      <c r="G1386" s="117">
        <v>3.9495110000000002</v>
      </c>
      <c r="N1386" s="117" t="str">
        <f t="shared" si="129"/>
        <v>12000086000</v>
      </c>
      <c r="O1386" s="117">
        <f t="shared" si="130"/>
        <v>25</v>
      </c>
      <c r="P1386" s="117">
        <f t="shared" si="131"/>
        <v>17</v>
      </c>
      <c r="R1386" s="117" t="e">
        <f>VLOOKUP(B1386&amp;"-"&amp;C1386,Backgroundconc!$A$3:$E$2100,4,FALSE)</f>
        <v>#N/A</v>
      </c>
      <c r="S1386" s="117" t="e">
        <f>VLOOKUP(B1386&amp;"-"&amp;C1386,Backgroundconc!$A$3:$E$2100,5,FALSE)</f>
        <v>#N/A</v>
      </c>
    </row>
    <row r="1387" spans="1:19">
      <c r="A1387" s="117" t="str">
        <f t="shared" si="128"/>
        <v>25182012</v>
      </c>
      <c r="B1387" s="117">
        <f t="shared" si="132"/>
        <v>25</v>
      </c>
      <c r="C1387" s="117">
        <f t="shared" si="133"/>
        <v>18</v>
      </c>
      <c r="D1387" s="117">
        <v>120000</v>
      </c>
      <c r="E1387" s="117">
        <v>90000</v>
      </c>
      <c r="F1387" s="117">
        <v>2012</v>
      </c>
      <c r="G1387" s="117">
        <v>3.6112850000000001</v>
      </c>
      <c r="N1387" s="117" t="str">
        <f t="shared" si="129"/>
        <v>12000090000</v>
      </c>
      <c r="O1387" s="117">
        <f t="shared" si="130"/>
        <v>25</v>
      </c>
      <c r="P1387" s="117">
        <f t="shared" si="131"/>
        <v>18</v>
      </c>
      <c r="R1387" s="117" t="e">
        <f>VLOOKUP(B1387&amp;"-"&amp;C1387,Backgroundconc!$A$3:$E$2100,4,FALSE)</f>
        <v>#N/A</v>
      </c>
      <c r="S1387" s="117" t="e">
        <f>VLOOKUP(B1387&amp;"-"&amp;C1387,Backgroundconc!$A$3:$E$2100,5,FALSE)</f>
        <v>#N/A</v>
      </c>
    </row>
    <row r="1388" spans="1:19">
      <c r="A1388" s="117" t="str">
        <f t="shared" si="128"/>
        <v>25192012</v>
      </c>
      <c r="B1388" s="117">
        <f t="shared" si="132"/>
        <v>25</v>
      </c>
      <c r="C1388" s="117">
        <f t="shared" si="133"/>
        <v>19</v>
      </c>
      <c r="D1388" s="117">
        <v>120000</v>
      </c>
      <c r="E1388" s="117">
        <v>94000</v>
      </c>
      <c r="F1388" s="117">
        <v>2012</v>
      </c>
      <c r="G1388" s="117">
        <v>3.8435139999999999</v>
      </c>
      <c r="N1388" s="117" t="str">
        <f t="shared" si="129"/>
        <v>12000094000</v>
      </c>
      <c r="O1388" s="117">
        <f t="shared" si="130"/>
        <v>25</v>
      </c>
      <c r="P1388" s="117">
        <f t="shared" si="131"/>
        <v>19</v>
      </c>
      <c r="R1388" s="117" t="e">
        <f>VLOOKUP(B1388&amp;"-"&amp;C1388,Backgroundconc!$A$3:$E$2100,4,FALSE)</f>
        <v>#N/A</v>
      </c>
      <c r="S1388" s="117" t="e">
        <f>VLOOKUP(B1388&amp;"-"&amp;C1388,Backgroundconc!$A$3:$E$2100,5,FALSE)</f>
        <v>#N/A</v>
      </c>
    </row>
    <row r="1389" spans="1:19">
      <c r="A1389" s="117" t="str">
        <f t="shared" si="128"/>
        <v>25202012</v>
      </c>
      <c r="B1389" s="117">
        <f t="shared" si="132"/>
        <v>25</v>
      </c>
      <c r="C1389" s="117">
        <f t="shared" si="133"/>
        <v>20</v>
      </c>
      <c r="D1389" s="117">
        <v>120000</v>
      </c>
      <c r="E1389" s="117">
        <v>98000</v>
      </c>
      <c r="F1389" s="117">
        <v>2012</v>
      </c>
      <c r="G1389" s="117">
        <v>3.5419139999999998</v>
      </c>
      <c r="N1389" s="117" t="str">
        <f t="shared" si="129"/>
        <v>12000098000</v>
      </c>
      <c r="O1389" s="117">
        <f t="shared" si="130"/>
        <v>25</v>
      </c>
      <c r="P1389" s="117">
        <f t="shared" si="131"/>
        <v>20</v>
      </c>
      <c r="R1389" s="117" t="e">
        <f>VLOOKUP(B1389&amp;"-"&amp;C1389,Backgroundconc!$A$3:$E$2100,4,FALSE)</f>
        <v>#N/A</v>
      </c>
      <c r="S1389" s="117" t="e">
        <f>VLOOKUP(B1389&amp;"-"&amp;C1389,Backgroundconc!$A$3:$E$2100,5,FALSE)</f>
        <v>#N/A</v>
      </c>
    </row>
    <row r="1390" spans="1:19">
      <c r="A1390" s="117" t="str">
        <f t="shared" si="128"/>
        <v>25212012</v>
      </c>
      <c r="B1390" s="117">
        <f t="shared" si="132"/>
        <v>25</v>
      </c>
      <c r="C1390" s="117">
        <f t="shared" si="133"/>
        <v>21</v>
      </c>
      <c r="D1390" s="117">
        <v>120000</v>
      </c>
      <c r="E1390" s="117">
        <v>102000</v>
      </c>
      <c r="F1390" s="117">
        <v>2012</v>
      </c>
      <c r="G1390" s="117">
        <v>3.7314579999999999</v>
      </c>
      <c r="N1390" s="117" t="str">
        <f t="shared" si="129"/>
        <v>120000102000</v>
      </c>
      <c r="O1390" s="117">
        <f t="shared" si="130"/>
        <v>25</v>
      </c>
      <c r="P1390" s="117">
        <f t="shared" si="131"/>
        <v>21</v>
      </c>
      <c r="R1390" s="117" t="e">
        <f>VLOOKUP(B1390&amp;"-"&amp;C1390,Backgroundconc!$A$3:$E$2100,4,FALSE)</f>
        <v>#N/A</v>
      </c>
      <c r="S1390" s="117" t="e">
        <f>VLOOKUP(B1390&amp;"-"&amp;C1390,Backgroundconc!$A$3:$E$2100,5,FALSE)</f>
        <v>#N/A</v>
      </c>
    </row>
    <row r="1391" spans="1:19">
      <c r="A1391" s="117" t="str">
        <f t="shared" si="128"/>
        <v>25222012</v>
      </c>
      <c r="B1391" s="117">
        <f t="shared" si="132"/>
        <v>25</v>
      </c>
      <c r="C1391" s="117">
        <f t="shared" si="133"/>
        <v>22</v>
      </c>
      <c r="D1391" s="117">
        <v>120000</v>
      </c>
      <c r="E1391" s="117">
        <v>106000</v>
      </c>
      <c r="F1391" s="117">
        <v>2012</v>
      </c>
      <c r="G1391" s="117">
        <v>3.2675040000000002</v>
      </c>
      <c r="N1391" s="117" t="str">
        <f t="shared" si="129"/>
        <v>120000106000</v>
      </c>
      <c r="O1391" s="117">
        <f t="shared" si="130"/>
        <v>25</v>
      </c>
      <c r="P1391" s="117">
        <f t="shared" si="131"/>
        <v>22</v>
      </c>
      <c r="R1391" s="117" t="e">
        <f>VLOOKUP(B1391&amp;"-"&amp;C1391,Backgroundconc!$A$3:$E$2100,4,FALSE)</f>
        <v>#N/A</v>
      </c>
      <c r="S1391" s="117" t="e">
        <f>VLOOKUP(B1391&amp;"-"&amp;C1391,Backgroundconc!$A$3:$E$2100,5,FALSE)</f>
        <v>#N/A</v>
      </c>
    </row>
    <row r="1392" spans="1:19">
      <c r="A1392" s="117" t="str">
        <f t="shared" si="128"/>
        <v>25232012</v>
      </c>
      <c r="B1392" s="117">
        <f t="shared" si="132"/>
        <v>25</v>
      </c>
      <c r="C1392" s="117">
        <f t="shared" si="133"/>
        <v>23</v>
      </c>
      <c r="D1392" s="117">
        <v>120000</v>
      </c>
      <c r="E1392" s="117">
        <v>110000</v>
      </c>
      <c r="F1392" s="117">
        <v>2012</v>
      </c>
      <c r="G1392" s="117">
        <v>3.5691449999999998</v>
      </c>
      <c r="N1392" s="117" t="str">
        <f t="shared" si="129"/>
        <v>120000110000</v>
      </c>
      <c r="O1392" s="117">
        <f t="shared" si="130"/>
        <v>25</v>
      </c>
      <c r="P1392" s="117">
        <f t="shared" si="131"/>
        <v>23</v>
      </c>
      <c r="R1392" s="117" t="e">
        <f>VLOOKUP(B1392&amp;"-"&amp;C1392,Backgroundconc!$A$3:$E$2100,4,FALSE)</f>
        <v>#N/A</v>
      </c>
      <c r="S1392" s="117" t="e">
        <f>VLOOKUP(B1392&amp;"-"&amp;C1392,Backgroundconc!$A$3:$E$2100,5,FALSE)</f>
        <v>#N/A</v>
      </c>
    </row>
    <row r="1393" spans="1:19">
      <c r="A1393" s="117" t="str">
        <f t="shared" si="128"/>
        <v>25242012</v>
      </c>
      <c r="B1393" s="117">
        <f t="shared" si="132"/>
        <v>25</v>
      </c>
      <c r="C1393" s="117">
        <f t="shared" si="133"/>
        <v>24</v>
      </c>
      <c r="D1393" s="117">
        <v>120000</v>
      </c>
      <c r="E1393" s="117">
        <v>114000</v>
      </c>
      <c r="F1393" s="117">
        <v>2012</v>
      </c>
      <c r="G1393" s="117">
        <v>3.5454180000000002</v>
      </c>
      <c r="N1393" s="117" t="str">
        <f t="shared" si="129"/>
        <v>120000114000</v>
      </c>
      <c r="O1393" s="117">
        <f t="shared" si="130"/>
        <v>25</v>
      </c>
      <c r="P1393" s="117">
        <f t="shared" si="131"/>
        <v>24</v>
      </c>
      <c r="R1393" s="117">
        <f>VLOOKUP(B1393&amp;"-"&amp;C1393,Backgroundconc!$A$3:$E$2100,4,FALSE)</f>
        <v>120000</v>
      </c>
      <c r="S1393" s="117">
        <f>VLOOKUP(B1393&amp;"-"&amp;C1393,Backgroundconc!$A$3:$E$2100,5,FALSE)</f>
        <v>114000</v>
      </c>
    </row>
    <row r="1394" spans="1:19">
      <c r="A1394" s="117" t="str">
        <f t="shared" si="128"/>
        <v>25252012</v>
      </c>
      <c r="B1394" s="117">
        <f t="shared" si="132"/>
        <v>25</v>
      </c>
      <c r="C1394" s="117">
        <f t="shared" si="133"/>
        <v>25</v>
      </c>
      <c r="D1394" s="117">
        <v>120000</v>
      </c>
      <c r="E1394" s="117">
        <v>118000</v>
      </c>
      <c r="F1394" s="117">
        <v>2012</v>
      </c>
      <c r="G1394" s="117">
        <v>3.481538</v>
      </c>
      <c r="N1394" s="117" t="str">
        <f t="shared" si="129"/>
        <v>120000118000</v>
      </c>
      <c r="O1394" s="117">
        <f t="shared" si="130"/>
        <v>25</v>
      </c>
      <c r="P1394" s="117">
        <f t="shared" si="131"/>
        <v>25</v>
      </c>
      <c r="R1394" s="117">
        <f>VLOOKUP(B1394&amp;"-"&amp;C1394,Backgroundconc!$A$3:$E$2100,4,FALSE)</f>
        <v>120000</v>
      </c>
      <c r="S1394" s="117">
        <f>VLOOKUP(B1394&amp;"-"&amp;C1394,Backgroundconc!$A$3:$E$2100,5,FALSE)</f>
        <v>118000</v>
      </c>
    </row>
    <row r="1395" spans="1:19">
      <c r="A1395" s="117" t="str">
        <f t="shared" si="128"/>
        <v>25262012</v>
      </c>
      <c r="B1395" s="117">
        <f t="shared" si="132"/>
        <v>25</v>
      </c>
      <c r="C1395" s="117">
        <f t="shared" si="133"/>
        <v>26</v>
      </c>
      <c r="D1395" s="117">
        <v>120000</v>
      </c>
      <c r="E1395" s="117">
        <v>122000</v>
      </c>
      <c r="F1395" s="117">
        <v>2012</v>
      </c>
      <c r="G1395" s="117">
        <v>3.41432</v>
      </c>
      <c r="N1395" s="117" t="str">
        <f t="shared" si="129"/>
        <v>120000122000</v>
      </c>
      <c r="O1395" s="117">
        <f t="shared" si="130"/>
        <v>25</v>
      </c>
      <c r="P1395" s="117">
        <f t="shared" si="131"/>
        <v>26</v>
      </c>
      <c r="R1395" s="117">
        <f>VLOOKUP(B1395&amp;"-"&amp;C1395,Backgroundconc!$A$3:$E$2100,4,FALSE)</f>
        <v>120000</v>
      </c>
      <c r="S1395" s="117">
        <f>VLOOKUP(B1395&amp;"-"&amp;C1395,Backgroundconc!$A$3:$E$2100,5,FALSE)</f>
        <v>122000</v>
      </c>
    </row>
    <row r="1396" spans="1:19">
      <c r="A1396" s="117" t="str">
        <f t="shared" si="128"/>
        <v>25272012</v>
      </c>
      <c r="B1396" s="117">
        <f t="shared" si="132"/>
        <v>25</v>
      </c>
      <c r="C1396" s="117">
        <f t="shared" si="133"/>
        <v>27</v>
      </c>
      <c r="D1396" s="117">
        <v>120000</v>
      </c>
      <c r="E1396" s="117">
        <v>126000</v>
      </c>
      <c r="F1396" s="117">
        <v>2012</v>
      </c>
      <c r="G1396" s="117">
        <v>3.1235339999999998</v>
      </c>
      <c r="N1396" s="117" t="str">
        <f t="shared" si="129"/>
        <v>120000126000</v>
      </c>
      <c r="O1396" s="117">
        <f t="shared" si="130"/>
        <v>25</v>
      </c>
      <c r="P1396" s="117">
        <f t="shared" si="131"/>
        <v>27</v>
      </c>
      <c r="R1396" s="117">
        <f>VLOOKUP(B1396&amp;"-"&amp;C1396,Backgroundconc!$A$3:$E$2100,4,FALSE)</f>
        <v>120000</v>
      </c>
      <c r="S1396" s="117">
        <f>VLOOKUP(B1396&amp;"-"&amp;C1396,Backgroundconc!$A$3:$E$2100,5,FALSE)</f>
        <v>126000</v>
      </c>
    </row>
    <row r="1397" spans="1:19">
      <c r="A1397" s="117" t="str">
        <f t="shared" si="128"/>
        <v>25282012</v>
      </c>
      <c r="B1397" s="117">
        <f t="shared" si="132"/>
        <v>25</v>
      </c>
      <c r="C1397" s="117">
        <f t="shared" si="133"/>
        <v>28</v>
      </c>
      <c r="D1397" s="117">
        <v>120000</v>
      </c>
      <c r="E1397" s="117">
        <v>130000</v>
      </c>
      <c r="F1397" s="117">
        <v>2012</v>
      </c>
      <c r="G1397" s="117">
        <v>3.0772970000000002</v>
      </c>
      <c r="N1397" s="117" t="str">
        <f t="shared" si="129"/>
        <v>120000130000</v>
      </c>
      <c r="O1397" s="117">
        <f t="shared" si="130"/>
        <v>25</v>
      </c>
      <c r="P1397" s="117">
        <f t="shared" si="131"/>
        <v>28</v>
      </c>
      <c r="R1397" s="117">
        <f>VLOOKUP(B1397&amp;"-"&amp;C1397,Backgroundconc!$A$3:$E$2100,4,FALSE)</f>
        <v>120000</v>
      </c>
      <c r="S1397" s="117">
        <f>VLOOKUP(B1397&amp;"-"&amp;C1397,Backgroundconc!$A$3:$E$2100,5,FALSE)</f>
        <v>130000</v>
      </c>
    </row>
    <row r="1398" spans="1:19">
      <c r="A1398" s="117" t="str">
        <f t="shared" si="128"/>
        <v>25292012</v>
      </c>
      <c r="B1398" s="117">
        <f t="shared" si="132"/>
        <v>25</v>
      </c>
      <c r="C1398" s="117">
        <f t="shared" si="133"/>
        <v>29</v>
      </c>
      <c r="D1398" s="117">
        <v>120000</v>
      </c>
      <c r="E1398" s="117">
        <v>134000</v>
      </c>
      <c r="F1398" s="117">
        <v>2012</v>
      </c>
      <c r="G1398" s="117">
        <v>3.4998119999999999</v>
      </c>
      <c r="N1398" s="117" t="str">
        <f t="shared" si="129"/>
        <v>120000134000</v>
      </c>
      <c r="O1398" s="117">
        <f t="shared" si="130"/>
        <v>25</v>
      </c>
      <c r="P1398" s="117">
        <f t="shared" si="131"/>
        <v>29</v>
      </c>
      <c r="R1398" s="117">
        <f>VLOOKUP(B1398&amp;"-"&amp;C1398,Backgroundconc!$A$3:$E$2100,4,FALSE)</f>
        <v>120000</v>
      </c>
      <c r="S1398" s="117">
        <f>VLOOKUP(B1398&amp;"-"&amp;C1398,Backgroundconc!$A$3:$E$2100,5,FALSE)</f>
        <v>134000</v>
      </c>
    </row>
    <row r="1399" spans="1:19">
      <c r="A1399" s="117" t="str">
        <f t="shared" si="128"/>
        <v>25302012</v>
      </c>
      <c r="B1399" s="117">
        <f t="shared" si="132"/>
        <v>25</v>
      </c>
      <c r="C1399" s="117">
        <f t="shared" si="133"/>
        <v>30</v>
      </c>
      <c r="D1399" s="117">
        <v>120000</v>
      </c>
      <c r="E1399" s="117">
        <v>138000</v>
      </c>
      <c r="F1399" s="117">
        <v>2012</v>
      </c>
      <c r="G1399" s="117">
        <v>3.728488</v>
      </c>
      <c r="N1399" s="117" t="str">
        <f t="shared" si="129"/>
        <v>120000138000</v>
      </c>
      <c r="O1399" s="117">
        <f t="shared" si="130"/>
        <v>25</v>
      </c>
      <c r="P1399" s="117">
        <f t="shared" si="131"/>
        <v>30</v>
      </c>
      <c r="R1399" s="117">
        <f>VLOOKUP(B1399&amp;"-"&amp;C1399,Backgroundconc!$A$3:$E$2100,4,FALSE)</f>
        <v>120000</v>
      </c>
      <c r="S1399" s="117">
        <f>VLOOKUP(B1399&amp;"-"&amp;C1399,Backgroundconc!$A$3:$E$2100,5,FALSE)</f>
        <v>138000</v>
      </c>
    </row>
    <row r="1400" spans="1:19">
      <c r="A1400" s="117" t="str">
        <f t="shared" si="128"/>
        <v>25312012</v>
      </c>
      <c r="B1400" s="117">
        <f t="shared" si="132"/>
        <v>25</v>
      </c>
      <c r="C1400" s="117">
        <f t="shared" si="133"/>
        <v>31</v>
      </c>
      <c r="D1400" s="117">
        <v>120000</v>
      </c>
      <c r="E1400" s="117">
        <v>142000</v>
      </c>
      <c r="F1400" s="117">
        <v>2012</v>
      </c>
      <c r="G1400" s="117">
        <v>3.6596980000000001</v>
      </c>
      <c r="N1400" s="117" t="str">
        <f t="shared" si="129"/>
        <v>120000142000</v>
      </c>
      <c r="O1400" s="117">
        <f t="shared" si="130"/>
        <v>25</v>
      </c>
      <c r="P1400" s="117">
        <f t="shared" si="131"/>
        <v>31</v>
      </c>
      <c r="R1400" s="117">
        <f>VLOOKUP(B1400&amp;"-"&amp;C1400,Backgroundconc!$A$3:$E$2100,4,FALSE)</f>
        <v>120000</v>
      </c>
      <c r="S1400" s="117">
        <f>VLOOKUP(B1400&amp;"-"&amp;C1400,Backgroundconc!$A$3:$E$2100,5,FALSE)</f>
        <v>142000</v>
      </c>
    </row>
    <row r="1401" spans="1:19">
      <c r="A1401" s="117" t="str">
        <f t="shared" si="128"/>
        <v>25322012</v>
      </c>
      <c r="B1401" s="117">
        <f t="shared" si="132"/>
        <v>25</v>
      </c>
      <c r="C1401" s="117">
        <f t="shared" si="133"/>
        <v>32</v>
      </c>
      <c r="D1401" s="117">
        <v>120000</v>
      </c>
      <c r="E1401" s="117">
        <v>146000</v>
      </c>
      <c r="F1401" s="117">
        <v>2012</v>
      </c>
      <c r="G1401" s="117">
        <v>3.3819970000000001</v>
      </c>
      <c r="N1401" s="117" t="str">
        <f t="shared" si="129"/>
        <v>120000146000</v>
      </c>
      <c r="O1401" s="117">
        <f t="shared" si="130"/>
        <v>25</v>
      </c>
      <c r="P1401" s="117">
        <f t="shared" si="131"/>
        <v>32</v>
      </c>
      <c r="R1401" s="117">
        <f>VLOOKUP(B1401&amp;"-"&amp;C1401,Backgroundconc!$A$3:$E$2100,4,FALSE)</f>
        <v>120000</v>
      </c>
      <c r="S1401" s="117">
        <f>VLOOKUP(B1401&amp;"-"&amp;C1401,Backgroundconc!$A$3:$E$2100,5,FALSE)</f>
        <v>146000</v>
      </c>
    </row>
    <row r="1402" spans="1:19">
      <c r="A1402" s="117" t="str">
        <f t="shared" si="128"/>
        <v>25332012</v>
      </c>
      <c r="B1402" s="117">
        <f t="shared" si="132"/>
        <v>25</v>
      </c>
      <c r="C1402" s="117">
        <f t="shared" si="133"/>
        <v>33</v>
      </c>
      <c r="D1402" s="117">
        <v>120000</v>
      </c>
      <c r="E1402" s="117">
        <v>150000</v>
      </c>
      <c r="F1402" s="117">
        <v>2012</v>
      </c>
      <c r="G1402" s="117">
        <v>3.6161819999999998</v>
      </c>
      <c r="N1402" s="117" t="str">
        <f t="shared" si="129"/>
        <v>120000150000</v>
      </c>
      <c r="O1402" s="117">
        <f t="shared" si="130"/>
        <v>25</v>
      </c>
      <c r="P1402" s="117">
        <f t="shared" si="131"/>
        <v>33</v>
      </c>
      <c r="R1402" s="117">
        <f>VLOOKUP(B1402&amp;"-"&amp;C1402,Backgroundconc!$A$3:$E$2100,4,FALSE)</f>
        <v>120000</v>
      </c>
      <c r="S1402" s="117">
        <f>VLOOKUP(B1402&amp;"-"&amp;C1402,Backgroundconc!$A$3:$E$2100,5,FALSE)</f>
        <v>150000</v>
      </c>
    </row>
    <row r="1403" spans="1:19">
      <c r="A1403" s="117" t="str">
        <f t="shared" si="128"/>
        <v>25342012</v>
      </c>
      <c r="B1403" s="117">
        <f t="shared" si="132"/>
        <v>25</v>
      </c>
      <c r="C1403" s="117">
        <f t="shared" si="133"/>
        <v>34</v>
      </c>
      <c r="D1403" s="117">
        <v>120000</v>
      </c>
      <c r="E1403" s="117">
        <v>154000</v>
      </c>
      <c r="F1403" s="117">
        <v>2012</v>
      </c>
      <c r="G1403" s="117">
        <v>3.4281280000000001</v>
      </c>
      <c r="N1403" s="117" t="str">
        <f t="shared" si="129"/>
        <v>120000154000</v>
      </c>
      <c r="O1403" s="117">
        <f t="shared" si="130"/>
        <v>25</v>
      </c>
      <c r="P1403" s="117">
        <f t="shared" si="131"/>
        <v>34</v>
      </c>
      <c r="R1403" s="117">
        <f>VLOOKUP(B1403&amp;"-"&amp;C1403,Backgroundconc!$A$3:$E$2100,4,FALSE)</f>
        <v>120000</v>
      </c>
      <c r="S1403" s="117">
        <f>VLOOKUP(B1403&amp;"-"&amp;C1403,Backgroundconc!$A$3:$E$2100,5,FALSE)</f>
        <v>154000</v>
      </c>
    </row>
    <row r="1404" spans="1:19">
      <c r="A1404" s="117" t="str">
        <f t="shared" si="128"/>
        <v>25352012</v>
      </c>
      <c r="B1404" s="117">
        <f t="shared" si="132"/>
        <v>25</v>
      </c>
      <c r="C1404" s="117">
        <f t="shared" si="133"/>
        <v>35</v>
      </c>
      <c r="D1404" s="117">
        <v>120000</v>
      </c>
      <c r="E1404" s="117">
        <v>158000</v>
      </c>
      <c r="F1404" s="117">
        <v>2012</v>
      </c>
      <c r="G1404" s="117">
        <v>3.5315159999999999</v>
      </c>
      <c r="N1404" s="117" t="str">
        <f t="shared" si="129"/>
        <v>120000158000</v>
      </c>
      <c r="O1404" s="117">
        <f t="shared" si="130"/>
        <v>25</v>
      </c>
      <c r="P1404" s="117">
        <f t="shared" si="131"/>
        <v>35</v>
      </c>
      <c r="R1404" s="117">
        <f>VLOOKUP(B1404&amp;"-"&amp;C1404,Backgroundconc!$A$3:$E$2100,4,FALSE)</f>
        <v>120000</v>
      </c>
      <c r="S1404" s="117">
        <f>VLOOKUP(B1404&amp;"-"&amp;C1404,Backgroundconc!$A$3:$E$2100,5,FALSE)</f>
        <v>158000</v>
      </c>
    </row>
    <row r="1405" spans="1:19">
      <c r="A1405" s="117" t="str">
        <f t="shared" si="128"/>
        <v>25362012</v>
      </c>
      <c r="B1405" s="117">
        <f t="shared" si="132"/>
        <v>25</v>
      </c>
      <c r="C1405" s="117">
        <f t="shared" si="133"/>
        <v>36</v>
      </c>
      <c r="D1405" s="117">
        <v>120000</v>
      </c>
      <c r="E1405" s="117">
        <v>162000</v>
      </c>
      <c r="F1405" s="117">
        <v>2012</v>
      </c>
      <c r="G1405" s="117">
        <v>3.4389509999999999</v>
      </c>
      <c r="N1405" s="117" t="str">
        <f t="shared" si="129"/>
        <v>120000162000</v>
      </c>
      <c r="O1405" s="117">
        <f t="shared" si="130"/>
        <v>25</v>
      </c>
      <c r="P1405" s="117">
        <f t="shared" si="131"/>
        <v>36</v>
      </c>
      <c r="R1405" s="117">
        <f>VLOOKUP(B1405&amp;"-"&amp;C1405,Backgroundconc!$A$3:$E$2100,4,FALSE)</f>
        <v>120000</v>
      </c>
      <c r="S1405" s="117">
        <f>VLOOKUP(B1405&amp;"-"&amp;C1405,Backgroundconc!$A$3:$E$2100,5,FALSE)</f>
        <v>162000</v>
      </c>
    </row>
    <row r="1406" spans="1:19">
      <c r="A1406" s="117" t="str">
        <f t="shared" si="128"/>
        <v>25372012</v>
      </c>
      <c r="B1406" s="117">
        <f t="shared" si="132"/>
        <v>25</v>
      </c>
      <c r="C1406" s="117">
        <f t="shared" si="133"/>
        <v>37</v>
      </c>
      <c r="D1406" s="117">
        <v>120000</v>
      </c>
      <c r="E1406" s="117">
        <v>166000</v>
      </c>
      <c r="F1406" s="117">
        <v>2012</v>
      </c>
      <c r="G1406" s="117">
        <v>3.2745109999999999</v>
      </c>
      <c r="N1406" s="117" t="str">
        <f t="shared" si="129"/>
        <v>120000166000</v>
      </c>
      <c r="O1406" s="117">
        <f t="shared" si="130"/>
        <v>25</v>
      </c>
      <c r="P1406" s="117">
        <f t="shared" si="131"/>
        <v>37</v>
      </c>
      <c r="R1406" s="117">
        <f>VLOOKUP(B1406&amp;"-"&amp;C1406,Backgroundconc!$A$3:$E$2100,4,FALSE)</f>
        <v>120000</v>
      </c>
      <c r="S1406" s="117">
        <f>VLOOKUP(B1406&amp;"-"&amp;C1406,Backgroundconc!$A$3:$E$2100,5,FALSE)</f>
        <v>166000</v>
      </c>
    </row>
    <row r="1407" spans="1:19">
      <c r="A1407" s="117" t="str">
        <f t="shared" si="128"/>
        <v>25382012</v>
      </c>
      <c r="B1407" s="117">
        <f t="shared" si="132"/>
        <v>25</v>
      </c>
      <c r="C1407" s="117">
        <f t="shared" si="133"/>
        <v>38</v>
      </c>
      <c r="D1407" s="117">
        <v>120000</v>
      </c>
      <c r="E1407" s="117">
        <v>170000</v>
      </c>
      <c r="F1407" s="117">
        <v>2012</v>
      </c>
      <c r="G1407" s="117">
        <v>3.201365</v>
      </c>
      <c r="N1407" s="117" t="str">
        <f t="shared" si="129"/>
        <v>120000170000</v>
      </c>
      <c r="O1407" s="117">
        <f t="shared" si="130"/>
        <v>25</v>
      </c>
      <c r="P1407" s="117">
        <f t="shared" si="131"/>
        <v>38</v>
      </c>
      <c r="R1407" s="117">
        <f>VLOOKUP(B1407&amp;"-"&amp;C1407,Backgroundconc!$A$3:$E$2100,4,FALSE)</f>
        <v>120000</v>
      </c>
      <c r="S1407" s="117">
        <f>VLOOKUP(B1407&amp;"-"&amp;C1407,Backgroundconc!$A$3:$E$2100,5,FALSE)</f>
        <v>170000</v>
      </c>
    </row>
    <row r="1408" spans="1:19">
      <c r="A1408" s="117" t="str">
        <f t="shared" si="128"/>
        <v>25392012</v>
      </c>
      <c r="B1408" s="117">
        <f t="shared" si="132"/>
        <v>25</v>
      </c>
      <c r="C1408" s="117">
        <f t="shared" si="133"/>
        <v>39</v>
      </c>
      <c r="D1408" s="117">
        <v>120000</v>
      </c>
      <c r="E1408" s="117">
        <v>174000</v>
      </c>
      <c r="F1408" s="117">
        <v>2012</v>
      </c>
      <c r="G1408" s="117">
        <v>3.2986439999999999</v>
      </c>
      <c r="N1408" s="117" t="str">
        <f t="shared" si="129"/>
        <v>120000174000</v>
      </c>
      <c r="O1408" s="117">
        <f t="shared" si="130"/>
        <v>25</v>
      </c>
      <c r="P1408" s="117">
        <f t="shared" si="131"/>
        <v>39</v>
      </c>
      <c r="R1408" s="117">
        <f>VLOOKUP(B1408&amp;"-"&amp;C1408,Backgroundconc!$A$3:$E$2100,4,FALSE)</f>
        <v>120000</v>
      </c>
      <c r="S1408" s="117">
        <f>VLOOKUP(B1408&amp;"-"&amp;C1408,Backgroundconc!$A$3:$E$2100,5,FALSE)</f>
        <v>174000</v>
      </c>
    </row>
    <row r="1409" spans="1:19">
      <c r="A1409" s="117" t="str">
        <f t="shared" si="128"/>
        <v>25402012</v>
      </c>
      <c r="B1409" s="117">
        <f t="shared" si="132"/>
        <v>25</v>
      </c>
      <c r="C1409" s="117">
        <f t="shared" si="133"/>
        <v>40</v>
      </c>
      <c r="D1409" s="117">
        <v>120000</v>
      </c>
      <c r="E1409" s="117">
        <v>178000</v>
      </c>
      <c r="F1409" s="117">
        <v>2012</v>
      </c>
      <c r="G1409" s="117">
        <v>3.1263390000000002</v>
      </c>
      <c r="N1409" s="117" t="str">
        <f t="shared" si="129"/>
        <v>120000178000</v>
      </c>
      <c r="O1409" s="117">
        <f t="shared" si="130"/>
        <v>25</v>
      </c>
      <c r="P1409" s="117">
        <f t="shared" si="131"/>
        <v>40</v>
      </c>
      <c r="R1409" s="117">
        <f>VLOOKUP(B1409&amp;"-"&amp;C1409,Backgroundconc!$A$3:$E$2100,4,FALSE)</f>
        <v>120000</v>
      </c>
      <c r="S1409" s="117">
        <f>VLOOKUP(B1409&amp;"-"&amp;C1409,Backgroundconc!$A$3:$E$2100,5,FALSE)</f>
        <v>178000</v>
      </c>
    </row>
    <row r="1410" spans="1:19">
      <c r="A1410" s="117" t="str">
        <f t="shared" si="128"/>
        <v>25412012</v>
      </c>
      <c r="B1410" s="117">
        <f t="shared" si="132"/>
        <v>25</v>
      </c>
      <c r="C1410" s="117">
        <f t="shared" si="133"/>
        <v>41</v>
      </c>
      <c r="D1410" s="117">
        <v>120000</v>
      </c>
      <c r="E1410" s="117">
        <v>182000</v>
      </c>
      <c r="F1410" s="117">
        <v>2012</v>
      </c>
      <c r="G1410" s="117">
        <v>2.9918450000000001</v>
      </c>
      <c r="N1410" s="117" t="str">
        <f t="shared" si="129"/>
        <v>120000182000</v>
      </c>
      <c r="O1410" s="117">
        <f t="shared" si="130"/>
        <v>25</v>
      </c>
      <c r="P1410" s="117">
        <f t="shared" si="131"/>
        <v>41</v>
      </c>
      <c r="R1410" s="117">
        <f>VLOOKUP(B1410&amp;"-"&amp;C1410,Backgroundconc!$A$3:$E$2100,4,FALSE)</f>
        <v>120000</v>
      </c>
      <c r="S1410" s="117">
        <f>VLOOKUP(B1410&amp;"-"&amp;C1410,Backgroundconc!$A$3:$E$2100,5,FALSE)</f>
        <v>182000</v>
      </c>
    </row>
    <row r="1411" spans="1:19">
      <c r="A1411" s="117" t="str">
        <f t="shared" ref="A1411:A1474" si="134">CONCATENATE(B1411,C1411,F1411)</f>
        <v>25422012</v>
      </c>
      <c r="B1411" s="117">
        <f t="shared" si="132"/>
        <v>25</v>
      </c>
      <c r="C1411" s="117">
        <f t="shared" si="133"/>
        <v>42</v>
      </c>
      <c r="D1411" s="117">
        <v>120000</v>
      </c>
      <c r="E1411" s="117">
        <v>186000</v>
      </c>
      <c r="F1411" s="117">
        <v>2012</v>
      </c>
      <c r="G1411" s="117">
        <v>2.9678589999999998</v>
      </c>
      <c r="N1411" s="117" t="str">
        <f t="shared" ref="N1411:N1474" si="135">D1411&amp;E1411</f>
        <v>120000186000</v>
      </c>
      <c r="O1411" s="117">
        <f t="shared" ref="O1411:O1474" si="136">B1411</f>
        <v>25</v>
      </c>
      <c r="P1411" s="117">
        <f t="shared" ref="P1411:P1474" si="137">C1411</f>
        <v>42</v>
      </c>
      <c r="R1411" s="117">
        <f>VLOOKUP(B1411&amp;"-"&amp;C1411,Backgroundconc!$A$3:$E$2100,4,FALSE)</f>
        <v>120000</v>
      </c>
      <c r="S1411" s="117">
        <f>VLOOKUP(B1411&amp;"-"&amp;C1411,Backgroundconc!$A$3:$E$2100,5,FALSE)</f>
        <v>186000</v>
      </c>
    </row>
    <row r="1412" spans="1:19">
      <c r="A1412" s="117" t="str">
        <f t="shared" si="134"/>
        <v>25432012</v>
      </c>
      <c r="B1412" s="117">
        <f t="shared" si="132"/>
        <v>25</v>
      </c>
      <c r="C1412" s="117">
        <f t="shared" si="133"/>
        <v>43</v>
      </c>
      <c r="D1412" s="117">
        <v>120000</v>
      </c>
      <c r="E1412" s="117">
        <v>190000</v>
      </c>
      <c r="F1412" s="117">
        <v>2012</v>
      </c>
      <c r="G1412" s="117">
        <v>2.9885130000000002</v>
      </c>
      <c r="N1412" s="117" t="str">
        <f t="shared" si="135"/>
        <v>120000190000</v>
      </c>
      <c r="O1412" s="117">
        <f t="shared" si="136"/>
        <v>25</v>
      </c>
      <c r="P1412" s="117">
        <f t="shared" si="137"/>
        <v>43</v>
      </c>
      <c r="R1412" s="117">
        <f>VLOOKUP(B1412&amp;"-"&amp;C1412,Backgroundconc!$A$3:$E$2100,4,FALSE)</f>
        <v>120000</v>
      </c>
      <c r="S1412" s="117">
        <f>VLOOKUP(B1412&amp;"-"&amp;C1412,Backgroundconc!$A$3:$E$2100,5,FALSE)</f>
        <v>190000</v>
      </c>
    </row>
    <row r="1413" spans="1:19">
      <c r="A1413" s="117" t="str">
        <f t="shared" si="134"/>
        <v>25442012</v>
      </c>
      <c r="B1413" s="117">
        <f t="shared" si="132"/>
        <v>25</v>
      </c>
      <c r="C1413" s="117">
        <f t="shared" si="133"/>
        <v>44</v>
      </c>
      <c r="D1413" s="117">
        <v>120000</v>
      </c>
      <c r="E1413" s="117">
        <v>194000</v>
      </c>
      <c r="F1413" s="117">
        <v>2012</v>
      </c>
      <c r="G1413" s="117">
        <v>3.099364</v>
      </c>
      <c r="N1413" s="117" t="str">
        <f t="shared" si="135"/>
        <v>120000194000</v>
      </c>
      <c r="O1413" s="117">
        <f t="shared" si="136"/>
        <v>25</v>
      </c>
      <c r="P1413" s="117">
        <f t="shared" si="137"/>
        <v>44</v>
      </c>
      <c r="R1413" s="117">
        <f>VLOOKUP(B1413&amp;"-"&amp;C1413,Backgroundconc!$A$3:$E$2100,4,FALSE)</f>
        <v>120000</v>
      </c>
      <c r="S1413" s="117">
        <f>VLOOKUP(B1413&amp;"-"&amp;C1413,Backgroundconc!$A$3:$E$2100,5,FALSE)</f>
        <v>194000</v>
      </c>
    </row>
    <row r="1414" spans="1:19">
      <c r="A1414" s="117" t="str">
        <f t="shared" si="134"/>
        <v>25452012</v>
      </c>
      <c r="B1414" s="117">
        <f t="shared" si="132"/>
        <v>25</v>
      </c>
      <c r="C1414" s="117">
        <f t="shared" si="133"/>
        <v>45</v>
      </c>
      <c r="D1414" s="117">
        <v>120000</v>
      </c>
      <c r="E1414" s="117">
        <v>198000</v>
      </c>
      <c r="F1414" s="117">
        <v>2012</v>
      </c>
      <c r="G1414" s="117">
        <v>3.0627810000000002</v>
      </c>
      <c r="N1414" s="117" t="str">
        <f t="shared" si="135"/>
        <v>120000198000</v>
      </c>
      <c r="O1414" s="117">
        <f t="shared" si="136"/>
        <v>25</v>
      </c>
      <c r="P1414" s="117">
        <f t="shared" si="137"/>
        <v>45</v>
      </c>
      <c r="R1414" s="117">
        <f>VLOOKUP(B1414&amp;"-"&amp;C1414,Backgroundconc!$A$3:$E$2100,4,FALSE)</f>
        <v>120000</v>
      </c>
      <c r="S1414" s="117">
        <f>VLOOKUP(B1414&amp;"-"&amp;C1414,Backgroundconc!$A$3:$E$2100,5,FALSE)</f>
        <v>198000</v>
      </c>
    </row>
    <row r="1415" spans="1:19">
      <c r="A1415" s="117" t="str">
        <f t="shared" si="134"/>
        <v>25462012</v>
      </c>
      <c r="B1415" s="117">
        <f t="shared" si="132"/>
        <v>25</v>
      </c>
      <c r="C1415" s="117">
        <f t="shared" si="133"/>
        <v>46</v>
      </c>
      <c r="D1415" s="117">
        <v>120000</v>
      </c>
      <c r="E1415" s="117">
        <v>202000</v>
      </c>
      <c r="F1415" s="117">
        <v>2012</v>
      </c>
      <c r="G1415" s="117">
        <v>2.9818899999999999</v>
      </c>
      <c r="N1415" s="117" t="str">
        <f t="shared" si="135"/>
        <v>120000202000</v>
      </c>
      <c r="O1415" s="117">
        <f t="shared" si="136"/>
        <v>25</v>
      </c>
      <c r="P1415" s="117">
        <f t="shared" si="137"/>
        <v>46</v>
      </c>
      <c r="R1415" s="117">
        <f>VLOOKUP(B1415&amp;"-"&amp;C1415,Backgroundconc!$A$3:$E$2100,4,FALSE)</f>
        <v>120000</v>
      </c>
      <c r="S1415" s="117">
        <f>VLOOKUP(B1415&amp;"-"&amp;C1415,Backgroundconc!$A$3:$E$2100,5,FALSE)</f>
        <v>202000</v>
      </c>
    </row>
    <row r="1416" spans="1:19">
      <c r="A1416" s="117" t="str">
        <f t="shared" si="134"/>
        <v>25472012</v>
      </c>
      <c r="B1416" s="117">
        <f t="shared" si="132"/>
        <v>25</v>
      </c>
      <c r="C1416" s="117">
        <f t="shared" si="133"/>
        <v>47</v>
      </c>
      <c r="D1416" s="117">
        <v>120000</v>
      </c>
      <c r="E1416" s="117">
        <v>206000</v>
      </c>
      <c r="F1416" s="117">
        <v>2012</v>
      </c>
      <c r="G1416" s="117">
        <v>3.0260189999999998</v>
      </c>
      <c r="N1416" s="117" t="str">
        <f t="shared" si="135"/>
        <v>120000206000</v>
      </c>
      <c r="O1416" s="117">
        <f t="shared" si="136"/>
        <v>25</v>
      </c>
      <c r="P1416" s="117">
        <f t="shared" si="137"/>
        <v>47</v>
      </c>
      <c r="R1416" s="117">
        <f>VLOOKUP(B1416&amp;"-"&amp;C1416,Backgroundconc!$A$3:$E$2100,4,FALSE)</f>
        <v>120000</v>
      </c>
      <c r="S1416" s="117">
        <f>VLOOKUP(B1416&amp;"-"&amp;C1416,Backgroundconc!$A$3:$E$2100,5,FALSE)</f>
        <v>206000</v>
      </c>
    </row>
    <row r="1417" spans="1:19">
      <c r="A1417" s="117" t="str">
        <f t="shared" si="134"/>
        <v>25482012</v>
      </c>
      <c r="B1417" s="117">
        <f t="shared" si="132"/>
        <v>25</v>
      </c>
      <c r="C1417" s="117">
        <f t="shared" si="133"/>
        <v>48</v>
      </c>
      <c r="D1417" s="117">
        <v>120000</v>
      </c>
      <c r="E1417" s="117">
        <v>210000</v>
      </c>
      <c r="F1417" s="117">
        <v>2012</v>
      </c>
      <c r="G1417" s="117">
        <v>3.0710989999999998</v>
      </c>
      <c r="N1417" s="117" t="str">
        <f t="shared" si="135"/>
        <v>120000210000</v>
      </c>
      <c r="O1417" s="117">
        <f t="shared" si="136"/>
        <v>25</v>
      </c>
      <c r="P1417" s="117">
        <f t="shared" si="137"/>
        <v>48</v>
      </c>
      <c r="R1417" s="117">
        <f>VLOOKUP(B1417&amp;"-"&amp;C1417,Backgroundconc!$A$3:$E$2100,4,FALSE)</f>
        <v>120000</v>
      </c>
      <c r="S1417" s="117">
        <f>VLOOKUP(B1417&amp;"-"&amp;C1417,Backgroundconc!$A$3:$E$2100,5,FALSE)</f>
        <v>210000</v>
      </c>
    </row>
    <row r="1418" spans="1:19">
      <c r="A1418" s="117" t="str">
        <f t="shared" si="134"/>
        <v>25492012</v>
      </c>
      <c r="B1418" s="117">
        <f t="shared" si="132"/>
        <v>25</v>
      </c>
      <c r="C1418" s="117">
        <f t="shared" si="133"/>
        <v>49</v>
      </c>
      <c r="D1418" s="117">
        <v>120000</v>
      </c>
      <c r="E1418" s="117">
        <v>214000</v>
      </c>
      <c r="F1418" s="117">
        <v>2012</v>
      </c>
      <c r="G1418" s="117">
        <v>3.253978</v>
      </c>
      <c r="N1418" s="117" t="str">
        <f t="shared" si="135"/>
        <v>120000214000</v>
      </c>
      <c r="O1418" s="117">
        <f t="shared" si="136"/>
        <v>25</v>
      </c>
      <c r="P1418" s="117">
        <f t="shared" si="137"/>
        <v>49</v>
      </c>
      <c r="R1418" s="117">
        <f>VLOOKUP(B1418&amp;"-"&amp;C1418,Backgroundconc!$A$3:$E$2100,4,FALSE)</f>
        <v>120000</v>
      </c>
      <c r="S1418" s="117">
        <f>VLOOKUP(B1418&amp;"-"&amp;C1418,Backgroundconc!$A$3:$E$2100,5,FALSE)</f>
        <v>214000</v>
      </c>
    </row>
    <row r="1419" spans="1:19">
      <c r="A1419" s="117" t="str">
        <f t="shared" si="134"/>
        <v>25502012</v>
      </c>
      <c r="B1419" s="117">
        <f t="shared" si="132"/>
        <v>25</v>
      </c>
      <c r="C1419" s="117">
        <f t="shared" si="133"/>
        <v>50</v>
      </c>
      <c r="D1419" s="117">
        <v>120000</v>
      </c>
      <c r="E1419" s="117">
        <v>218000</v>
      </c>
      <c r="F1419" s="117">
        <v>2012</v>
      </c>
      <c r="G1419" s="117">
        <v>3.2241360000000001</v>
      </c>
      <c r="N1419" s="117" t="str">
        <f t="shared" si="135"/>
        <v>120000218000</v>
      </c>
      <c r="O1419" s="117">
        <f t="shared" si="136"/>
        <v>25</v>
      </c>
      <c r="P1419" s="117">
        <f t="shared" si="137"/>
        <v>50</v>
      </c>
      <c r="R1419" s="117" t="e">
        <f>VLOOKUP(B1419&amp;"-"&amp;C1419,Backgroundconc!$A$3:$E$2100,4,FALSE)</f>
        <v>#N/A</v>
      </c>
      <c r="S1419" s="117" t="e">
        <f>VLOOKUP(B1419&amp;"-"&amp;C1419,Backgroundconc!$A$3:$E$2100,5,FALSE)</f>
        <v>#N/A</v>
      </c>
    </row>
    <row r="1420" spans="1:19">
      <c r="A1420" s="117" t="str">
        <f t="shared" si="134"/>
        <v>25512012</v>
      </c>
      <c r="B1420" s="117">
        <f t="shared" si="132"/>
        <v>25</v>
      </c>
      <c r="C1420" s="117">
        <f t="shared" si="133"/>
        <v>51</v>
      </c>
      <c r="D1420" s="117">
        <v>120000</v>
      </c>
      <c r="E1420" s="117">
        <v>222000</v>
      </c>
      <c r="F1420" s="117">
        <v>2012</v>
      </c>
      <c r="G1420" s="117">
        <v>3.2650999999999999</v>
      </c>
      <c r="N1420" s="117" t="str">
        <f t="shared" si="135"/>
        <v>120000222000</v>
      </c>
      <c r="O1420" s="117">
        <f t="shared" si="136"/>
        <v>25</v>
      </c>
      <c r="P1420" s="117">
        <f t="shared" si="137"/>
        <v>51</v>
      </c>
      <c r="R1420" s="117" t="e">
        <f>VLOOKUP(B1420&amp;"-"&amp;C1420,Backgroundconc!$A$3:$E$2100,4,FALSE)</f>
        <v>#N/A</v>
      </c>
      <c r="S1420" s="117" t="e">
        <f>VLOOKUP(B1420&amp;"-"&amp;C1420,Backgroundconc!$A$3:$E$2100,5,FALSE)</f>
        <v>#N/A</v>
      </c>
    </row>
    <row r="1421" spans="1:19">
      <c r="A1421" s="117" t="str">
        <f t="shared" si="134"/>
        <v>25522012</v>
      </c>
      <c r="B1421" s="117">
        <f t="shared" si="132"/>
        <v>25</v>
      </c>
      <c r="C1421" s="117">
        <f t="shared" si="133"/>
        <v>52</v>
      </c>
      <c r="D1421" s="117">
        <v>120000</v>
      </c>
      <c r="E1421" s="117">
        <v>226000</v>
      </c>
      <c r="F1421" s="117">
        <v>2012</v>
      </c>
      <c r="G1421" s="117">
        <v>3.2814459999999999</v>
      </c>
      <c r="N1421" s="117" t="str">
        <f t="shared" si="135"/>
        <v>120000226000</v>
      </c>
      <c r="O1421" s="117">
        <f t="shared" si="136"/>
        <v>25</v>
      </c>
      <c r="P1421" s="117">
        <f t="shared" si="137"/>
        <v>52</v>
      </c>
      <c r="R1421" s="117" t="e">
        <f>VLOOKUP(B1421&amp;"-"&amp;C1421,Backgroundconc!$A$3:$E$2100,4,FALSE)</f>
        <v>#N/A</v>
      </c>
      <c r="S1421" s="117" t="e">
        <f>VLOOKUP(B1421&amp;"-"&amp;C1421,Backgroundconc!$A$3:$E$2100,5,FALSE)</f>
        <v>#N/A</v>
      </c>
    </row>
    <row r="1422" spans="1:19">
      <c r="A1422" s="117" t="str">
        <f t="shared" si="134"/>
        <v>25532012</v>
      </c>
      <c r="B1422" s="117">
        <f t="shared" si="132"/>
        <v>25</v>
      </c>
      <c r="C1422" s="117">
        <f t="shared" si="133"/>
        <v>53</v>
      </c>
      <c r="D1422" s="117">
        <v>120000</v>
      </c>
      <c r="E1422" s="117">
        <v>230000</v>
      </c>
      <c r="F1422" s="117">
        <v>2012</v>
      </c>
      <c r="G1422" s="117">
        <v>3.7742749999999998</v>
      </c>
      <c r="N1422" s="117" t="str">
        <f t="shared" si="135"/>
        <v>120000230000</v>
      </c>
      <c r="O1422" s="117">
        <f t="shared" si="136"/>
        <v>25</v>
      </c>
      <c r="P1422" s="117">
        <f t="shared" si="137"/>
        <v>53</v>
      </c>
      <c r="R1422" s="117" t="e">
        <f>VLOOKUP(B1422&amp;"-"&amp;C1422,Backgroundconc!$A$3:$E$2100,4,FALSE)</f>
        <v>#N/A</v>
      </c>
      <c r="S1422" s="117" t="e">
        <f>VLOOKUP(B1422&amp;"-"&amp;C1422,Backgroundconc!$A$3:$E$2100,5,FALSE)</f>
        <v>#N/A</v>
      </c>
    </row>
    <row r="1423" spans="1:19">
      <c r="A1423" s="117" t="str">
        <f t="shared" si="134"/>
        <v>25542012</v>
      </c>
      <c r="B1423" s="117">
        <f t="shared" si="132"/>
        <v>25</v>
      </c>
      <c r="C1423" s="117">
        <f t="shared" si="133"/>
        <v>54</v>
      </c>
      <c r="D1423" s="117">
        <v>120000</v>
      </c>
      <c r="E1423" s="117">
        <v>234000</v>
      </c>
      <c r="F1423" s="117">
        <v>2012</v>
      </c>
      <c r="G1423" s="117">
        <v>3.8612899999999999</v>
      </c>
      <c r="N1423" s="117" t="str">
        <f t="shared" si="135"/>
        <v>120000234000</v>
      </c>
      <c r="O1423" s="117">
        <f t="shared" si="136"/>
        <v>25</v>
      </c>
      <c r="P1423" s="117">
        <f t="shared" si="137"/>
        <v>54</v>
      </c>
      <c r="R1423" s="117" t="e">
        <f>VLOOKUP(B1423&amp;"-"&amp;C1423,Backgroundconc!$A$3:$E$2100,4,FALSE)</f>
        <v>#N/A</v>
      </c>
      <c r="S1423" s="117" t="e">
        <f>VLOOKUP(B1423&amp;"-"&amp;C1423,Backgroundconc!$A$3:$E$2100,5,FALSE)</f>
        <v>#N/A</v>
      </c>
    </row>
    <row r="1424" spans="1:19">
      <c r="A1424" s="117" t="str">
        <f t="shared" si="134"/>
        <v>25552012</v>
      </c>
      <c r="B1424" s="117">
        <f t="shared" si="132"/>
        <v>25</v>
      </c>
      <c r="C1424" s="117">
        <f t="shared" si="133"/>
        <v>55</v>
      </c>
      <c r="D1424" s="117">
        <v>120000</v>
      </c>
      <c r="E1424" s="117">
        <v>238000</v>
      </c>
      <c r="F1424" s="117">
        <v>2012</v>
      </c>
      <c r="G1424" s="117">
        <v>3.56013</v>
      </c>
      <c r="N1424" s="117" t="str">
        <f t="shared" si="135"/>
        <v>120000238000</v>
      </c>
      <c r="O1424" s="117">
        <f t="shared" si="136"/>
        <v>25</v>
      </c>
      <c r="P1424" s="117">
        <f t="shared" si="137"/>
        <v>55</v>
      </c>
      <c r="R1424" s="117" t="e">
        <f>VLOOKUP(B1424&amp;"-"&amp;C1424,Backgroundconc!$A$3:$E$2100,4,FALSE)</f>
        <v>#N/A</v>
      </c>
      <c r="S1424" s="117" t="e">
        <f>VLOOKUP(B1424&amp;"-"&amp;C1424,Backgroundconc!$A$3:$E$2100,5,FALSE)</f>
        <v>#N/A</v>
      </c>
    </row>
    <row r="1425" spans="1:19">
      <c r="A1425" s="117" t="str">
        <f t="shared" si="134"/>
        <v>25562012</v>
      </c>
      <c r="B1425" s="117">
        <f t="shared" si="132"/>
        <v>25</v>
      </c>
      <c r="C1425" s="117">
        <f t="shared" si="133"/>
        <v>56</v>
      </c>
      <c r="D1425" s="117">
        <v>120000</v>
      </c>
      <c r="E1425" s="117">
        <v>242000</v>
      </c>
      <c r="F1425" s="117">
        <v>2012</v>
      </c>
      <c r="G1425" s="117">
        <v>3.4585759999999999</v>
      </c>
      <c r="N1425" s="117" t="str">
        <f t="shared" si="135"/>
        <v>120000242000</v>
      </c>
      <c r="O1425" s="117">
        <f t="shared" si="136"/>
        <v>25</v>
      </c>
      <c r="P1425" s="117">
        <f t="shared" si="137"/>
        <v>56</v>
      </c>
      <c r="R1425" s="117" t="e">
        <f>VLOOKUP(B1425&amp;"-"&amp;C1425,Backgroundconc!$A$3:$E$2100,4,FALSE)</f>
        <v>#N/A</v>
      </c>
      <c r="S1425" s="117" t="e">
        <f>VLOOKUP(B1425&amp;"-"&amp;C1425,Backgroundconc!$A$3:$E$2100,5,FALSE)</f>
        <v>#N/A</v>
      </c>
    </row>
    <row r="1426" spans="1:19">
      <c r="A1426" s="117" t="str">
        <f t="shared" si="134"/>
        <v>25572012</v>
      </c>
      <c r="B1426" s="117">
        <f t="shared" si="132"/>
        <v>25</v>
      </c>
      <c r="C1426" s="117">
        <f t="shared" si="133"/>
        <v>57</v>
      </c>
      <c r="D1426" s="117">
        <v>120000</v>
      </c>
      <c r="E1426" s="117">
        <v>246000</v>
      </c>
      <c r="F1426" s="117">
        <v>2012</v>
      </c>
      <c r="G1426" s="117">
        <v>3.6995019999999998</v>
      </c>
      <c r="N1426" s="117" t="str">
        <f t="shared" si="135"/>
        <v>120000246000</v>
      </c>
      <c r="O1426" s="117">
        <f t="shared" si="136"/>
        <v>25</v>
      </c>
      <c r="P1426" s="117">
        <f t="shared" si="137"/>
        <v>57</v>
      </c>
      <c r="R1426" s="117" t="e">
        <f>VLOOKUP(B1426&amp;"-"&amp;C1426,Backgroundconc!$A$3:$E$2100,4,FALSE)</f>
        <v>#N/A</v>
      </c>
      <c r="S1426" s="117" t="e">
        <f>VLOOKUP(B1426&amp;"-"&amp;C1426,Backgroundconc!$A$3:$E$2100,5,FALSE)</f>
        <v>#N/A</v>
      </c>
    </row>
    <row r="1427" spans="1:19">
      <c r="A1427" s="117" t="str">
        <f t="shared" si="134"/>
        <v>2612012</v>
      </c>
      <c r="B1427" s="117">
        <f t="shared" si="132"/>
        <v>26</v>
      </c>
      <c r="C1427" s="117">
        <f t="shared" si="133"/>
        <v>1</v>
      </c>
      <c r="D1427" s="117">
        <v>124000</v>
      </c>
      <c r="E1427" s="117">
        <v>22000</v>
      </c>
      <c r="F1427" s="117">
        <v>2012</v>
      </c>
      <c r="G1427" s="117">
        <v>3.1612939999999998</v>
      </c>
      <c r="N1427" s="117" t="str">
        <f t="shared" si="135"/>
        <v>12400022000</v>
      </c>
      <c r="O1427" s="117">
        <f t="shared" si="136"/>
        <v>26</v>
      </c>
      <c r="P1427" s="117">
        <f t="shared" si="137"/>
        <v>1</v>
      </c>
      <c r="R1427" s="117" t="e">
        <f>VLOOKUP(B1427&amp;"-"&amp;C1427,Backgroundconc!$A$3:$E$2100,4,FALSE)</f>
        <v>#N/A</v>
      </c>
      <c r="S1427" s="117" t="e">
        <f>VLOOKUP(B1427&amp;"-"&amp;C1427,Backgroundconc!$A$3:$E$2100,5,FALSE)</f>
        <v>#N/A</v>
      </c>
    </row>
    <row r="1428" spans="1:19">
      <c r="A1428" s="117" t="str">
        <f t="shared" si="134"/>
        <v>2622012</v>
      </c>
      <c r="B1428" s="117">
        <f t="shared" si="132"/>
        <v>26</v>
      </c>
      <c r="C1428" s="117">
        <f t="shared" si="133"/>
        <v>2</v>
      </c>
      <c r="D1428" s="117">
        <v>124000</v>
      </c>
      <c r="E1428" s="117">
        <v>26000</v>
      </c>
      <c r="F1428" s="117">
        <v>2012</v>
      </c>
      <c r="G1428" s="117">
        <v>2.9136609999999998</v>
      </c>
      <c r="N1428" s="117" t="str">
        <f t="shared" si="135"/>
        <v>12400026000</v>
      </c>
      <c r="O1428" s="117">
        <f t="shared" si="136"/>
        <v>26</v>
      </c>
      <c r="P1428" s="117">
        <f t="shared" si="137"/>
        <v>2</v>
      </c>
      <c r="R1428" s="117" t="e">
        <f>VLOOKUP(B1428&amp;"-"&amp;C1428,Backgroundconc!$A$3:$E$2100,4,FALSE)</f>
        <v>#N/A</v>
      </c>
      <c r="S1428" s="117" t="e">
        <f>VLOOKUP(B1428&amp;"-"&amp;C1428,Backgroundconc!$A$3:$E$2100,5,FALSE)</f>
        <v>#N/A</v>
      </c>
    </row>
    <row r="1429" spans="1:19">
      <c r="A1429" s="117" t="str">
        <f t="shared" si="134"/>
        <v>2632012</v>
      </c>
      <c r="B1429" s="117">
        <f t="shared" si="132"/>
        <v>26</v>
      </c>
      <c r="C1429" s="117">
        <f t="shared" si="133"/>
        <v>3</v>
      </c>
      <c r="D1429" s="117">
        <v>124000</v>
      </c>
      <c r="E1429" s="117">
        <v>30000</v>
      </c>
      <c r="F1429" s="117">
        <v>2012</v>
      </c>
      <c r="G1429" s="117">
        <v>3.1472820000000001</v>
      </c>
      <c r="N1429" s="117" t="str">
        <f t="shared" si="135"/>
        <v>12400030000</v>
      </c>
      <c r="O1429" s="117">
        <f t="shared" si="136"/>
        <v>26</v>
      </c>
      <c r="P1429" s="117">
        <f t="shared" si="137"/>
        <v>3</v>
      </c>
      <c r="R1429" s="117" t="e">
        <f>VLOOKUP(B1429&amp;"-"&amp;C1429,Backgroundconc!$A$3:$E$2100,4,FALSE)</f>
        <v>#N/A</v>
      </c>
      <c r="S1429" s="117" t="e">
        <f>VLOOKUP(B1429&amp;"-"&amp;C1429,Backgroundconc!$A$3:$E$2100,5,FALSE)</f>
        <v>#N/A</v>
      </c>
    </row>
    <row r="1430" spans="1:19">
      <c r="A1430" s="117" t="str">
        <f t="shared" si="134"/>
        <v>2642012</v>
      </c>
      <c r="B1430" s="117">
        <f t="shared" si="132"/>
        <v>26</v>
      </c>
      <c r="C1430" s="117">
        <f t="shared" si="133"/>
        <v>4</v>
      </c>
      <c r="D1430" s="117">
        <v>124000</v>
      </c>
      <c r="E1430" s="117">
        <v>34000</v>
      </c>
      <c r="F1430" s="117">
        <v>2012</v>
      </c>
      <c r="G1430" s="117">
        <v>3.19319</v>
      </c>
      <c r="N1430" s="117" t="str">
        <f t="shared" si="135"/>
        <v>12400034000</v>
      </c>
      <c r="O1430" s="117">
        <f t="shared" si="136"/>
        <v>26</v>
      </c>
      <c r="P1430" s="117">
        <f t="shared" si="137"/>
        <v>4</v>
      </c>
      <c r="R1430" s="117" t="e">
        <f>VLOOKUP(B1430&amp;"-"&amp;C1430,Backgroundconc!$A$3:$E$2100,4,FALSE)</f>
        <v>#N/A</v>
      </c>
      <c r="S1430" s="117" t="e">
        <f>VLOOKUP(B1430&amp;"-"&amp;C1430,Backgroundconc!$A$3:$E$2100,5,FALSE)</f>
        <v>#N/A</v>
      </c>
    </row>
    <row r="1431" spans="1:19">
      <c r="A1431" s="117" t="str">
        <f t="shared" si="134"/>
        <v>2652012</v>
      </c>
      <c r="B1431" s="117">
        <f t="shared" si="132"/>
        <v>26</v>
      </c>
      <c r="C1431" s="117">
        <f t="shared" si="133"/>
        <v>5</v>
      </c>
      <c r="D1431" s="117">
        <v>124000</v>
      </c>
      <c r="E1431" s="117">
        <v>38000</v>
      </c>
      <c r="F1431" s="117">
        <v>2012</v>
      </c>
      <c r="G1431" s="117">
        <v>3.3116349999999999</v>
      </c>
      <c r="N1431" s="117" t="str">
        <f t="shared" si="135"/>
        <v>12400038000</v>
      </c>
      <c r="O1431" s="117">
        <f t="shared" si="136"/>
        <v>26</v>
      </c>
      <c r="P1431" s="117">
        <f t="shared" si="137"/>
        <v>5</v>
      </c>
      <c r="R1431" s="117" t="e">
        <f>VLOOKUP(B1431&amp;"-"&amp;C1431,Backgroundconc!$A$3:$E$2100,4,FALSE)</f>
        <v>#N/A</v>
      </c>
      <c r="S1431" s="117" t="e">
        <f>VLOOKUP(B1431&amp;"-"&amp;C1431,Backgroundconc!$A$3:$E$2100,5,FALSE)</f>
        <v>#N/A</v>
      </c>
    </row>
    <row r="1432" spans="1:19">
      <c r="A1432" s="117" t="str">
        <f t="shared" si="134"/>
        <v>2662012</v>
      </c>
      <c r="B1432" s="117">
        <f t="shared" si="132"/>
        <v>26</v>
      </c>
      <c r="C1432" s="117">
        <f t="shared" si="133"/>
        <v>6</v>
      </c>
      <c r="D1432" s="117">
        <v>124000</v>
      </c>
      <c r="E1432" s="117">
        <v>42000</v>
      </c>
      <c r="F1432" s="117">
        <v>2012</v>
      </c>
      <c r="G1432" s="117">
        <v>3.2368809999999999</v>
      </c>
      <c r="N1432" s="117" t="str">
        <f t="shared" si="135"/>
        <v>12400042000</v>
      </c>
      <c r="O1432" s="117">
        <f t="shared" si="136"/>
        <v>26</v>
      </c>
      <c r="P1432" s="117">
        <f t="shared" si="137"/>
        <v>6</v>
      </c>
      <c r="R1432" s="117" t="e">
        <f>VLOOKUP(B1432&amp;"-"&amp;C1432,Backgroundconc!$A$3:$E$2100,4,FALSE)</f>
        <v>#N/A</v>
      </c>
      <c r="S1432" s="117" t="e">
        <f>VLOOKUP(B1432&amp;"-"&amp;C1432,Backgroundconc!$A$3:$E$2100,5,FALSE)</f>
        <v>#N/A</v>
      </c>
    </row>
    <row r="1433" spans="1:19">
      <c r="A1433" s="117" t="str">
        <f t="shared" si="134"/>
        <v>2672012</v>
      </c>
      <c r="B1433" s="117">
        <f t="shared" si="132"/>
        <v>26</v>
      </c>
      <c r="C1433" s="117">
        <f t="shared" si="133"/>
        <v>7</v>
      </c>
      <c r="D1433" s="117">
        <v>124000</v>
      </c>
      <c r="E1433" s="117">
        <v>46000</v>
      </c>
      <c r="F1433" s="117">
        <v>2012</v>
      </c>
      <c r="G1433" s="117">
        <v>3.3976350000000002</v>
      </c>
      <c r="N1433" s="117" t="str">
        <f t="shared" si="135"/>
        <v>12400046000</v>
      </c>
      <c r="O1433" s="117">
        <f t="shared" si="136"/>
        <v>26</v>
      </c>
      <c r="P1433" s="117">
        <f t="shared" si="137"/>
        <v>7</v>
      </c>
      <c r="R1433" s="117" t="e">
        <f>VLOOKUP(B1433&amp;"-"&amp;C1433,Backgroundconc!$A$3:$E$2100,4,FALSE)</f>
        <v>#N/A</v>
      </c>
      <c r="S1433" s="117" t="e">
        <f>VLOOKUP(B1433&amp;"-"&amp;C1433,Backgroundconc!$A$3:$E$2100,5,FALSE)</f>
        <v>#N/A</v>
      </c>
    </row>
    <row r="1434" spans="1:19">
      <c r="A1434" s="117" t="str">
        <f t="shared" si="134"/>
        <v>2682012</v>
      </c>
      <c r="B1434" s="117">
        <f t="shared" si="132"/>
        <v>26</v>
      </c>
      <c r="C1434" s="117">
        <f t="shared" si="133"/>
        <v>8</v>
      </c>
      <c r="D1434" s="117">
        <v>124000</v>
      </c>
      <c r="E1434" s="117">
        <v>50000</v>
      </c>
      <c r="F1434" s="117">
        <v>2012</v>
      </c>
      <c r="G1434" s="117">
        <v>3.1891289999999999</v>
      </c>
      <c r="N1434" s="117" t="str">
        <f t="shared" si="135"/>
        <v>12400050000</v>
      </c>
      <c r="O1434" s="117">
        <f t="shared" si="136"/>
        <v>26</v>
      </c>
      <c r="P1434" s="117">
        <f t="shared" si="137"/>
        <v>8</v>
      </c>
      <c r="R1434" s="117" t="e">
        <f>VLOOKUP(B1434&amp;"-"&amp;C1434,Backgroundconc!$A$3:$E$2100,4,FALSE)</f>
        <v>#N/A</v>
      </c>
      <c r="S1434" s="117" t="e">
        <f>VLOOKUP(B1434&amp;"-"&amp;C1434,Backgroundconc!$A$3:$E$2100,5,FALSE)</f>
        <v>#N/A</v>
      </c>
    </row>
    <row r="1435" spans="1:19">
      <c r="A1435" s="117" t="str">
        <f t="shared" si="134"/>
        <v>2692012</v>
      </c>
      <c r="B1435" s="117">
        <f t="shared" si="132"/>
        <v>26</v>
      </c>
      <c r="C1435" s="117">
        <f t="shared" si="133"/>
        <v>9</v>
      </c>
      <c r="D1435" s="117">
        <v>124000</v>
      </c>
      <c r="E1435" s="117">
        <v>54000</v>
      </c>
      <c r="F1435" s="117">
        <v>2012</v>
      </c>
      <c r="G1435" s="117">
        <v>3.5043880000000001</v>
      </c>
      <c r="N1435" s="117" t="str">
        <f t="shared" si="135"/>
        <v>12400054000</v>
      </c>
      <c r="O1435" s="117">
        <f t="shared" si="136"/>
        <v>26</v>
      </c>
      <c r="P1435" s="117">
        <f t="shared" si="137"/>
        <v>9</v>
      </c>
      <c r="R1435" s="117" t="e">
        <f>VLOOKUP(B1435&amp;"-"&amp;C1435,Backgroundconc!$A$3:$E$2100,4,FALSE)</f>
        <v>#N/A</v>
      </c>
      <c r="S1435" s="117" t="e">
        <f>VLOOKUP(B1435&amp;"-"&amp;C1435,Backgroundconc!$A$3:$E$2100,5,FALSE)</f>
        <v>#N/A</v>
      </c>
    </row>
    <row r="1436" spans="1:19">
      <c r="A1436" s="117" t="str">
        <f t="shared" si="134"/>
        <v>26102012</v>
      </c>
      <c r="B1436" s="117">
        <f t="shared" ref="B1436:B1499" si="138">(D1436-24000)/4000+1</f>
        <v>26</v>
      </c>
      <c r="C1436" s="117">
        <f t="shared" ref="C1436:C1499" si="139">(E1436-22000)/4000+1</f>
        <v>10</v>
      </c>
      <c r="D1436" s="117">
        <v>124000</v>
      </c>
      <c r="E1436" s="117">
        <v>58000</v>
      </c>
      <c r="F1436" s="117">
        <v>2012</v>
      </c>
      <c r="G1436" s="117">
        <v>3.3539119999999998</v>
      </c>
      <c r="N1436" s="117" t="str">
        <f t="shared" si="135"/>
        <v>12400058000</v>
      </c>
      <c r="O1436" s="117">
        <f t="shared" si="136"/>
        <v>26</v>
      </c>
      <c r="P1436" s="117">
        <f t="shared" si="137"/>
        <v>10</v>
      </c>
      <c r="R1436" s="117" t="e">
        <f>VLOOKUP(B1436&amp;"-"&amp;C1436,Backgroundconc!$A$3:$E$2100,4,FALSE)</f>
        <v>#N/A</v>
      </c>
      <c r="S1436" s="117" t="e">
        <f>VLOOKUP(B1436&amp;"-"&amp;C1436,Backgroundconc!$A$3:$E$2100,5,FALSE)</f>
        <v>#N/A</v>
      </c>
    </row>
    <row r="1437" spans="1:19">
      <c r="A1437" s="117" t="str">
        <f t="shared" si="134"/>
        <v>26112012</v>
      </c>
      <c r="B1437" s="117">
        <f t="shared" si="138"/>
        <v>26</v>
      </c>
      <c r="C1437" s="117">
        <f t="shared" si="139"/>
        <v>11</v>
      </c>
      <c r="D1437" s="117">
        <v>124000</v>
      </c>
      <c r="E1437" s="117">
        <v>62000</v>
      </c>
      <c r="F1437" s="117">
        <v>2012</v>
      </c>
      <c r="G1437" s="117">
        <v>3.6361599999999998</v>
      </c>
      <c r="N1437" s="117" t="str">
        <f t="shared" si="135"/>
        <v>12400062000</v>
      </c>
      <c r="O1437" s="117">
        <f t="shared" si="136"/>
        <v>26</v>
      </c>
      <c r="P1437" s="117">
        <f t="shared" si="137"/>
        <v>11</v>
      </c>
      <c r="R1437" s="117" t="e">
        <f>VLOOKUP(B1437&amp;"-"&amp;C1437,Backgroundconc!$A$3:$E$2100,4,FALSE)</f>
        <v>#N/A</v>
      </c>
      <c r="S1437" s="117" t="e">
        <f>VLOOKUP(B1437&amp;"-"&amp;C1437,Backgroundconc!$A$3:$E$2100,5,FALSE)</f>
        <v>#N/A</v>
      </c>
    </row>
    <row r="1438" spans="1:19">
      <c r="A1438" s="117" t="str">
        <f t="shared" si="134"/>
        <v>26122012</v>
      </c>
      <c r="B1438" s="117">
        <f t="shared" si="138"/>
        <v>26</v>
      </c>
      <c r="C1438" s="117">
        <f t="shared" si="139"/>
        <v>12</v>
      </c>
      <c r="D1438" s="117">
        <v>124000</v>
      </c>
      <c r="E1438" s="117">
        <v>66000</v>
      </c>
      <c r="F1438" s="117">
        <v>2012</v>
      </c>
      <c r="G1438" s="117">
        <v>3.706874</v>
      </c>
      <c r="N1438" s="117" t="str">
        <f t="shared" si="135"/>
        <v>12400066000</v>
      </c>
      <c r="O1438" s="117">
        <f t="shared" si="136"/>
        <v>26</v>
      </c>
      <c r="P1438" s="117">
        <f t="shared" si="137"/>
        <v>12</v>
      </c>
      <c r="R1438" s="117" t="e">
        <f>VLOOKUP(B1438&amp;"-"&amp;C1438,Backgroundconc!$A$3:$E$2100,4,FALSE)</f>
        <v>#N/A</v>
      </c>
      <c r="S1438" s="117" t="e">
        <f>VLOOKUP(B1438&amp;"-"&amp;C1438,Backgroundconc!$A$3:$E$2100,5,FALSE)</f>
        <v>#N/A</v>
      </c>
    </row>
    <row r="1439" spans="1:19">
      <c r="A1439" s="117" t="str">
        <f t="shared" si="134"/>
        <v>26132012</v>
      </c>
      <c r="B1439" s="117">
        <f t="shared" si="138"/>
        <v>26</v>
      </c>
      <c r="C1439" s="117">
        <f t="shared" si="139"/>
        <v>13</v>
      </c>
      <c r="D1439" s="117">
        <v>124000</v>
      </c>
      <c r="E1439" s="117">
        <v>70000</v>
      </c>
      <c r="F1439" s="117">
        <v>2012</v>
      </c>
      <c r="G1439" s="117">
        <v>3.7707169999999999</v>
      </c>
      <c r="N1439" s="117" t="str">
        <f t="shared" si="135"/>
        <v>12400070000</v>
      </c>
      <c r="O1439" s="117">
        <f t="shared" si="136"/>
        <v>26</v>
      </c>
      <c r="P1439" s="117">
        <f t="shared" si="137"/>
        <v>13</v>
      </c>
      <c r="R1439" s="117" t="e">
        <f>VLOOKUP(B1439&amp;"-"&amp;C1439,Backgroundconc!$A$3:$E$2100,4,FALSE)</f>
        <v>#N/A</v>
      </c>
      <c r="S1439" s="117" t="e">
        <f>VLOOKUP(B1439&amp;"-"&amp;C1439,Backgroundconc!$A$3:$E$2100,5,FALSE)</f>
        <v>#N/A</v>
      </c>
    </row>
    <row r="1440" spans="1:19">
      <c r="A1440" s="117" t="str">
        <f t="shared" si="134"/>
        <v>26142012</v>
      </c>
      <c r="B1440" s="117">
        <f t="shared" si="138"/>
        <v>26</v>
      </c>
      <c r="C1440" s="117">
        <f t="shared" si="139"/>
        <v>14</v>
      </c>
      <c r="D1440" s="117">
        <v>124000</v>
      </c>
      <c r="E1440" s="117">
        <v>74000</v>
      </c>
      <c r="F1440" s="117">
        <v>2012</v>
      </c>
      <c r="G1440" s="117">
        <v>3.8434889999999999</v>
      </c>
      <c r="N1440" s="117" t="str">
        <f t="shared" si="135"/>
        <v>12400074000</v>
      </c>
      <c r="O1440" s="117">
        <f t="shared" si="136"/>
        <v>26</v>
      </c>
      <c r="P1440" s="117">
        <f t="shared" si="137"/>
        <v>14</v>
      </c>
      <c r="R1440" s="117" t="e">
        <f>VLOOKUP(B1440&amp;"-"&amp;C1440,Backgroundconc!$A$3:$E$2100,4,FALSE)</f>
        <v>#N/A</v>
      </c>
      <c r="S1440" s="117" t="e">
        <f>VLOOKUP(B1440&amp;"-"&amp;C1440,Backgroundconc!$A$3:$E$2100,5,FALSE)</f>
        <v>#N/A</v>
      </c>
    </row>
    <row r="1441" spans="1:19">
      <c r="A1441" s="117" t="str">
        <f t="shared" si="134"/>
        <v>26152012</v>
      </c>
      <c r="B1441" s="117">
        <f t="shared" si="138"/>
        <v>26</v>
      </c>
      <c r="C1441" s="117">
        <f t="shared" si="139"/>
        <v>15</v>
      </c>
      <c r="D1441" s="117">
        <v>124000</v>
      </c>
      <c r="E1441" s="117">
        <v>78000</v>
      </c>
      <c r="F1441" s="117">
        <v>2012</v>
      </c>
      <c r="G1441" s="117">
        <v>3.903003</v>
      </c>
      <c r="N1441" s="117" t="str">
        <f t="shared" si="135"/>
        <v>12400078000</v>
      </c>
      <c r="O1441" s="117">
        <f t="shared" si="136"/>
        <v>26</v>
      </c>
      <c r="P1441" s="117">
        <f t="shared" si="137"/>
        <v>15</v>
      </c>
      <c r="R1441" s="117" t="e">
        <f>VLOOKUP(B1441&amp;"-"&amp;C1441,Backgroundconc!$A$3:$E$2100,4,FALSE)</f>
        <v>#N/A</v>
      </c>
      <c r="S1441" s="117" t="e">
        <f>VLOOKUP(B1441&amp;"-"&amp;C1441,Backgroundconc!$A$3:$E$2100,5,FALSE)</f>
        <v>#N/A</v>
      </c>
    </row>
    <row r="1442" spans="1:19">
      <c r="A1442" s="117" t="str">
        <f t="shared" si="134"/>
        <v>26162012</v>
      </c>
      <c r="B1442" s="117">
        <f t="shared" si="138"/>
        <v>26</v>
      </c>
      <c r="C1442" s="117">
        <f t="shared" si="139"/>
        <v>16</v>
      </c>
      <c r="D1442" s="117">
        <v>124000</v>
      </c>
      <c r="E1442" s="117">
        <v>82000</v>
      </c>
      <c r="F1442" s="117">
        <v>2012</v>
      </c>
      <c r="G1442" s="117">
        <v>3.6770429999999998</v>
      </c>
      <c r="N1442" s="117" t="str">
        <f t="shared" si="135"/>
        <v>12400082000</v>
      </c>
      <c r="O1442" s="117">
        <f t="shared" si="136"/>
        <v>26</v>
      </c>
      <c r="P1442" s="117">
        <f t="shared" si="137"/>
        <v>16</v>
      </c>
      <c r="R1442" s="117" t="e">
        <f>VLOOKUP(B1442&amp;"-"&amp;C1442,Backgroundconc!$A$3:$E$2100,4,FALSE)</f>
        <v>#N/A</v>
      </c>
      <c r="S1442" s="117" t="e">
        <f>VLOOKUP(B1442&amp;"-"&amp;C1442,Backgroundconc!$A$3:$E$2100,5,FALSE)</f>
        <v>#N/A</v>
      </c>
    </row>
    <row r="1443" spans="1:19">
      <c r="A1443" s="117" t="str">
        <f t="shared" si="134"/>
        <v>26172012</v>
      </c>
      <c r="B1443" s="117">
        <f t="shared" si="138"/>
        <v>26</v>
      </c>
      <c r="C1443" s="117">
        <f t="shared" si="139"/>
        <v>17</v>
      </c>
      <c r="D1443" s="117">
        <v>124000</v>
      </c>
      <c r="E1443" s="117">
        <v>86000</v>
      </c>
      <c r="F1443" s="117">
        <v>2012</v>
      </c>
      <c r="G1443" s="117">
        <v>3.6952389999999999</v>
      </c>
      <c r="N1443" s="117" t="str">
        <f t="shared" si="135"/>
        <v>12400086000</v>
      </c>
      <c r="O1443" s="117">
        <f t="shared" si="136"/>
        <v>26</v>
      </c>
      <c r="P1443" s="117">
        <f t="shared" si="137"/>
        <v>17</v>
      </c>
      <c r="R1443" s="117" t="e">
        <f>VLOOKUP(B1443&amp;"-"&amp;C1443,Backgroundconc!$A$3:$E$2100,4,FALSE)</f>
        <v>#N/A</v>
      </c>
      <c r="S1443" s="117" t="e">
        <f>VLOOKUP(B1443&amp;"-"&amp;C1443,Backgroundconc!$A$3:$E$2100,5,FALSE)</f>
        <v>#N/A</v>
      </c>
    </row>
    <row r="1444" spans="1:19">
      <c r="A1444" s="117" t="str">
        <f t="shared" si="134"/>
        <v>26182012</v>
      </c>
      <c r="B1444" s="117">
        <f t="shared" si="138"/>
        <v>26</v>
      </c>
      <c r="C1444" s="117">
        <f t="shared" si="139"/>
        <v>18</v>
      </c>
      <c r="D1444" s="117">
        <v>124000</v>
      </c>
      <c r="E1444" s="117">
        <v>90000</v>
      </c>
      <c r="F1444" s="117">
        <v>2012</v>
      </c>
      <c r="G1444" s="117">
        <v>3.4921169999999999</v>
      </c>
      <c r="N1444" s="117" t="str">
        <f t="shared" si="135"/>
        <v>12400090000</v>
      </c>
      <c r="O1444" s="117">
        <f t="shared" si="136"/>
        <v>26</v>
      </c>
      <c r="P1444" s="117">
        <f t="shared" si="137"/>
        <v>18</v>
      </c>
      <c r="R1444" s="117" t="e">
        <f>VLOOKUP(B1444&amp;"-"&amp;C1444,Backgroundconc!$A$3:$E$2100,4,FALSE)</f>
        <v>#N/A</v>
      </c>
      <c r="S1444" s="117" t="e">
        <f>VLOOKUP(B1444&amp;"-"&amp;C1444,Backgroundconc!$A$3:$E$2100,5,FALSE)</f>
        <v>#N/A</v>
      </c>
    </row>
    <row r="1445" spans="1:19">
      <c r="A1445" s="117" t="str">
        <f t="shared" si="134"/>
        <v>26192012</v>
      </c>
      <c r="B1445" s="117">
        <f t="shared" si="138"/>
        <v>26</v>
      </c>
      <c r="C1445" s="117">
        <f t="shared" si="139"/>
        <v>19</v>
      </c>
      <c r="D1445" s="117">
        <v>124000</v>
      </c>
      <c r="E1445" s="117">
        <v>94000</v>
      </c>
      <c r="F1445" s="117">
        <v>2012</v>
      </c>
      <c r="G1445" s="117">
        <v>3.3086060000000002</v>
      </c>
      <c r="N1445" s="117" t="str">
        <f t="shared" si="135"/>
        <v>12400094000</v>
      </c>
      <c r="O1445" s="117">
        <f t="shared" si="136"/>
        <v>26</v>
      </c>
      <c r="P1445" s="117">
        <f t="shared" si="137"/>
        <v>19</v>
      </c>
      <c r="R1445" s="117" t="e">
        <f>VLOOKUP(B1445&amp;"-"&amp;C1445,Backgroundconc!$A$3:$E$2100,4,FALSE)</f>
        <v>#N/A</v>
      </c>
      <c r="S1445" s="117" t="e">
        <f>VLOOKUP(B1445&amp;"-"&amp;C1445,Backgroundconc!$A$3:$E$2100,5,FALSE)</f>
        <v>#N/A</v>
      </c>
    </row>
    <row r="1446" spans="1:19">
      <c r="A1446" s="117" t="str">
        <f t="shared" si="134"/>
        <v>26202012</v>
      </c>
      <c r="B1446" s="117">
        <f t="shared" si="138"/>
        <v>26</v>
      </c>
      <c r="C1446" s="117">
        <f t="shared" si="139"/>
        <v>20</v>
      </c>
      <c r="D1446" s="117">
        <v>124000</v>
      </c>
      <c r="E1446" s="117">
        <v>98000</v>
      </c>
      <c r="F1446" s="117">
        <v>2012</v>
      </c>
      <c r="G1446" s="117">
        <v>3.5579510000000001</v>
      </c>
      <c r="N1446" s="117" t="str">
        <f t="shared" si="135"/>
        <v>12400098000</v>
      </c>
      <c r="O1446" s="117">
        <f t="shared" si="136"/>
        <v>26</v>
      </c>
      <c r="P1446" s="117">
        <f t="shared" si="137"/>
        <v>20</v>
      </c>
      <c r="R1446" s="117" t="e">
        <f>VLOOKUP(B1446&amp;"-"&amp;C1446,Backgroundconc!$A$3:$E$2100,4,FALSE)</f>
        <v>#N/A</v>
      </c>
      <c r="S1446" s="117" t="e">
        <f>VLOOKUP(B1446&amp;"-"&amp;C1446,Backgroundconc!$A$3:$E$2100,5,FALSE)</f>
        <v>#N/A</v>
      </c>
    </row>
    <row r="1447" spans="1:19">
      <c r="A1447" s="117" t="str">
        <f t="shared" si="134"/>
        <v>26212012</v>
      </c>
      <c r="B1447" s="117">
        <f t="shared" si="138"/>
        <v>26</v>
      </c>
      <c r="C1447" s="117">
        <f t="shared" si="139"/>
        <v>21</v>
      </c>
      <c r="D1447" s="117">
        <v>124000</v>
      </c>
      <c r="E1447" s="117">
        <v>102000</v>
      </c>
      <c r="F1447" s="117">
        <v>2012</v>
      </c>
      <c r="G1447" s="117">
        <v>3.5813619999999999</v>
      </c>
      <c r="N1447" s="117" t="str">
        <f t="shared" si="135"/>
        <v>124000102000</v>
      </c>
      <c r="O1447" s="117">
        <f t="shared" si="136"/>
        <v>26</v>
      </c>
      <c r="P1447" s="117">
        <f t="shared" si="137"/>
        <v>21</v>
      </c>
      <c r="R1447" s="117" t="e">
        <f>VLOOKUP(B1447&amp;"-"&amp;C1447,Backgroundconc!$A$3:$E$2100,4,FALSE)</f>
        <v>#N/A</v>
      </c>
      <c r="S1447" s="117" t="e">
        <f>VLOOKUP(B1447&amp;"-"&amp;C1447,Backgroundconc!$A$3:$E$2100,5,FALSE)</f>
        <v>#N/A</v>
      </c>
    </row>
    <row r="1448" spans="1:19">
      <c r="A1448" s="117" t="str">
        <f t="shared" si="134"/>
        <v>26222012</v>
      </c>
      <c r="B1448" s="117">
        <f t="shared" si="138"/>
        <v>26</v>
      </c>
      <c r="C1448" s="117">
        <f t="shared" si="139"/>
        <v>22</v>
      </c>
      <c r="D1448" s="117">
        <v>124000</v>
      </c>
      <c r="E1448" s="117">
        <v>106000</v>
      </c>
      <c r="F1448" s="117">
        <v>2012</v>
      </c>
      <c r="G1448" s="117">
        <v>3.235058</v>
      </c>
      <c r="N1448" s="117" t="str">
        <f t="shared" si="135"/>
        <v>124000106000</v>
      </c>
      <c r="O1448" s="117">
        <f t="shared" si="136"/>
        <v>26</v>
      </c>
      <c r="P1448" s="117">
        <f t="shared" si="137"/>
        <v>22</v>
      </c>
      <c r="R1448" s="117" t="e">
        <f>VLOOKUP(B1448&amp;"-"&amp;C1448,Backgroundconc!$A$3:$E$2100,4,FALSE)</f>
        <v>#N/A</v>
      </c>
      <c r="S1448" s="117" t="e">
        <f>VLOOKUP(B1448&amp;"-"&amp;C1448,Backgroundconc!$A$3:$E$2100,5,FALSE)</f>
        <v>#N/A</v>
      </c>
    </row>
    <row r="1449" spans="1:19">
      <c r="A1449" s="117" t="str">
        <f t="shared" si="134"/>
        <v>26232012</v>
      </c>
      <c r="B1449" s="117">
        <f t="shared" si="138"/>
        <v>26</v>
      </c>
      <c r="C1449" s="117">
        <f t="shared" si="139"/>
        <v>23</v>
      </c>
      <c r="D1449" s="117">
        <v>124000</v>
      </c>
      <c r="E1449" s="117">
        <v>110000</v>
      </c>
      <c r="F1449" s="117">
        <v>2012</v>
      </c>
      <c r="G1449" s="117">
        <v>3.5140159999999998</v>
      </c>
      <c r="N1449" s="117" t="str">
        <f t="shared" si="135"/>
        <v>124000110000</v>
      </c>
      <c r="O1449" s="117">
        <f t="shared" si="136"/>
        <v>26</v>
      </c>
      <c r="P1449" s="117">
        <f t="shared" si="137"/>
        <v>23</v>
      </c>
      <c r="R1449" s="117" t="e">
        <f>VLOOKUP(B1449&amp;"-"&amp;C1449,Backgroundconc!$A$3:$E$2100,4,FALSE)</f>
        <v>#N/A</v>
      </c>
      <c r="S1449" s="117" t="e">
        <f>VLOOKUP(B1449&amp;"-"&amp;C1449,Backgroundconc!$A$3:$E$2100,5,FALSE)</f>
        <v>#N/A</v>
      </c>
    </row>
    <row r="1450" spans="1:19">
      <c r="A1450" s="117" t="str">
        <f t="shared" si="134"/>
        <v>26242012</v>
      </c>
      <c r="B1450" s="117">
        <f t="shared" si="138"/>
        <v>26</v>
      </c>
      <c r="C1450" s="117">
        <f t="shared" si="139"/>
        <v>24</v>
      </c>
      <c r="D1450" s="117">
        <v>124000</v>
      </c>
      <c r="E1450" s="117">
        <v>114000</v>
      </c>
      <c r="F1450" s="117">
        <v>2012</v>
      </c>
      <c r="G1450" s="117">
        <v>3.5813069999999998</v>
      </c>
      <c r="N1450" s="117" t="str">
        <f t="shared" si="135"/>
        <v>124000114000</v>
      </c>
      <c r="O1450" s="117">
        <f t="shared" si="136"/>
        <v>26</v>
      </c>
      <c r="P1450" s="117">
        <f t="shared" si="137"/>
        <v>24</v>
      </c>
      <c r="R1450" s="117">
        <f>VLOOKUP(B1450&amp;"-"&amp;C1450,Backgroundconc!$A$3:$E$2100,4,FALSE)</f>
        <v>124000</v>
      </c>
      <c r="S1450" s="117">
        <f>VLOOKUP(B1450&amp;"-"&amp;C1450,Backgroundconc!$A$3:$E$2100,5,FALSE)</f>
        <v>114000</v>
      </c>
    </row>
    <row r="1451" spans="1:19">
      <c r="A1451" s="117" t="str">
        <f t="shared" si="134"/>
        <v>26252012</v>
      </c>
      <c r="B1451" s="117">
        <f t="shared" si="138"/>
        <v>26</v>
      </c>
      <c r="C1451" s="117">
        <f t="shared" si="139"/>
        <v>25</v>
      </c>
      <c r="D1451" s="117">
        <v>124000</v>
      </c>
      <c r="E1451" s="117">
        <v>118000</v>
      </c>
      <c r="F1451" s="117">
        <v>2012</v>
      </c>
      <c r="G1451" s="117">
        <v>3.586957</v>
      </c>
      <c r="N1451" s="117" t="str">
        <f t="shared" si="135"/>
        <v>124000118000</v>
      </c>
      <c r="O1451" s="117">
        <f t="shared" si="136"/>
        <v>26</v>
      </c>
      <c r="P1451" s="117">
        <f t="shared" si="137"/>
        <v>25</v>
      </c>
      <c r="R1451" s="117">
        <f>VLOOKUP(B1451&amp;"-"&amp;C1451,Backgroundconc!$A$3:$E$2100,4,FALSE)</f>
        <v>124000</v>
      </c>
      <c r="S1451" s="117">
        <f>VLOOKUP(B1451&amp;"-"&amp;C1451,Backgroundconc!$A$3:$E$2100,5,FALSE)</f>
        <v>118000</v>
      </c>
    </row>
    <row r="1452" spans="1:19">
      <c r="A1452" s="117" t="str">
        <f t="shared" si="134"/>
        <v>26262012</v>
      </c>
      <c r="B1452" s="117">
        <f t="shared" si="138"/>
        <v>26</v>
      </c>
      <c r="C1452" s="117">
        <f t="shared" si="139"/>
        <v>26</v>
      </c>
      <c r="D1452" s="117">
        <v>124000</v>
      </c>
      <c r="E1452" s="117">
        <v>122000</v>
      </c>
      <c r="F1452" s="117">
        <v>2012</v>
      </c>
      <c r="G1452" s="117">
        <v>3.4623010000000001</v>
      </c>
      <c r="N1452" s="117" t="str">
        <f t="shared" si="135"/>
        <v>124000122000</v>
      </c>
      <c r="O1452" s="117">
        <f t="shared" si="136"/>
        <v>26</v>
      </c>
      <c r="P1452" s="117">
        <f t="shared" si="137"/>
        <v>26</v>
      </c>
      <c r="R1452" s="117">
        <f>VLOOKUP(B1452&amp;"-"&amp;C1452,Backgroundconc!$A$3:$E$2100,4,FALSE)</f>
        <v>124000</v>
      </c>
      <c r="S1452" s="117">
        <f>VLOOKUP(B1452&amp;"-"&amp;C1452,Backgroundconc!$A$3:$E$2100,5,FALSE)</f>
        <v>122000</v>
      </c>
    </row>
    <row r="1453" spans="1:19">
      <c r="A1453" s="117" t="str">
        <f t="shared" si="134"/>
        <v>26272012</v>
      </c>
      <c r="B1453" s="117">
        <f t="shared" si="138"/>
        <v>26</v>
      </c>
      <c r="C1453" s="117">
        <f t="shared" si="139"/>
        <v>27</v>
      </c>
      <c r="D1453" s="117">
        <v>124000</v>
      </c>
      <c r="E1453" s="117">
        <v>126000</v>
      </c>
      <c r="F1453" s="117">
        <v>2012</v>
      </c>
      <c r="G1453" s="117">
        <v>3.1424989999999999</v>
      </c>
      <c r="N1453" s="117" t="str">
        <f t="shared" si="135"/>
        <v>124000126000</v>
      </c>
      <c r="O1453" s="117">
        <f t="shared" si="136"/>
        <v>26</v>
      </c>
      <c r="P1453" s="117">
        <f t="shared" si="137"/>
        <v>27</v>
      </c>
      <c r="R1453" s="117">
        <f>VLOOKUP(B1453&amp;"-"&amp;C1453,Backgroundconc!$A$3:$E$2100,4,FALSE)</f>
        <v>124000</v>
      </c>
      <c r="S1453" s="117">
        <f>VLOOKUP(B1453&amp;"-"&amp;C1453,Backgroundconc!$A$3:$E$2100,5,FALSE)</f>
        <v>126000</v>
      </c>
    </row>
    <row r="1454" spans="1:19">
      <c r="A1454" s="117" t="str">
        <f t="shared" si="134"/>
        <v>26282012</v>
      </c>
      <c r="B1454" s="117">
        <f t="shared" si="138"/>
        <v>26</v>
      </c>
      <c r="C1454" s="117">
        <f t="shared" si="139"/>
        <v>28</v>
      </c>
      <c r="D1454" s="117">
        <v>124000</v>
      </c>
      <c r="E1454" s="117">
        <v>130000</v>
      </c>
      <c r="F1454" s="117">
        <v>2012</v>
      </c>
      <c r="G1454" s="117">
        <v>3.2344629999999999</v>
      </c>
      <c r="N1454" s="117" t="str">
        <f t="shared" si="135"/>
        <v>124000130000</v>
      </c>
      <c r="O1454" s="117">
        <f t="shared" si="136"/>
        <v>26</v>
      </c>
      <c r="P1454" s="117">
        <f t="shared" si="137"/>
        <v>28</v>
      </c>
      <c r="R1454" s="117">
        <f>VLOOKUP(B1454&amp;"-"&amp;C1454,Backgroundconc!$A$3:$E$2100,4,FALSE)</f>
        <v>124000</v>
      </c>
      <c r="S1454" s="117">
        <f>VLOOKUP(B1454&amp;"-"&amp;C1454,Backgroundconc!$A$3:$E$2100,5,FALSE)</f>
        <v>130000</v>
      </c>
    </row>
    <row r="1455" spans="1:19">
      <c r="A1455" s="117" t="str">
        <f t="shared" si="134"/>
        <v>26292012</v>
      </c>
      <c r="B1455" s="117">
        <f t="shared" si="138"/>
        <v>26</v>
      </c>
      <c r="C1455" s="117">
        <f t="shared" si="139"/>
        <v>29</v>
      </c>
      <c r="D1455" s="117">
        <v>124000</v>
      </c>
      <c r="E1455" s="117">
        <v>134000</v>
      </c>
      <c r="F1455" s="117">
        <v>2012</v>
      </c>
      <c r="G1455" s="117">
        <v>3.1484920000000001</v>
      </c>
      <c r="N1455" s="117" t="str">
        <f t="shared" si="135"/>
        <v>124000134000</v>
      </c>
      <c r="O1455" s="117">
        <f t="shared" si="136"/>
        <v>26</v>
      </c>
      <c r="P1455" s="117">
        <f t="shared" si="137"/>
        <v>29</v>
      </c>
      <c r="R1455" s="117">
        <f>VLOOKUP(B1455&amp;"-"&amp;C1455,Backgroundconc!$A$3:$E$2100,4,FALSE)</f>
        <v>124000</v>
      </c>
      <c r="S1455" s="117">
        <f>VLOOKUP(B1455&amp;"-"&amp;C1455,Backgroundconc!$A$3:$E$2100,5,FALSE)</f>
        <v>134000</v>
      </c>
    </row>
    <row r="1456" spans="1:19">
      <c r="A1456" s="117" t="str">
        <f t="shared" si="134"/>
        <v>26302012</v>
      </c>
      <c r="B1456" s="117">
        <f t="shared" si="138"/>
        <v>26</v>
      </c>
      <c r="C1456" s="117">
        <f t="shared" si="139"/>
        <v>30</v>
      </c>
      <c r="D1456" s="117">
        <v>124000</v>
      </c>
      <c r="E1456" s="117">
        <v>138000</v>
      </c>
      <c r="F1456" s="117">
        <v>2012</v>
      </c>
      <c r="G1456" s="117">
        <v>3.6114950000000001</v>
      </c>
      <c r="N1456" s="117" t="str">
        <f t="shared" si="135"/>
        <v>124000138000</v>
      </c>
      <c r="O1456" s="117">
        <f t="shared" si="136"/>
        <v>26</v>
      </c>
      <c r="P1456" s="117">
        <f t="shared" si="137"/>
        <v>30</v>
      </c>
      <c r="R1456" s="117">
        <f>VLOOKUP(B1456&amp;"-"&amp;C1456,Backgroundconc!$A$3:$E$2100,4,FALSE)</f>
        <v>124000</v>
      </c>
      <c r="S1456" s="117">
        <f>VLOOKUP(B1456&amp;"-"&amp;C1456,Backgroundconc!$A$3:$E$2100,5,FALSE)</f>
        <v>138000</v>
      </c>
    </row>
    <row r="1457" spans="1:19">
      <c r="A1457" s="117" t="str">
        <f t="shared" si="134"/>
        <v>26312012</v>
      </c>
      <c r="B1457" s="117">
        <f t="shared" si="138"/>
        <v>26</v>
      </c>
      <c r="C1457" s="117">
        <f t="shared" si="139"/>
        <v>31</v>
      </c>
      <c r="D1457" s="117">
        <v>124000</v>
      </c>
      <c r="E1457" s="117">
        <v>142000</v>
      </c>
      <c r="F1457" s="117">
        <v>2012</v>
      </c>
      <c r="G1457" s="117">
        <v>3.7023700000000002</v>
      </c>
      <c r="N1457" s="117" t="str">
        <f t="shared" si="135"/>
        <v>124000142000</v>
      </c>
      <c r="O1457" s="117">
        <f t="shared" si="136"/>
        <v>26</v>
      </c>
      <c r="P1457" s="117">
        <f t="shared" si="137"/>
        <v>31</v>
      </c>
      <c r="R1457" s="117">
        <f>VLOOKUP(B1457&amp;"-"&amp;C1457,Backgroundconc!$A$3:$E$2100,4,FALSE)</f>
        <v>124000</v>
      </c>
      <c r="S1457" s="117">
        <f>VLOOKUP(B1457&amp;"-"&amp;C1457,Backgroundconc!$A$3:$E$2100,5,FALSE)</f>
        <v>142000</v>
      </c>
    </row>
    <row r="1458" spans="1:19">
      <c r="A1458" s="117" t="str">
        <f t="shared" si="134"/>
        <v>26322012</v>
      </c>
      <c r="B1458" s="117">
        <f t="shared" si="138"/>
        <v>26</v>
      </c>
      <c r="C1458" s="117">
        <f t="shared" si="139"/>
        <v>32</v>
      </c>
      <c r="D1458" s="117">
        <v>124000</v>
      </c>
      <c r="E1458" s="117">
        <v>146000</v>
      </c>
      <c r="F1458" s="117">
        <v>2012</v>
      </c>
      <c r="G1458" s="117">
        <v>3.55091</v>
      </c>
      <c r="N1458" s="117" t="str">
        <f t="shared" si="135"/>
        <v>124000146000</v>
      </c>
      <c r="O1458" s="117">
        <f t="shared" si="136"/>
        <v>26</v>
      </c>
      <c r="P1458" s="117">
        <f t="shared" si="137"/>
        <v>32</v>
      </c>
      <c r="R1458" s="117">
        <f>VLOOKUP(B1458&amp;"-"&amp;C1458,Backgroundconc!$A$3:$E$2100,4,FALSE)</f>
        <v>124000</v>
      </c>
      <c r="S1458" s="117">
        <f>VLOOKUP(B1458&amp;"-"&amp;C1458,Backgroundconc!$A$3:$E$2100,5,FALSE)</f>
        <v>146000</v>
      </c>
    </row>
    <row r="1459" spans="1:19">
      <c r="A1459" s="117" t="str">
        <f t="shared" si="134"/>
        <v>26332012</v>
      </c>
      <c r="B1459" s="117">
        <f t="shared" si="138"/>
        <v>26</v>
      </c>
      <c r="C1459" s="117">
        <f t="shared" si="139"/>
        <v>33</v>
      </c>
      <c r="D1459" s="117">
        <v>124000</v>
      </c>
      <c r="E1459" s="117">
        <v>150000</v>
      </c>
      <c r="F1459" s="117">
        <v>2012</v>
      </c>
      <c r="G1459" s="117">
        <v>3.5038629999999999</v>
      </c>
      <c r="N1459" s="117" t="str">
        <f t="shared" si="135"/>
        <v>124000150000</v>
      </c>
      <c r="O1459" s="117">
        <f t="shared" si="136"/>
        <v>26</v>
      </c>
      <c r="P1459" s="117">
        <f t="shared" si="137"/>
        <v>33</v>
      </c>
      <c r="R1459" s="117">
        <f>VLOOKUP(B1459&amp;"-"&amp;C1459,Backgroundconc!$A$3:$E$2100,4,FALSE)</f>
        <v>124000</v>
      </c>
      <c r="S1459" s="117">
        <f>VLOOKUP(B1459&amp;"-"&amp;C1459,Backgroundconc!$A$3:$E$2100,5,FALSE)</f>
        <v>150000</v>
      </c>
    </row>
    <row r="1460" spans="1:19">
      <c r="A1460" s="117" t="str">
        <f t="shared" si="134"/>
        <v>26342012</v>
      </c>
      <c r="B1460" s="117">
        <f t="shared" si="138"/>
        <v>26</v>
      </c>
      <c r="C1460" s="117">
        <f t="shared" si="139"/>
        <v>34</v>
      </c>
      <c r="D1460" s="117">
        <v>124000</v>
      </c>
      <c r="E1460" s="117">
        <v>154000</v>
      </c>
      <c r="F1460" s="117">
        <v>2012</v>
      </c>
      <c r="G1460" s="117">
        <v>3.4779800000000001</v>
      </c>
      <c r="N1460" s="117" t="str">
        <f t="shared" si="135"/>
        <v>124000154000</v>
      </c>
      <c r="O1460" s="117">
        <f t="shared" si="136"/>
        <v>26</v>
      </c>
      <c r="P1460" s="117">
        <f t="shared" si="137"/>
        <v>34</v>
      </c>
      <c r="R1460" s="117">
        <f>VLOOKUP(B1460&amp;"-"&amp;C1460,Backgroundconc!$A$3:$E$2100,4,FALSE)</f>
        <v>124000</v>
      </c>
      <c r="S1460" s="117">
        <f>VLOOKUP(B1460&amp;"-"&amp;C1460,Backgroundconc!$A$3:$E$2100,5,FALSE)</f>
        <v>154000</v>
      </c>
    </row>
    <row r="1461" spans="1:19">
      <c r="A1461" s="117" t="str">
        <f t="shared" si="134"/>
        <v>26352012</v>
      </c>
      <c r="B1461" s="117">
        <f t="shared" si="138"/>
        <v>26</v>
      </c>
      <c r="C1461" s="117">
        <f t="shared" si="139"/>
        <v>35</v>
      </c>
      <c r="D1461" s="117">
        <v>124000</v>
      </c>
      <c r="E1461" s="117">
        <v>158000</v>
      </c>
      <c r="F1461" s="117">
        <v>2012</v>
      </c>
      <c r="G1461" s="117">
        <v>3.4465590000000002</v>
      </c>
      <c r="N1461" s="117" t="str">
        <f t="shared" si="135"/>
        <v>124000158000</v>
      </c>
      <c r="O1461" s="117">
        <f t="shared" si="136"/>
        <v>26</v>
      </c>
      <c r="P1461" s="117">
        <f t="shared" si="137"/>
        <v>35</v>
      </c>
      <c r="R1461" s="117">
        <f>VLOOKUP(B1461&amp;"-"&amp;C1461,Backgroundconc!$A$3:$E$2100,4,FALSE)</f>
        <v>124000</v>
      </c>
      <c r="S1461" s="117">
        <f>VLOOKUP(B1461&amp;"-"&amp;C1461,Backgroundconc!$A$3:$E$2100,5,FALSE)</f>
        <v>158000</v>
      </c>
    </row>
    <row r="1462" spans="1:19">
      <c r="A1462" s="117" t="str">
        <f t="shared" si="134"/>
        <v>26362012</v>
      </c>
      <c r="B1462" s="117">
        <f t="shared" si="138"/>
        <v>26</v>
      </c>
      <c r="C1462" s="117">
        <f t="shared" si="139"/>
        <v>36</v>
      </c>
      <c r="D1462" s="117">
        <v>124000</v>
      </c>
      <c r="E1462" s="117">
        <v>162000</v>
      </c>
      <c r="F1462" s="117">
        <v>2012</v>
      </c>
      <c r="G1462" s="117">
        <v>3.3551739999999999</v>
      </c>
      <c r="N1462" s="117" t="str">
        <f t="shared" si="135"/>
        <v>124000162000</v>
      </c>
      <c r="O1462" s="117">
        <f t="shared" si="136"/>
        <v>26</v>
      </c>
      <c r="P1462" s="117">
        <f t="shared" si="137"/>
        <v>36</v>
      </c>
      <c r="R1462" s="117">
        <f>VLOOKUP(B1462&amp;"-"&amp;C1462,Backgroundconc!$A$3:$E$2100,4,FALSE)</f>
        <v>124000</v>
      </c>
      <c r="S1462" s="117">
        <f>VLOOKUP(B1462&amp;"-"&amp;C1462,Backgroundconc!$A$3:$E$2100,5,FALSE)</f>
        <v>162000</v>
      </c>
    </row>
    <row r="1463" spans="1:19">
      <c r="A1463" s="117" t="str">
        <f t="shared" si="134"/>
        <v>26372012</v>
      </c>
      <c r="B1463" s="117">
        <f t="shared" si="138"/>
        <v>26</v>
      </c>
      <c r="C1463" s="117">
        <f t="shared" si="139"/>
        <v>37</v>
      </c>
      <c r="D1463" s="117">
        <v>124000</v>
      </c>
      <c r="E1463" s="117">
        <v>166000</v>
      </c>
      <c r="F1463" s="117">
        <v>2012</v>
      </c>
      <c r="G1463" s="117">
        <v>3.2136589999999998</v>
      </c>
      <c r="N1463" s="117" t="str">
        <f t="shared" si="135"/>
        <v>124000166000</v>
      </c>
      <c r="O1463" s="117">
        <f t="shared" si="136"/>
        <v>26</v>
      </c>
      <c r="P1463" s="117">
        <f t="shared" si="137"/>
        <v>37</v>
      </c>
      <c r="R1463" s="117">
        <f>VLOOKUP(B1463&amp;"-"&amp;C1463,Backgroundconc!$A$3:$E$2100,4,FALSE)</f>
        <v>124000</v>
      </c>
      <c r="S1463" s="117">
        <f>VLOOKUP(B1463&amp;"-"&amp;C1463,Backgroundconc!$A$3:$E$2100,5,FALSE)</f>
        <v>166000</v>
      </c>
    </row>
    <row r="1464" spans="1:19">
      <c r="A1464" s="117" t="str">
        <f t="shared" si="134"/>
        <v>26382012</v>
      </c>
      <c r="B1464" s="117">
        <f t="shared" si="138"/>
        <v>26</v>
      </c>
      <c r="C1464" s="117">
        <f t="shared" si="139"/>
        <v>38</v>
      </c>
      <c r="D1464" s="117">
        <v>124000</v>
      </c>
      <c r="E1464" s="117">
        <v>170000</v>
      </c>
      <c r="F1464" s="117">
        <v>2012</v>
      </c>
      <c r="G1464" s="117">
        <v>3.2081249999999999</v>
      </c>
      <c r="N1464" s="117" t="str">
        <f t="shared" si="135"/>
        <v>124000170000</v>
      </c>
      <c r="O1464" s="117">
        <f t="shared" si="136"/>
        <v>26</v>
      </c>
      <c r="P1464" s="117">
        <f t="shared" si="137"/>
        <v>38</v>
      </c>
      <c r="R1464" s="117">
        <f>VLOOKUP(B1464&amp;"-"&amp;C1464,Backgroundconc!$A$3:$E$2100,4,FALSE)</f>
        <v>124000</v>
      </c>
      <c r="S1464" s="117">
        <f>VLOOKUP(B1464&amp;"-"&amp;C1464,Backgroundconc!$A$3:$E$2100,5,FALSE)</f>
        <v>170000</v>
      </c>
    </row>
    <row r="1465" spans="1:19">
      <c r="A1465" s="117" t="str">
        <f t="shared" si="134"/>
        <v>26392012</v>
      </c>
      <c r="B1465" s="117">
        <f t="shared" si="138"/>
        <v>26</v>
      </c>
      <c r="C1465" s="117">
        <f t="shared" si="139"/>
        <v>39</v>
      </c>
      <c r="D1465" s="117">
        <v>124000</v>
      </c>
      <c r="E1465" s="117">
        <v>174000</v>
      </c>
      <c r="F1465" s="117">
        <v>2012</v>
      </c>
      <c r="G1465" s="117">
        <v>3.0121099999999998</v>
      </c>
      <c r="N1465" s="117" t="str">
        <f t="shared" si="135"/>
        <v>124000174000</v>
      </c>
      <c r="O1465" s="117">
        <f t="shared" si="136"/>
        <v>26</v>
      </c>
      <c r="P1465" s="117">
        <f t="shared" si="137"/>
        <v>39</v>
      </c>
      <c r="R1465" s="117">
        <f>VLOOKUP(B1465&amp;"-"&amp;C1465,Backgroundconc!$A$3:$E$2100,4,FALSE)</f>
        <v>124000</v>
      </c>
      <c r="S1465" s="117">
        <f>VLOOKUP(B1465&amp;"-"&amp;C1465,Backgroundconc!$A$3:$E$2100,5,FALSE)</f>
        <v>174000</v>
      </c>
    </row>
    <row r="1466" spans="1:19">
      <c r="A1466" s="117" t="str">
        <f t="shared" si="134"/>
        <v>26402012</v>
      </c>
      <c r="B1466" s="117">
        <f t="shared" si="138"/>
        <v>26</v>
      </c>
      <c r="C1466" s="117">
        <f t="shared" si="139"/>
        <v>40</v>
      </c>
      <c r="D1466" s="117">
        <v>124000</v>
      </c>
      <c r="E1466" s="117">
        <v>178000</v>
      </c>
      <c r="F1466" s="117">
        <v>2012</v>
      </c>
      <c r="G1466" s="117">
        <v>2.9572989999999999</v>
      </c>
      <c r="N1466" s="117" t="str">
        <f t="shared" si="135"/>
        <v>124000178000</v>
      </c>
      <c r="O1466" s="117">
        <f t="shared" si="136"/>
        <v>26</v>
      </c>
      <c r="P1466" s="117">
        <f t="shared" si="137"/>
        <v>40</v>
      </c>
      <c r="R1466" s="117">
        <f>VLOOKUP(B1466&amp;"-"&amp;C1466,Backgroundconc!$A$3:$E$2100,4,FALSE)</f>
        <v>124000</v>
      </c>
      <c r="S1466" s="117">
        <f>VLOOKUP(B1466&amp;"-"&amp;C1466,Backgroundconc!$A$3:$E$2100,5,FALSE)</f>
        <v>178000</v>
      </c>
    </row>
    <row r="1467" spans="1:19">
      <c r="A1467" s="117" t="str">
        <f t="shared" si="134"/>
        <v>26412012</v>
      </c>
      <c r="B1467" s="117">
        <f t="shared" si="138"/>
        <v>26</v>
      </c>
      <c r="C1467" s="117">
        <f t="shared" si="139"/>
        <v>41</v>
      </c>
      <c r="D1467" s="117">
        <v>124000</v>
      </c>
      <c r="E1467" s="117">
        <v>182000</v>
      </c>
      <c r="F1467" s="117">
        <v>2012</v>
      </c>
      <c r="G1467" s="117">
        <v>3.0392670000000002</v>
      </c>
      <c r="N1467" s="117" t="str">
        <f t="shared" si="135"/>
        <v>124000182000</v>
      </c>
      <c r="O1467" s="117">
        <f t="shared" si="136"/>
        <v>26</v>
      </c>
      <c r="P1467" s="117">
        <f t="shared" si="137"/>
        <v>41</v>
      </c>
      <c r="R1467" s="117">
        <f>VLOOKUP(B1467&amp;"-"&amp;C1467,Backgroundconc!$A$3:$E$2100,4,FALSE)</f>
        <v>124000</v>
      </c>
      <c r="S1467" s="117">
        <f>VLOOKUP(B1467&amp;"-"&amp;C1467,Backgroundconc!$A$3:$E$2100,5,FALSE)</f>
        <v>182000</v>
      </c>
    </row>
    <row r="1468" spans="1:19">
      <c r="A1468" s="117" t="str">
        <f t="shared" si="134"/>
        <v>26422012</v>
      </c>
      <c r="B1468" s="117">
        <f t="shared" si="138"/>
        <v>26</v>
      </c>
      <c r="C1468" s="117">
        <f t="shared" si="139"/>
        <v>42</v>
      </c>
      <c r="D1468" s="117">
        <v>124000</v>
      </c>
      <c r="E1468" s="117">
        <v>186000</v>
      </c>
      <c r="F1468" s="117">
        <v>2012</v>
      </c>
      <c r="G1468" s="117">
        <v>2.984718</v>
      </c>
      <c r="N1468" s="117" t="str">
        <f t="shared" si="135"/>
        <v>124000186000</v>
      </c>
      <c r="O1468" s="117">
        <f t="shared" si="136"/>
        <v>26</v>
      </c>
      <c r="P1468" s="117">
        <f t="shared" si="137"/>
        <v>42</v>
      </c>
      <c r="R1468" s="117">
        <f>VLOOKUP(B1468&amp;"-"&amp;C1468,Backgroundconc!$A$3:$E$2100,4,FALSE)</f>
        <v>124000</v>
      </c>
      <c r="S1468" s="117">
        <f>VLOOKUP(B1468&amp;"-"&amp;C1468,Backgroundconc!$A$3:$E$2100,5,FALSE)</f>
        <v>186000</v>
      </c>
    </row>
    <row r="1469" spans="1:19">
      <c r="A1469" s="117" t="str">
        <f t="shared" si="134"/>
        <v>26432012</v>
      </c>
      <c r="B1469" s="117">
        <f t="shared" si="138"/>
        <v>26</v>
      </c>
      <c r="C1469" s="117">
        <f t="shared" si="139"/>
        <v>43</v>
      </c>
      <c r="D1469" s="117">
        <v>124000</v>
      </c>
      <c r="E1469" s="117">
        <v>190000</v>
      </c>
      <c r="F1469" s="117">
        <v>2012</v>
      </c>
      <c r="G1469" s="117">
        <v>2.9751949999999998</v>
      </c>
      <c r="N1469" s="117" t="str">
        <f t="shared" si="135"/>
        <v>124000190000</v>
      </c>
      <c r="O1469" s="117">
        <f t="shared" si="136"/>
        <v>26</v>
      </c>
      <c r="P1469" s="117">
        <f t="shared" si="137"/>
        <v>43</v>
      </c>
      <c r="R1469" s="117">
        <f>VLOOKUP(B1469&amp;"-"&amp;C1469,Backgroundconc!$A$3:$E$2100,4,FALSE)</f>
        <v>124000</v>
      </c>
      <c r="S1469" s="117">
        <f>VLOOKUP(B1469&amp;"-"&amp;C1469,Backgroundconc!$A$3:$E$2100,5,FALSE)</f>
        <v>190000</v>
      </c>
    </row>
    <row r="1470" spans="1:19">
      <c r="A1470" s="117" t="str">
        <f t="shared" si="134"/>
        <v>26442012</v>
      </c>
      <c r="B1470" s="117">
        <f t="shared" si="138"/>
        <v>26</v>
      </c>
      <c r="C1470" s="117">
        <f t="shared" si="139"/>
        <v>44</v>
      </c>
      <c r="D1470" s="117">
        <v>124000</v>
      </c>
      <c r="E1470" s="117">
        <v>194000</v>
      </c>
      <c r="F1470" s="117">
        <v>2012</v>
      </c>
      <c r="G1470" s="117">
        <v>3.0262669999999998</v>
      </c>
      <c r="N1470" s="117" t="str">
        <f t="shared" si="135"/>
        <v>124000194000</v>
      </c>
      <c r="O1470" s="117">
        <f t="shared" si="136"/>
        <v>26</v>
      </c>
      <c r="P1470" s="117">
        <f t="shared" si="137"/>
        <v>44</v>
      </c>
      <c r="R1470" s="117">
        <f>VLOOKUP(B1470&amp;"-"&amp;C1470,Backgroundconc!$A$3:$E$2100,4,FALSE)</f>
        <v>124000</v>
      </c>
      <c r="S1470" s="117">
        <f>VLOOKUP(B1470&amp;"-"&amp;C1470,Backgroundconc!$A$3:$E$2100,5,FALSE)</f>
        <v>194000</v>
      </c>
    </row>
    <row r="1471" spans="1:19">
      <c r="A1471" s="117" t="str">
        <f t="shared" si="134"/>
        <v>26452012</v>
      </c>
      <c r="B1471" s="117">
        <f t="shared" si="138"/>
        <v>26</v>
      </c>
      <c r="C1471" s="117">
        <f t="shared" si="139"/>
        <v>45</v>
      </c>
      <c r="D1471" s="117">
        <v>124000</v>
      </c>
      <c r="E1471" s="117">
        <v>198000</v>
      </c>
      <c r="F1471" s="117">
        <v>2012</v>
      </c>
      <c r="G1471" s="117">
        <v>2.989163</v>
      </c>
      <c r="N1471" s="117" t="str">
        <f t="shared" si="135"/>
        <v>124000198000</v>
      </c>
      <c r="O1471" s="117">
        <f t="shared" si="136"/>
        <v>26</v>
      </c>
      <c r="P1471" s="117">
        <f t="shared" si="137"/>
        <v>45</v>
      </c>
      <c r="R1471" s="117">
        <f>VLOOKUP(B1471&amp;"-"&amp;C1471,Backgroundconc!$A$3:$E$2100,4,FALSE)</f>
        <v>124000</v>
      </c>
      <c r="S1471" s="117">
        <f>VLOOKUP(B1471&amp;"-"&amp;C1471,Backgroundconc!$A$3:$E$2100,5,FALSE)</f>
        <v>198000</v>
      </c>
    </row>
    <row r="1472" spans="1:19">
      <c r="A1472" s="117" t="str">
        <f t="shared" si="134"/>
        <v>26462012</v>
      </c>
      <c r="B1472" s="117">
        <f t="shared" si="138"/>
        <v>26</v>
      </c>
      <c r="C1472" s="117">
        <f t="shared" si="139"/>
        <v>46</v>
      </c>
      <c r="D1472" s="117">
        <v>124000</v>
      </c>
      <c r="E1472" s="117">
        <v>202000</v>
      </c>
      <c r="F1472" s="117">
        <v>2012</v>
      </c>
      <c r="G1472" s="117">
        <v>3.068362</v>
      </c>
      <c r="N1472" s="117" t="str">
        <f t="shared" si="135"/>
        <v>124000202000</v>
      </c>
      <c r="O1472" s="117">
        <f t="shared" si="136"/>
        <v>26</v>
      </c>
      <c r="P1472" s="117">
        <f t="shared" si="137"/>
        <v>46</v>
      </c>
      <c r="R1472" s="117">
        <f>VLOOKUP(B1472&amp;"-"&amp;C1472,Backgroundconc!$A$3:$E$2100,4,FALSE)</f>
        <v>124000</v>
      </c>
      <c r="S1472" s="117">
        <f>VLOOKUP(B1472&amp;"-"&amp;C1472,Backgroundconc!$A$3:$E$2100,5,FALSE)</f>
        <v>202000</v>
      </c>
    </row>
    <row r="1473" spans="1:19">
      <c r="A1473" s="117" t="str">
        <f t="shared" si="134"/>
        <v>26472012</v>
      </c>
      <c r="B1473" s="117">
        <f t="shared" si="138"/>
        <v>26</v>
      </c>
      <c r="C1473" s="117">
        <f t="shared" si="139"/>
        <v>47</v>
      </c>
      <c r="D1473" s="117">
        <v>124000</v>
      </c>
      <c r="E1473" s="117">
        <v>206000</v>
      </c>
      <c r="F1473" s="117">
        <v>2012</v>
      </c>
      <c r="G1473" s="117">
        <v>3.0472540000000001</v>
      </c>
      <c r="N1473" s="117" t="str">
        <f t="shared" si="135"/>
        <v>124000206000</v>
      </c>
      <c r="O1473" s="117">
        <f t="shared" si="136"/>
        <v>26</v>
      </c>
      <c r="P1473" s="117">
        <f t="shared" si="137"/>
        <v>47</v>
      </c>
      <c r="R1473" s="117">
        <f>VLOOKUP(B1473&amp;"-"&amp;C1473,Backgroundconc!$A$3:$E$2100,4,FALSE)</f>
        <v>124000</v>
      </c>
      <c r="S1473" s="117">
        <f>VLOOKUP(B1473&amp;"-"&amp;C1473,Backgroundconc!$A$3:$E$2100,5,FALSE)</f>
        <v>206000</v>
      </c>
    </row>
    <row r="1474" spans="1:19">
      <c r="A1474" s="117" t="str">
        <f t="shared" si="134"/>
        <v>26482012</v>
      </c>
      <c r="B1474" s="117">
        <f t="shared" si="138"/>
        <v>26</v>
      </c>
      <c r="C1474" s="117">
        <f t="shared" si="139"/>
        <v>48</v>
      </c>
      <c r="D1474" s="117">
        <v>124000</v>
      </c>
      <c r="E1474" s="117">
        <v>210000</v>
      </c>
      <c r="F1474" s="117">
        <v>2012</v>
      </c>
      <c r="G1474" s="117">
        <v>3.0680350000000001</v>
      </c>
      <c r="N1474" s="117" t="str">
        <f t="shared" si="135"/>
        <v>124000210000</v>
      </c>
      <c r="O1474" s="117">
        <f t="shared" si="136"/>
        <v>26</v>
      </c>
      <c r="P1474" s="117">
        <f t="shared" si="137"/>
        <v>48</v>
      </c>
      <c r="R1474" s="117">
        <f>VLOOKUP(B1474&amp;"-"&amp;C1474,Backgroundconc!$A$3:$E$2100,4,FALSE)</f>
        <v>124000</v>
      </c>
      <c r="S1474" s="117">
        <f>VLOOKUP(B1474&amp;"-"&amp;C1474,Backgroundconc!$A$3:$E$2100,5,FALSE)</f>
        <v>210000</v>
      </c>
    </row>
    <row r="1475" spans="1:19">
      <c r="A1475" s="117" t="str">
        <f t="shared" ref="A1475:A1538" si="140">CONCATENATE(B1475,C1475,F1475)</f>
        <v>26492012</v>
      </c>
      <c r="B1475" s="117">
        <f t="shared" si="138"/>
        <v>26</v>
      </c>
      <c r="C1475" s="117">
        <f t="shared" si="139"/>
        <v>49</v>
      </c>
      <c r="D1475" s="117">
        <v>124000</v>
      </c>
      <c r="E1475" s="117">
        <v>214000</v>
      </c>
      <c r="F1475" s="117">
        <v>2012</v>
      </c>
      <c r="G1475" s="117">
        <v>3.1458460000000001</v>
      </c>
      <c r="N1475" s="117" t="str">
        <f t="shared" ref="N1475:N1538" si="141">D1475&amp;E1475</f>
        <v>124000214000</v>
      </c>
      <c r="O1475" s="117">
        <f t="shared" ref="O1475:O1538" si="142">B1475</f>
        <v>26</v>
      </c>
      <c r="P1475" s="117">
        <f t="shared" ref="P1475:P1538" si="143">C1475</f>
        <v>49</v>
      </c>
      <c r="R1475" s="117">
        <f>VLOOKUP(B1475&amp;"-"&amp;C1475,Backgroundconc!$A$3:$E$2100,4,FALSE)</f>
        <v>124000</v>
      </c>
      <c r="S1475" s="117">
        <f>VLOOKUP(B1475&amp;"-"&amp;C1475,Backgroundconc!$A$3:$E$2100,5,FALSE)</f>
        <v>214000</v>
      </c>
    </row>
    <row r="1476" spans="1:19">
      <c r="A1476" s="117" t="str">
        <f t="shared" si="140"/>
        <v>26502012</v>
      </c>
      <c r="B1476" s="117">
        <f t="shared" si="138"/>
        <v>26</v>
      </c>
      <c r="C1476" s="117">
        <f t="shared" si="139"/>
        <v>50</v>
      </c>
      <c r="D1476" s="117">
        <v>124000</v>
      </c>
      <c r="E1476" s="117">
        <v>218000</v>
      </c>
      <c r="F1476" s="117">
        <v>2012</v>
      </c>
      <c r="G1476" s="117">
        <v>3.190699</v>
      </c>
      <c r="N1476" s="117" t="str">
        <f t="shared" si="141"/>
        <v>124000218000</v>
      </c>
      <c r="O1476" s="117">
        <f t="shared" si="142"/>
        <v>26</v>
      </c>
      <c r="P1476" s="117">
        <f t="shared" si="143"/>
        <v>50</v>
      </c>
      <c r="R1476" s="117" t="e">
        <f>VLOOKUP(B1476&amp;"-"&amp;C1476,Backgroundconc!$A$3:$E$2100,4,FALSE)</f>
        <v>#N/A</v>
      </c>
      <c r="S1476" s="117" t="e">
        <f>VLOOKUP(B1476&amp;"-"&amp;C1476,Backgroundconc!$A$3:$E$2100,5,FALSE)</f>
        <v>#N/A</v>
      </c>
    </row>
    <row r="1477" spans="1:19">
      <c r="A1477" s="117" t="str">
        <f t="shared" si="140"/>
        <v>26512012</v>
      </c>
      <c r="B1477" s="117">
        <f t="shared" si="138"/>
        <v>26</v>
      </c>
      <c r="C1477" s="117">
        <f t="shared" si="139"/>
        <v>51</v>
      </c>
      <c r="D1477" s="117">
        <v>124000</v>
      </c>
      <c r="E1477" s="117">
        <v>222000</v>
      </c>
      <c r="F1477" s="117">
        <v>2012</v>
      </c>
      <c r="G1477" s="117">
        <v>3.2480570000000002</v>
      </c>
      <c r="N1477" s="117" t="str">
        <f t="shared" si="141"/>
        <v>124000222000</v>
      </c>
      <c r="O1477" s="117">
        <f t="shared" si="142"/>
        <v>26</v>
      </c>
      <c r="P1477" s="117">
        <f t="shared" si="143"/>
        <v>51</v>
      </c>
      <c r="R1477" s="117" t="e">
        <f>VLOOKUP(B1477&amp;"-"&amp;C1477,Backgroundconc!$A$3:$E$2100,4,FALSE)</f>
        <v>#N/A</v>
      </c>
      <c r="S1477" s="117" t="e">
        <f>VLOOKUP(B1477&amp;"-"&amp;C1477,Backgroundconc!$A$3:$E$2100,5,FALSE)</f>
        <v>#N/A</v>
      </c>
    </row>
    <row r="1478" spans="1:19">
      <c r="A1478" s="117" t="str">
        <f t="shared" si="140"/>
        <v>26522012</v>
      </c>
      <c r="B1478" s="117">
        <f t="shared" si="138"/>
        <v>26</v>
      </c>
      <c r="C1478" s="117">
        <f t="shared" si="139"/>
        <v>52</v>
      </c>
      <c r="D1478" s="117">
        <v>124000</v>
      </c>
      <c r="E1478" s="117">
        <v>226000</v>
      </c>
      <c r="F1478" s="117">
        <v>2012</v>
      </c>
      <c r="G1478" s="117">
        <v>3.3173379999999999</v>
      </c>
      <c r="N1478" s="117" t="str">
        <f t="shared" si="141"/>
        <v>124000226000</v>
      </c>
      <c r="O1478" s="117">
        <f t="shared" si="142"/>
        <v>26</v>
      </c>
      <c r="P1478" s="117">
        <f t="shared" si="143"/>
        <v>52</v>
      </c>
      <c r="R1478" s="117" t="e">
        <f>VLOOKUP(B1478&amp;"-"&amp;C1478,Backgroundconc!$A$3:$E$2100,4,FALSE)</f>
        <v>#N/A</v>
      </c>
      <c r="S1478" s="117" t="e">
        <f>VLOOKUP(B1478&amp;"-"&amp;C1478,Backgroundconc!$A$3:$E$2100,5,FALSE)</f>
        <v>#N/A</v>
      </c>
    </row>
    <row r="1479" spans="1:19">
      <c r="A1479" s="117" t="str">
        <f t="shared" si="140"/>
        <v>26532012</v>
      </c>
      <c r="B1479" s="117">
        <f t="shared" si="138"/>
        <v>26</v>
      </c>
      <c r="C1479" s="117">
        <f t="shared" si="139"/>
        <v>53</v>
      </c>
      <c r="D1479" s="117">
        <v>124000</v>
      </c>
      <c r="E1479" s="117">
        <v>230000</v>
      </c>
      <c r="F1479" s="117">
        <v>2012</v>
      </c>
      <c r="G1479" s="117">
        <v>3.3566210000000001</v>
      </c>
      <c r="N1479" s="117" t="str">
        <f t="shared" si="141"/>
        <v>124000230000</v>
      </c>
      <c r="O1479" s="117">
        <f t="shared" si="142"/>
        <v>26</v>
      </c>
      <c r="P1479" s="117">
        <f t="shared" si="143"/>
        <v>53</v>
      </c>
      <c r="R1479" s="117" t="e">
        <f>VLOOKUP(B1479&amp;"-"&amp;C1479,Backgroundconc!$A$3:$E$2100,4,FALSE)</f>
        <v>#N/A</v>
      </c>
      <c r="S1479" s="117" t="e">
        <f>VLOOKUP(B1479&amp;"-"&amp;C1479,Backgroundconc!$A$3:$E$2100,5,FALSE)</f>
        <v>#N/A</v>
      </c>
    </row>
    <row r="1480" spans="1:19">
      <c r="A1480" s="117" t="str">
        <f t="shared" si="140"/>
        <v>26542012</v>
      </c>
      <c r="B1480" s="117">
        <f t="shared" si="138"/>
        <v>26</v>
      </c>
      <c r="C1480" s="117">
        <f t="shared" si="139"/>
        <v>54</v>
      </c>
      <c r="D1480" s="117">
        <v>124000</v>
      </c>
      <c r="E1480" s="117">
        <v>234000</v>
      </c>
      <c r="F1480" s="117">
        <v>2012</v>
      </c>
      <c r="G1480" s="117">
        <v>3.7200410000000002</v>
      </c>
      <c r="N1480" s="117" t="str">
        <f t="shared" si="141"/>
        <v>124000234000</v>
      </c>
      <c r="O1480" s="117">
        <f t="shared" si="142"/>
        <v>26</v>
      </c>
      <c r="P1480" s="117">
        <f t="shared" si="143"/>
        <v>54</v>
      </c>
      <c r="R1480" s="117" t="e">
        <f>VLOOKUP(B1480&amp;"-"&amp;C1480,Backgroundconc!$A$3:$E$2100,4,FALSE)</f>
        <v>#N/A</v>
      </c>
      <c r="S1480" s="117" t="e">
        <f>VLOOKUP(B1480&amp;"-"&amp;C1480,Backgroundconc!$A$3:$E$2100,5,FALSE)</f>
        <v>#N/A</v>
      </c>
    </row>
    <row r="1481" spans="1:19">
      <c r="A1481" s="117" t="str">
        <f t="shared" si="140"/>
        <v>26552012</v>
      </c>
      <c r="B1481" s="117">
        <f t="shared" si="138"/>
        <v>26</v>
      </c>
      <c r="C1481" s="117">
        <f t="shared" si="139"/>
        <v>55</v>
      </c>
      <c r="D1481" s="117">
        <v>124000</v>
      </c>
      <c r="E1481" s="117">
        <v>238000</v>
      </c>
      <c r="F1481" s="117">
        <v>2012</v>
      </c>
      <c r="G1481" s="117">
        <v>3.5799780000000001</v>
      </c>
      <c r="N1481" s="117" t="str">
        <f t="shared" si="141"/>
        <v>124000238000</v>
      </c>
      <c r="O1481" s="117">
        <f t="shared" si="142"/>
        <v>26</v>
      </c>
      <c r="P1481" s="117">
        <f t="shared" si="143"/>
        <v>55</v>
      </c>
      <c r="R1481" s="117" t="e">
        <f>VLOOKUP(B1481&amp;"-"&amp;C1481,Backgroundconc!$A$3:$E$2100,4,FALSE)</f>
        <v>#N/A</v>
      </c>
      <c r="S1481" s="117" t="e">
        <f>VLOOKUP(B1481&amp;"-"&amp;C1481,Backgroundconc!$A$3:$E$2100,5,FALSE)</f>
        <v>#N/A</v>
      </c>
    </row>
    <row r="1482" spans="1:19">
      <c r="A1482" s="117" t="str">
        <f t="shared" si="140"/>
        <v>26562012</v>
      </c>
      <c r="B1482" s="117">
        <f t="shared" si="138"/>
        <v>26</v>
      </c>
      <c r="C1482" s="117">
        <f t="shared" si="139"/>
        <v>56</v>
      </c>
      <c r="D1482" s="117">
        <v>124000</v>
      </c>
      <c r="E1482" s="117">
        <v>242000</v>
      </c>
      <c r="F1482" s="117">
        <v>2012</v>
      </c>
      <c r="G1482" s="117">
        <v>3.5186440000000001</v>
      </c>
      <c r="N1482" s="117" t="str">
        <f t="shared" si="141"/>
        <v>124000242000</v>
      </c>
      <c r="O1482" s="117">
        <f t="shared" si="142"/>
        <v>26</v>
      </c>
      <c r="P1482" s="117">
        <f t="shared" si="143"/>
        <v>56</v>
      </c>
      <c r="R1482" s="117" t="e">
        <f>VLOOKUP(B1482&amp;"-"&amp;C1482,Backgroundconc!$A$3:$E$2100,4,FALSE)</f>
        <v>#N/A</v>
      </c>
      <c r="S1482" s="117" t="e">
        <f>VLOOKUP(B1482&amp;"-"&amp;C1482,Backgroundconc!$A$3:$E$2100,5,FALSE)</f>
        <v>#N/A</v>
      </c>
    </row>
    <row r="1483" spans="1:19">
      <c r="A1483" s="117" t="str">
        <f t="shared" si="140"/>
        <v>26572012</v>
      </c>
      <c r="B1483" s="117">
        <f t="shared" si="138"/>
        <v>26</v>
      </c>
      <c r="C1483" s="117">
        <f t="shared" si="139"/>
        <v>57</v>
      </c>
      <c r="D1483" s="117">
        <v>124000</v>
      </c>
      <c r="E1483" s="117">
        <v>246000</v>
      </c>
      <c r="F1483" s="117">
        <v>2012</v>
      </c>
      <c r="G1483" s="117">
        <v>3.7596919999999998</v>
      </c>
      <c r="N1483" s="117" t="str">
        <f t="shared" si="141"/>
        <v>124000246000</v>
      </c>
      <c r="O1483" s="117">
        <f t="shared" si="142"/>
        <v>26</v>
      </c>
      <c r="P1483" s="117">
        <f t="shared" si="143"/>
        <v>57</v>
      </c>
      <c r="R1483" s="117" t="e">
        <f>VLOOKUP(B1483&amp;"-"&amp;C1483,Backgroundconc!$A$3:$E$2100,4,FALSE)</f>
        <v>#N/A</v>
      </c>
      <c r="S1483" s="117" t="e">
        <f>VLOOKUP(B1483&amp;"-"&amp;C1483,Backgroundconc!$A$3:$E$2100,5,FALSE)</f>
        <v>#N/A</v>
      </c>
    </row>
    <row r="1484" spans="1:19">
      <c r="A1484" s="117" t="str">
        <f t="shared" si="140"/>
        <v>2712012</v>
      </c>
      <c r="B1484" s="117">
        <f t="shared" si="138"/>
        <v>27</v>
      </c>
      <c r="C1484" s="117">
        <f t="shared" si="139"/>
        <v>1</v>
      </c>
      <c r="D1484" s="117">
        <v>128000</v>
      </c>
      <c r="E1484" s="117">
        <v>22000</v>
      </c>
      <c r="F1484" s="117">
        <v>2012</v>
      </c>
      <c r="G1484" s="117">
        <v>3.241997</v>
      </c>
      <c r="N1484" s="117" t="str">
        <f t="shared" si="141"/>
        <v>12800022000</v>
      </c>
      <c r="O1484" s="117">
        <f t="shared" si="142"/>
        <v>27</v>
      </c>
      <c r="P1484" s="117">
        <f t="shared" si="143"/>
        <v>1</v>
      </c>
      <c r="R1484" s="117" t="e">
        <f>VLOOKUP(B1484&amp;"-"&amp;C1484,Backgroundconc!$A$3:$E$2100,4,FALSE)</f>
        <v>#N/A</v>
      </c>
      <c r="S1484" s="117" t="e">
        <f>VLOOKUP(B1484&amp;"-"&amp;C1484,Backgroundconc!$A$3:$E$2100,5,FALSE)</f>
        <v>#N/A</v>
      </c>
    </row>
    <row r="1485" spans="1:19">
      <c r="A1485" s="117" t="str">
        <f t="shared" si="140"/>
        <v>2722012</v>
      </c>
      <c r="B1485" s="117">
        <f t="shared" si="138"/>
        <v>27</v>
      </c>
      <c r="C1485" s="117">
        <f t="shared" si="139"/>
        <v>2</v>
      </c>
      <c r="D1485" s="117">
        <v>128000</v>
      </c>
      <c r="E1485" s="117">
        <v>26000</v>
      </c>
      <c r="F1485" s="117">
        <v>2012</v>
      </c>
      <c r="G1485" s="117">
        <v>3.207087</v>
      </c>
      <c r="N1485" s="117" t="str">
        <f t="shared" si="141"/>
        <v>12800026000</v>
      </c>
      <c r="O1485" s="117">
        <f t="shared" si="142"/>
        <v>27</v>
      </c>
      <c r="P1485" s="117">
        <f t="shared" si="143"/>
        <v>2</v>
      </c>
      <c r="R1485" s="117" t="e">
        <f>VLOOKUP(B1485&amp;"-"&amp;C1485,Backgroundconc!$A$3:$E$2100,4,FALSE)</f>
        <v>#N/A</v>
      </c>
      <c r="S1485" s="117" t="e">
        <f>VLOOKUP(B1485&amp;"-"&amp;C1485,Backgroundconc!$A$3:$E$2100,5,FALSE)</f>
        <v>#N/A</v>
      </c>
    </row>
    <row r="1486" spans="1:19">
      <c r="A1486" s="117" t="str">
        <f t="shared" si="140"/>
        <v>2732012</v>
      </c>
      <c r="B1486" s="117">
        <f t="shared" si="138"/>
        <v>27</v>
      </c>
      <c r="C1486" s="117">
        <f t="shared" si="139"/>
        <v>3</v>
      </c>
      <c r="D1486" s="117">
        <v>128000</v>
      </c>
      <c r="E1486" s="117">
        <v>30000</v>
      </c>
      <c r="F1486" s="117">
        <v>2012</v>
      </c>
      <c r="G1486" s="117">
        <v>3.2499189999999998</v>
      </c>
      <c r="N1486" s="117" t="str">
        <f t="shared" si="141"/>
        <v>12800030000</v>
      </c>
      <c r="O1486" s="117">
        <f t="shared" si="142"/>
        <v>27</v>
      </c>
      <c r="P1486" s="117">
        <f t="shared" si="143"/>
        <v>3</v>
      </c>
      <c r="R1486" s="117" t="e">
        <f>VLOOKUP(B1486&amp;"-"&amp;C1486,Backgroundconc!$A$3:$E$2100,4,FALSE)</f>
        <v>#N/A</v>
      </c>
      <c r="S1486" s="117" t="e">
        <f>VLOOKUP(B1486&amp;"-"&amp;C1486,Backgroundconc!$A$3:$E$2100,5,FALSE)</f>
        <v>#N/A</v>
      </c>
    </row>
    <row r="1487" spans="1:19">
      <c r="A1487" s="117" t="str">
        <f t="shared" si="140"/>
        <v>2742012</v>
      </c>
      <c r="B1487" s="117">
        <f t="shared" si="138"/>
        <v>27</v>
      </c>
      <c r="C1487" s="117">
        <f t="shared" si="139"/>
        <v>4</v>
      </c>
      <c r="D1487" s="117">
        <v>128000</v>
      </c>
      <c r="E1487" s="117">
        <v>34000</v>
      </c>
      <c r="F1487" s="117">
        <v>2012</v>
      </c>
      <c r="G1487" s="117">
        <v>3.2627860000000002</v>
      </c>
      <c r="N1487" s="117" t="str">
        <f t="shared" si="141"/>
        <v>12800034000</v>
      </c>
      <c r="O1487" s="117">
        <f t="shared" si="142"/>
        <v>27</v>
      </c>
      <c r="P1487" s="117">
        <f t="shared" si="143"/>
        <v>4</v>
      </c>
      <c r="R1487" s="117" t="e">
        <f>VLOOKUP(B1487&amp;"-"&amp;C1487,Backgroundconc!$A$3:$E$2100,4,FALSE)</f>
        <v>#N/A</v>
      </c>
      <c r="S1487" s="117" t="e">
        <f>VLOOKUP(B1487&amp;"-"&amp;C1487,Backgroundconc!$A$3:$E$2100,5,FALSE)</f>
        <v>#N/A</v>
      </c>
    </row>
    <row r="1488" spans="1:19">
      <c r="A1488" s="117" t="str">
        <f t="shared" si="140"/>
        <v>2752012</v>
      </c>
      <c r="B1488" s="117">
        <f t="shared" si="138"/>
        <v>27</v>
      </c>
      <c r="C1488" s="117">
        <f t="shared" si="139"/>
        <v>5</v>
      </c>
      <c r="D1488" s="117">
        <v>128000</v>
      </c>
      <c r="E1488" s="117">
        <v>38000</v>
      </c>
      <c r="F1488" s="117">
        <v>2012</v>
      </c>
      <c r="G1488" s="117">
        <v>3.3167979999999999</v>
      </c>
      <c r="N1488" s="117" t="str">
        <f t="shared" si="141"/>
        <v>12800038000</v>
      </c>
      <c r="O1488" s="117">
        <f t="shared" si="142"/>
        <v>27</v>
      </c>
      <c r="P1488" s="117">
        <f t="shared" si="143"/>
        <v>5</v>
      </c>
      <c r="R1488" s="117" t="e">
        <f>VLOOKUP(B1488&amp;"-"&amp;C1488,Backgroundconc!$A$3:$E$2100,4,FALSE)</f>
        <v>#N/A</v>
      </c>
      <c r="S1488" s="117" t="e">
        <f>VLOOKUP(B1488&amp;"-"&amp;C1488,Backgroundconc!$A$3:$E$2100,5,FALSE)</f>
        <v>#N/A</v>
      </c>
    </row>
    <row r="1489" spans="1:19">
      <c r="A1489" s="117" t="str">
        <f t="shared" si="140"/>
        <v>2762012</v>
      </c>
      <c r="B1489" s="117">
        <f t="shared" si="138"/>
        <v>27</v>
      </c>
      <c r="C1489" s="117">
        <f t="shared" si="139"/>
        <v>6</v>
      </c>
      <c r="D1489" s="117">
        <v>128000</v>
      </c>
      <c r="E1489" s="117">
        <v>42000</v>
      </c>
      <c r="F1489" s="117">
        <v>2012</v>
      </c>
      <c r="G1489" s="117">
        <v>3.3329219999999999</v>
      </c>
      <c r="N1489" s="117" t="str">
        <f t="shared" si="141"/>
        <v>12800042000</v>
      </c>
      <c r="O1489" s="117">
        <f t="shared" si="142"/>
        <v>27</v>
      </c>
      <c r="P1489" s="117">
        <f t="shared" si="143"/>
        <v>6</v>
      </c>
      <c r="R1489" s="117" t="e">
        <f>VLOOKUP(B1489&amp;"-"&amp;C1489,Backgroundconc!$A$3:$E$2100,4,FALSE)</f>
        <v>#N/A</v>
      </c>
      <c r="S1489" s="117" t="e">
        <f>VLOOKUP(B1489&amp;"-"&amp;C1489,Backgroundconc!$A$3:$E$2100,5,FALSE)</f>
        <v>#N/A</v>
      </c>
    </row>
    <row r="1490" spans="1:19">
      <c r="A1490" s="117" t="str">
        <f t="shared" si="140"/>
        <v>2772012</v>
      </c>
      <c r="B1490" s="117">
        <f t="shared" si="138"/>
        <v>27</v>
      </c>
      <c r="C1490" s="117">
        <f t="shared" si="139"/>
        <v>7</v>
      </c>
      <c r="D1490" s="117">
        <v>128000</v>
      </c>
      <c r="E1490" s="117">
        <v>46000</v>
      </c>
      <c r="F1490" s="117">
        <v>2012</v>
      </c>
      <c r="G1490" s="117">
        <v>3.4645820000000001</v>
      </c>
      <c r="N1490" s="117" t="str">
        <f t="shared" si="141"/>
        <v>12800046000</v>
      </c>
      <c r="O1490" s="117">
        <f t="shared" si="142"/>
        <v>27</v>
      </c>
      <c r="P1490" s="117">
        <f t="shared" si="143"/>
        <v>7</v>
      </c>
      <c r="R1490" s="117" t="e">
        <f>VLOOKUP(B1490&amp;"-"&amp;C1490,Backgroundconc!$A$3:$E$2100,4,FALSE)</f>
        <v>#N/A</v>
      </c>
      <c r="S1490" s="117" t="e">
        <f>VLOOKUP(B1490&amp;"-"&amp;C1490,Backgroundconc!$A$3:$E$2100,5,FALSE)</f>
        <v>#N/A</v>
      </c>
    </row>
    <row r="1491" spans="1:19">
      <c r="A1491" s="117" t="str">
        <f t="shared" si="140"/>
        <v>2782012</v>
      </c>
      <c r="B1491" s="117">
        <f t="shared" si="138"/>
        <v>27</v>
      </c>
      <c r="C1491" s="117">
        <f t="shared" si="139"/>
        <v>8</v>
      </c>
      <c r="D1491" s="117">
        <v>128000</v>
      </c>
      <c r="E1491" s="117">
        <v>50000</v>
      </c>
      <c r="F1491" s="117">
        <v>2012</v>
      </c>
      <c r="G1491" s="117">
        <v>3.5254840000000001</v>
      </c>
      <c r="N1491" s="117" t="str">
        <f t="shared" si="141"/>
        <v>12800050000</v>
      </c>
      <c r="O1491" s="117">
        <f t="shared" si="142"/>
        <v>27</v>
      </c>
      <c r="P1491" s="117">
        <f t="shared" si="143"/>
        <v>8</v>
      </c>
      <c r="R1491" s="117" t="e">
        <f>VLOOKUP(B1491&amp;"-"&amp;C1491,Backgroundconc!$A$3:$E$2100,4,FALSE)</f>
        <v>#N/A</v>
      </c>
      <c r="S1491" s="117" t="e">
        <f>VLOOKUP(B1491&amp;"-"&amp;C1491,Backgroundconc!$A$3:$E$2100,5,FALSE)</f>
        <v>#N/A</v>
      </c>
    </row>
    <row r="1492" spans="1:19">
      <c r="A1492" s="117" t="str">
        <f t="shared" si="140"/>
        <v>2792012</v>
      </c>
      <c r="B1492" s="117">
        <f t="shared" si="138"/>
        <v>27</v>
      </c>
      <c r="C1492" s="117">
        <f t="shared" si="139"/>
        <v>9</v>
      </c>
      <c r="D1492" s="117">
        <v>128000</v>
      </c>
      <c r="E1492" s="117">
        <v>54000</v>
      </c>
      <c r="F1492" s="117">
        <v>2012</v>
      </c>
      <c r="G1492" s="117">
        <v>3.5813100000000002</v>
      </c>
      <c r="N1492" s="117" t="str">
        <f t="shared" si="141"/>
        <v>12800054000</v>
      </c>
      <c r="O1492" s="117">
        <f t="shared" si="142"/>
        <v>27</v>
      </c>
      <c r="P1492" s="117">
        <f t="shared" si="143"/>
        <v>9</v>
      </c>
      <c r="R1492" s="117" t="e">
        <f>VLOOKUP(B1492&amp;"-"&amp;C1492,Backgroundconc!$A$3:$E$2100,4,FALSE)</f>
        <v>#N/A</v>
      </c>
      <c r="S1492" s="117" t="e">
        <f>VLOOKUP(B1492&amp;"-"&amp;C1492,Backgroundconc!$A$3:$E$2100,5,FALSE)</f>
        <v>#N/A</v>
      </c>
    </row>
    <row r="1493" spans="1:19">
      <c r="A1493" s="117" t="str">
        <f t="shared" si="140"/>
        <v>27102012</v>
      </c>
      <c r="B1493" s="117">
        <f t="shared" si="138"/>
        <v>27</v>
      </c>
      <c r="C1493" s="117">
        <f t="shared" si="139"/>
        <v>10</v>
      </c>
      <c r="D1493" s="117">
        <v>128000</v>
      </c>
      <c r="E1493" s="117">
        <v>58000</v>
      </c>
      <c r="F1493" s="117">
        <v>2012</v>
      </c>
      <c r="G1493" s="117">
        <v>3.4491070000000001</v>
      </c>
      <c r="N1493" s="117" t="str">
        <f t="shared" si="141"/>
        <v>12800058000</v>
      </c>
      <c r="O1493" s="117">
        <f t="shared" si="142"/>
        <v>27</v>
      </c>
      <c r="P1493" s="117">
        <f t="shared" si="143"/>
        <v>10</v>
      </c>
      <c r="R1493" s="117" t="e">
        <f>VLOOKUP(B1493&amp;"-"&amp;C1493,Backgroundconc!$A$3:$E$2100,4,FALSE)</f>
        <v>#N/A</v>
      </c>
      <c r="S1493" s="117" t="e">
        <f>VLOOKUP(B1493&amp;"-"&amp;C1493,Backgroundconc!$A$3:$E$2100,5,FALSE)</f>
        <v>#N/A</v>
      </c>
    </row>
    <row r="1494" spans="1:19">
      <c r="A1494" s="117" t="str">
        <f t="shared" si="140"/>
        <v>27112012</v>
      </c>
      <c r="B1494" s="117">
        <f t="shared" si="138"/>
        <v>27</v>
      </c>
      <c r="C1494" s="117">
        <f t="shared" si="139"/>
        <v>11</v>
      </c>
      <c r="D1494" s="117">
        <v>128000</v>
      </c>
      <c r="E1494" s="117">
        <v>62000</v>
      </c>
      <c r="F1494" s="117">
        <v>2012</v>
      </c>
      <c r="G1494" s="117">
        <v>3.6409250000000002</v>
      </c>
      <c r="N1494" s="117" t="str">
        <f t="shared" si="141"/>
        <v>12800062000</v>
      </c>
      <c r="O1494" s="117">
        <f t="shared" si="142"/>
        <v>27</v>
      </c>
      <c r="P1494" s="117">
        <f t="shared" si="143"/>
        <v>11</v>
      </c>
      <c r="R1494" s="117" t="e">
        <f>VLOOKUP(B1494&amp;"-"&amp;C1494,Backgroundconc!$A$3:$E$2100,4,FALSE)</f>
        <v>#N/A</v>
      </c>
      <c r="S1494" s="117" t="e">
        <f>VLOOKUP(B1494&amp;"-"&amp;C1494,Backgroundconc!$A$3:$E$2100,5,FALSE)</f>
        <v>#N/A</v>
      </c>
    </row>
    <row r="1495" spans="1:19">
      <c r="A1495" s="117" t="str">
        <f t="shared" si="140"/>
        <v>27122012</v>
      </c>
      <c r="B1495" s="117">
        <f t="shared" si="138"/>
        <v>27</v>
      </c>
      <c r="C1495" s="117">
        <f t="shared" si="139"/>
        <v>12</v>
      </c>
      <c r="D1495" s="117">
        <v>128000</v>
      </c>
      <c r="E1495" s="117">
        <v>66000</v>
      </c>
      <c r="F1495" s="117">
        <v>2012</v>
      </c>
      <c r="G1495" s="117">
        <v>3.45723</v>
      </c>
      <c r="N1495" s="117" t="str">
        <f t="shared" si="141"/>
        <v>12800066000</v>
      </c>
      <c r="O1495" s="117">
        <f t="shared" si="142"/>
        <v>27</v>
      </c>
      <c r="P1495" s="117">
        <f t="shared" si="143"/>
        <v>12</v>
      </c>
      <c r="R1495" s="117" t="e">
        <f>VLOOKUP(B1495&amp;"-"&amp;C1495,Backgroundconc!$A$3:$E$2100,4,FALSE)</f>
        <v>#N/A</v>
      </c>
      <c r="S1495" s="117" t="e">
        <f>VLOOKUP(B1495&amp;"-"&amp;C1495,Backgroundconc!$A$3:$E$2100,5,FALSE)</f>
        <v>#N/A</v>
      </c>
    </row>
    <row r="1496" spans="1:19">
      <c r="A1496" s="117" t="str">
        <f t="shared" si="140"/>
        <v>27132012</v>
      </c>
      <c r="B1496" s="117">
        <f t="shared" si="138"/>
        <v>27</v>
      </c>
      <c r="C1496" s="117">
        <f t="shared" si="139"/>
        <v>13</v>
      </c>
      <c r="D1496" s="117">
        <v>128000</v>
      </c>
      <c r="E1496" s="117">
        <v>70000</v>
      </c>
      <c r="F1496" s="117">
        <v>2012</v>
      </c>
      <c r="G1496" s="117">
        <v>3.5535540000000001</v>
      </c>
      <c r="N1496" s="117" t="str">
        <f t="shared" si="141"/>
        <v>12800070000</v>
      </c>
      <c r="O1496" s="117">
        <f t="shared" si="142"/>
        <v>27</v>
      </c>
      <c r="P1496" s="117">
        <f t="shared" si="143"/>
        <v>13</v>
      </c>
      <c r="R1496" s="117" t="e">
        <f>VLOOKUP(B1496&amp;"-"&amp;C1496,Backgroundconc!$A$3:$E$2100,4,FALSE)</f>
        <v>#N/A</v>
      </c>
      <c r="S1496" s="117" t="e">
        <f>VLOOKUP(B1496&amp;"-"&amp;C1496,Backgroundconc!$A$3:$E$2100,5,FALSE)</f>
        <v>#N/A</v>
      </c>
    </row>
    <row r="1497" spans="1:19">
      <c r="A1497" s="117" t="str">
        <f t="shared" si="140"/>
        <v>27142012</v>
      </c>
      <c r="B1497" s="117">
        <f t="shared" si="138"/>
        <v>27</v>
      </c>
      <c r="C1497" s="117">
        <f t="shared" si="139"/>
        <v>14</v>
      </c>
      <c r="D1497" s="117">
        <v>128000</v>
      </c>
      <c r="E1497" s="117">
        <v>74000</v>
      </c>
      <c r="F1497" s="117">
        <v>2012</v>
      </c>
      <c r="G1497" s="117">
        <v>3.353936</v>
      </c>
      <c r="N1497" s="117" t="str">
        <f t="shared" si="141"/>
        <v>12800074000</v>
      </c>
      <c r="O1497" s="117">
        <f t="shared" si="142"/>
        <v>27</v>
      </c>
      <c r="P1497" s="117">
        <f t="shared" si="143"/>
        <v>14</v>
      </c>
      <c r="R1497" s="117" t="e">
        <f>VLOOKUP(B1497&amp;"-"&amp;C1497,Backgroundconc!$A$3:$E$2100,4,FALSE)</f>
        <v>#N/A</v>
      </c>
      <c r="S1497" s="117" t="e">
        <f>VLOOKUP(B1497&amp;"-"&amp;C1497,Backgroundconc!$A$3:$E$2100,5,FALSE)</f>
        <v>#N/A</v>
      </c>
    </row>
    <row r="1498" spans="1:19">
      <c r="A1498" s="117" t="str">
        <f t="shared" si="140"/>
        <v>27152012</v>
      </c>
      <c r="B1498" s="117">
        <f t="shared" si="138"/>
        <v>27</v>
      </c>
      <c r="C1498" s="117">
        <f t="shared" si="139"/>
        <v>15</v>
      </c>
      <c r="D1498" s="117">
        <v>128000</v>
      </c>
      <c r="E1498" s="117">
        <v>78000</v>
      </c>
      <c r="F1498" s="117">
        <v>2012</v>
      </c>
      <c r="G1498" s="117">
        <v>3.193988</v>
      </c>
      <c r="N1498" s="117" t="str">
        <f t="shared" si="141"/>
        <v>12800078000</v>
      </c>
      <c r="O1498" s="117">
        <f t="shared" si="142"/>
        <v>27</v>
      </c>
      <c r="P1498" s="117">
        <f t="shared" si="143"/>
        <v>15</v>
      </c>
      <c r="R1498" s="117" t="e">
        <f>VLOOKUP(B1498&amp;"-"&amp;C1498,Backgroundconc!$A$3:$E$2100,4,FALSE)</f>
        <v>#N/A</v>
      </c>
      <c r="S1498" s="117" t="e">
        <f>VLOOKUP(B1498&amp;"-"&amp;C1498,Backgroundconc!$A$3:$E$2100,5,FALSE)</f>
        <v>#N/A</v>
      </c>
    </row>
    <row r="1499" spans="1:19">
      <c r="A1499" s="117" t="str">
        <f t="shared" si="140"/>
        <v>27162012</v>
      </c>
      <c r="B1499" s="117">
        <f t="shared" si="138"/>
        <v>27</v>
      </c>
      <c r="C1499" s="117">
        <f t="shared" si="139"/>
        <v>16</v>
      </c>
      <c r="D1499" s="117">
        <v>128000</v>
      </c>
      <c r="E1499" s="117">
        <v>82000</v>
      </c>
      <c r="F1499" s="117">
        <v>2012</v>
      </c>
      <c r="G1499" s="117">
        <v>3.1276830000000002</v>
      </c>
      <c r="N1499" s="117" t="str">
        <f t="shared" si="141"/>
        <v>12800082000</v>
      </c>
      <c r="O1499" s="117">
        <f t="shared" si="142"/>
        <v>27</v>
      </c>
      <c r="P1499" s="117">
        <f t="shared" si="143"/>
        <v>16</v>
      </c>
      <c r="R1499" s="117" t="e">
        <f>VLOOKUP(B1499&amp;"-"&amp;C1499,Backgroundconc!$A$3:$E$2100,4,FALSE)</f>
        <v>#N/A</v>
      </c>
      <c r="S1499" s="117" t="e">
        <f>VLOOKUP(B1499&amp;"-"&amp;C1499,Backgroundconc!$A$3:$E$2100,5,FALSE)</f>
        <v>#N/A</v>
      </c>
    </row>
    <row r="1500" spans="1:19">
      <c r="A1500" s="117" t="str">
        <f t="shared" si="140"/>
        <v>27172012</v>
      </c>
      <c r="B1500" s="117">
        <f t="shared" ref="B1500:B1563" si="144">(D1500-24000)/4000+1</f>
        <v>27</v>
      </c>
      <c r="C1500" s="117">
        <f t="shared" ref="C1500:C1563" si="145">(E1500-22000)/4000+1</f>
        <v>17</v>
      </c>
      <c r="D1500" s="117">
        <v>128000</v>
      </c>
      <c r="E1500" s="117">
        <v>86000</v>
      </c>
      <c r="F1500" s="117">
        <v>2012</v>
      </c>
      <c r="G1500" s="117">
        <v>3.1758519999999999</v>
      </c>
      <c r="N1500" s="117" t="str">
        <f t="shared" si="141"/>
        <v>12800086000</v>
      </c>
      <c r="O1500" s="117">
        <f t="shared" si="142"/>
        <v>27</v>
      </c>
      <c r="P1500" s="117">
        <f t="shared" si="143"/>
        <v>17</v>
      </c>
      <c r="R1500" s="117" t="e">
        <f>VLOOKUP(B1500&amp;"-"&amp;C1500,Backgroundconc!$A$3:$E$2100,4,FALSE)</f>
        <v>#N/A</v>
      </c>
      <c r="S1500" s="117" t="e">
        <f>VLOOKUP(B1500&amp;"-"&amp;C1500,Backgroundconc!$A$3:$E$2100,5,FALSE)</f>
        <v>#N/A</v>
      </c>
    </row>
    <row r="1501" spans="1:19">
      <c r="A1501" s="117" t="str">
        <f t="shared" si="140"/>
        <v>27182012</v>
      </c>
      <c r="B1501" s="117">
        <f t="shared" si="144"/>
        <v>27</v>
      </c>
      <c r="C1501" s="117">
        <f t="shared" si="145"/>
        <v>18</v>
      </c>
      <c r="D1501" s="117">
        <v>128000</v>
      </c>
      <c r="E1501" s="117">
        <v>90000</v>
      </c>
      <c r="F1501" s="117">
        <v>2012</v>
      </c>
      <c r="G1501" s="117">
        <v>3.5081120000000001</v>
      </c>
      <c r="N1501" s="117" t="str">
        <f t="shared" si="141"/>
        <v>12800090000</v>
      </c>
      <c r="O1501" s="117">
        <f t="shared" si="142"/>
        <v>27</v>
      </c>
      <c r="P1501" s="117">
        <f t="shared" si="143"/>
        <v>18</v>
      </c>
      <c r="R1501" s="117" t="e">
        <f>VLOOKUP(B1501&amp;"-"&amp;C1501,Backgroundconc!$A$3:$E$2100,4,FALSE)</f>
        <v>#N/A</v>
      </c>
      <c r="S1501" s="117" t="e">
        <f>VLOOKUP(B1501&amp;"-"&amp;C1501,Backgroundconc!$A$3:$E$2100,5,FALSE)</f>
        <v>#N/A</v>
      </c>
    </row>
    <row r="1502" spans="1:19">
      <c r="A1502" s="117" t="str">
        <f t="shared" si="140"/>
        <v>27192012</v>
      </c>
      <c r="B1502" s="117">
        <f t="shared" si="144"/>
        <v>27</v>
      </c>
      <c r="C1502" s="117">
        <f t="shared" si="145"/>
        <v>19</v>
      </c>
      <c r="D1502" s="117">
        <v>128000</v>
      </c>
      <c r="E1502" s="117">
        <v>94000</v>
      </c>
      <c r="F1502" s="117">
        <v>2012</v>
      </c>
      <c r="G1502" s="117">
        <v>3.6174710000000001</v>
      </c>
      <c r="N1502" s="117" t="str">
        <f t="shared" si="141"/>
        <v>12800094000</v>
      </c>
      <c r="O1502" s="117">
        <f t="shared" si="142"/>
        <v>27</v>
      </c>
      <c r="P1502" s="117">
        <f t="shared" si="143"/>
        <v>19</v>
      </c>
      <c r="R1502" s="117" t="e">
        <f>VLOOKUP(B1502&amp;"-"&amp;C1502,Backgroundconc!$A$3:$E$2100,4,FALSE)</f>
        <v>#N/A</v>
      </c>
      <c r="S1502" s="117" t="e">
        <f>VLOOKUP(B1502&amp;"-"&amp;C1502,Backgroundconc!$A$3:$E$2100,5,FALSE)</f>
        <v>#N/A</v>
      </c>
    </row>
    <row r="1503" spans="1:19">
      <c r="A1503" s="117" t="str">
        <f t="shared" si="140"/>
        <v>27202012</v>
      </c>
      <c r="B1503" s="117">
        <f t="shared" si="144"/>
        <v>27</v>
      </c>
      <c r="C1503" s="117">
        <f t="shared" si="145"/>
        <v>20</v>
      </c>
      <c r="D1503" s="117">
        <v>128000</v>
      </c>
      <c r="E1503" s="117">
        <v>98000</v>
      </c>
      <c r="F1503" s="117">
        <v>2012</v>
      </c>
      <c r="G1503" s="117">
        <v>3.4079410000000001</v>
      </c>
      <c r="N1503" s="117" t="str">
        <f t="shared" si="141"/>
        <v>12800098000</v>
      </c>
      <c r="O1503" s="117">
        <f t="shared" si="142"/>
        <v>27</v>
      </c>
      <c r="P1503" s="117">
        <f t="shared" si="143"/>
        <v>20</v>
      </c>
      <c r="R1503" s="117" t="e">
        <f>VLOOKUP(B1503&amp;"-"&amp;C1503,Backgroundconc!$A$3:$E$2100,4,FALSE)</f>
        <v>#N/A</v>
      </c>
      <c r="S1503" s="117" t="e">
        <f>VLOOKUP(B1503&amp;"-"&amp;C1503,Backgroundconc!$A$3:$E$2100,5,FALSE)</f>
        <v>#N/A</v>
      </c>
    </row>
    <row r="1504" spans="1:19">
      <c r="A1504" s="117" t="str">
        <f t="shared" si="140"/>
        <v>27212012</v>
      </c>
      <c r="B1504" s="117">
        <f t="shared" si="144"/>
        <v>27</v>
      </c>
      <c r="C1504" s="117">
        <f t="shared" si="145"/>
        <v>21</v>
      </c>
      <c r="D1504" s="117">
        <v>128000</v>
      </c>
      <c r="E1504" s="117">
        <v>102000</v>
      </c>
      <c r="F1504" s="117">
        <v>2012</v>
      </c>
      <c r="G1504" s="117">
        <v>3.3667690000000001</v>
      </c>
      <c r="N1504" s="117" t="str">
        <f t="shared" si="141"/>
        <v>128000102000</v>
      </c>
      <c r="O1504" s="117">
        <f t="shared" si="142"/>
        <v>27</v>
      </c>
      <c r="P1504" s="117">
        <f t="shared" si="143"/>
        <v>21</v>
      </c>
      <c r="R1504" s="117" t="e">
        <f>VLOOKUP(B1504&amp;"-"&amp;C1504,Backgroundconc!$A$3:$E$2100,4,FALSE)</f>
        <v>#N/A</v>
      </c>
      <c r="S1504" s="117" t="e">
        <f>VLOOKUP(B1504&amp;"-"&amp;C1504,Backgroundconc!$A$3:$E$2100,5,FALSE)</f>
        <v>#N/A</v>
      </c>
    </row>
    <row r="1505" spans="1:19">
      <c r="A1505" s="117" t="str">
        <f t="shared" si="140"/>
        <v>27222012</v>
      </c>
      <c r="B1505" s="117">
        <f t="shared" si="144"/>
        <v>27</v>
      </c>
      <c r="C1505" s="117">
        <f t="shared" si="145"/>
        <v>22</v>
      </c>
      <c r="D1505" s="117">
        <v>128000</v>
      </c>
      <c r="E1505" s="117">
        <v>106000</v>
      </c>
      <c r="F1505" s="117">
        <v>2012</v>
      </c>
      <c r="G1505" s="117">
        <v>3.3366630000000002</v>
      </c>
      <c r="N1505" s="117" t="str">
        <f t="shared" si="141"/>
        <v>128000106000</v>
      </c>
      <c r="O1505" s="117">
        <f t="shared" si="142"/>
        <v>27</v>
      </c>
      <c r="P1505" s="117">
        <f t="shared" si="143"/>
        <v>22</v>
      </c>
      <c r="R1505" s="117" t="e">
        <f>VLOOKUP(B1505&amp;"-"&amp;C1505,Backgroundconc!$A$3:$E$2100,4,FALSE)</f>
        <v>#N/A</v>
      </c>
      <c r="S1505" s="117" t="e">
        <f>VLOOKUP(B1505&amp;"-"&amp;C1505,Backgroundconc!$A$3:$E$2100,5,FALSE)</f>
        <v>#N/A</v>
      </c>
    </row>
    <row r="1506" spans="1:19">
      <c r="A1506" s="117" t="str">
        <f t="shared" si="140"/>
        <v>27232012</v>
      </c>
      <c r="B1506" s="117">
        <f t="shared" si="144"/>
        <v>27</v>
      </c>
      <c r="C1506" s="117">
        <f t="shared" si="145"/>
        <v>23</v>
      </c>
      <c r="D1506" s="117">
        <v>128000</v>
      </c>
      <c r="E1506" s="117">
        <v>110000</v>
      </c>
      <c r="F1506" s="117">
        <v>2012</v>
      </c>
      <c r="G1506" s="117">
        <v>3.4566590000000001</v>
      </c>
      <c r="N1506" s="117" t="str">
        <f t="shared" si="141"/>
        <v>128000110000</v>
      </c>
      <c r="O1506" s="117">
        <f t="shared" si="142"/>
        <v>27</v>
      </c>
      <c r="P1506" s="117">
        <f t="shared" si="143"/>
        <v>23</v>
      </c>
      <c r="R1506" s="117">
        <f>VLOOKUP(B1506&amp;"-"&amp;C1506,Backgroundconc!$A$3:$E$2100,4,FALSE)</f>
        <v>128000</v>
      </c>
      <c r="S1506" s="117">
        <f>VLOOKUP(B1506&amp;"-"&amp;C1506,Backgroundconc!$A$3:$E$2100,5,FALSE)</f>
        <v>110000</v>
      </c>
    </row>
    <row r="1507" spans="1:19">
      <c r="A1507" s="117" t="str">
        <f t="shared" si="140"/>
        <v>27242012</v>
      </c>
      <c r="B1507" s="117">
        <f t="shared" si="144"/>
        <v>27</v>
      </c>
      <c r="C1507" s="117">
        <f t="shared" si="145"/>
        <v>24</v>
      </c>
      <c r="D1507" s="117">
        <v>128000</v>
      </c>
      <c r="E1507" s="117">
        <v>114000</v>
      </c>
      <c r="F1507" s="117">
        <v>2012</v>
      </c>
      <c r="G1507" s="117">
        <v>3.4663140000000001</v>
      </c>
      <c r="N1507" s="117" t="str">
        <f t="shared" si="141"/>
        <v>128000114000</v>
      </c>
      <c r="O1507" s="117">
        <f t="shared" si="142"/>
        <v>27</v>
      </c>
      <c r="P1507" s="117">
        <f t="shared" si="143"/>
        <v>24</v>
      </c>
      <c r="R1507" s="117">
        <f>VLOOKUP(B1507&amp;"-"&amp;C1507,Backgroundconc!$A$3:$E$2100,4,FALSE)</f>
        <v>128000</v>
      </c>
      <c r="S1507" s="117">
        <f>VLOOKUP(B1507&amp;"-"&amp;C1507,Backgroundconc!$A$3:$E$2100,5,FALSE)</f>
        <v>114000</v>
      </c>
    </row>
    <row r="1508" spans="1:19">
      <c r="A1508" s="117" t="str">
        <f t="shared" si="140"/>
        <v>27252012</v>
      </c>
      <c r="B1508" s="117">
        <f t="shared" si="144"/>
        <v>27</v>
      </c>
      <c r="C1508" s="117">
        <f t="shared" si="145"/>
        <v>25</v>
      </c>
      <c r="D1508" s="117">
        <v>128000</v>
      </c>
      <c r="E1508" s="117">
        <v>118000</v>
      </c>
      <c r="F1508" s="117">
        <v>2012</v>
      </c>
      <c r="G1508" s="117">
        <v>3.4420130000000002</v>
      </c>
      <c r="N1508" s="117" t="str">
        <f t="shared" si="141"/>
        <v>128000118000</v>
      </c>
      <c r="O1508" s="117">
        <f t="shared" si="142"/>
        <v>27</v>
      </c>
      <c r="P1508" s="117">
        <f t="shared" si="143"/>
        <v>25</v>
      </c>
      <c r="R1508" s="117">
        <f>VLOOKUP(B1508&amp;"-"&amp;C1508,Backgroundconc!$A$3:$E$2100,4,FALSE)</f>
        <v>128000</v>
      </c>
      <c r="S1508" s="117">
        <f>VLOOKUP(B1508&amp;"-"&amp;C1508,Backgroundconc!$A$3:$E$2100,5,FALSE)</f>
        <v>118000</v>
      </c>
    </row>
    <row r="1509" spans="1:19">
      <c r="A1509" s="117" t="str">
        <f t="shared" si="140"/>
        <v>27262012</v>
      </c>
      <c r="B1509" s="117">
        <f t="shared" si="144"/>
        <v>27</v>
      </c>
      <c r="C1509" s="117">
        <f t="shared" si="145"/>
        <v>26</v>
      </c>
      <c r="D1509" s="117">
        <v>128000</v>
      </c>
      <c r="E1509" s="117">
        <v>122000</v>
      </c>
      <c r="F1509" s="117">
        <v>2012</v>
      </c>
      <c r="G1509" s="117">
        <v>3.5091760000000001</v>
      </c>
      <c r="N1509" s="117" t="str">
        <f t="shared" si="141"/>
        <v>128000122000</v>
      </c>
      <c r="O1509" s="117">
        <f t="shared" si="142"/>
        <v>27</v>
      </c>
      <c r="P1509" s="117">
        <f t="shared" si="143"/>
        <v>26</v>
      </c>
      <c r="R1509" s="117">
        <f>VLOOKUP(B1509&amp;"-"&amp;C1509,Backgroundconc!$A$3:$E$2100,4,FALSE)</f>
        <v>128000</v>
      </c>
      <c r="S1509" s="117">
        <f>VLOOKUP(B1509&amp;"-"&amp;C1509,Backgroundconc!$A$3:$E$2100,5,FALSE)</f>
        <v>122000</v>
      </c>
    </row>
    <row r="1510" spans="1:19">
      <c r="A1510" s="117" t="str">
        <f t="shared" si="140"/>
        <v>27272012</v>
      </c>
      <c r="B1510" s="117">
        <f t="shared" si="144"/>
        <v>27</v>
      </c>
      <c r="C1510" s="117">
        <f t="shared" si="145"/>
        <v>27</v>
      </c>
      <c r="D1510" s="117">
        <v>128000</v>
      </c>
      <c r="E1510" s="117">
        <v>126000</v>
      </c>
      <c r="F1510" s="117">
        <v>2012</v>
      </c>
      <c r="G1510" s="117">
        <v>3.22194</v>
      </c>
      <c r="N1510" s="117" t="str">
        <f t="shared" si="141"/>
        <v>128000126000</v>
      </c>
      <c r="O1510" s="117">
        <f t="shared" si="142"/>
        <v>27</v>
      </c>
      <c r="P1510" s="117">
        <f t="shared" si="143"/>
        <v>27</v>
      </c>
      <c r="R1510" s="117">
        <f>VLOOKUP(B1510&amp;"-"&amp;C1510,Backgroundconc!$A$3:$E$2100,4,FALSE)</f>
        <v>128000</v>
      </c>
      <c r="S1510" s="117">
        <f>VLOOKUP(B1510&amp;"-"&amp;C1510,Backgroundconc!$A$3:$E$2100,5,FALSE)</f>
        <v>126000</v>
      </c>
    </row>
    <row r="1511" spans="1:19">
      <c r="A1511" s="117" t="str">
        <f t="shared" si="140"/>
        <v>27282012</v>
      </c>
      <c r="B1511" s="117">
        <f t="shared" si="144"/>
        <v>27</v>
      </c>
      <c r="C1511" s="117">
        <f t="shared" si="145"/>
        <v>28</v>
      </c>
      <c r="D1511" s="117">
        <v>128000</v>
      </c>
      <c r="E1511" s="117">
        <v>130000</v>
      </c>
      <c r="F1511" s="117">
        <v>2012</v>
      </c>
      <c r="G1511" s="117">
        <v>3.424731</v>
      </c>
      <c r="N1511" s="117" t="str">
        <f t="shared" si="141"/>
        <v>128000130000</v>
      </c>
      <c r="O1511" s="117">
        <f t="shared" si="142"/>
        <v>27</v>
      </c>
      <c r="P1511" s="117">
        <f t="shared" si="143"/>
        <v>28</v>
      </c>
      <c r="R1511" s="117">
        <f>VLOOKUP(B1511&amp;"-"&amp;C1511,Backgroundconc!$A$3:$E$2100,4,FALSE)</f>
        <v>128000</v>
      </c>
      <c r="S1511" s="117">
        <f>VLOOKUP(B1511&amp;"-"&amp;C1511,Backgroundconc!$A$3:$E$2100,5,FALSE)</f>
        <v>130000</v>
      </c>
    </row>
    <row r="1512" spans="1:19">
      <c r="A1512" s="117" t="str">
        <f t="shared" si="140"/>
        <v>27292012</v>
      </c>
      <c r="B1512" s="117">
        <f t="shared" si="144"/>
        <v>27</v>
      </c>
      <c r="C1512" s="117">
        <f t="shared" si="145"/>
        <v>29</v>
      </c>
      <c r="D1512" s="117">
        <v>128000</v>
      </c>
      <c r="E1512" s="117">
        <v>134000</v>
      </c>
      <c r="F1512" s="117">
        <v>2012</v>
      </c>
      <c r="G1512" s="117">
        <v>3.612215</v>
      </c>
      <c r="N1512" s="117" t="str">
        <f t="shared" si="141"/>
        <v>128000134000</v>
      </c>
      <c r="O1512" s="117">
        <f t="shared" si="142"/>
        <v>27</v>
      </c>
      <c r="P1512" s="117">
        <f t="shared" si="143"/>
        <v>29</v>
      </c>
      <c r="R1512" s="117">
        <f>VLOOKUP(B1512&amp;"-"&amp;C1512,Backgroundconc!$A$3:$E$2100,4,FALSE)</f>
        <v>128000</v>
      </c>
      <c r="S1512" s="117">
        <f>VLOOKUP(B1512&amp;"-"&amp;C1512,Backgroundconc!$A$3:$E$2100,5,FALSE)</f>
        <v>134000</v>
      </c>
    </row>
    <row r="1513" spans="1:19">
      <c r="A1513" s="117" t="str">
        <f t="shared" si="140"/>
        <v>27302012</v>
      </c>
      <c r="B1513" s="117">
        <f t="shared" si="144"/>
        <v>27</v>
      </c>
      <c r="C1513" s="117">
        <f t="shared" si="145"/>
        <v>30</v>
      </c>
      <c r="D1513" s="117">
        <v>128000</v>
      </c>
      <c r="E1513" s="117">
        <v>138000</v>
      </c>
      <c r="F1513" s="117">
        <v>2012</v>
      </c>
      <c r="G1513" s="117">
        <v>3.4930110000000001</v>
      </c>
      <c r="N1513" s="117" t="str">
        <f t="shared" si="141"/>
        <v>128000138000</v>
      </c>
      <c r="O1513" s="117">
        <f t="shared" si="142"/>
        <v>27</v>
      </c>
      <c r="P1513" s="117">
        <f t="shared" si="143"/>
        <v>30</v>
      </c>
      <c r="R1513" s="117">
        <f>VLOOKUP(B1513&amp;"-"&amp;C1513,Backgroundconc!$A$3:$E$2100,4,FALSE)</f>
        <v>128000</v>
      </c>
      <c r="S1513" s="117">
        <f>VLOOKUP(B1513&amp;"-"&amp;C1513,Backgroundconc!$A$3:$E$2100,5,FALSE)</f>
        <v>138000</v>
      </c>
    </row>
    <row r="1514" spans="1:19">
      <c r="A1514" s="117" t="str">
        <f t="shared" si="140"/>
        <v>27312012</v>
      </c>
      <c r="B1514" s="117">
        <f t="shared" si="144"/>
        <v>27</v>
      </c>
      <c r="C1514" s="117">
        <f t="shared" si="145"/>
        <v>31</v>
      </c>
      <c r="D1514" s="117">
        <v>128000</v>
      </c>
      <c r="E1514" s="117">
        <v>142000</v>
      </c>
      <c r="F1514" s="117">
        <v>2012</v>
      </c>
      <c r="G1514" s="117">
        <v>3.5327250000000001</v>
      </c>
      <c r="N1514" s="117" t="str">
        <f t="shared" si="141"/>
        <v>128000142000</v>
      </c>
      <c r="O1514" s="117">
        <f t="shared" si="142"/>
        <v>27</v>
      </c>
      <c r="P1514" s="117">
        <f t="shared" si="143"/>
        <v>31</v>
      </c>
      <c r="R1514" s="117">
        <f>VLOOKUP(B1514&amp;"-"&amp;C1514,Backgroundconc!$A$3:$E$2100,4,FALSE)</f>
        <v>128000</v>
      </c>
      <c r="S1514" s="117">
        <f>VLOOKUP(B1514&amp;"-"&amp;C1514,Backgroundconc!$A$3:$E$2100,5,FALSE)</f>
        <v>142000</v>
      </c>
    </row>
    <row r="1515" spans="1:19">
      <c r="A1515" s="117" t="str">
        <f t="shared" si="140"/>
        <v>27322012</v>
      </c>
      <c r="B1515" s="117">
        <f t="shared" si="144"/>
        <v>27</v>
      </c>
      <c r="C1515" s="117">
        <f t="shared" si="145"/>
        <v>32</v>
      </c>
      <c r="D1515" s="117">
        <v>128000</v>
      </c>
      <c r="E1515" s="117">
        <v>146000</v>
      </c>
      <c r="F1515" s="117">
        <v>2012</v>
      </c>
      <c r="G1515" s="117">
        <v>3.6078389999999998</v>
      </c>
      <c r="N1515" s="117" t="str">
        <f t="shared" si="141"/>
        <v>128000146000</v>
      </c>
      <c r="O1515" s="117">
        <f t="shared" si="142"/>
        <v>27</v>
      </c>
      <c r="P1515" s="117">
        <f t="shared" si="143"/>
        <v>32</v>
      </c>
      <c r="R1515" s="117">
        <f>VLOOKUP(B1515&amp;"-"&amp;C1515,Backgroundconc!$A$3:$E$2100,4,FALSE)</f>
        <v>128000</v>
      </c>
      <c r="S1515" s="117">
        <f>VLOOKUP(B1515&amp;"-"&amp;C1515,Backgroundconc!$A$3:$E$2100,5,FALSE)</f>
        <v>146000</v>
      </c>
    </row>
    <row r="1516" spans="1:19">
      <c r="A1516" s="117" t="str">
        <f t="shared" si="140"/>
        <v>27332012</v>
      </c>
      <c r="B1516" s="117">
        <f t="shared" si="144"/>
        <v>27</v>
      </c>
      <c r="C1516" s="117">
        <f t="shared" si="145"/>
        <v>33</v>
      </c>
      <c r="D1516" s="117">
        <v>128000</v>
      </c>
      <c r="E1516" s="117">
        <v>150000</v>
      </c>
      <c r="F1516" s="117">
        <v>2012</v>
      </c>
      <c r="G1516" s="117">
        <v>3.6084909999999999</v>
      </c>
      <c r="N1516" s="117" t="str">
        <f t="shared" si="141"/>
        <v>128000150000</v>
      </c>
      <c r="O1516" s="117">
        <f t="shared" si="142"/>
        <v>27</v>
      </c>
      <c r="P1516" s="117">
        <f t="shared" si="143"/>
        <v>33</v>
      </c>
      <c r="R1516" s="117">
        <f>VLOOKUP(B1516&amp;"-"&amp;C1516,Backgroundconc!$A$3:$E$2100,4,FALSE)</f>
        <v>128000</v>
      </c>
      <c r="S1516" s="117">
        <f>VLOOKUP(B1516&amp;"-"&amp;C1516,Backgroundconc!$A$3:$E$2100,5,FALSE)</f>
        <v>150000</v>
      </c>
    </row>
    <row r="1517" spans="1:19">
      <c r="A1517" s="117" t="str">
        <f t="shared" si="140"/>
        <v>27342012</v>
      </c>
      <c r="B1517" s="117">
        <f t="shared" si="144"/>
        <v>27</v>
      </c>
      <c r="C1517" s="117">
        <f t="shared" si="145"/>
        <v>34</v>
      </c>
      <c r="D1517" s="117">
        <v>128000</v>
      </c>
      <c r="E1517" s="117">
        <v>154000</v>
      </c>
      <c r="F1517" s="117">
        <v>2012</v>
      </c>
      <c r="G1517" s="117">
        <v>3.3927610000000001</v>
      </c>
      <c r="N1517" s="117" t="str">
        <f t="shared" si="141"/>
        <v>128000154000</v>
      </c>
      <c r="O1517" s="117">
        <f t="shared" si="142"/>
        <v>27</v>
      </c>
      <c r="P1517" s="117">
        <f t="shared" si="143"/>
        <v>34</v>
      </c>
      <c r="R1517" s="117">
        <f>VLOOKUP(B1517&amp;"-"&amp;C1517,Backgroundconc!$A$3:$E$2100,4,FALSE)</f>
        <v>128000</v>
      </c>
      <c r="S1517" s="117">
        <f>VLOOKUP(B1517&amp;"-"&amp;C1517,Backgroundconc!$A$3:$E$2100,5,FALSE)</f>
        <v>154000</v>
      </c>
    </row>
    <row r="1518" spans="1:19">
      <c r="A1518" s="117" t="str">
        <f t="shared" si="140"/>
        <v>27352012</v>
      </c>
      <c r="B1518" s="117">
        <f t="shared" si="144"/>
        <v>27</v>
      </c>
      <c r="C1518" s="117">
        <f t="shared" si="145"/>
        <v>35</v>
      </c>
      <c r="D1518" s="117">
        <v>128000</v>
      </c>
      <c r="E1518" s="117">
        <v>158000</v>
      </c>
      <c r="F1518" s="117">
        <v>2012</v>
      </c>
      <c r="G1518" s="117">
        <v>3.4410630000000002</v>
      </c>
      <c r="N1518" s="117" t="str">
        <f t="shared" si="141"/>
        <v>128000158000</v>
      </c>
      <c r="O1518" s="117">
        <f t="shared" si="142"/>
        <v>27</v>
      </c>
      <c r="P1518" s="117">
        <f t="shared" si="143"/>
        <v>35</v>
      </c>
      <c r="R1518" s="117">
        <f>VLOOKUP(B1518&amp;"-"&amp;C1518,Backgroundconc!$A$3:$E$2100,4,FALSE)</f>
        <v>128000</v>
      </c>
      <c r="S1518" s="117">
        <f>VLOOKUP(B1518&amp;"-"&amp;C1518,Backgroundconc!$A$3:$E$2100,5,FALSE)</f>
        <v>158000</v>
      </c>
    </row>
    <row r="1519" spans="1:19">
      <c r="A1519" s="117" t="str">
        <f t="shared" si="140"/>
        <v>27362012</v>
      </c>
      <c r="B1519" s="117">
        <f t="shared" si="144"/>
        <v>27</v>
      </c>
      <c r="C1519" s="117">
        <f t="shared" si="145"/>
        <v>36</v>
      </c>
      <c r="D1519" s="117">
        <v>128000</v>
      </c>
      <c r="E1519" s="117">
        <v>162000</v>
      </c>
      <c r="F1519" s="117">
        <v>2012</v>
      </c>
      <c r="G1519" s="117">
        <v>3.301196</v>
      </c>
      <c r="N1519" s="117" t="str">
        <f t="shared" si="141"/>
        <v>128000162000</v>
      </c>
      <c r="O1519" s="117">
        <f t="shared" si="142"/>
        <v>27</v>
      </c>
      <c r="P1519" s="117">
        <f t="shared" si="143"/>
        <v>36</v>
      </c>
      <c r="R1519" s="117">
        <f>VLOOKUP(B1519&amp;"-"&amp;C1519,Backgroundconc!$A$3:$E$2100,4,FALSE)</f>
        <v>128000</v>
      </c>
      <c r="S1519" s="117">
        <f>VLOOKUP(B1519&amp;"-"&amp;C1519,Backgroundconc!$A$3:$E$2100,5,FALSE)</f>
        <v>162000</v>
      </c>
    </row>
    <row r="1520" spans="1:19">
      <c r="A1520" s="117" t="str">
        <f t="shared" si="140"/>
        <v>27372012</v>
      </c>
      <c r="B1520" s="117">
        <f t="shared" si="144"/>
        <v>27</v>
      </c>
      <c r="C1520" s="117">
        <f t="shared" si="145"/>
        <v>37</v>
      </c>
      <c r="D1520" s="117">
        <v>128000</v>
      </c>
      <c r="E1520" s="117">
        <v>166000</v>
      </c>
      <c r="F1520" s="117">
        <v>2012</v>
      </c>
      <c r="G1520" s="117">
        <v>3.162156</v>
      </c>
      <c r="N1520" s="117" t="str">
        <f t="shared" si="141"/>
        <v>128000166000</v>
      </c>
      <c r="O1520" s="117">
        <f t="shared" si="142"/>
        <v>27</v>
      </c>
      <c r="P1520" s="117">
        <f t="shared" si="143"/>
        <v>37</v>
      </c>
      <c r="R1520" s="117">
        <f>VLOOKUP(B1520&amp;"-"&amp;C1520,Backgroundconc!$A$3:$E$2100,4,FALSE)</f>
        <v>128000</v>
      </c>
      <c r="S1520" s="117">
        <f>VLOOKUP(B1520&amp;"-"&amp;C1520,Backgroundconc!$A$3:$E$2100,5,FALSE)</f>
        <v>166000</v>
      </c>
    </row>
    <row r="1521" spans="1:19">
      <c r="A1521" s="117" t="str">
        <f t="shared" si="140"/>
        <v>27382012</v>
      </c>
      <c r="B1521" s="117">
        <f t="shared" si="144"/>
        <v>27</v>
      </c>
      <c r="C1521" s="117">
        <f t="shared" si="145"/>
        <v>38</v>
      </c>
      <c r="D1521" s="117">
        <v>128000</v>
      </c>
      <c r="E1521" s="117">
        <v>170000</v>
      </c>
      <c r="F1521" s="117">
        <v>2012</v>
      </c>
      <c r="G1521" s="117">
        <v>3.0401720000000001</v>
      </c>
      <c r="N1521" s="117" t="str">
        <f t="shared" si="141"/>
        <v>128000170000</v>
      </c>
      <c r="O1521" s="117">
        <f t="shared" si="142"/>
        <v>27</v>
      </c>
      <c r="P1521" s="117">
        <f t="shared" si="143"/>
        <v>38</v>
      </c>
      <c r="R1521" s="117">
        <f>VLOOKUP(B1521&amp;"-"&amp;C1521,Backgroundconc!$A$3:$E$2100,4,FALSE)</f>
        <v>128000</v>
      </c>
      <c r="S1521" s="117">
        <f>VLOOKUP(B1521&amp;"-"&amp;C1521,Backgroundconc!$A$3:$E$2100,5,FALSE)</f>
        <v>170000</v>
      </c>
    </row>
    <row r="1522" spans="1:19">
      <c r="A1522" s="117" t="str">
        <f t="shared" si="140"/>
        <v>27392012</v>
      </c>
      <c r="B1522" s="117">
        <f t="shared" si="144"/>
        <v>27</v>
      </c>
      <c r="C1522" s="117">
        <f t="shared" si="145"/>
        <v>39</v>
      </c>
      <c r="D1522" s="117">
        <v>128000</v>
      </c>
      <c r="E1522" s="117">
        <v>174000</v>
      </c>
      <c r="F1522" s="117">
        <v>2012</v>
      </c>
      <c r="G1522" s="117">
        <v>2.9029370000000001</v>
      </c>
      <c r="N1522" s="117" t="str">
        <f t="shared" si="141"/>
        <v>128000174000</v>
      </c>
      <c r="O1522" s="117">
        <f t="shared" si="142"/>
        <v>27</v>
      </c>
      <c r="P1522" s="117">
        <f t="shared" si="143"/>
        <v>39</v>
      </c>
      <c r="R1522" s="117">
        <f>VLOOKUP(B1522&amp;"-"&amp;C1522,Backgroundconc!$A$3:$E$2100,4,FALSE)</f>
        <v>128000</v>
      </c>
      <c r="S1522" s="117">
        <f>VLOOKUP(B1522&amp;"-"&amp;C1522,Backgroundconc!$A$3:$E$2100,5,FALSE)</f>
        <v>174000</v>
      </c>
    </row>
    <row r="1523" spans="1:19">
      <c r="A1523" s="117" t="str">
        <f t="shared" si="140"/>
        <v>27402012</v>
      </c>
      <c r="B1523" s="117">
        <f t="shared" si="144"/>
        <v>27</v>
      </c>
      <c r="C1523" s="117">
        <f t="shared" si="145"/>
        <v>40</v>
      </c>
      <c r="D1523" s="117">
        <v>128000</v>
      </c>
      <c r="E1523" s="117">
        <v>178000</v>
      </c>
      <c r="F1523" s="117">
        <v>2012</v>
      </c>
      <c r="G1523" s="117">
        <v>2.8576510000000002</v>
      </c>
      <c r="N1523" s="117" t="str">
        <f t="shared" si="141"/>
        <v>128000178000</v>
      </c>
      <c r="O1523" s="117">
        <f t="shared" si="142"/>
        <v>27</v>
      </c>
      <c r="P1523" s="117">
        <f t="shared" si="143"/>
        <v>40</v>
      </c>
      <c r="R1523" s="117">
        <f>VLOOKUP(B1523&amp;"-"&amp;C1523,Backgroundconc!$A$3:$E$2100,4,FALSE)</f>
        <v>128000</v>
      </c>
      <c r="S1523" s="117">
        <f>VLOOKUP(B1523&amp;"-"&amp;C1523,Backgroundconc!$A$3:$E$2100,5,FALSE)</f>
        <v>178000</v>
      </c>
    </row>
    <row r="1524" spans="1:19">
      <c r="A1524" s="117" t="str">
        <f t="shared" si="140"/>
        <v>27412012</v>
      </c>
      <c r="B1524" s="117">
        <f t="shared" si="144"/>
        <v>27</v>
      </c>
      <c r="C1524" s="117">
        <f t="shared" si="145"/>
        <v>41</v>
      </c>
      <c r="D1524" s="117">
        <v>128000</v>
      </c>
      <c r="E1524" s="117">
        <v>182000</v>
      </c>
      <c r="F1524" s="117">
        <v>2012</v>
      </c>
      <c r="G1524" s="117">
        <v>2.8714970000000002</v>
      </c>
      <c r="N1524" s="117" t="str">
        <f t="shared" si="141"/>
        <v>128000182000</v>
      </c>
      <c r="O1524" s="117">
        <f t="shared" si="142"/>
        <v>27</v>
      </c>
      <c r="P1524" s="117">
        <f t="shared" si="143"/>
        <v>41</v>
      </c>
      <c r="R1524" s="117">
        <f>VLOOKUP(B1524&amp;"-"&amp;C1524,Backgroundconc!$A$3:$E$2100,4,FALSE)</f>
        <v>128000</v>
      </c>
      <c r="S1524" s="117">
        <f>VLOOKUP(B1524&amp;"-"&amp;C1524,Backgroundconc!$A$3:$E$2100,5,FALSE)</f>
        <v>182000</v>
      </c>
    </row>
    <row r="1525" spans="1:19">
      <c r="A1525" s="117" t="str">
        <f t="shared" si="140"/>
        <v>27422012</v>
      </c>
      <c r="B1525" s="117">
        <f t="shared" si="144"/>
        <v>27</v>
      </c>
      <c r="C1525" s="117">
        <f t="shared" si="145"/>
        <v>42</v>
      </c>
      <c r="D1525" s="117">
        <v>128000</v>
      </c>
      <c r="E1525" s="117">
        <v>186000</v>
      </c>
      <c r="F1525" s="117">
        <v>2012</v>
      </c>
      <c r="G1525" s="117">
        <v>2.98014</v>
      </c>
      <c r="N1525" s="117" t="str">
        <f t="shared" si="141"/>
        <v>128000186000</v>
      </c>
      <c r="O1525" s="117">
        <f t="shared" si="142"/>
        <v>27</v>
      </c>
      <c r="P1525" s="117">
        <f t="shared" si="143"/>
        <v>42</v>
      </c>
      <c r="R1525" s="117">
        <f>VLOOKUP(B1525&amp;"-"&amp;C1525,Backgroundconc!$A$3:$E$2100,4,FALSE)</f>
        <v>128000</v>
      </c>
      <c r="S1525" s="117">
        <f>VLOOKUP(B1525&amp;"-"&amp;C1525,Backgroundconc!$A$3:$E$2100,5,FALSE)</f>
        <v>186000</v>
      </c>
    </row>
    <row r="1526" spans="1:19">
      <c r="A1526" s="117" t="str">
        <f t="shared" si="140"/>
        <v>27432012</v>
      </c>
      <c r="B1526" s="117">
        <f t="shared" si="144"/>
        <v>27</v>
      </c>
      <c r="C1526" s="117">
        <f t="shared" si="145"/>
        <v>43</v>
      </c>
      <c r="D1526" s="117">
        <v>128000</v>
      </c>
      <c r="E1526" s="117">
        <v>190000</v>
      </c>
      <c r="F1526" s="117">
        <v>2012</v>
      </c>
      <c r="G1526" s="117">
        <v>3.0868380000000002</v>
      </c>
      <c r="N1526" s="117" t="str">
        <f t="shared" si="141"/>
        <v>128000190000</v>
      </c>
      <c r="O1526" s="117">
        <f t="shared" si="142"/>
        <v>27</v>
      </c>
      <c r="P1526" s="117">
        <f t="shared" si="143"/>
        <v>43</v>
      </c>
      <c r="R1526" s="117">
        <f>VLOOKUP(B1526&amp;"-"&amp;C1526,Backgroundconc!$A$3:$E$2100,4,FALSE)</f>
        <v>128000</v>
      </c>
      <c r="S1526" s="117">
        <f>VLOOKUP(B1526&amp;"-"&amp;C1526,Backgroundconc!$A$3:$E$2100,5,FALSE)</f>
        <v>190000</v>
      </c>
    </row>
    <row r="1527" spans="1:19">
      <c r="A1527" s="117" t="str">
        <f t="shared" si="140"/>
        <v>27442012</v>
      </c>
      <c r="B1527" s="117">
        <f t="shared" si="144"/>
        <v>27</v>
      </c>
      <c r="C1527" s="117">
        <f t="shared" si="145"/>
        <v>44</v>
      </c>
      <c r="D1527" s="117">
        <v>128000</v>
      </c>
      <c r="E1527" s="117">
        <v>194000</v>
      </c>
      <c r="F1527" s="117">
        <v>2012</v>
      </c>
      <c r="G1527" s="117">
        <v>3.0150769999999998</v>
      </c>
      <c r="N1527" s="117" t="str">
        <f t="shared" si="141"/>
        <v>128000194000</v>
      </c>
      <c r="O1527" s="117">
        <f t="shared" si="142"/>
        <v>27</v>
      </c>
      <c r="P1527" s="117">
        <f t="shared" si="143"/>
        <v>44</v>
      </c>
      <c r="R1527" s="117">
        <f>VLOOKUP(B1527&amp;"-"&amp;C1527,Backgroundconc!$A$3:$E$2100,4,FALSE)</f>
        <v>128000</v>
      </c>
      <c r="S1527" s="117">
        <f>VLOOKUP(B1527&amp;"-"&amp;C1527,Backgroundconc!$A$3:$E$2100,5,FALSE)</f>
        <v>194000</v>
      </c>
    </row>
    <row r="1528" spans="1:19">
      <c r="A1528" s="117" t="str">
        <f t="shared" si="140"/>
        <v>27452012</v>
      </c>
      <c r="B1528" s="117">
        <f t="shared" si="144"/>
        <v>27</v>
      </c>
      <c r="C1528" s="117">
        <f t="shared" si="145"/>
        <v>45</v>
      </c>
      <c r="D1528" s="117">
        <v>128000</v>
      </c>
      <c r="E1528" s="117">
        <v>198000</v>
      </c>
      <c r="F1528" s="117">
        <v>2012</v>
      </c>
      <c r="G1528" s="117">
        <v>3.079081</v>
      </c>
      <c r="N1528" s="117" t="str">
        <f t="shared" si="141"/>
        <v>128000198000</v>
      </c>
      <c r="O1528" s="117">
        <f t="shared" si="142"/>
        <v>27</v>
      </c>
      <c r="P1528" s="117">
        <f t="shared" si="143"/>
        <v>45</v>
      </c>
      <c r="R1528" s="117">
        <f>VLOOKUP(B1528&amp;"-"&amp;C1528,Backgroundconc!$A$3:$E$2100,4,FALSE)</f>
        <v>128000</v>
      </c>
      <c r="S1528" s="117">
        <f>VLOOKUP(B1528&amp;"-"&amp;C1528,Backgroundconc!$A$3:$E$2100,5,FALSE)</f>
        <v>198000</v>
      </c>
    </row>
    <row r="1529" spans="1:19">
      <c r="A1529" s="117" t="str">
        <f t="shared" si="140"/>
        <v>27462012</v>
      </c>
      <c r="B1529" s="117">
        <f t="shared" si="144"/>
        <v>27</v>
      </c>
      <c r="C1529" s="117">
        <f t="shared" si="145"/>
        <v>46</v>
      </c>
      <c r="D1529" s="117">
        <v>128000</v>
      </c>
      <c r="E1529" s="117">
        <v>202000</v>
      </c>
      <c r="F1529" s="117">
        <v>2012</v>
      </c>
      <c r="G1529" s="117">
        <v>2.998167</v>
      </c>
      <c r="N1529" s="117" t="str">
        <f t="shared" si="141"/>
        <v>128000202000</v>
      </c>
      <c r="O1529" s="117">
        <f t="shared" si="142"/>
        <v>27</v>
      </c>
      <c r="P1529" s="117">
        <f t="shared" si="143"/>
        <v>46</v>
      </c>
      <c r="R1529" s="117">
        <f>VLOOKUP(B1529&amp;"-"&amp;C1529,Backgroundconc!$A$3:$E$2100,4,FALSE)</f>
        <v>128000</v>
      </c>
      <c r="S1529" s="117">
        <f>VLOOKUP(B1529&amp;"-"&amp;C1529,Backgroundconc!$A$3:$E$2100,5,FALSE)</f>
        <v>202000</v>
      </c>
    </row>
    <row r="1530" spans="1:19">
      <c r="A1530" s="117" t="str">
        <f t="shared" si="140"/>
        <v>27472012</v>
      </c>
      <c r="B1530" s="117">
        <f t="shared" si="144"/>
        <v>27</v>
      </c>
      <c r="C1530" s="117">
        <f t="shared" si="145"/>
        <v>47</v>
      </c>
      <c r="D1530" s="117">
        <v>128000</v>
      </c>
      <c r="E1530" s="117">
        <v>206000</v>
      </c>
      <c r="F1530" s="117">
        <v>2012</v>
      </c>
      <c r="G1530" s="117">
        <v>3.14072</v>
      </c>
      <c r="N1530" s="117" t="str">
        <f t="shared" si="141"/>
        <v>128000206000</v>
      </c>
      <c r="O1530" s="117">
        <f t="shared" si="142"/>
        <v>27</v>
      </c>
      <c r="P1530" s="117">
        <f t="shared" si="143"/>
        <v>47</v>
      </c>
      <c r="R1530" s="117">
        <f>VLOOKUP(B1530&amp;"-"&amp;C1530,Backgroundconc!$A$3:$E$2100,4,FALSE)</f>
        <v>128000</v>
      </c>
      <c r="S1530" s="117">
        <f>VLOOKUP(B1530&amp;"-"&amp;C1530,Backgroundconc!$A$3:$E$2100,5,FALSE)</f>
        <v>206000</v>
      </c>
    </row>
    <row r="1531" spans="1:19">
      <c r="A1531" s="117" t="str">
        <f t="shared" si="140"/>
        <v>27482012</v>
      </c>
      <c r="B1531" s="117">
        <f t="shared" si="144"/>
        <v>27</v>
      </c>
      <c r="C1531" s="117">
        <f t="shared" si="145"/>
        <v>48</v>
      </c>
      <c r="D1531" s="117">
        <v>128000</v>
      </c>
      <c r="E1531" s="117">
        <v>210000</v>
      </c>
      <c r="F1531" s="117">
        <v>2012</v>
      </c>
      <c r="G1531" s="117">
        <v>3.1981350000000002</v>
      </c>
      <c r="N1531" s="117" t="str">
        <f t="shared" si="141"/>
        <v>128000210000</v>
      </c>
      <c r="O1531" s="117">
        <f t="shared" si="142"/>
        <v>27</v>
      </c>
      <c r="P1531" s="117">
        <f t="shared" si="143"/>
        <v>48</v>
      </c>
      <c r="R1531" s="117">
        <f>VLOOKUP(B1531&amp;"-"&amp;C1531,Backgroundconc!$A$3:$E$2100,4,FALSE)</f>
        <v>128000</v>
      </c>
      <c r="S1531" s="117">
        <f>VLOOKUP(B1531&amp;"-"&amp;C1531,Backgroundconc!$A$3:$E$2100,5,FALSE)</f>
        <v>210000</v>
      </c>
    </row>
    <row r="1532" spans="1:19">
      <c r="A1532" s="117" t="str">
        <f t="shared" si="140"/>
        <v>27492012</v>
      </c>
      <c r="B1532" s="117">
        <f t="shared" si="144"/>
        <v>27</v>
      </c>
      <c r="C1532" s="117">
        <f t="shared" si="145"/>
        <v>49</v>
      </c>
      <c r="D1532" s="117">
        <v>128000</v>
      </c>
      <c r="E1532" s="117">
        <v>214000</v>
      </c>
      <c r="F1532" s="117">
        <v>2012</v>
      </c>
      <c r="G1532" s="117">
        <v>3.0334620000000001</v>
      </c>
      <c r="N1532" s="117" t="str">
        <f t="shared" si="141"/>
        <v>128000214000</v>
      </c>
      <c r="O1532" s="117">
        <f t="shared" si="142"/>
        <v>27</v>
      </c>
      <c r="P1532" s="117">
        <f t="shared" si="143"/>
        <v>49</v>
      </c>
      <c r="R1532" s="117">
        <f>VLOOKUP(B1532&amp;"-"&amp;C1532,Backgroundconc!$A$3:$E$2100,4,FALSE)</f>
        <v>128000</v>
      </c>
      <c r="S1532" s="117">
        <f>VLOOKUP(B1532&amp;"-"&amp;C1532,Backgroundconc!$A$3:$E$2100,5,FALSE)</f>
        <v>214000</v>
      </c>
    </row>
    <row r="1533" spans="1:19">
      <c r="A1533" s="117" t="str">
        <f t="shared" si="140"/>
        <v>27502012</v>
      </c>
      <c r="B1533" s="117">
        <f t="shared" si="144"/>
        <v>27</v>
      </c>
      <c r="C1533" s="117">
        <f t="shared" si="145"/>
        <v>50</v>
      </c>
      <c r="D1533" s="117">
        <v>128000</v>
      </c>
      <c r="E1533" s="117">
        <v>218000</v>
      </c>
      <c r="F1533" s="117">
        <v>2012</v>
      </c>
      <c r="G1533" s="117">
        <v>3.0436679999999998</v>
      </c>
      <c r="N1533" s="117" t="str">
        <f t="shared" si="141"/>
        <v>128000218000</v>
      </c>
      <c r="O1533" s="117">
        <f t="shared" si="142"/>
        <v>27</v>
      </c>
      <c r="P1533" s="117">
        <f t="shared" si="143"/>
        <v>50</v>
      </c>
      <c r="R1533" s="117">
        <f>VLOOKUP(B1533&amp;"-"&amp;C1533,Backgroundconc!$A$3:$E$2100,4,FALSE)</f>
        <v>128000</v>
      </c>
      <c r="S1533" s="117">
        <f>VLOOKUP(B1533&amp;"-"&amp;C1533,Backgroundconc!$A$3:$E$2100,5,FALSE)</f>
        <v>218000</v>
      </c>
    </row>
    <row r="1534" spans="1:19">
      <c r="A1534" s="117" t="str">
        <f t="shared" si="140"/>
        <v>27512012</v>
      </c>
      <c r="B1534" s="117">
        <f t="shared" si="144"/>
        <v>27</v>
      </c>
      <c r="C1534" s="117">
        <f t="shared" si="145"/>
        <v>51</v>
      </c>
      <c r="D1534" s="117">
        <v>128000</v>
      </c>
      <c r="E1534" s="117">
        <v>222000</v>
      </c>
      <c r="F1534" s="117">
        <v>2012</v>
      </c>
      <c r="G1534" s="117">
        <v>3.2419389999999999</v>
      </c>
      <c r="N1534" s="117" t="str">
        <f t="shared" si="141"/>
        <v>128000222000</v>
      </c>
      <c r="O1534" s="117">
        <f t="shared" si="142"/>
        <v>27</v>
      </c>
      <c r="P1534" s="117">
        <f t="shared" si="143"/>
        <v>51</v>
      </c>
      <c r="R1534" s="117" t="e">
        <f>VLOOKUP(B1534&amp;"-"&amp;C1534,Backgroundconc!$A$3:$E$2100,4,FALSE)</f>
        <v>#N/A</v>
      </c>
      <c r="S1534" s="117" t="e">
        <f>VLOOKUP(B1534&amp;"-"&amp;C1534,Backgroundconc!$A$3:$E$2100,5,FALSE)</f>
        <v>#N/A</v>
      </c>
    </row>
    <row r="1535" spans="1:19">
      <c r="A1535" s="117" t="str">
        <f t="shared" si="140"/>
        <v>27522012</v>
      </c>
      <c r="B1535" s="117">
        <f t="shared" si="144"/>
        <v>27</v>
      </c>
      <c r="C1535" s="117">
        <f t="shared" si="145"/>
        <v>52</v>
      </c>
      <c r="D1535" s="117">
        <v>128000</v>
      </c>
      <c r="E1535" s="117">
        <v>226000</v>
      </c>
      <c r="F1535" s="117">
        <v>2012</v>
      </c>
      <c r="G1535" s="117">
        <v>3.3944459999999999</v>
      </c>
      <c r="N1535" s="117" t="str">
        <f t="shared" si="141"/>
        <v>128000226000</v>
      </c>
      <c r="O1535" s="117">
        <f t="shared" si="142"/>
        <v>27</v>
      </c>
      <c r="P1535" s="117">
        <f t="shared" si="143"/>
        <v>52</v>
      </c>
      <c r="R1535" s="117" t="e">
        <f>VLOOKUP(B1535&amp;"-"&amp;C1535,Backgroundconc!$A$3:$E$2100,4,FALSE)</f>
        <v>#N/A</v>
      </c>
      <c r="S1535" s="117" t="e">
        <f>VLOOKUP(B1535&amp;"-"&amp;C1535,Backgroundconc!$A$3:$E$2100,5,FALSE)</f>
        <v>#N/A</v>
      </c>
    </row>
    <row r="1536" spans="1:19">
      <c r="A1536" s="117" t="str">
        <f t="shared" si="140"/>
        <v>27532012</v>
      </c>
      <c r="B1536" s="117">
        <f t="shared" si="144"/>
        <v>27</v>
      </c>
      <c r="C1536" s="117">
        <f t="shared" si="145"/>
        <v>53</v>
      </c>
      <c r="D1536" s="117">
        <v>128000</v>
      </c>
      <c r="E1536" s="117">
        <v>230000</v>
      </c>
      <c r="F1536" s="117">
        <v>2012</v>
      </c>
      <c r="G1536" s="117">
        <v>3.7682639999999998</v>
      </c>
      <c r="N1536" s="117" t="str">
        <f t="shared" si="141"/>
        <v>128000230000</v>
      </c>
      <c r="O1536" s="117">
        <f t="shared" si="142"/>
        <v>27</v>
      </c>
      <c r="P1536" s="117">
        <f t="shared" si="143"/>
        <v>53</v>
      </c>
      <c r="R1536" s="117" t="e">
        <f>VLOOKUP(B1536&amp;"-"&amp;C1536,Backgroundconc!$A$3:$E$2100,4,FALSE)</f>
        <v>#N/A</v>
      </c>
      <c r="S1536" s="117" t="e">
        <f>VLOOKUP(B1536&amp;"-"&amp;C1536,Backgroundconc!$A$3:$E$2100,5,FALSE)</f>
        <v>#N/A</v>
      </c>
    </row>
    <row r="1537" spans="1:19">
      <c r="A1537" s="117" t="str">
        <f t="shared" si="140"/>
        <v>27542012</v>
      </c>
      <c r="B1537" s="117">
        <f t="shared" si="144"/>
        <v>27</v>
      </c>
      <c r="C1537" s="117">
        <f t="shared" si="145"/>
        <v>54</v>
      </c>
      <c r="D1537" s="117">
        <v>128000</v>
      </c>
      <c r="E1537" s="117">
        <v>234000</v>
      </c>
      <c r="F1537" s="117">
        <v>2012</v>
      </c>
      <c r="G1537" s="117">
        <v>3.6523870000000001</v>
      </c>
      <c r="N1537" s="117" t="str">
        <f t="shared" si="141"/>
        <v>128000234000</v>
      </c>
      <c r="O1537" s="117">
        <f t="shared" si="142"/>
        <v>27</v>
      </c>
      <c r="P1537" s="117">
        <f t="shared" si="143"/>
        <v>54</v>
      </c>
      <c r="R1537" s="117" t="e">
        <f>VLOOKUP(B1537&amp;"-"&amp;C1537,Backgroundconc!$A$3:$E$2100,4,FALSE)</f>
        <v>#N/A</v>
      </c>
      <c r="S1537" s="117" t="e">
        <f>VLOOKUP(B1537&amp;"-"&amp;C1537,Backgroundconc!$A$3:$E$2100,5,FALSE)</f>
        <v>#N/A</v>
      </c>
    </row>
    <row r="1538" spans="1:19">
      <c r="A1538" s="117" t="str">
        <f t="shared" si="140"/>
        <v>27552012</v>
      </c>
      <c r="B1538" s="117">
        <f t="shared" si="144"/>
        <v>27</v>
      </c>
      <c r="C1538" s="117">
        <f t="shared" si="145"/>
        <v>55</v>
      </c>
      <c r="D1538" s="117">
        <v>128000</v>
      </c>
      <c r="E1538" s="117">
        <v>238000</v>
      </c>
      <c r="F1538" s="117">
        <v>2012</v>
      </c>
      <c r="G1538" s="117">
        <v>3.4935939999999999</v>
      </c>
      <c r="N1538" s="117" t="str">
        <f t="shared" si="141"/>
        <v>128000238000</v>
      </c>
      <c r="O1538" s="117">
        <f t="shared" si="142"/>
        <v>27</v>
      </c>
      <c r="P1538" s="117">
        <f t="shared" si="143"/>
        <v>55</v>
      </c>
      <c r="R1538" s="117" t="e">
        <f>VLOOKUP(B1538&amp;"-"&amp;C1538,Backgroundconc!$A$3:$E$2100,4,FALSE)</f>
        <v>#N/A</v>
      </c>
      <c r="S1538" s="117" t="e">
        <f>VLOOKUP(B1538&amp;"-"&amp;C1538,Backgroundconc!$A$3:$E$2100,5,FALSE)</f>
        <v>#N/A</v>
      </c>
    </row>
    <row r="1539" spans="1:19">
      <c r="A1539" s="117" t="str">
        <f t="shared" ref="A1539:A1602" si="146">CONCATENATE(B1539,C1539,F1539)</f>
        <v>27562012</v>
      </c>
      <c r="B1539" s="117">
        <f t="shared" si="144"/>
        <v>27</v>
      </c>
      <c r="C1539" s="117">
        <f t="shared" si="145"/>
        <v>56</v>
      </c>
      <c r="D1539" s="117">
        <v>128000</v>
      </c>
      <c r="E1539" s="117">
        <v>242000</v>
      </c>
      <c r="F1539" s="117">
        <v>2012</v>
      </c>
      <c r="G1539" s="117">
        <v>3.6285120000000002</v>
      </c>
      <c r="N1539" s="117" t="str">
        <f t="shared" ref="N1539:N1602" si="147">D1539&amp;E1539</f>
        <v>128000242000</v>
      </c>
      <c r="O1539" s="117">
        <f t="shared" ref="O1539:O1602" si="148">B1539</f>
        <v>27</v>
      </c>
      <c r="P1539" s="117">
        <f t="shared" ref="P1539:P1602" si="149">C1539</f>
        <v>56</v>
      </c>
      <c r="R1539" s="117" t="e">
        <f>VLOOKUP(B1539&amp;"-"&amp;C1539,Backgroundconc!$A$3:$E$2100,4,FALSE)</f>
        <v>#N/A</v>
      </c>
      <c r="S1539" s="117" t="e">
        <f>VLOOKUP(B1539&amp;"-"&amp;C1539,Backgroundconc!$A$3:$E$2100,5,FALSE)</f>
        <v>#N/A</v>
      </c>
    </row>
    <row r="1540" spans="1:19">
      <c r="A1540" s="117" t="str">
        <f t="shared" si="146"/>
        <v>27572012</v>
      </c>
      <c r="B1540" s="117">
        <f t="shared" si="144"/>
        <v>27</v>
      </c>
      <c r="C1540" s="117">
        <f t="shared" si="145"/>
        <v>57</v>
      </c>
      <c r="D1540" s="117">
        <v>128000</v>
      </c>
      <c r="E1540" s="117">
        <v>246000</v>
      </c>
      <c r="F1540" s="117">
        <v>2012</v>
      </c>
      <c r="G1540" s="117">
        <v>3.904226</v>
      </c>
      <c r="N1540" s="117" t="str">
        <f t="shared" si="147"/>
        <v>128000246000</v>
      </c>
      <c r="O1540" s="117">
        <f t="shared" si="148"/>
        <v>27</v>
      </c>
      <c r="P1540" s="117">
        <f t="shared" si="149"/>
        <v>57</v>
      </c>
      <c r="R1540" s="117" t="e">
        <f>VLOOKUP(B1540&amp;"-"&amp;C1540,Backgroundconc!$A$3:$E$2100,4,FALSE)</f>
        <v>#N/A</v>
      </c>
      <c r="S1540" s="117" t="e">
        <f>VLOOKUP(B1540&amp;"-"&amp;C1540,Backgroundconc!$A$3:$E$2100,5,FALSE)</f>
        <v>#N/A</v>
      </c>
    </row>
    <row r="1541" spans="1:19">
      <c r="A1541" s="117" t="str">
        <f t="shared" si="146"/>
        <v>2812012</v>
      </c>
      <c r="B1541" s="117">
        <f t="shared" si="144"/>
        <v>28</v>
      </c>
      <c r="C1541" s="117">
        <f t="shared" si="145"/>
        <v>1</v>
      </c>
      <c r="D1541" s="117">
        <v>132000</v>
      </c>
      <c r="E1541" s="117">
        <v>22000</v>
      </c>
      <c r="F1541" s="117">
        <v>2012</v>
      </c>
      <c r="G1541" s="117">
        <v>3.1486990000000001</v>
      </c>
      <c r="N1541" s="117" t="str">
        <f t="shared" si="147"/>
        <v>13200022000</v>
      </c>
      <c r="O1541" s="117">
        <f t="shared" si="148"/>
        <v>28</v>
      </c>
      <c r="P1541" s="117">
        <f t="shared" si="149"/>
        <v>1</v>
      </c>
      <c r="R1541" s="117" t="e">
        <f>VLOOKUP(B1541&amp;"-"&amp;C1541,Backgroundconc!$A$3:$E$2100,4,FALSE)</f>
        <v>#N/A</v>
      </c>
      <c r="S1541" s="117" t="e">
        <f>VLOOKUP(B1541&amp;"-"&amp;C1541,Backgroundconc!$A$3:$E$2100,5,FALSE)</f>
        <v>#N/A</v>
      </c>
    </row>
    <row r="1542" spans="1:19">
      <c r="A1542" s="117" t="str">
        <f t="shared" si="146"/>
        <v>2822012</v>
      </c>
      <c r="B1542" s="117">
        <f t="shared" si="144"/>
        <v>28</v>
      </c>
      <c r="C1542" s="117">
        <f t="shared" si="145"/>
        <v>2</v>
      </c>
      <c r="D1542" s="117">
        <v>132000</v>
      </c>
      <c r="E1542" s="117">
        <v>26000</v>
      </c>
      <c r="F1542" s="117">
        <v>2012</v>
      </c>
      <c r="G1542" s="117">
        <v>3.2157849999999999</v>
      </c>
      <c r="N1542" s="117" t="str">
        <f t="shared" si="147"/>
        <v>13200026000</v>
      </c>
      <c r="O1542" s="117">
        <f t="shared" si="148"/>
        <v>28</v>
      </c>
      <c r="P1542" s="117">
        <f t="shared" si="149"/>
        <v>2</v>
      </c>
      <c r="R1542" s="117" t="e">
        <f>VLOOKUP(B1542&amp;"-"&amp;C1542,Backgroundconc!$A$3:$E$2100,4,FALSE)</f>
        <v>#N/A</v>
      </c>
      <c r="S1542" s="117" t="e">
        <f>VLOOKUP(B1542&amp;"-"&amp;C1542,Backgroundconc!$A$3:$E$2100,5,FALSE)</f>
        <v>#N/A</v>
      </c>
    </row>
    <row r="1543" spans="1:19">
      <c r="A1543" s="117" t="str">
        <f t="shared" si="146"/>
        <v>2832012</v>
      </c>
      <c r="B1543" s="117">
        <f t="shared" si="144"/>
        <v>28</v>
      </c>
      <c r="C1543" s="117">
        <f t="shared" si="145"/>
        <v>3</v>
      </c>
      <c r="D1543" s="117">
        <v>132000</v>
      </c>
      <c r="E1543" s="117">
        <v>30000</v>
      </c>
      <c r="F1543" s="117">
        <v>2012</v>
      </c>
      <c r="G1543" s="117">
        <v>3.2519149999999999</v>
      </c>
      <c r="N1543" s="117" t="str">
        <f t="shared" si="147"/>
        <v>13200030000</v>
      </c>
      <c r="O1543" s="117">
        <f t="shared" si="148"/>
        <v>28</v>
      </c>
      <c r="P1543" s="117">
        <f t="shared" si="149"/>
        <v>3</v>
      </c>
      <c r="R1543" s="117" t="e">
        <f>VLOOKUP(B1543&amp;"-"&amp;C1543,Backgroundconc!$A$3:$E$2100,4,FALSE)</f>
        <v>#N/A</v>
      </c>
      <c r="S1543" s="117" t="e">
        <f>VLOOKUP(B1543&amp;"-"&amp;C1543,Backgroundconc!$A$3:$E$2100,5,FALSE)</f>
        <v>#N/A</v>
      </c>
    </row>
    <row r="1544" spans="1:19">
      <c r="A1544" s="117" t="str">
        <f t="shared" si="146"/>
        <v>2842012</v>
      </c>
      <c r="B1544" s="117">
        <f t="shared" si="144"/>
        <v>28</v>
      </c>
      <c r="C1544" s="117">
        <f t="shared" si="145"/>
        <v>4</v>
      </c>
      <c r="D1544" s="117">
        <v>132000</v>
      </c>
      <c r="E1544" s="117">
        <v>34000</v>
      </c>
      <c r="F1544" s="117">
        <v>2012</v>
      </c>
      <c r="G1544" s="117">
        <v>3.2844129999999998</v>
      </c>
      <c r="N1544" s="117" t="str">
        <f t="shared" si="147"/>
        <v>13200034000</v>
      </c>
      <c r="O1544" s="117">
        <f t="shared" si="148"/>
        <v>28</v>
      </c>
      <c r="P1544" s="117">
        <f t="shared" si="149"/>
        <v>4</v>
      </c>
      <c r="R1544" s="117" t="e">
        <f>VLOOKUP(B1544&amp;"-"&amp;C1544,Backgroundconc!$A$3:$E$2100,4,FALSE)</f>
        <v>#N/A</v>
      </c>
      <c r="S1544" s="117" t="e">
        <f>VLOOKUP(B1544&amp;"-"&amp;C1544,Backgroundconc!$A$3:$E$2100,5,FALSE)</f>
        <v>#N/A</v>
      </c>
    </row>
    <row r="1545" spans="1:19">
      <c r="A1545" s="117" t="str">
        <f t="shared" si="146"/>
        <v>2852012</v>
      </c>
      <c r="B1545" s="117">
        <f t="shared" si="144"/>
        <v>28</v>
      </c>
      <c r="C1545" s="117">
        <f t="shared" si="145"/>
        <v>5</v>
      </c>
      <c r="D1545" s="117">
        <v>132000</v>
      </c>
      <c r="E1545" s="117">
        <v>38000</v>
      </c>
      <c r="F1545" s="117">
        <v>2012</v>
      </c>
      <c r="G1545" s="117">
        <v>3.3234499999999998</v>
      </c>
      <c r="N1545" s="117" t="str">
        <f t="shared" si="147"/>
        <v>13200038000</v>
      </c>
      <c r="O1545" s="117">
        <f t="shared" si="148"/>
        <v>28</v>
      </c>
      <c r="P1545" s="117">
        <f t="shared" si="149"/>
        <v>5</v>
      </c>
      <c r="R1545" s="117" t="e">
        <f>VLOOKUP(B1545&amp;"-"&amp;C1545,Backgroundconc!$A$3:$E$2100,4,FALSE)</f>
        <v>#N/A</v>
      </c>
      <c r="S1545" s="117" t="e">
        <f>VLOOKUP(B1545&amp;"-"&amp;C1545,Backgroundconc!$A$3:$E$2100,5,FALSE)</f>
        <v>#N/A</v>
      </c>
    </row>
    <row r="1546" spans="1:19">
      <c r="A1546" s="117" t="str">
        <f t="shared" si="146"/>
        <v>2862012</v>
      </c>
      <c r="B1546" s="117">
        <f t="shared" si="144"/>
        <v>28</v>
      </c>
      <c r="C1546" s="117">
        <f t="shared" si="145"/>
        <v>6</v>
      </c>
      <c r="D1546" s="117">
        <v>132000</v>
      </c>
      <c r="E1546" s="117">
        <v>42000</v>
      </c>
      <c r="F1546" s="117">
        <v>2012</v>
      </c>
      <c r="G1546" s="117">
        <v>3.360093</v>
      </c>
      <c r="N1546" s="117" t="str">
        <f t="shared" si="147"/>
        <v>13200042000</v>
      </c>
      <c r="O1546" s="117">
        <f t="shared" si="148"/>
        <v>28</v>
      </c>
      <c r="P1546" s="117">
        <f t="shared" si="149"/>
        <v>6</v>
      </c>
      <c r="R1546" s="117" t="e">
        <f>VLOOKUP(B1546&amp;"-"&amp;C1546,Backgroundconc!$A$3:$E$2100,4,FALSE)</f>
        <v>#N/A</v>
      </c>
      <c r="S1546" s="117" t="e">
        <f>VLOOKUP(B1546&amp;"-"&amp;C1546,Backgroundconc!$A$3:$E$2100,5,FALSE)</f>
        <v>#N/A</v>
      </c>
    </row>
    <row r="1547" spans="1:19">
      <c r="A1547" s="117" t="str">
        <f t="shared" si="146"/>
        <v>2872012</v>
      </c>
      <c r="B1547" s="117">
        <f t="shared" si="144"/>
        <v>28</v>
      </c>
      <c r="C1547" s="117">
        <f t="shared" si="145"/>
        <v>7</v>
      </c>
      <c r="D1547" s="117">
        <v>132000</v>
      </c>
      <c r="E1547" s="117">
        <v>46000</v>
      </c>
      <c r="F1547" s="117">
        <v>2012</v>
      </c>
      <c r="G1547" s="117">
        <v>3.4319480000000002</v>
      </c>
      <c r="N1547" s="117" t="str">
        <f t="shared" si="147"/>
        <v>13200046000</v>
      </c>
      <c r="O1547" s="117">
        <f t="shared" si="148"/>
        <v>28</v>
      </c>
      <c r="P1547" s="117">
        <f t="shared" si="149"/>
        <v>7</v>
      </c>
      <c r="R1547" s="117" t="e">
        <f>VLOOKUP(B1547&amp;"-"&amp;C1547,Backgroundconc!$A$3:$E$2100,4,FALSE)</f>
        <v>#N/A</v>
      </c>
      <c r="S1547" s="117" t="e">
        <f>VLOOKUP(B1547&amp;"-"&amp;C1547,Backgroundconc!$A$3:$E$2100,5,FALSE)</f>
        <v>#N/A</v>
      </c>
    </row>
    <row r="1548" spans="1:19">
      <c r="A1548" s="117" t="str">
        <f t="shared" si="146"/>
        <v>2882012</v>
      </c>
      <c r="B1548" s="117">
        <f t="shared" si="144"/>
        <v>28</v>
      </c>
      <c r="C1548" s="117">
        <f t="shared" si="145"/>
        <v>8</v>
      </c>
      <c r="D1548" s="117">
        <v>132000</v>
      </c>
      <c r="E1548" s="117">
        <v>50000</v>
      </c>
      <c r="F1548" s="117">
        <v>2012</v>
      </c>
      <c r="G1548" s="117">
        <v>3.5472920000000001</v>
      </c>
      <c r="N1548" s="117" t="str">
        <f t="shared" si="147"/>
        <v>13200050000</v>
      </c>
      <c r="O1548" s="117">
        <f t="shared" si="148"/>
        <v>28</v>
      </c>
      <c r="P1548" s="117">
        <f t="shared" si="149"/>
        <v>8</v>
      </c>
      <c r="R1548" s="117" t="e">
        <f>VLOOKUP(B1548&amp;"-"&amp;C1548,Backgroundconc!$A$3:$E$2100,4,FALSE)</f>
        <v>#N/A</v>
      </c>
      <c r="S1548" s="117" t="e">
        <f>VLOOKUP(B1548&amp;"-"&amp;C1548,Backgroundconc!$A$3:$E$2100,5,FALSE)</f>
        <v>#N/A</v>
      </c>
    </row>
    <row r="1549" spans="1:19">
      <c r="A1549" s="117" t="str">
        <f t="shared" si="146"/>
        <v>2892012</v>
      </c>
      <c r="B1549" s="117">
        <f t="shared" si="144"/>
        <v>28</v>
      </c>
      <c r="C1549" s="117">
        <f t="shared" si="145"/>
        <v>9</v>
      </c>
      <c r="D1549" s="117">
        <v>132000</v>
      </c>
      <c r="E1549" s="117">
        <v>54000</v>
      </c>
      <c r="F1549" s="117">
        <v>2012</v>
      </c>
      <c r="G1549" s="117">
        <v>3.4356209999999998</v>
      </c>
      <c r="N1549" s="117" t="str">
        <f t="shared" si="147"/>
        <v>13200054000</v>
      </c>
      <c r="O1549" s="117">
        <f t="shared" si="148"/>
        <v>28</v>
      </c>
      <c r="P1549" s="117">
        <f t="shared" si="149"/>
        <v>9</v>
      </c>
      <c r="R1549" s="117" t="e">
        <f>VLOOKUP(B1549&amp;"-"&amp;C1549,Backgroundconc!$A$3:$E$2100,4,FALSE)</f>
        <v>#N/A</v>
      </c>
      <c r="S1549" s="117" t="e">
        <f>VLOOKUP(B1549&amp;"-"&amp;C1549,Backgroundconc!$A$3:$E$2100,5,FALSE)</f>
        <v>#N/A</v>
      </c>
    </row>
    <row r="1550" spans="1:19">
      <c r="A1550" s="117" t="str">
        <f t="shared" si="146"/>
        <v>28102012</v>
      </c>
      <c r="B1550" s="117">
        <f t="shared" si="144"/>
        <v>28</v>
      </c>
      <c r="C1550" s="117">
        <f t="shared" si="145"/>
        <v>10</v>
      </c>
      <c r="D1550" s="117">
        <v>132000</v>
      </c>
      <c r="E1550" s="117">
        <v>58000</v>
      </c>
      <c r="F1550" s="117">
        <v>2012</v>
      </c>
      <c r="G1550" s="117">
        <v>3.5773540000000001</v>
      </c>
      <c r="N1550" s="117" t="str">
        <f t="shared" si="147"/>
        <v>13200058000</v>
      </c>
      <c r="O1550" s="117">
        <f t="shared" si="148"/>
        <v>28</v>
      </c>
      <c r="P1550" s="117">
        <f t="shared" si="149"/>
        <v>10</v>
      </c>
      <c r="R1550" s="117" t="e">
        <f>VLOOKUP(B1550&amp;"-"&amp;C1550,Backgroundconc!$A$3:$E$2100,4,FALSE)</f>
        <v>#N/A</v>
      </c>
      <c r="S1550" s="117" t="e">
        <f>VLOOKUP(B1550&amp;"-"&amp;C1550,Backgroundconc!$A$3:$E$2100,5,FALSE)</f>
        <v>#N/A</v>
      </c>
    </row>
    <row r="1551" spans="1:19">
      <c r="A1551" s="117" t="str">
        <f t="shared" si="146"/>
        <v>28112012</v>
      </c>
      <c r="B1551" s="117">
        <f t="shared" si="144"/>
        <v>28</v>
      </c>
      <c r="C1551" s="117">
        <f t="shared" si="145"/>
        <v>11</v>
      </c>
      <c r="D1551" s="117">
        <v>132000</v>
      </c>
      <c r="E1551" s="117">
        <v>62000</v>
      </c>
      <c r="F1551" s="117">
        <v>2012</v>
      </c>
      <c r="G1551" s="117">
        <v>3.6573220000000002</v>
      </c>
      <c r="N1551" s="117" t="str">
        <f t="shared" si="147"/>
        <v>13200062000</v>
      </c>
      <c r="O1551" s="117">
        <f t="shared" si="148"/>
        <v>28</v>
      </c>
      <c r="P1551" s="117">
        <f t="shared" si="149"/>
        <v>11</v>
      </c>
      <c r="R1551" s="117" t="e">
        <f>VLOOKUP(B1551&amp;"-"&amp;C1551,Backgroundconc!$A$3:$E$2100,4,FALSE)</f>
        <v>#N/A</v>
      </c>
      <c r="S1551" s="117" t="e">
        <f>VLOOKUP(B1551&amp;"-"&amp;C1551,Backgroundconc!$A$3:$E$2100,5,FALSE)</f>
        <v>#N/A</v>
      </c>
    </row>
    <row r="1552" spans="1:19">
      <c r="A1552" s="117" t="str">
        <f t="shared" si="146"/>
        <v>28122012</v>
      </c>
      <c r="B1552" s="117">
        <f t="shared" si="144"/>
        <v>28</v>
      </c>
      <c r="C1552" s="117">
        <f t="shared" si="145"/>
        <v>12</v>
      </c>
      <c r="D1552" s="117">
        <v>132000</v>
      </c>
      <c r="E1552" s="117">
        <v>66000</v>
      </c>
      <c r="F1552" s="117">
        <v>2012</v>
      </c>
      <c r="G1552" s="117">
        <v>3.342149</v>
      </c>
      <c r="N1552" s="117" t="str">
        <f t="shared" si="147"/>
        <v>13200066000</v>
      </c>
      <c r="O1552" s="117">
        <f t="shared" si="148"/>
        <v>28</v>
      </c>
      <c r="P1552" s="117">
        <f t="shared" si="149"/>
        <v>12</v>
      </c>
      <c r="R1552" s="117" t="e">
        <f>VLOOKUP(B1552&amp;"-"&amp;C1552,Backgroundconc!$A$3:$E$2100,4,FALSE)</f>
        <v>#N/A</v>
      </c>
      <c r="S1552" s="117" t="e">
        <f>VLOOKUP(B1552&amp;"-"&amp;C1552,Backgroundconc!$A$3:$E$2100,5,FALSE)</f>
        <v>#N/A</v>
      </c>
    </row>
    <row r="1553" spans="1:19">
      <c r="A1553" s="117" t="str">
        <f t="shared" si="146"/>
        <v>28132012</v>
      </c>
      <c r="B1553" s="117">
        <f t="shared" si="144"/>
        <v>28</v>
      </c>
      <c r="C1553" s="117">
        <f t="shared" si="145"/>
        <v>13</v>
      </c>
      <c r="D1553" s="117">
        <v>132000</v>
      </c>
      <c r="E1553" s="117">
        <v>70000</v>
      </c>
      <c r="F1553" s="117">
        <v>2012</v>
      </c>
      <c r="G1553" s="117">
        <v>2.9887239999999999</v>
      </c>
      <c r="N1553" s="117" t="str">
        <f t="shared" si="147"/>
        <v>13200070000</v>
      </c>
      <c r="O1553" s="117">
        <f t="shared" si="148"/>
        <v>28</v>
      </c>
      <c r="P1553" s="117">
        <f t="shared" si="149"/>
        <v>13</v>
      </c>
      <c r="R1553" s="117" t="e">
        <f>VLOOKUP(B1553&amp;"-"&amp;C1553,Backgroundconc!$A$3:$E$2100,4,FALSE)</f>
        <v>#N/A</v>
      </c>
      <c r="S1553" s="117" t="e">
        <f>VLOOKUP(B1553&amp;"-"&amp;C1553,Backgroundconc!$A$3:$E$2100,5,FALSE)</f>
        <v>#N/A</v>
      </c>
    </row>
    <row r="1554" spans="1:19">
      <c r="A1554" s="117" t="str">
        <f t="shared" si="146"/>
        <v>28142012</v>
      </c>
      <c r="B1554" s="117">
        <f t="shared" si="144"/>
        <v>28</v>
      </c>
      <c r="C1554" s="117">
        <f t="shared" si="145"/>
        <v>14</v>
      </c>
      <c r="D1554" s="117">
        <v>132000</v>
      </c>
      <c r="E1554" s="117">
        <v>74000</v>
      </c>
      <c r="F1554" s="117">
        <v>2012</v>
      </c>
      <c r="G1554" s="117">
        <v>3.2509999999999999</v>
      </c>
      <c r="N1554" s="117" t="str">
        <f t="shared" si="147"/>
        <v>13200074000</v>
      </c>
      <c r="O1554" s="117">
        <f t="shared" si="148"/>
        <v>28</v>
      </c>
      <c r="P1554" s="117">
        <f t="shared" si="149"/>
        <v>14</v>
      </c>
      <c r="R1554" s="117">
        <f>VLOOKUP(B1554&amp;"-"&amp;C1554,Backgroundconc!$A$3:$E$2100,4,FALSE)</f>
        <v>132000</v>
      </c>
      <c r="S1554" s="117">
        <f>VLOOKUP(B1554&amp;"-"&amp;C1554,Backgroundconc!$A$3:$E$2100,5,FALSE)</f>
        <v>74000</v>
      </c>
    </row>
    <row r="1555" spans="1:19">
      <c r="A1555" s="117" t="str">
        <f t="shared" si="146"/>
        <v>28152012</v>
      </c>
      <c r="B1555" s="117">
        <f t="shared" si="144"/>
        <v>28</v>
      </c>
      <c r="C1555" s="117">
        <f t="shared" si="145"/>
        <v>15</v>
      </c>
      <c r="D1555" s="117">
        <v>132000</v>
      </c>
      <c r="E1555" s="117">
        <v>78000</v>
      </c>
      <c r="F1555" s="117">
        <v>2012</v>
      </c>
      <c r="G1555" s="117">
        <v>3.3003330000000002</v>
      </c>
      <c r="N1555" s="117" t="str">
        <f t="shared" si="147"/>
        <v>13200078000</v>
      </c>
      <c r="O1555" s="117">
        <f t="shared" si="148"/>
        <v>28</v>
      </c>
      <c r="P1555" s="117">
        <f t="shared" si="149"/>
        <v>15</v>
      </c>
      <c r="R1555" s="117">
        <f>VLOOKUP(B1555&amp;"-"&amp;C1555,Backgroundconc!$A$3:$E$2100,4,FALSE)</f>
        <v>132000</v>
      </c>
      <c r="S1555" s="117">
        <f>VLOOKUP(B1555&amp;"-"&amp;C1555,Backgroundconc!$A$3:$E$2100,5,FALSE)</f>
        <v>78000</v>
      </c>
    </row>
    <row r="1556" spans="1:19">
      <c r="A1556" s="117" t="str">
        <f t="shared" si="146"/>
        <v>28162012</v>
      </c>
      <c r="B1556" s="117">
        <f t="shared" si="144"/>
        <v>28</v>
      </c>
      <c r="C1556" s="117">
        <f t="shared" si="145"/>
        <v>16</v>
      </c>
      <c r="D1556" s="117">
        <v>132000</v>
      </c>
      <c r="E1556" s="117">
        <v>82000</v>
      </c>
      <c r="F1556" s="117">
        <v>2012</v>
      </c>
      <c r="G1556" s="117">
        <v>3.3626079999999998</v>
      </c>
      <c r="N1556" s="117" t="str">
        <f t="shared" si="147"/>
        <v>13200082000</v>
      </c>
      <c r="O1556" s="117">
        <f t="shared" si="148"/>
        <v>28</v>
      </c>
      <c r="P1556" s="117">
        <f t="shared" si="149"/>
        <v>16</v>
      </c>
      <c r="R1556" s="117">
        <f>VLOOKUP(B1556&amp;"-"&amp;C1556,Backgroundconc!$A$3:$E$2100,4,FALSE)</f>
        <v>132000</v>
      </c>
      <c r="S1556" s="117">
        <f>VLOOKUP(B1556&amp;"-"&amp;C1556,Backgroundconc!$A$3:$E$2100,5,FALSE)</f>
        <v>82000</v>
      </c>
    </row>
    <row r="1557" spans="1:19">
      <c r="A1557" s="117" t="str">
        <f t="shared" si="146"/>
        <v>28172012</v>
      </c>
      <c r="B1557" s="117">
        <f t="shared" si="144"/>
        <v>28</v>
      </c>
      <c r="C1557" s="117">
        <f t="shared" si="145"/>
        <v>17</v>
      </c>
      <c r="D1557" s="117">
        <v>132000</v>
      </c>
      <c r="E1557" s="117">
        <v>86000</v>
      </c>
      <c r="F1557" s="117">
        <v>2012</v>
      </c>
      <c r="G1557" s="117">
        <v>2.8878849999999998</v>
      </c>
      <c r="N1557" s="117" t="str">
        <f t="shared" si="147"/>
        <v>13200086000</v>
      </c>
      <c r="O1557" s="117">
        <f t="shared" si="148"/>
        <v>28</v>
      </c>
      <c r="P1557" s="117">
        <f t="shared" si="149"/>
        <v>17</v>
      </c>
      <c r="R1557" s="117" t="e">
        <f>VLOOKUP(B1557&amp;"-"&amp;C1557,Backgroundconc!$A$3:$E$2100,4,FALSE)</f>
        <v>#N/A</v>
      </c>
      <c r="S1557" s="117" t="e">
        <f>VLOOKUP(B1557&amp;"-"&amp;C1557,Backgroundconc!$A$3:$E$2100,5,FALSE)</f>
        <v>#N/A</v>
      </c>
    </row>
    <row r="1558" spans="1:19">
      <c r="A1558" s="117" t="str">
        <f t="shared" si="146"/>
        <v>28182012</v>
      </c>
      <c r="B1558" s="117">
        <f t="shared" si="144"/>
        <v>28</v>
      </c>
      <c r="C1558" s="117">
        <f t="shared" si="145"/>
        <v>18</v>
      </c>
      <c r="D1558" s="117">
        <v>132000</v>
      </c>
      <c r="E1558" s="117">
        <v>90000</v>
      </c>
      <c r="F1558" s="117">
        <v>2012</v>
      </c>
      <c r="G1558" s="117">
        <v>3.077782</v>
      </c>
      <c r="N1558" s="117" t="str">
        <f t="shared" si="147"/>
        <v>13200090000</v>
      </c>
      <c r="O1558" s="117">
        <f t="shared" si="148"/>
        <v>28</v>
      </c>
      <c r="P1558" s="117">
        <f t="shared" si="149"/>
        <v>18</v>
      </c>
      <c r="R1558" s="117">
        <f>VLOOKUP(B1558&amp;"-"&amp;C1558,Backgroundconc!$A$3:$E$2100,4,FALSE)</f>
        <v>132000</v>
      </c>
      <c r="S1558" s="117">
        <f>VLOOKUP(B1558&amp;"-"&amp;C1558,Backgroundconc!$A$3:$E$2100,5,FALSE)</f>
        <v>90000</v>
      </c>
    </row>
    <row r="1559" spans="1:19">
      <c r="A1559" s="117" t="str">
        <f t="shared" si="146"/>
        <v>28192012</v>
      </c>
      <c r="B1559" s="117">
        <f t="shared" si="144"/>
        <v>28</v>
      </c>
      <c r="C1559" s="117">
        <f t="shared" si="145"/>
        <v>19</v>
      </c>
      <c r="D1559" s="117">
        <v>132000</v>
      </c>
      <c r="E1559" s="117">
        <v>94000</v>
      </c>
      <c r="F1559" s="117">
        <v>2012</v>
      </c>
      <c r="G1559" s="117">
        <v>3.4142100000000002</v>
      </c>
      <c r="N1559" s="117" t="str">
        <f t="shared" si="147"/>
        <v>13200094000</v>
      </c>
      <c r="O1559" s="117">
        <f t="shared" si="148"/>
        <v>28</v>
      </c>
      <c r="P1559" s="117">
        <f t="shared" si="149"/>
        <v>19</v>
      </c>
      <c r="R1559" s="117">
        <f>VLOOKUP(B1559&amp;"-"&amp;C1559,Backgroundconc!$A$3:$E$2100,4,FALSE)</f>
        <v>132000</v>
      </c>
      <c r="S1559" s="117">
        <f>VLOOKUP(B1559&amp;"-"&amp;C1559,Backgroundconc!$A$3:$E$2100,5,FALSE)</f>
        <v>94000</v>
      </c>
    </row>
    <row r="1560" spans="1:19">
      <c r="A1560" s="117" t="str">
        <f t="shared" si="146"/>
        <v>28202012</v>
      </c>
      <c r="B1560" s="117">
        <f t="shared" si="144"/>
        <v>28</v>
      </c>
      <c r="C1560" s="117">
        <f t="shared" si="145"/>
        <v>20</v>
      </c>
      <c r="D1560" s="117">
        <v>132000</v>
      </c>
      <c r="E1560" s="117">
        <v>98000</v>
      </c>
      <c r="F1560" s="117">
        <v>2012</v>
      </c>
      <c r="G1560" s="117">
        <v>3.0110079999999999</v>
      </c>
      <c r="N1560" s="117" t="str">
        <f t="shared" si="147"/>
        <v>13200098000</v>
      </c>
      <c r="O1560" s="117">
        <f t="shared" si="148"/>
        <v>28</v>
      </c>
      <c r="P1560" s="117">
        <f t="shared" si="149"/>
        <v>20</v>
      </c>
      <c r="R1560" s="117" t="e">
        <f>VLOOKUP(B1560&amp;"-"&amp;C1560,Backgroundconc!$A$3:$E$2100,4,FALSE)</f>
        <v>#N/A</v>
      </c>
      <c r="S1560" s="117" t="e">
        <f>VLOOKUP(B1560&amp;"-"&amp;C1560,Backgroundconc!$A$3:$E$2100,5,FALSE)</f>
        <v>#N/A</v>
      </c>
    </row>
    <row r="1561" spans="1:19">
      <c r="A1561" s="117" t="str">
        <f t="shared" si="146"/>
        <v>28212012</v>
      </c>
      <c r="B1561" s="117">
        <f t="shared" si="144"/>
        <v>28</v>
      </c>
      <c r="C1561" s="117">
        <f t="shared" si="145"/>
        <v>21</v>
      </c>
      <c r="D1561" s="117">
        <v>132000</v>
      </c>
      <c r="E1561" s="117">
        <v>102000</v>
      </c>
      <c r="F1561" s="117">
        <v>2012</v>
      </c>
      <c r="G1561" s="117">
        <v>3.1970239999999999</v>
      </c>
      <c r="N1561" s="117" t="str">
        <f t="shared" si="147"/>
        <v>132000102000</v>
      </c>
      <c r="O1561" s="117">
        <f t="shared" si="148"/>
        <v>28</v>
      </c>
      <c r="P1561" s="117">
        <f t="shared" si="149"/>
        <v>21</v>
      </c>
      <c r="R1561" s="117" t="e">
        <f>VLOOKUP(B1561&amp;"-"&amp;C1561,Backgroundconc!$A$3:$E$2100,4,FALSE)</f>
        <v>#N/A</v>
      </c>
      <c r="S1561" s="117" t="e">
        <f>VLOOKUP(B1561&amp;"-"&amp;C1561,Backgroundconc!$A$3:$E$2100,5,FALSE)</f>
        <v>#N/A</v>
      </c>
    </row>
    <row r="1562" spans="1:19">
      <c r="A1562" s="117" t="str">
        <f t="shared" si="146"/>
        <v>28222012</v>
      </c>
      <c r="B1562" s="117">
        <f t="shared" si="144"/>
        <v>28</v>
      </c>
      <c r="C1562" s="117">
        <f t="shared" si="145"/>
        <v>22</v>
      </c>
      <c r="D1562" s="117">
        <v>132000</v>
      </c>
      <c r="E1562" s="117">
        <v>106000</v>
      </c>
      <c r="F1562" s="117">
        <v>2012</v>
      </c>
      <c r="G1562" s="117">
        <v>3.204081</v>
      </c>
      <c r="N1562" s="117" t="str">
        <f t="shared" si="147"/>
        <v>132000106000</v>
      </c>
      <c r="O1562" s="117">
        <f t="shared" si="148"/>
        <v>28</v>
      </c>
      <c r="P1562" s="117">
        <f t="shared" si="149"/>
        <v>22</v>
      </c>
      <c r="R1562" s="117">
        <f>VLOOKUP(B1562&amp;"-"&amp;C1562,Backgroundconc!$A$3:$E$2100,4,FALSE)</f>
        <v>132000</v>
      </c>
      <c r="S1562" s="117">
        <f>VLOOKUP(B1562&amp;"-"&amp;C1562,Backgroundconc!$A$3:$E$2100,5,FALSE)</f>
        <v>106000</v>
      </c>
    </row>
    <row r="1563" spans="1:19">
      <c r="A1563" s="117" t="str">
        <f t="shared" si="146"/>
        <v>28232012</v>
      </c>
      <c r="B1563" s="117">
        <f t="shared" si="144"/>
        <v>28</v>
      </c>
      <c r="C1563" s="117">
        <f t="shared" si="145"/>
        <v>23</v>
      </c>
      <c r="D1563" s="117">
        <v>132000</v>
      </c>
      <c r="E1563" s="117">
        <v>110000</v>
      </c>
      <c r="F1563" s="117">
        <v>2012</v>
      </c>
      <c r="G1563" s="117">
        <v>3.187891</v>
      </c>
      <c r="N1563" s="117" t="str">
        <f t="shared" si="147"/>
        <v>132000110000</v>
      </c>
      <c r="O1563" s="117">
        <f t="shared" si="148"/>
        <v>28</v>
      </c>
      <c r="P1563" s="117">
        <f t="shared" si="149"/>
        <v>23</v>
      </c>
      <c r="R1563" s="117">
        <f>VLOOKUP(B1563&amp;"-"&amp;C1563,Backgroundconc!$A$3:$E$2100,4,FALSE)</f>
        <v>132000</v>
      </c>
      <c r="S1563" s="117">
        <f>VLOOKUP(B1563&amp;"-"&amp;C1563,Backgroundconc!$A$3:$E$2100,5,FALSE)</f>
        <v>110000</v>
      </c>
    </row>
    <row r="1564" spans="1:19">
      <c r="A1564" s="117" t="str">
        <f t="shared" si="146"/>
        <v>28242012</v>
      </c>
      <c r="B1564" s="117">
        <f t="shared" ref="B1564:B1627" si="150">(D1564-24000)/4000+1</f>
        <v>28</v>
      </c>
      <c r="C1564" s="117">
        <f t="shared" ref="C1564:C1627" si="151">(E1564-22000)/4000+1</f>
        <v>24</v>
      </c>
      <c r="D1564" s="117">
        <v>132000</v>
      </c>
      <c r="E1564" s="117">
        <v>114000</v>
      </c>
      <c r="F1564" s="117">
        <v>2012</v>
      </c>
      <c r="G1564" s="117">
        <v>3.1969189999999998</v>
      </c>
      <c r="N1564" s="117" t="str">
        <f t="shared" si="147"/>
        <v>132000114000</v>
      </c>
      <c r="O1564" s="117">
        <f t="shared" si="148"/>
        <v>28</v>
      </c>
      <c r="P1564" s="117">
        <f t="shared" si="149"/>
        <v>24</v>
      </c>
      <c r="R1564" s="117">
        <f>VLOOKUP(B1564&amp;"-"&amp;C1564,Backgroundconc!$A$3:$E$2100,4,FALSE)</f>
        <v>132000</v>
      </c>
      <c r="S1564" s="117">
        <f>VLOOKUP(B1564&amp;"-"&amp;C1564,Backgroundconc!$A$3:$E$2100,5,FALSE)</f>
        <v>114000</v>
      </c>
    </row>
    <row r="1565" spans="1:19">
      <c r="A1565" s="117" t="str">
        <f t="shared" si="146"/>
        <v>28252012</v>
      </c>
      <c r="B1565" s="117">
        <f t="shared" si="150"/>
        <v>28</v>
      </c>
      <c r="C1565" s="117">
        <f t="shared" si="151"/>
        <v>25</v>
      </c>
      <c r="D1565" s="117">
        <v>132000</v>
      </c>
      <c r="E1565" s="117">
        <v>118000</v>
      </c>
      <c r="F1565" s="117">
        <v>2012</v>
      </c>
      <c r="G1565" s="117">
        <v>3.3429600000000002</v>
      </c>
      <c r="N1565" s="117" t="str">
        <f t="shared" si="147"/>
        <v>132000118000</v>
      </c>
      <c r="O1565" s="117">
        <f t="shared" si="148"/>
        <v>28</v>
      </c>
      <c r="P1565" s="117">
        <f t="shared" si="149"/>
        <v>25</v>
      </c>
      <c r="R1565" s="117">
        <f>VLOOKUP(B1565&amp;"-"&amp;C1565,Backgroundconc!$A$3:$E$2100,4,FALSE)</f>
        <v>132000</v>
      </c>
      <c r="S1565" s="117">
        <f>VLOOKUP(B1565&amp;"-"&amp;C1565,Backgroundconc!$A$3:$E$2100,5,FALSE)</f>
        <v>118000</v>
      </c>
    </row>
    <row r="1566" spans="1:19">
      <c r="A1566" s="117" t="str">
        <f t="shared" si="146"/>
        <v>28262012</v>
      </c>
      <c r="B1566" s="117">
        <f t="shared" si="150"/>
        <v>28</v>
      </c>
      <c r="C1566" s="117">
        <f t="shared" si="151"/>
        <v>26</v>
      </c>
      <c r="D1566" s="117">
        <v>132000</v>
      </c>
      <c r="E1566" s="117">
        <v>122000</v>
      </c>
      <c r="F1566" s="117">
        <v>2012</v>
      </c>
      <c r="G1566" s="117">
        <v>3.3315739999999998</v>
      </c>
      <c r="N1566" s="117" t="str">
        <f t="shared" si="147"/>
        <v>132000122000</v>
      </c>
      <c r="O1566" s="117">
        <f t="shared" si="148"/>
        <v>28</v>
      </c>
      <c r="P1566" s="117">
        <f t="shared" si="149"/>
        <v>26</v>
      </c>
      <c r="R1566" s="117">
        <f>VLOOKUP(B1566&amp;"-"&amp;C1566,Backgroundconc!$A$3:$E$2100,4,FALSE)</f>
        <v>132000</v>
      </c>
      <c r="S1566" s="117">
        <f>VLOOKUP(B1566&amp;"-"&amp;C1566,Backgroundconc!$A$3:$E$2100,5,FALSE)</f>
        <v>122000</v>
      </c>
    </row>
    <row r="1567" spans="1:19">
      <c r="A1567" s="117" t="str">
        <f t="shared" si="146"/>
        <v>28272012</v>
      </c>
      <c r="B1567" s="117">
        <f t="shared" si="150"/>
        <v>28</v>
      </c>
      <c r="C1567" s="117">
        <f t="shared" si="151"/>
        <v>27</v>
      </c>
      <c r="D1567" s="117">
        <v>132000</v>
      </c>
      <c r="E1567" s="117">
        <v>126000</v>
      </c>
      <c r="F1567" s="117">
        <v>2012</v>
      </c>
      <c r="G1567" s="117">
        <v>3.2446030000000001</v>
      </c>
      <c r="N1567" s="117" t="str">
        <f t="shared" si="147"/>
        <v>132000126000</v>
      </c>
      <c r="O1567" s="117">
        <f t="shared" si="148"/>
        <v>28</v>
      </c>
      <c r="P1567" s="117">
        <f t="shared" si="149"/>
        <v>27</v>
      </c>
      <c r="R1567" s="117">
        <f>VLOOKUP(B1567&amp;"-"&amp;C1567,Backgroundconc!$A$3:$E$2100,4,FALSE)</f>
        <v>132000</v>
      </c>
      <c r="S1567" s="117">
        <f>VLOOKUP(B1567&amp;"-"&amp;C1567,Backgroundconc!$A$3:$E$2100,5,FALSE)</f>
        <v>126000</v>
      </c>
    </row>
    <row r="1568" spans="1:19">
      <c r="A1568" s="117" t="str">
        <f t="shared" si="146"/>
        <v>28282012</v>
      </c>
      <c r="B1568" s="117">
        <f t="shared" si="150"/>
        <v>28</v>
      </c>
      <c r="C1568" s="117">
        <f t="shared" si="151"/>
        <v>28</v>
      </c>
      <c r="D1568" s="117">
        <v>132000</v>
      </c>
      <c r="E1568" s="117">
        <v>130000</v>
      </c>
      <c r="F1568" s="117">
        <v>2012</v>
      </c>
      <c r="G1568" s="117">
        <v>3.2509579999999998</v>
      </c>
      <c r="N1568" s="117" t="str">
        <f t="shared" si="147"/>
        <v>132000130000</v>
      </c>
      <c r="O1568" s="117">
        <f t="shared" si="148"/>
        <v>28</v>
      </c>
      <c r="P1568" s="117">
        <f t="shared" si="149"/>
        <v>28</v>
      </c>
      <c r="R1568" s="117">
        <f>VLOOKUP(B1568&amp;"-"&amp;C1568,Backgroundconc!$A$3:$E$2100,4,FALSE)</f>
        <v>132000</v>
      </c>
      <c r="S1568" s="117">
        <f>VLOOKUP(B1568&amp;"-"&amp;C1568,Backgroundconc!$A$3:$E$2100,5,FALSE)</f>
        <v>130000</v>
      </c>
    </row>
    <row r="1569" spans="1:19">
      <c r="A1569" s="117" t="str">
        <f t="shared" si="146"/>
        <v>28292012</v>
      </c>
      <c r="B1569" s="117">
        <f t="shared" si="150"/>
        <v>28</v>
      </c>
      <c r="C1569" s="117">
        <f t="shared" si="151"/>
        <v>29</v>
      </c>
      <c r="D1569" s="117">
        <v>132000</v>
      </c>
      <c r="E1569" s="117">
        <v>134000</v>
      </c>
      <c r="F1569" s="117">
        <v>2012</v>
      </c>
      <c r="G1569" s="117">
        <v>3.5006330000000001</v>
      </c>
      <c r="N1569" s="117" t="str">
        <f t="shared" si="147"/>
        <v>132000134000</v>
      </c>
      <c r="O1569" s="117">
        <f t="shared" si="148"/>
        <v>28</v>
      </c>
      <c r="P1569" s="117">
        <f t="shared" si="149"/>
        <v>29</v>
      </c>
      <c r="R1569" s="117">
        <f>VLOOKUP(B1569&amp;"-"&amp;C1569,Backgroundconc!$A$3:$E$2100,4,FALSE)</f>
        <v>132000</v>
      </c>
      <c r="S1569" s="117">
        <f>VLOOKUP(B1569&amp;"-"&amp;C1569,Backgroundconc!$A$3:$E$2100,5,FALSE)</f>
        <v>134000</v>
      </c>
    </row>
    <row r="1570" spans="1:19">
      <c r="A1570" s="117" t="str">
        <f t="shared" si="146"/>
        <v>28302012</v>
      </c>
      <c r="B1570" s="117">
        <f t="shared" si="150"/>
        <v>28</v>
      </c>
      <c r="C1570" s="117">
        <f t="shared" si="151"/>
        <v>30</v>
      </c>
      <c r="D1570" s="117">
        <v>132000</v>
      </c>
      <c r="E1570" s="117">
        <v>138000</v>
      </c>
      <c r="F1570" s="117">
        <v>2012</v>
      </c>
      <c r="G1570" s="117">
        <v>3.566459</v>
      </c>
      <c r="N1570" s="117" t="str">
        <f t="shared" si="147"/>
        <v>132000138000</v>
      </c>
      <c r="O1570" s="117">
        <f t="shared" si="148"/>
        <v>28</v>
      </c>
      <c r="P1570" s="117">
        <f t="shared" si="149"/>
        <v>30</v>
      </c>
      <c r="R1570" s="117">
        <f>VLOOKUP(B1570&amp;"-"&amp;C1570,Backgroundconc!$A$3:$E$2100,4,FALSE)</f>
        <v>132000</v>
      </c>
      <c r="S1570" s="117">
        <f>VLOOKUP(B1570&amp;"-"&amp;C1570,Backgroundconc!$A$3:$E$2100,5,FALSE)</f>
        <v>138000</v>
      </c>
    </row>
    <row r="1571" spans="1:19">
      <c r="A1571" s="117" t="str">
        <f t="shared" si="146"/>
        <v>28312012</v>
      </c>
      <c r="B1571" s="117">
        <f t="shared" si="150"/>
        <v>28</v>
      </c>
      <c r="C1571" s="117">
        <f t="shared" si="151"/>
        <v>31</v>
      </c>
      <c r="D1571" s="117">
        <v>132000</v>
      </c>
      <c r="E1571" s="117">
        <v>142000</v>
      </c>
      <c r="F1571" s="117">
        <v>2012</v>
      </c>
      <c r="G1571" s="117">
        <v>3.45506</v>
      </c>
      <c r="N1571" s="117" t="str">
        <f t="shared" si="147"/>
        <v>132000142000</v>
      </c>
      <c r="O1571" s="117">
        <f t="shared" si="148"/>
        <v>28</v>
      </c>
      <c r="P1571" s="117">
        <f t="shared" si="149"/>
        <v>31</v>
      </c>
      <c r="R1571" s="117">
        <f>VLOOKUP(B1571&amp;"-"&amp;C1571,Backgroundconc!$A$3:$E$2100,4,FALSE)</f>
        <v>132000</v>
      </c>
      <c r="S1571" s="117">
        <f>VLOOKUP(B1571&amp;"-"&amp;C1571,Backgroundconc!$A$3:$E$2100,5,FALSE)</f>
        <v>142000</v>
      </c>
    </row>
    <row r="1572" spans="1:19">
      <c r="A1572" s="117" t="str">
        <f t="shared" si="146"/>
        <v>28322012</v>
      </c>
      <c r="B1572" s="117">
        <f t="shared" si="150"/>
        <v>28</v>
      </c>
      <c r="C1572" s="117">
        <f t="shared" si="151"/>
        <v>32</v>
      </c>
      <c r="D1572" s="117">
        <v>132000</v>
      </c>
      <c r="E1572" s="117">
        <v>146000</v>
      </c>
      <c r="F1572" s="117">
        <v>2012</v>
      </c>
      <c r="G1572" s="117">
        <v>3.5787170000000001</v>
      </c>
      <c r="N1572" s="117" t="str">
        <f t="shared" si="147"/>
        <v>132000146000</v>
      </c>
      <c r="O1572" s="117">
        <f t="shared" si="148"/>
        <v>28</v>
      </c>
      <c r="P1572" s="117">
        <f t="shared" si="149"/>
        <v>32</v>
      </c>
      <c r="R1572" s="117">
        <f>VLOOKUP(B1572&amp;"-"&amp;C1572,Backgroundconc!$A$3:$E$2100,4,FALSE)</f>
        <v>132000</v>
      </c>
      <c r="S1572" s="117">
        <f>VLOOKUP(B1572&amp;"-"&amp;C1572,Backgroundconc!$A$3:$E$2100,5,FALSE)</f>
        <v>146000</v>
      </c>
    </row>
    <row r="1573" spans="1:19">
      <c r="A1573" s="117" t="str">
        <f t="shared" si="146"/>
        <v>28332012</v>
      </c>
      <c r="B1573" s="117">
        <f t="shared" si="150"/>
        <v>28</v>
      </c>
      <c r="C1573" s="117">
        <f t="shared" si="151"/>
        <v>33</v>
      </c>
      <c r="D1573" s="117">
        <v>132000</v>
      </c>
      <c r="E1573" s="117">
        <v>150000</v>
      </c>
      <c r="F1573" s="117">
        <v>2012</v>
      </c>
      <c r="G1573" s="117">
        <v>3.5197750000000001</v>
      </c>
      <c r="N1573" s="117" t="str">
        <f t="shared" si="147"/>
        <v>132000150000</v>
      </c>
      <c r="O1573" s="117">
        <f t="shared" si="148"/>
        <v>28</v>
      </c>
      <c r="P1573" s="117">
        <f t="shared" si="149"/>
        <v>33</v>
      </c>
      <c r="R1573" s="117">
        <f>VLOOKUP(B1573&amp;"-"&amp;C1573,Backgroundconc!$A$3:$E$2100,4,FALSE)</f>
        <v>132000</v>
      </c>
      <c r="S1573" s="117">
        <f>VLOOKUP(B1573&amp;"-"&amp;C1573,Backgroundconc!$A$3:$E$2100,5,FALSE)</f>
        <v>150000</v>
      </c>
    </row>
    <row r="1574" spans="1:19">
      <c r="A1574" s="117" t="str">
        <f t="shared" si="146"/>
        <v>28342012</v>
      </c>
      <c r="B1574" s="117">
        <f t="shared" si="150"/>
        <v>28</v>
      </c>
      <c r="C1574" s="117">
        <f t="shared" si="151"/>
        <v>34</v>
      </c>
      <c r="D1574" s="117">
        <v>132000</v>
      </c>
      <c r="E1574" s="117">
        <v>154000</v>
      </c>
      <c r="F1574" s="117">
        <v>2012</v>
      </c>
      <c r="G1574" s="117">
        <v>3.3747579999999999</v>
      </c>
      <c r="N1574" s="117" t="str">
        <f t="shared" si="147"/>
        <v>132000154000</v>
      </c>
      <c r="O1574" s="117">
        <f t="shared" si="148"/>
        <v>28</v>
      </c>
      <c r="P1574" s="117">
        <f t="shared" si="149"/>
        <v>34</v>
      </c>
      <c r="R1574" s="117">
        <f>VLOOKUP(B1574&amp;"-"&amp;C1574,Backgroundconc!$A$3:$E$2100,4,FALSE)</f>
        <v>132000</v>
      </c>
      <c r="S1574" s="117">
        <f>VLOOKUP(B1574&amp;"-"&amp;C1574,Backgroundconc!$A$3:$E$2100,5,FALSE)</f>
        <v>154000</v>
      </c>
    </row>
    <row r="1575" spans="1:19">
      <c r="A1575" s="117" t="str">
        <f t="shared" si="146"/>
        <v>28352012</v>
      </c>
      <c r="B1575" s="117">
        <f t="shared" si="150"/>
        <v>28</v>
      </c>
      <c r="C1575" s="117">
        <f t="shared" si="151"/>
        <v>35</v>
      </c>
      <c r="D1575" s="117">
        <v>132000</v>
      </c>
      <c r="E1575" s="117">
        <v>158000</v>
      </c>
      <c r="F1575" s="117">
        <v>2012</v>
      </c>
      <c r="G1575" s="117">
        <v>3.439559</v>
      </c>
      <c r="N1575" s="117" t="str">
        <f t="shared" si="147"/>
        <v>132000158000</v>
      </c>
      <c r="O1575" s="117">
        <f t="shared" si="148"/>
        <v>28</v>
      </c>
      <c r="P1575" s="117">
        <f t="shared" si="149"/>
        <v>35</v>
      </c>
      <c r="R1575" s="117">
        <f>VLOOKUP(B1575&amp;"-"&amp;C1575,Backgroundconc!$A$3:$E$2100,4,FALSE)</f>
        <v>132000</v>
      </c>
      <c r="S1575" s="117">
        <f>VLOOKUP(B1575&amp;"-"&amp;C1575,Backgroundconc!$A$3:$E$2100,5,FALSE)</f>
        <v>158000</v>
      </c>
    </row>
    <row r="1576" spans="1:19">
      <c r="A1576" s="117" t="str">
        <f t="shared" si="146"/>
        <v>28362012</v>
      </c>
      <c r="B1576" s="117">
        <f t="shared" si="150"/>
        <v>28</v>
      </c>
      <c r="C1576" s="117">
        <f t="shared" si="151"/>
        <v>36</v>
      </c>
      <c r="D1576" s="117">
        <v>132000</v>
      </c>
      <c r="E1576" s="117">
        <v>162000</v>
      </c>
      <c r="F1576" s="117">
        <v>2012</v>
      </c>
      <c r="G1576" s="117">
        <v>3.2073830000000001</v>
      </c>
      <c r="N1576" s="117" t="str">
        <f t="shared" si="147"/>
        <v>132000162000</v>
      </c>
      <c r="O1576" s="117">
        <f t="shared" si="148"/>
        <v>28</v>
      </c>
      <c r="P1576" s="117">
        <f t="shared" si="149"/>
        <v>36</v>
      </c>
      <c r="R1576" s="117">
        <f>VLOOKUP(B1576&amp;"-"&amp;C1576,Backgroundconc!$A$3:$E$2100,4,FALSE)</f>
        <v>132000</v>
      </c>
      <c r="S1576" s="117">
        <f>VLOOKUP(B1576&amp;"-"&amp;C1576,Backgroundconc!$A$3:$E$2100,5,FALSE)</f>
        <v>162000</v>
      </c>
    </row>
    <row r="1577" spans="1:19">
      <c r="A1577" s="117" t="str">
        <f t="shared" si="146"/>
        <v>28372012</v>
      </c>
      <c r="B1577" s="117">
        <f t="shared" si="150"/>
        <v>28</v>
      </c>
      <c r="C1577" s="117">
        <f t="shared" si="151"/>
        <v>37</v>
      </c>
      <c r="D1577" s="117">
        <v>132000</v>
      </c>
      <c r="E1577" s="117">
        <v>166000</v>
      </c>
      <c r="F1577" s="117">
        <v>2012</v>
      </c>
      <c r="G1577" s="117">
        <v>3.1253099999999998</v>
      </c>
      <c r="N1577" s="117" t="str">
        <f t="shared" si="147"/>
        <v>132000166000</v>
      </c>
      <c r="O1577" s="117">
        <f t="shared" si="148"/>
        <v>28</v>
      </c>
      <c r="P1577" s="117">
        <f t="shared" si="149"/>
        <v>37</v>
      </c>
      <c r="R1577" s="117">
        <f>VLOOKUP(B1577&amp;"-"&amp;C1577,Backgroundconc!$A$3:$E$2100,4,FALSE)</f>
        <v>132000</v>
      </c>
      <c r="S1577" s="117">
        <f>VLOOKUP(B1577&amp;"-"&amp;C1577,Backgroundconc!$A$3:$E$2100,5,FALSE)</f>
        <v>166000</v>
      </c>
    </row>
    <row r="1578" spans="1:19">
      <c r="A1578" s="117" t="str">
        <f t="shared" si="146"/>
        <v>28382012</v>
      </c>
      <c r="B1578" s="117">
        <f t="shared" si="150"/>
        <v>28</v>
      </c>
      <c r="C1578" s="117">
        <f t="shared" si="151"/>
        <v>38</v>
      </c>
      <c r="D1578" s="117">
        <v>132000</v>
      </c>
      <c r="E1578" s="117">
        <v>170000</v>
      </c>
      <c r="F1578" s="117">
        <v>2012</v>
      </c>
      <c r="G1578" s="117">
        <v>3.0145240000000002</v>
      </c>
      <c r="N1578" s="117" t="str">
        <f t="shared" si="147"/>
        <v>132000170000</v>
      </c>
      <c r="O1578" s="117">
        <f t="shared" si="148"/>
        <v>28</v>
      </c>
      <c r="P1578" s="117">
        <f t="shared" si="149"/>
        <v>38</v>
      </c>
      <c r="R1578" s="117">
        <f>VLOOKUP(B1578&amp;"-"&amp;C1578,Backgroundconc!$A$3:$E$2100,4,FALSE)</f>
        <v>132000</v>
      </c>
      <c r="S1578" s="117">
        <f>VLOOKUP(B1578&amp;"-"&amp;C1578,Backgroundconc!$A$3:$E$2100,5,FALSE)</f>
        <v>170000</v>
      </c>
    </row>
    <row r="1579" spans="1:19">
      <c r="A1579" s="117" t="str">
        <f t="shared" si="146"/>
        <v>28392012</v>
      </c>
      <c r="B1579" s="117">
        <f t="shared" si="150"/>
        <v>28</v>
      </c>
      <c r="C1579" s="117">
        <f t="shared" si="151"/>
        <v>39</v>
      </c>
      <c r="D1579" s="117">
        <v>132000</v>
      </c>
      <c r="E1579" s="117">
        <v>174000</v>
      </c>
      <c r="F1579" s="117">
        <v>2012</v>
      </c>
      <c r="G1579" s="117">
        <v>2.8569789999999999</v>
      </c>
      <c r="N1579" s="117" t="str">
        <f t="shared" si="147"/>
        <v>132000174000</v>
      </c>
      <c r="O1579" s="117">
        <f t="shared" si="148"/>
        <v>28</v>
      </c>
      <c r="P1579" s="117">
        <f t="shared" si="149"/>
        <v>39</v>
      </c>
      <c r="R1579" s="117">
        <f>VLOOKUP(B1579&amp;"-"&amp;C1579,Backgroundconc!$A$3:$E$2100,4,FALSE)</f>
        <v>132000</v>
      </c>
      <c r="S1579" s="117">
        <f>VLOOKUP(B1579&amp;"-"&amp;C1579,Backgroundconc!$A$3:$E$2100,5,FALSE)</f>
        <v>174000</v>
      </c>
    </row>
    <row r="1580" spans="1:19">
      <c r="A1580" s="117" t="str">
        <f t="shared" si="146"/>
        <v>28402012</v>
      </c>
      <c r="B1580" s="117">
        <f t="shared" si="150"/>
        <v>28</v>
      </c>
      <c r="C1580" s="117">
        <f t="shared" si="151"/>
        <v>40</v>
      </c>
      <c r="D1580" s="117">
        <v>132000</v>
      </c>
      <c r="E1580" s="117">
        <v>178000</v>
      </c>
      <c r="F1580" s="117">
        <v>2012</v>
      </c>
      <c r="G1580" s="117">
        <v>3.049207</v>
      </c>
      <c r="N1580" s="117" t="str">
        <f t="shared" si="147"/>
        <v>132000178000</v>
      </c>
      <c r="O1580" s="117">
        <f t="shared" si="148"/>
        <v>28</v>
      </c>
      <c r="P1580" s="117">
        <f t="shared" si="149"/>
        <v>40</v>
      </c>
      <c r="R1580" s="117">
        <f>VLOOKUP(B1580&amp;"-"&amp;C1580,Backgroundconc!$A$3:$E$2100,4,FALSE)</f>
        <v>132000</v>
      </c>
      <c r="S1580" s="117">
        <f>VLOOKUP(B1580&amp;"-"&amp;C1580,Backgroundconc!$A$3:$E$2100,5,FALSE)</f>
        <v>178000</v>
      </c>
    </row>
    <row r="1581" spans="1:19">
      <c r="A1581" s="117" t="str">
        <f t="shared" si="146"/>
        <v>28412012</v>
      </c>
      <c r="B1581" s="117">
        <f t="shared" si="150"/>
        <v>28</v>
      </c>
      <c r="C1581" s="117">
        <f t="shared" si="151"/>
        <v>41</v>
      </c>
      <c r="D1581" s="117">
        <v>132000</v>
      </c>
      <c r="E1581" s="117">
        <v>182000</v>
      </c>
      <c r="F1581" s="117">
        <v>2012</v>
      </c>
      <c r="G1581" s="117">
        <v>3.0265439999999999</v>
      </c>
      <c r="N1581" s="117" t="str">
        <f t="shared" si="147"/>
        <v>132000182000</v>
      </c>
      <c r="O1581" s="117">
        <f t="shared" si="148"/>
        <v>28</v>
      </c>
      <c r="P1581" s="117">
        <f t="shared" si="149"/>
        <v>41</v>
      </c>
      <c r="R1581" s="117">
        <f>VLOOKUP(B1581&amp;"-"&amp;C1581,Backgroundconc!$A$3:$E$2100,4,FALSE)</f>
        <v>132000</v>
      </c>
      <c r="S1581" s="117">
        <f>VLOOKUP(B1581&amp;"-"&amp;C1581,Backgroundconc!$A$3:$E$2100,5,FALSE)</f>
        <v>182000</v>
      </c>
    </row>
    <row r="1582" spans="1:19">
      <c r="A1582" s="117" t="str">
        <f t="shared" si="146"/>
        <v>28422012</v>
      </c>
      <c r="B1582" s="117">
        <f t="shared" si="150"/>
        <v>28</v>
      </c>
      <c r="C1582" s="117">
        <f t="shared" si="151"/>
        <v>42</v>
      </c>
      <c r="D1582" s="117">
        <v>132000</v>
      </c>
      <c r="E1582" s="117">
        <v>186000</v>
      </c>
      <c r="F1582" s="117">
        <v>2012</v>
      </c>
      <c r="G1582" s="117">
        <v>2.9654579999999999</v>
      </c>
      <c r="N1582" s="117" t="str">
        <f t="shared" si="147"/>
        <v>132000186000</v>
      </c>
      <c r="O1582" s="117">
        <f t="shared" si="148"/>
        <v>28</v>
      </c>
      <c r="P1582" s="117">
        <f t="shared" si="149"/>
        <v>42</v>
      </c>
      <c r="R1582" s="117">
        <f>VLOOKUP(B1582&amp;"-"&amp;C1582,Backgroundconc!$A$3:$E$2100,4,FALSE)</f>
        <v>132000</v>
      </c>
      <c r="S1582" s="117">
        <f>VLOOKUP(B1582&amp;"-"&amp;C1582,Backgroundconc!$A$3:$E$2100,5,FALSE)</f>
        <v>186000</v>
      </c>
    </row>
    <row r="1583" spans="1:19">
      <c r="A1583" s="117" t="str">
        <f t="shared" si="146"/>
        <v>28432012</v>
      </c>
      <c r="B1583" s="117">
        <f t="shared" si="150"/>
        <v>28</v>
      </c>
      <c r="C1583" s="117">
        <f t="shared" si="151"/>
        <v>43</v>
      </c>
      <c r="D1583" s="117">
        <v>132000</v>
      </c>
      <c r="E1583" s="117">
        <v>190000</v>
      </c>
      <c r="F1583" s="117">
        <v>2012</v>
      </c>
      <c r="G1583" s="117">
        <v>2.944709</v>
      </c>
      <c r="N1583" s="117" t="str">
        <f t="shared" si="147"/>
        <v>132000190000</v>
      </c>
      <c r="O1583" s="117">
        <f t="shared" si="148"/>
        <v>28</v>
      </c>
      <c r="P1583" s="117">
        <f t="shared" si="149"/>
        <v>43</v>
      </c>
      <c r="R1583" s="117">
        <f>VLOOKUP(B1583&amp;"-"&amp;C1583,Backgroundconc!$A$3:$E$2100,4,FALSE)</f>
        <v>132000</v>
      </c>
      <c r="S1583" s="117">
        <f>VLOOKUP(B1583&amp;"-"&amp;C1583,Backgroundconc!$A$3:$E$2100,5,FALSE)</f>
        <v>190000</v>
      </c>
    </row>
    <row r="1584" spans="1:19">
      <c r="A1584" s="117" t="str">
        <f t="shared" si="146"/>
        <v>28442012</v>
      </c>
      <c r="B1584" s="117">
        <f t="shared" si="150"/>
        <v>28</v>
      </c>
      <c r="C1584" s="117">
        <f t="shared" si="151"/>
        <v>44</v>
      </c>
      <c r="D1584" s="117">
        <v>132000</v>
      </c>
      <c r="E1584" s="117">
        <v>194000</v>
      </c>
      <c r="F1584" s="117">
        <v>2012</v>
      </c>
      <c r="G1584" s="117">
        <v>3.051574</v>
      </c>
      <c r="N1584" s="117" t="str">
        <f t="shared" si="147"/>
        <v>132000194000</v>
      </c>
      <c r="O1584" s="117">
        <f t="shared" si="148"/>
        <v>28</v>
      </c>
      <c r="P1584" s="117">
        <f t="shared" si="149"/>
        <v>44</v>
      </c>
      <c r="R1584" s="117">
        <f>VLOOKUP(B1584&amp;"-"&amp;C1584,Backgroundconc!$A$3:$E$2100,4,FALSE)</f>
        <v>132000</v>
      </c>
      <c r="S1584" s="117">
        <f>VLOOKUP(B1584&amp;"-"&amp;C1584,Backgroundconc!$A$3:$E$2100,5,FALSE)</f>
        <v>194000</v>
      </c>
    </row>
    <row r="1585" spans="1:19">
      <c r="A1585" s="117" t="str">
        <f t="shared" si="146"/>
        <v>28452012</v>
      </c>
      <c r="B1585" s="117">
        <f t="shared" si="150"/>
        <v>28</v>
      </c>
      <c r="C1585" s="117">
        <f t="shared" si="151"/>
        <v>45</v>
      </c>
      <c r="D1585" s="117">
        <v>132000</v>
      </c>
      <c r="E1585" s="117">
        <v>198000</v>
      </c>
      <c r="F1585" s="117">
        <v>2012</v>
      </c>
      <c r="G1585" s="117">
        <v>3.1207560000000001</v>
      </c>
      <c r="N1585" s="117" t="str">
        <f t="shared" si="147"/>
        <v>132000198000</v>
      </c>
      <c r="O1585" s="117">
        <f t="shared" si="148"/>
        <v>28</v>
      </c>
      <c r="P1585" s="117">
        <f t="shared" si="149"/>
        <v>45</v>
      </c>
      <c r="R1585" s="117">
        <f>VLOOKUP(B1585&amp;"-"&amp;C1585,Backgroundconc!$A$3:$E$2100,4,FALSE)</f>
        <v>132000</v>
      </c>
      <c r="S1585" s="117">
        <f>VLOOKUP(B1585&amp;"-"&amp;C1585,Backgroundconc!$A$3:$E$2100,5,FALSE)</f>
        <v>198000</v>
      </c>
    </row>
    <row r="1586" spans="1:19">
      <c r="A1586" s="117" t="str">
        <f t="shared" si="146"/>
        <v>28462012</v>
      </c>
      <c r="B1586" s="117">
        <f t="shared" si="150"/>
        <v>28</v>
      </c>
      <c r="C1586" s="117">
        <f t="shared" si="151"/>
        <v>46</v>
      </c>
      <c r="D1586" s="117">
        <v>132000</v>
      </c>
      <c r="E1586" s="117">
        <v>202000</v>
      </c>
      <c r="F1586" s="117">
        <v>2012</v>
      </c>
      <c r="G1586" s="117">
        <v>3.0140030000000002</v>
      </c>
      <c r="N1586" s="117" t="str">
        <f t="shared" si="147"/>
        <v>132000202000</v>
      </c>
      <c r="O1586" s="117">
        <f t="shared" si="148"/>
        <v>28</v>
      </c>
      <c r="P1586" s="117">
        <f t="shared" si="149"/>
        <v>46</v>
      </c>
      <c r="R1586" s="117">
        <f>VLOOKUP(B1586&amp;"-"&amp;C1586,Backgroundconc!$A$3:$E$2100,4,FALSE)</f>
        <v>132000</v>
      </c>
      <c r="S1586" s="117">
        <f>VLOOKUP(B1586&amp;"-"&amp;C1586,Backgroundconc!$A$3:$E$2100,5,FALSE)</f>
        <v>202000</v>
      </c>
    </row>
    <row r="1587" spans="1:19">
      <c r="A1587" s="117" t="str">
        <f t="shared" si="146"/>
        <v>28472012</v>
      </c>
      <c r="B1587" s="117">
        <f t="shared" si="150"/>
        <v>28</v>
      </c>
      <c r="C1587" s="117">
        <f t="shared" si="151"/>
        <v>47</v>
      </c>
      <c r="D1587" s="117">
        <v>132000</v>
      </c>
      <c r="E1587" s="117">
        <v>206000</v>
      </c>
      <c r="F1587" s="117">
        <v>2012</v>
      </c>
      <c r="G1587" s="117">
        <v>3.129864</v>
      </c>
      <c r="N1587" s="117" t="str">
        <f t="shared" si="147"/>
        <v>132000206000</v>
      </c>
      <c r="O1587" s="117">
        <f t="shared" si="148"/>
        <v>28</v>
      </c>
      <c r="P1587" s="117">
        <f t="shared" si="149"/>
        <v>47</v>
      </c>
      <c r="R1587" s="117">
        <f>VLOOKUP(B1587&amp;"-"&amp;C1587,Backgroundconc!$A$3:$E$2100,4,FALSE)</f>
        <v>132000</v>
      </c>
      <c r="S1587" s="117">
        <f>VLOOKUP(B1587&amp;"-"&amp;C1587,Backgroundconc!$A$3:$E$2100,5,FALSE)</f>
        <v>206000</v>
      </c>
    </row>
    <row r="1588" spans="1:19">
      <c r="A1588" s="117" t="str">
        <f t="shared" si="146"/>
        <v>28482012</v>
      </c>
      <c r="B1588" s="117">
        <f t="shared" si="150"/>
        <v>28</v>
      </c>
      <c r="C1588" s="117">
        <f t="shared" si="151"/>
        <v>48</v>
      </c>
      <c r="D1588" s="117">
        <v>132000</v>
      </c>
      <c r="E1588" s="117">
        <v>210000</v>
      </c>
      <c r="F1588" s="117">
        <v>2012</v>
      </c>
      <c r="G1588" s="117">
        <v>3.2177319999999998</v>
      </c>
      <c r="N1588" s="117" t="str">
        <f t="shared" si="147"/>
        <v>132000210000</v>
      </c>
      <c r="O1588" s="117">
        <f t="shared" si="148"/>
        <v>28</v>
      </c>
      <c r="P1588" s="117">
        <f t="shared" si="149"/>
        <v>48</v>
      </c>
      <c r="R1588" s="117">
        <f>VLOOKUP(B1588&amp;"-"&amp;C1588,Backgroundconc!$A$3:$E$2100,4,FALSE)</f>
        <v>132000</v>
      </c>
      <c r="S1588" s="117">
        <f>VLOOKUP(B1588&amp;"-"&amp;C1588,Backgroundconc!$A$3:$E$2100,5,FALSE)</f>
        <v>210000</v>
      </c>
    </row>
    <row r="1589" spans="1:19">
      <c r="A1589" s="117" t="str">
        <f t="shared" si="146"/>
        <v>28492012</v>
      </c>
      <c r="B1589" s="117">
        <f t="shared" si="150"/>
        <v>28</v>
      </c>
      <c r="C1589" s="117">
        <f t="shared" si="151"/>
        <v>49</v>
      </c>
      <c r="D1589" s="117">
        <v>132000</v>
      </c>
      <c r="E1589" s="117">
        <v>214000</v>
      </c>
      <c r="F1589" s="117">
        <v>2012</v>
      </c>
      <c r="G1589" s="117">
        <v>3.2928500000000001</v>
      </c>
      <c r="N1589" s="117" t="str">
        <f t="shared" si="147"/>
        <v>132000214000</v>
      </c>
      <c r="O1589" s="117">
        <f t="shared" si="148"/>
        <v>28</v>
      </c>
      <c r="P1589" s="117">
        <f t="shared" si="149"/>
        <v>49</v>
      </c>
      <c r="R1589" s="117">
        <f>VLOOKUP(B1589&amp;"-"&amp;C1589,Backgroundconc!$A$3:$E$2100,4,FALSE)</f>
        <v>132000</v>
      </c>
      <c r="S1589" s="117">
        <f>VLOOKUP(B1589&amp;"-"&amp;C1589,Backgroundconc!$A$3:$E$2100,5,FALSE)</f>
        <v>214000</v>
      </c>
    </row>
    <row r="1590" spans="1:19">
      <c r="A1590" s="117" t="str">
        <f t="shared" si="146"/>
        <v>28502012</v>
      </c>
      <c r="B1590" s="117">
        <f t="shared" si="150"/>
        <v>28</v>
      </c>
      <c r="C1590" s="117">
        <f t="shared" si="151"/>
        <v>50</v>
      </c>
      <c r="D1590" s="117">
        <v>132000</v>
      </c>
      <c r="E1590" s="117">
        <v>218000</v>
      </c>
      <c r="F1590" s="117">
        <v>2012</v>
      </c>
      <c r="G1590" s="117">
        <v>3.2919969999999998</v>
      </c>
      <c r="N1590" s="117" t="str">
        <f t="shared" si="147"/>
        <v>132000218000</v>
      </c>
      <c r="O1590" s="117">
        <f t="shared" si="148"/>
        <v>28</v>
      </c>
      <c r="P1590" s="117">
        <f t="shared" si="149"/>
        <v>50</v>
      </c>
      <c r="R1590" s="117">
        <f>VLOOKUP(B1590&amp;"-"&amp;C1590,Backgroundconc!$A$3:$E$2100,4,FALSE)</f>
        <v>132000</v>
      </c>
      <c r="S1590" s="117">
        <f>VLOOKUP(B1590&amp;"-"&amp;C1590,Backgroundconc!$A$3:$E$2100,5,FALSE)</f>
        <v>218000</v>
      </c>
    </row>
    <row r="1591" spans="1:19">
      <c r="A1591" s="117" t="str">
        <f t="shared" si="146"/>
        <v>28512012</v>
      </c>
      <c r="B1591" s="117">
        <f t="shared" si="150"/>
        <v>28</v>
      </c>
      <c r="C1591" s="117">
        <f t="shared" si="151"/>
        <v>51</v>
      </c>
      <c r="D1591" s="117">
        <v>132000</v>
      </c>
      <c r="E1591" s="117">
        <v>222000</v>
      </c>
      <c r="F1591" s="117">
        <v>2012</v>
      </c>
      <c r="G1591" s="117">
        <v>3.433926</v>
      </c>
      <c r="N1591" s="117" t="str">
        <f t="shared" si="147"/>
        <v>132000222000</v>
      </c>
      <c r="O1591" s="117">
        <f t="shared" si="148"/>
        <v>28</v>
      </c>
      <c r="P1591" s="117">
        <f t="shared" si="149"/>
        <v>51</v>
      </c>
      <c r="R1591" s="117" t="e">
        <f>VLOOKUP(B1591&amp;"-"&amp;C1591,Backgroundconc!$A$3:$E$2100,4,FALSE)</f>
        <v>#N/A</v>
      </c>
      <c r="S1591" s="117" t="e">
        <f>VLOOKUP(B1591&amp;"-"&amp;C1591,Backgroundconc!$A$3:$E$2100,5,FALSE)</f>
        <v>#N/A</v>
      </c>
    </row>
    <row r="1592" spans="1:19">
      <c r="A1592" s="117" t="str">
        <f t="shared" si="146"/>
        <v>28522012</v>
      </c>
      <c r="B1592" s="117">
        <f t="shared" si="150"/>
        <v>28</v>
      </c>
      <c r="C1592" s="117">
        <f t="shared" si="151"/>
        <v>52</v>
      </c>
      <c r="D1592" s="117">
        <v>132000</v>
      </c>
      <c r="E1592" s="117">
        <v>226000</v>
      </c>
      <c r="F1592" s="117">
        <v>2012</v>
      </c>
      <c r="G1592" s="117">
        <v>3.6417709999999999</v>
      </c>
      <c r="N1592" s="117" t="str">
        <f t="shared" si="147"/>
        <v>132000226000</v>
      </c>
      <c r="O1592" s="117">
        <f t="shared" si="148"/>
        <v>28</v>
      </c>
      <c r="P1592" s="117">
        <f t="shared" si="149"/>
        <v>52</v>
      </c>
      <c r="R1592" s="117" t="e">
        <f>VLOOKUP(B1592&amp;"-"&amp;C1592,Backgroundconc!$A$3:$E$2100,4,FALSE)</f>
        <v>#N/A</v>
      </c>
      <c r="S1592" s="117" t="e">
        <f>VLOOKUP(B1592&amp;"-"&amp;C1592,Backgroundconc!$A$3:$E$2100,5,FALSE)</f>
        <v>#N/A</v>
      </c>
    </row>
    <row r="1593" spans="1:19">
      <c r="A1593" s="117" t="str">
        <f t="shared" si="146"/>
        <v>28532012</v>
      </c>
      <c r="B1593" s="117">
        <f t="shared" si="150"/>
        <v>28</v>
      </c>
      <c r="C1593" s="117">
        <f t="shared" si="151"/>
        <v>53</v>
      </c>
      <c r="D1593" s="117">
        <v>132000</v>
      </c>
      <c r="E1593" s="117">
        <v>230000</v>
      </c>
      <c r="F1593" s="117">
        <v>2012</v>
      </c>
      <c r="G1593" s="117">
        <v>3.878908</v>
      </c>
      <c r="N1593" s="117" t="str">
        <f t="shared" si="147"/>
        <v>132000230000</v>
      </c>
      <c r="O1593" s="117">
        <f t="shared" si="148"/>
        <v>28</v>
      </c>
      <c r="P1593" s="117">
        <f t="shared" si="149"/>
        <v>53</v>
      </c>
      <c r="R1593" s="117" t="e">
        <f>VLOOKUP(B1593&amp;"-"&amp;C1593,Backgroundconc!$A$3:$E$2100,4,FALSE)</f>
        <v>#N/A</v>
      </c>
      <c r="S1593" s="117" t="e">
        <f>VLOOKUP(B1593&amp;"-"&amp;C1593,Backgroundconc!$A$3:$E$2100,5,FALSE)</f>
        <v>#N/A</v>
      </c>
    </row>
    <row r="1594" spans="1:19">
      <c r="A1594" s="117" t="str">
        <f t="shared" si="146"/>
        <v>28542012</v>
      </c>
      <c r="B1594" s="117">
        <f t="shared" si="150"/>
        <v>28</v>
      </c>
      <c r="C1594" s="117">
        <f t="shared" si="151"/>
        <v>54</v>
      </c>
      <c r="D1594" s="117">
        <v>132000</v>
      </c>
      <c r="E1594" s="117">
        <v>234000</v>
      </c>
      <c r="F1594" s="117">
        <v>2012</v>
      </c>
      <c r="G1594" s="117">
        <v>3.3704079999999998</v>
      </c>
      <c r="N1594" s="117" t="str">
        <f t="shared" si="147"/>
        <v>132000234000</v>
      </c>
      <c r="O1594" s="117">
        <f t="shared" si="148"/>
        <v>28</v>
      </c>
      <c r="P1594" s="117">
        <f t="shared" si="149"/>
        <v>54</v>
      </c>
      <c r="R1594" s="117" t="e">
        <f>VLOOKUP(B1594&amp;"-"&amp;C1594,Backgroundconc!$A$3:$E$2100,4,FALSE)</f>
        <v>#N/A</v>
      </c>
      <c r="S1594" s="117" t="e">
        <f>VLOOKUP(B1594&amp;"-"&amp;C1594,Backgroundconc!$A$3:$E$2100,5,FALSE)</f>
        <v>#N/A</v>
      </c>
    </row>
    <row r="1595" spans="1:19">
      <c r="A1595" s="117" t="str">
        <f t="shared" si="146"/>
        <v>28552012</v>
      </c>
      <c r="B1595" s="117">
        <f t="shared" si="150"/>
        <v>28</v>
      </c>
      <c r="C1595" s="117">
        <f t="shared" si="151"/>
        <v>55</v>
      </c>
      <c r="D1595" s="117">
        <v>132000</v>
      </c>
      <c r="E1595" s="117">
        <v>238000</v>
      </c>
      <c r="F1595" s="117">
        <v>2012</v>
      </c>
      <c r="G1595" s="117">
        <v>3.8931339999999999</v>
      </c>
      <c r="N1595" s="117" t="str">
        <f t="shared" si="147"/>
        <v>132000238000</v>
      </c>
      <c r="O1595" s="117">
        <f t="shared" si="148"/>
        <v>28</v>
      </c>
      <c r="P1595" s="117">
        <f t="shared" si="149"/>
        <v>55</v>
      </c>
      <c r="R1595" s="117" t="e">
        <f>VLOOKUP(B1595&amp;"-"&amp;C1595,Backgroundconc!$A$3:$E$2100,4,FALSE)</f>
        <v>#N/A</v>
      </c>
      <c r="S1595" s="117" t="e">
        <f>VLOOKUP(B1595&amp;"-"&amp;C1595,Backgroundconc!$A$3:$E$2100,5,FALSE)</f>
        <v>#N/A</v>
      </c>
    </row>
    <row r="1596" spans="1:19">
      <c r="A1596" s="117" t="str">
        <f t="shared" si="146"/>
        <v>28562012</v>
      </c>
      <c r="B1596" s="117">
        <f t="shared" si="150"/>
        <v>28</v>
      </c>
      <c r="C1596" s="117">
        <f t="shared" si="151"/>
        <v>56</v>
      </c>
      <c r="D1596" s="117">
        <v>132000</v>
      </c>
      <c r="E1596" s="117">
        <v>242000</v>
      </c>
      <c r="F1596" s="117">
        <v>2012</v>
      </c>
      <c r="G1596" s="117">
        <v>4.003317</v>
      </c>
      <c r="N1596" s="117" t="str">
        <f t="shared" si="147"/>
        <v>132000242000</v>
      </c>
      <c r="O1596" s="117">
        <f t="shared" si="148"/>
        <v>28</v>
      </c>
      <c r="P1596" s="117">
        <f t="shared" si="149"/>
        <v>56</v>
      </c>
      <c r="R1596" s="117" t="e">
        <f>VLOOKUP(B1596&amp;"-"&amp;C1596,Backgroundconc!$A$3:$E$2100,4,FALSE)</f>
        <v>#N/A</v>
      </c>
      <c r="S1596" s="117" t="e">
        <f>VLOOKUP(B1596&amp;"-"&amp;C1596,Backgroundconc!$A$3:$E$2100,5,FALSE)</f>
        <v>#N/A</v>
      </c>
    </row>
    <row r="1597" spans="1:19">
      <c r="A1597" s="117" t="str">
        <f t="shared" si="146"/>
        <v>28572012</v>
      </c>
      <c r="B1597" s="117">
        <f t="shared" si="150"/>
        <v>28</v>
      </c>
      <c r="C1597" s="117">
        <f t="shared" si="151"/>
        <v>57</v>
      </c>
      <c r="D1597" s="117">
        <v>132000</v>
      </c>
      <c r="E1597" s="117">
        <v>246000</v>
      </c>
      <c r="F1597" s="117">
        <v>2012</v>
      </c>
      <c r="G1597" s="117">
        <v>3.809183</v>
      </c>
      <c r="N1597" s="117" t="str">
        <f t="shared" si="147"/>
        <v>132000246000</v>
      </c>
      <c r="O1597" s="117">
        <f t="shared" si="148"/>
        <v>28</v>
      </c>
      <c r="P1597" s="117">
        <f t="shared" si="149"/>
        <v>57</v>
      </c>
      <c r="R1597" s="117" t="e">
        <f>VLOOKUP(B1597&amp;"-"&amp;C1597,Backgroundconc!$A$3:$E$2100,4,FALSE)</f>
        <v>#N/A</v>
      </c>
      <c r="S1597" s="117" t="e">
        <f>VLOOKUP(B1597&amp;"-"&amp;C1597,Backgroundconc!$A$3:$E$2100,5,FALSE)</f>
        <v>#N/A</v>
      </c>
    </row>
    <row r="1598" spans="1:19">
      <c r="A1598" s="117" t="str">
        <f t="shared" si="146"/>
        <v>2912012</v>
      </c>
      <c r="B1598" s="117">
        <f t="shared" si="150"/>
        <v>29</v>
      </c>
      <c r="C1598" s="117">
        <f t="shared" si="151"/>
        <v>1</v>
      </c>
      <c r="D1598" s="117">
        <v>136000</v>
      </c>
      <c r="E1598" s="117">
        <v>22000</v>
      </c>
      <c r="F1598" s="117">
        <v>2012</v>
      </c>
      <c r="G1598" s="117">
        <v>3.2059760000000002</v>
      </c>
      <c r="N1598" s="117" t="str">
        <f t="shared" si="147"/>
        <v>13600022000</v>
      </c>
      <c r="O1598" s="117">
        <f t="shared" si="148"/>
        <v>29</v>
      </c>
      <c r="P1598" s="117">
        <f t="shared" si="149"/>
        <v>1</v>
      </c>
      <c r="R1598" s="117" t="e">
        <f>VLOOKUP(B1598&amp;"-"&amp;C1598,Backgroundconc!$A$3:$E$2100,4,FALSE)</f>
        <v>#N/A</v>
      </c>
      <c r="S1598" s="117" t="e">
        <f>VLOOKUP(B1598&amp;"-"&amp;C1598,Backgroundconc!$A$3:$E$2100,5,FALSE)</f>
        <v>#N/A</v>
      </c>
    </row>
    <row r="1599" spans="1:19">
      <c r="A1599" s="117" t="str">
        <f t="shared" si="146"/>
        <v>2922012</v>
      </c>
      <c r="B1599" s="117">
        <f t="shared" si="150"/>
        <v>29</v>
      </c>
      <c r="C1599" s="117">
        <f t="shared" si="151"/>
        <v>2</v>
      </c>
      <c r="D1599" s="117">
        <v>136000</v>
      </c>
      <c r="E1599" s="117">
        <v>26000</v>
      </c>
      <c r="F1599" s="117">
        <v>2012</v>
      </c>
      <c r="G1599" s="117">
        <v>3.1768670000000001</v>
      </c>
      <c r="N1599" s="117" t="str">
        <f t="shared" si="147"/>
        <v>13600026000</v>
      </c>
      <c r="O1599" s="117">
        <f t="shared" si="148"/>
        <v>29</v>
      </c>
      <c r="P1599" s="117">
        <f t="shared" si="149"/>
        <v>2</v>
      </c>
      <c r="R1599" s="117" t="e">
        <f>VLOOKUP(B1599&amp;"-"&amp;C1599,Backgroundconc!$A$3:$E$2100,4,FALSE)</f>
        <v>#N/A</v>
      </c>
      <c r="S1599" s="117" t="e">
        <f>VLOOKUP(B1599&amp;"-"&amp;C1599,Backgroundconc!$A$3:$E$2100,5,FALSE)</f>
        <v>#N/A</v>
      </c>
    </row>
    <row r="1600" spans="1:19">
      <c r="A1600" s="117" t="str">
        <f t="shared" si="146"/>
        <v>2932012</v>
      </c>
      <c r="B1600" s="117">
        <f t="shared" si="150"/>
        <v>29</v>
      </c>
      <c r="C1600" s="117">
        <f t="shared" si="151"/>
        <v>3</v>
      </c>
      <c r="D1600" s="117">
        <v>136000</v>
      </c>
      <c r="E1600" s="117">
        <v>30000</v>
      </c>
      <c r="F1600" s="117">
        <v>2012</v>
      </c>
      <c r="G1600" s="117">
        <v>3.2686649999999999</v>
      </c>
      <c r="N1600" s="117" t="str">
        <f t="shared" si="147"/>
        <v>13600030000</v>
      </c>
      <c r="O1600" s="117">
        <f t="shared" si="148"/>
        <v>29</v>
      </c>
      <c r="P1600" s="117">
        <f t="shared" si="149"/>
        <v>3</v>
      </c>
      <c r="R1600" s="117" t="e">
        <f>VLOOKUP(B1600&amp;"-"&amp;C1600,Backgroundconc!$A$3:$E$2100,4,FALSE)</f>
        <v>#N/A</v>
      </c>
      <c r="S1600" s="117" t="e">
        <f>VLOOKUP(B1600&amp;"-"&amp;C1600,Backgroundconc!$A$3:$E$2100,5,FALSE)</f>
        <v>#N/A</v>
      </c>
    </row>
    <row r="1601" spans="1:19">
      <c r="A1601" s="117" t="str">
        <f t="shared" si="146"/>
        <v>2942012</v>
      </c>
      <c r="B1601" s="117">
        <f t="shared" si="150"/>
        <v>29</v>
      </c>
      <c r="C1601" s="117">
        <f t="shared" si="151"/>
        <v>4</v>
      </c>
      <c r="D1601" s="117">
        <v>136000</v>
      </c>
      <c r="E1601" s="117">
        <v>34000</v>
      </c>
      <c r="F1601" s="117">
        <v>2012</v>
      </c>
      <c r="G1601" s="117">
        <v>3.2392470000000002</v>
      </c>
      <c r="N1601" s="117" t="str">
        <f t="shared" si="147"/>
        <v>13600034000</v>
      </c>
      <c r="O1601" s="117">
        <f t="shared" si="148"/>
        <v>29</v>
      </c>
      <c r="P1601" s="117">
        <f t="shared" si="149"/>
        <v>4</v>
      </c>
      <c r="R1601" s="117" t="e">
        <f>VLOOKUP(B1601&amp;"-"&amp;C1601,Backgroundconc!$A$3:$E$2100,4,FALSE)</f>
        <v>#N/A</v>
      </c>
      <c r="S1601" s="117" t="e">
        <f>VLOOKUP(B1601&amp;"-"&amp;C1601,Backgroundconc!$A$3:$E$2100,5,FALSE)</f>
        <v>#N/A</v>
      </c>
    </row>
    <row r="1602" spans="1:19">
      <c r="A1602" s="117" t="str">
        <f t="shared" si="146"/>
        <v>2952012</v>
      </c>
      <c r="B1602" s="117">
        <f t="shared" si="150"/>
        <v>29</v>
      </c>
      <c r="C1602" s="117">
        <f t="shared" si="151"/>
        <v>5</v>
      </c>
      <c r="D1602" s="117">
        <v>136000</v>
      </c>
      <c r="E1602" s="117">
        <v>38000</v>
      </c>
      <c r="F1602" s="117">
        <v>2012</v>
      </c>
      <c r="G1602" s="117">
        <v>3.1692610000000001</v>
      </c>
      <c r="N1602" s="117" t="str">
        <f t="shared" si="147"/>
        <v>13600038000</v>
      </c>
      <c r="O1602" s="117">
        <f t="shared" si="148"/>
        <v>29</v>
      </c>
      <c r="P1602" s="117">
        <f t="shared" si="149"/>
        <v>5</v>
      </c>
      <c r="R1602" s="117" t="e">
        <f>VLOOKUP(B1602&amp;"-"&amp;C1602,Backgroundconc!$A$3:$E$2100,4,FALSE)</f>
        <v>#N/A</v>
      </c>
      <c r="S1602" s="117" t="e">
        <f>VLOOKUP(B1602&amp;"-"&amp;C1602,Backgroundconc!$A$3:$E$2100,5,FALSE)</f>
        <v>#N/A</v>
      </c>
    </row>
    <row r="1603" spans="1:19">
      <c r="A1603" s="117" t="str">
        <f t="shared" ref="A1603:A1666" si="152">CONCATENATE(B1603,C1603,F1603)</f>
        <v>2962012</v>
      </c>
      <c r="B1603" s="117">
        <f t="shared" si="150"/>
        <v>29</v>
      </c>
      <c r="C1603" s="117">
        <f t="shared" si="151"/>
        <v>6</v>
      </c>
      <c r="D1603" s="117">
        <v>136000</v>
      </c>
      <c r="E1603" s="117">
        <v>42000</v>
      </c>
      <c r="F1603" s="117">
        <v>2012</v>
      </c>
      <c r="G1603" s="117">
        <v>3.4153180000000001</v>
      </c>
      <c r="N1603" s="117" t="str">
        <f t="shared" ref="N1603:N1666" si="153">D1603&amp;E1603</f>
        <v>13600042000</v>
      </c>
      <c r="O1603" s="117">
        <f t="shared" ref="O1603:O1666" si="154">B1603</f>
        <v>29</v>
      </c>
      <c r="P1603" s="117">
        <f t="shared" ref="P1603:P1666" si="155">C1603</f>
        <v>6</v>
      </c>
      <c r="R1603" s="117" t="e">
        <f>VLOOKUP(B1603&amp;"-"&amp;C1603,Backgroundconc!$A$3:$E$2100,4,FALSE)</f>
        <v>#N/A</v>
      </c>
      <c r="S1603" s="117" t="e">
        <f>VLOOKUP(B1603&amp;"-"&amp;C1603,Backgroundconc!$A$3:$E$2100,5,FALSE)</f>
        <v>#N/A</v>
      </c>
    </row>
    <row r="1604" spans="1:19">
      <c r="A1604" s="117" t="str">
        <f t="shared" si="152"/>
        <v>2972012</v>
      </c>
      <c r="B1604" s="117">
        <f t="shared" si="150"/>
        <v>29</v>
      </c>
      <c r="C1604" s="117">
        <f t="shared" si="151"/>
        <v>7</v>
      </c>
      <c r="D1604" s="117">
        <v>136000</v>
      </c>
      <c r="E1604" s="117">
        <v>46000</v>
      </c>
      <c r="F1604" s="117">
        <v>2012</v>
      </c>
      <c r="G1604" s="117">
        <v>3.5214219999999998</v>
      </c>
      <c r="N1604" s="117" t="str">
        <f t="shared" si="153"/>
        <v>13600046000</v>
      </c>
      <c r="O1604" s="117">
        <f t="shared" si="154"/>
        <v>29</v>
      </c>
      <c r="P1604" s="117">
        <f t="shared" si="155"/>
        <v>7</v>
      </c>
      <c r="R1604" s="117" t="e">
        <f>VLOOKUP(B1604&amp;"-"&amp;C1604,Backgroundconc!$A$3:$E$2100,4,FALSE)</f>
        <v>#N/A</v>
      </c>
      <c r="S1604" s="117" t="e">
        <f>VLOOKUP(B1604&amp;"-"&amp;C1604,Backgroundconc!$A$3:$E$2100,5,FALSE)</f>
        <v>#N/A</v>
      </c>
    </row>
    <row r="1605" spans="1:19">
      <c r="A1605" s="117" t="str">
        <f t="shared" si="152"/>
        <v>2982012</v>
      </c>
      <c r="B1605" s="117">
        <f t="shared" si="150"/>
        <v>29</v>
      </c>
      <c r="C1605" s="117">
        <f t="shared" si="151"/>
        <v>8</v>
      </c>
      <c r="D1605" s="117">
        <v>136000</v>
      </c>
      <c r="E1605" s="117">
        <v>50000</v>
      </c>
      <c r="F1605" s="117">
        <v>2012</v>
      </c>
      <c r="G1605" s="117">
        <v>3.543606</v>
      </c>
      <c r="N1605" s="117" t="str">
        <f t="shared" si="153"/>
        <v>13600050000</v>
      </c>
      <c r="O1605" s="117">
        <f t="shared" si="154"/>
        <v>29</v>
      </c>
      <c r="P1605" s="117">
        <f t="shared" si="155"/>
        <v>8</v>
      </c>
      <c r="R1605" s="117" t="e">
        <f>VLOOKUP(B1605&amp;"-"&amp;C1605,Backgroundconc!$A$3:$E$2100,4,FALSE)</f>
        <v>#N/A</v>
      </c>
      <c r="S1605" s="117" t="e">
        <f>VLOOKUP(B1605&amp;"-"&amp;C1605,Backgroundconc!$A$3:$E$2100,5,FALSE)</f>
        <v>#N/A</v>
      </c>
    </row>
    <row r="1606" spans="1:19">
      <c r="A1606" s="117" t="str">
        <f t="shared" si="152"/>
        <v>2992012</v>
      </c>
      <c r="B1606" s="117">
        <f t="shared" si="150"/>
        <v>29</v>
      </c>
      <c r="C1606" s="117">
        <f t="shared" si="151"/>
        <v>9</v>
      </c>
      <c r="D1606" s="117">
        <v>136000</v>
      </c>
      <c r="E1606" s="117">
        <v>54000</v>
      </c>
      <c r="F1606" s="117">
        <v>2012</v>
      </c>
      <c r="G1606" s="117">
        <v>3.2215389999999999</v>
      </c>
      <c r="N1606" s="117" t="str">
        <f t="shared" si="153"/>
        <v>13600054000</v>
      </c>
      <c r="O1606" s="117">
        <f t="shared" si="154"/>
        <v>29</v>
      </c>
      <c r="P1606" s="117">
        <f t="shared" si="155"/>
        <v>9</v>
      </c>
      <c r="R1606" s="117" t="e">
        <f>VLOOKUP(B1606&amp;"-"&amp;C1606,Backgroundconc!$A$3:$E$2100,4,FALSE)</f>
        <v>#N/A</v>
      </c>
      <c r="S1606" s="117" t="e">
        <f>VLOOKUP(B1606&amp;"-"&amp;C1606,Backgroundconc!$A$3:$E$2100,5,FALSE)</f>
        <v>#N/A</v>
      </c>
    </row>
    <row r="1607" spans="1:19">
      <c r="A1607" s="117" t="str">
        <f t="shared" si="152"/>
        <v>29102012</v>
      </c>
      <c r="B1607" s="117">
        <f t="shared" si="150"/>
        <v>29</v>
      </c>
      <c r="C1607" s="117">
        <f t="shared" si="151"/>
        <v>10</v>
      </c>
      <c r="D1607" s="117">
        <v>136000</v>
      </c>
      <c r="E1607" s="117">
        <v>58000</v>
      </c>
      <c r="F1607" s="117">
        <v>2012</v>
      </c>
      <c r="G1607" s="117">
        <v>3.4636429999999998</v>
      </c>
      <c r="N1607" s="117" t="str">
        <f t="shared" si="153"/>
        <v>13600058000</v>
      </c>
      <c r="O1607" s="117">
        <f t="shared" si="154"/>
        <v>29</v>
      </c>
      <c r="P1607" s="117">
        <f t="shared" si="155"/>
        <v>10</v>
      </c>
      <c r="R1607" s="117" t="e">
        <f>VLOOKUP(B1607&amp;"-"&amp;C1607,Backgroundconc!$A$3:$E$2100,4,FALSE)</f>
        <v>#N/A</v>
      </c>
      <c r="S1607" s="117" t="e">
        <f>VLOOKUP(B1607&amp;"-"&amp;C1607,Backgroundconc!$A$3:$E$2100,5,FALSE)</f>
        <v>#N/A</v>
      </c>
    </row>
    <row r="1608" spans="1:19">
      <c r="A1608" s="117" t="str">
        <f t="shared" si="152"/>
        <v>29112012</v>
      </c>
      <c r="B1608" s="117">
        <f t="shared" si="150"/>
        <v>29</v>
      </c>
      <c r="C1608" s="117">
        <f t="shared" si="151"/>
        <v>11</v>
      </c>
      <c r="D1608" s="117">
        <v>136000</v>
      </c>
      <c r="E1608" s="117">
        <v>62000</v>
      </c>
      <c r="F1608" s="117">
        <v>2012</v>
      </c>
      <c r="G1608" s="117">
        <v>3.6015790000000001</v>
      </c>
      <c r="N1608" s="117" t="str">
        <f t="shared" si="153"/>
        <v>13600062000</v>
      </c>
      <c r="O1608" s="117">
        <f t="shared" si="154"/>
        <v>29</v>
      </c>
      <c r="P1608" s="117">
        <f t="shared" si="155"/>
        <v>11</v>
      </c>
      <c r="R1608" s="117" t="e">
        <f>VLOOKUP(B1608&amp;"-"&amp;C1608,Backgroundconc!$A$3:$E$2100,4,FALSE)</f>
        <v>#N/A</v>
      </c>
      <c r="S1608" s="117" t="e">
        <f>VLOOKUP(B1608&amp;"-"&amp;C1608,Backgroundconc!$A$3:$E$2100,5,FALSE)</f>
        <v>#N/A</v>
      </c>
    </row>
    <row r="1609" spans="1:19">
      <c r="A1609" s="117" t="str">
        <f t="shared" si="152"/>
        <v>29122012</v>
      </c>
      <c r="B1609" s="117">
        <f t="shared" si="150"/>
        <v>29</v>
      </c>
      <c r="C1609" s="117">
        <f t="shared" si="151"/>
        <v>12</v>
      </c>
      <c r="D1609" s="117">
        <v>136000</v>
      </c>
      <c r="E1609" s="117">
        <v>66000</v>
      </c>
      <c r="F1609" s="117">
        <v>2012</v>
      </c>
      <c r="G1609" s="117">
        <v>3.3886150000000002</v>
      </c>
      <c r="N1609" s="117" t="str">
        <f t="shared" si="153"/>
        <v>13600066000</v>
      </c>
      <c r="O1609" s="117">
        <f t="shared" si="154"/>
        <v>29</v>
      </c>
      <c r="P1609" s="117">
        <f t="shared" si="155"/>
        <v>12</v>
      </c>
      <c r="R1609" s="117" t="e">
        <f>VLOOKUP(B1609&amp;"-"&amp;C1609,Backgroundconc!$A$3:$E$2100,4,FALSE)</f>
        <v>#N/A</v>
      </c>
      <c r="S1609" s="117" t="e">
        <f>VLOOKUP(B1609&amp;"-"&amp;C1609,Backgroundconc!$A$3:$E$2100,5,FALSE)</f>
        <v>#N/A</v>
      </c>
    </row>
    <row r="1610" spans="1:19">
      <c r="A1610" s="117" t="str">
        <f t="shared" si="152"/>
        <v>29132012</v>
      </c>
      <c r="B1610" s="117">
        <f t="shared" si="150"/>
        <v>29</v>
      </c>
      <c r="C1610" s="117">
        <f t="shared" si="151"/>
        <v>13</v>
      </c>
      <c r="D1610" s="117">
        <v>136000</v>
      </c>
      <c r="E1610" s="117">
        <v>70000</v>
      </c>
      <c r="F1610" s="117">
        <v>2012</v>
      </c>
      <c r="G1610" s="117">
        <v>2.9273479999999998</v>
      </c>
      <c r="N1610" s="117" t="str">
        <f t="shared" si="153"/>
        <v>13600070000</v>
      </c>
      <c r="O1610" s="117">
        <f t="shared" si="154"/>
        <v>29</v>
      </c>
      <c r="P1610" s="117">
        <f t="shared" si="155"/>
        <v>13</v>
      </c>
      <c r="R1610" s="117">
        <f>VLOOKUP(B1610&amp;"-"&amp;C1610,Backgroundconc!$A$3:$E$2100,4,FALSE)</f>
        <v>136000</v>
      </c>
      <c r="S1610" s="117">
        <f>VLOOKUP(B1610&amp;"-"&amp;C1610,Backgroundconc!$A$3:$E$2100,5,FALSE)</f>
        <v>70000</v>
      </c>
    </row>
    <row r="1611" spans="1:19">
      <c r="A1611" s="117" t="str">
        <f t="shared" si="152"/>
        <v>29142012</v>
      </c>
      <c r="B1611" s="117">
        <f t="shared" si="150"/>
        <v>29</v>
      </c>
      <c r="C1611" s="117">
        <f t="shared" si="151"/>
        <v>14</v>
      </c>
      <c r="D1611" s="117">
        <v>136000</v>
      </c>
      <c r="E1611" s="117">
        <v>74000</v>
      </c>
      <c r="F1611" s="117">
        <v>2012</v>
      </c>
      <c r="G1611" s="117">
        <v>3.035666</v>
      </c>
      <c r="N1611" s="117" t="str">
        <f t="shared" si="153"/>
        <v>13600074000</v>
      </c>
      <c r="O1611" s="117">
        <f t="shared" si="154"/>
        <v>29</v>
      </c>
      <c r="P1611" s="117">
        <f t="shared" si="155"/>
        <v>14</v>
      </c>
      <c r="R1611" s="117">
        <f>VLOOKUP(B1611&amp;"-"&amp;C1611,Backgroundconc!$A$3:$E$2100,4,FALSE)</f>
        <v>136000</v>
      </c>
      <c r="S1611" s="117">
        <f>VLOOKUP(B1611&amp;"-"&amp;C1611,Backgroundconc!$A$3:$E$2100,5,FALSE)</f>
        <v>74000</v>
      </c>
    </row>
    <row r="1612" spans="1:19">
      <c r="A1612" s="117" t="str">
        <f t="shared" si="152"/>
        <v>29152012</v>
      </c>
      <c r="B1612" s="117">
        <f t="shared" si="150"/>
        <v>29</v>
      </c>
      <c r="C1612" s="117">
        <f t="shared" si="151"/>
        <v>15</v>
      </c>
      <c r="D1612" s="117">
        <v>136000</v>
      </c>
      <c r="E1612" s="117">
        <v>78000</v>
      </c>
      <c r="F1612" s="117">
        <v>2012</v>
      </c>
      <c r="G1612" s="117">
        <v>3.1582780000000001</v>
      </c>
      <c r="N1612" s="117" t="str">
        <f t="shared" si="153"/>
        <v>13600078000</v>
      </c>
      <c r="O1612" s="117">
        <f t="shared" si="154"/>
        <v>29</v>
      </c>
      <c r="P1612" s="117">
        <f t="shared" si="155"/>
        <v>15</v>
      </c>
      <c r="R1612" s="117">
        <f>VLOOKUP(B1612&amp;"-"&amp;C1612,Backgroundconc!$A$3:$E$2100,4,FALSE)</f>
        <v>136000</v>
      </c>
      <c r="S1612" s="117">
        <f>VLOOKUP(B1612&amp;"-"&amp;C1612,Backgroundconc!$A$3:$E$2100,5,FALSE)</f>
        <v>78000</v>
      </c>
    </row>
    <row r="1613" spans="1:19">
      <c r="A1613" s="117" t="str">
        <f t="shared" si="152"/>
        <v>29162012</v>
      </c>
      <c r="B1613" s="117">
        <f t="shared" si="150"/>
        <v>29</v>
      </c>
      <c r="C1613" s="117">
        <f t="shared" si="151"/>
        <v>16</v>
      </c>
      <c r="D1613" s="117">
        <v>136000</v>
      </c>
      <c r="E1613" s="117">
        <v>82000</v>
      </c>
      <c r="F1613" s="117">
        <v>2012</v>
      </c>
      <c r="G1613" s="117">
        <v>3.4717980000000002</v>
      </c>
      <c r="N1613" s="117" t="str">
        <f t="shared" si="153"/>
        <v>13600082000</v>
      </c>
      <c r="O1613" s="117">
        <f t="shared" si="154"/>
        <v>29</v>
      </c>
      <c r="P1613" s="117">
        <f t="shared" si="155"/>
        <v>16</v>
      </c>
      <c r="R1613" s="117">
        <f>VLOOKUP(B1613&amp;"-"&amp;C1613,Backgroundconc!$A$3:$E$2100,4,FALSE)</f>
        <v>136000</v>
      </c>
      <c r="S1613" s="117">
        <f>VLOOKUP(B1613&amp;"-"&amp;C1613,Backgroundconc!$A$3:$E$2100,5,FALSE)</f>
        <v>82000</v>
      </c>
    </row>
    <row r="1614" spans="1:19">
      <c r="A1614" s="117" t="str">
        <f t="shared" si="152"/>
        <v>29172012</v>
      </c>
      <c r="B1614" s="117">
        <f t="shared" si="150"/>
        <v>29</v>
      </c>
      <c r="C1614" s="117">
        <f t="shared" si="151"/>
        <v>17</v>
      </c>
      <c r="D1614" s="117">
        <v>136000</v>
      </c>
      <c r="E1614" s="117">
        <v>86000</v>
      </c>
      <c r="F1614" s="117">
        <v>2012</v>
      </c>
      <c r="G1614" s="117">
        <v>2.9346269999999999</v>
      </c>
      <c r="N1614" s="117" t="str">
        <f t="shared" si="153"/>
        <v>13600086000</v>
      </c>
      <c r="O1614" s="117">
        <f t="shared" si="154"/>
        <v>29</v>
      </c>
      <c r="P1614" s="117">
        <f t="shared" si="155"/>
        <v>17</v>
      </c>
      <c r="R1614" s="117">
        <f>VLOOKUP(B1614&amp;"-"&amp;C1614,Backgroundconc!$A$3:$E$2100,4,FALSE)</f>
        <v>136000</v>
      </c>
      <c r="S1614" s="117">
        <f>VLOOKUP(B1614&amp;"-"&amp;C1614,Backgroundconc!$A$3:$E$2100,5,FALSE)</f>
        <v>86000</v>
      </c>
    </row>
    <row r="1615" spans="1:19">
      <c r="A1615" s="117" t="str">
        <f t="shared" si="152"/>
        <v>29182012</v>
      </c>
      <c r="B1615" s="117">
        <f t="shared" si="150"/>
        <v>29</v>
      </c>
      <c r="C1615" s="117">
        <f t="shared" si="151"/>
        <v>18</v>
      </c>
      <c r="D1615" s="117">
        <v>136000</v>
      </c>
      <c r="E1615" s="117">
        <v>90000</v>
      </c>
      <c r="F1615" s="117">
        <v>2012</v>
      </c>
      <c r="G1615" s="117">
        <v>2.9923670000000002</v>
      </c>
      <c r="N1615" s="117" t="str">
        <f t="shared" si="153"/>
        <v>13600090000</v>
      </c>
      <c r="O1615" s="117">
        <f t="shared" si="154"/>
        <v>29</v>
      </c>
      <c r="P1615" s="117">
        <f t="shared" si="155"/>
        <v>18</v>
      </c>
      <c r="R1615" s="117">
        <f>VLOOKUP(B1615&amp;"-"&amp;C1615,Backgroundconc!$A$3:$E$2100,4,FALSE)</f>
        <v>136000</v>
      </c>
      <c r="S1615" s="117">
        <f>VLOOKUP(B1615&amp;"-"&amp;C1615,Backgroundconc!$A$3:$E$2100,5,FALSE)</f>
        <v>90000</v>
      </c>
    </row>
    <row r="1616" spans="1:19">
      <c r="A1616" s="117" t="str">
        <f t="shared" si="152"/>
        <v>29192012</v>
      </c>
      <c r="B1616" s="117">
        <f t="shared" si="150"/>
        <v>29</v>
      </c>
      <c r="C1616" s="117">
        <f t="shared" si="151"/>
        <v>19</v>
      </c>
      <c r="D1616" s="117">
        <v>136000</v>
      </c>
      <c r="E1616" s="117">
        <v>94000</v>
      </c>
      <c r="F1616" s="117">
        <v>2012</v>
      </c>
      <c r="G1616" s="117">
        <v>3.0465110000000002</v>
      </c>
      <c r="N1616" s="117" t="str">
        <f t="shared" si="153"/>
        <v>13600094000</v>
      </c>
      <c r="O1616" s="117">
        <f t="shared" si="154"/>
        <v>29</v>
      </c>
      <c r="P1616" s="117">
        <f t="shared" si="155"/>
        <v>19</v>
      </c>
      <c r="R1616" s="117">
        <f>VLOOKUP(B1616&amp;"-"&amp;C1616,Backgroundconc!$A$3:$E$2100,4,FALSE)</f>
        <v>136000</v>
      </c>
      <c r="S1616" s="117">
        <f>VLOOKUP(B1616&amp;"-"&amp;C1616,Backgroundconc!$A$3:$E$2100,5,FALSE)</f>
        <v>94000</v>
      </c>
    </row>
    <row r="1617" spans="1:19">
      <c r="A1617" s="117" t="str">
        <f t="shared" si="152"/>
        <v>29202012</v>
      </c>
      <c r="B1617" s="117">
        <f t="shared" si="150"/>
        <v>29</v>
      </c>
      <c r="C1617" s="117">
        <f t="shared" si="151"/>
        <v>20</v>
      </c>
      <c r="D1617" s="117">
        <v>136000</v>
      </c>
      <c r="E1617" s="117">
        <v>98000</v>
      </c>
      <c r="F1617" s="117">
        <v>2012</v>
      </c>
      <c r="G1617" s="117">
        <v>3.2270080000000001</v>
      </c>
      <c r="N1617" s="117" t="str">
        <f t="shared" si="153"/>
        <v>13600098000</v>
      </c>
      <c r="O1617" s="117">
        <f t="shared" si="154"/>
        <v>29</v>
      </c>
      <c r="P1617" s="117">
        <f t="shared" si="155"/>
        <v>20</v>
      </c>
      <c r="R1617" s="117">
        <f>VLOOKUP(B1617&amp;"-"&amp;C1617,Backgroundconc!$A$3:$E$2100,4,FALSE)</f>
        <v>136000</v>
      </c>
      <c r="S1617" s="117">
        <f>VLOOKUP(B1617&amp;"-"&amp;C1617,Backgroundconc!$A$3:$E$2100,5,FALSE)</f>
        <v>98000</v>
      </c>
    </row>
    <row r="1618" spans="1:19">
      <c r="A1618" s="117" t="str">
        <f t="shared" si="152"/>
        <v>29212012</v>
      </c>
      <c r="B1618" s="117">
        <f t="shared" si="150"/>
        <v>29</v>
      </c>
      <c r="C1618" s="117">
        <f t="shared" si="151"/>
        <v>21</v>
      </c>
      <c r="D1618" s="117">
        <v>136000</v>
      </c>
      <c r="E1618" s="117">
        <v>102000</v>
      </c>
      <c r="F1618" s="117">
        <v>2012</v>
      </c>
      <c r="G1618" s="117">
        <v>3.0596920000000001</v>
      </c>
      <c r="N1618" s="117" t="str">
        <f t="shared" si="153"/>
        <v>136000102000</v>
      </c>
      <c r="O1618" s="117">
        <f t="shared" si="154"/>
        <v>29</v>
      </c>
      <c r="P1618" s="117">
        <f t="shared" si="155"/>
        <v>21</v>
      </c>
      <c r="R1618" s="117">
        <f>VLOOKUP(B1618&amp;"-"&amp;C1618,Backgroundconc!$A$3:$E$2100,4,FALSE)</f>
        <v>136000</v>
      </c>
      <c r="S1618" s="117">
        <f>VLOOKUP(B1618&amp;"-"&amp;C1618,Backgroundconc!$A$3:$E$2100,5,FALSE)</f>
        <v>102000</v>
      </c>
    </row>
    <row r="1619" spans="1:19">
      <c r="A1619" s="117" t="str">
        <f t="shared" si="152"/>
        <v>29222012</v>
      </c>
      <c r="B1619" s="117">
        <f t="shared" si="150"/>
        <v>29</v>
      </c>
      <c r="C1619" s="117">
        <f t="shared" si="151"/>
        <v>22</v>
      </c>
      <c r="D1619" s="117">
        <v>136000</v>
      </c>
      <c r="E1619" s="117">
        <v>106000</v>
      </c>
      <c r="F1619" s="117">
        <v>2012</v>
      </c>
      <c r="G1619" s="117">
        <v>2.96332</v>
      </c>
      <c r="N1619" s="117" t="str">
        <f t="shared" si="153"/>
        <v>136000106000</v>
      </c>
      <c r="O1619" s="117">
        <f t="shared" si="154"/>
        <v>29</v>
      </c>
      <c r="P1619" s="117">
        <f t="shared" si="155"/>
        <v>22</v>
      </c>
      <c r="R1619" s="117">
        <f>VLOOKUP(B1619&amp;"-"&amp;C1619,Backgroundconc!$A$3:$E$2100,4,FALSE)</f>
        <v>136000</v>
      </c>
      <c r="S1619" s="117">
        <f>VLOOKUP(B1619&amp;"-"&amp;C1619,Backgroundconc!$A$3:$E$2100,5,FALSE)</f>
        <v>106000</v>
      </c>
    </row>
    <row r="1620" spans="1:19">
      <c r="A1620" s="117" t="str">
        <f t="shared" si="152"/>
        <v>29232012</v>
      </c>
      <c r="B1620" s="117">
        <f t="shared" si="150"/>
        <v>29</v>
      </c>
      <c r="C1620" s="117">
        <f t="shared" si="151"/>
        <v>23</v>
      </c>
      <c r="D1620" s="117">
        <v>136000</v>
      </c>
      <c r="E1620" s="117">
        <v>110000</v>
      </c>
      <c r="F1620" s="117">
        <v>2012</v>
      </c>
      <c r="G1620" s="117">
        <v>3.1718350000000002</v>
      </c>
      <c r="N1620" s="117" t="str">
        <f t="shared" si="153"/>
        <v>136000110000</v>
      </c>
      <c r="O1620" s="117">
        <f t="shared" si="154"/>
        <v>29</v>
      </c>
      <c r="P1620" s="117">
        <f t="shared" si="155"/>
        <v>23</v>
      </c>
      <c r="R1620" s="117">
        <f>VLOOKUP(B1620&amp;"-"&amp;C1620,Backgroundconc!$A$3:$E$2100,4,FALSE)</f>
        <v>136000</v>
      </c>
      <c r="S1620" s="117">
        <f>VLOOKUP(B1620&amp;"-"&amp;C1620,Backgroundconc!$A$3:$E$2100,5,FALSE)</f>
        <v>110000</v>
      </c>
    </row>
    <row r="1621" spans="1:19">
      <c r="A1621" s="117" t="str">
        <f t="shared" si="152"/>
        <v>29242012</v>
      </c>
      <c r="B1621" s="117">
        <f t="shared" si="150"/>
        <v>29</v>
      </c>
      <c r="C1621" s="117">
        <f t="shared" si="151"/>
        <v>24</v>
      </c>
      <c r="D1621" s="117">
        <v>136000</v>
      </c>
      <c r="E1621" s="117">
        <v>114000</v>
      </c>
      <c r="F1621" s="117">
        <v>2012</v>
      </c>
      <c r="G1621" s="117">
        <v>3.2839930000000002</v>
      </c>
      <c r="N1621" s="117" t="str">
        <f t="shared" si="153"/>
        <v>136000114000</v>
      </c>
      <c r="O1621" s="117">
        <f t="shared" si="154"/>
        <v>29</v>
      </c>
      <c r="P1621" s="117">
        <f t="shared" si="155"/>
        <v>24</v>
      </c>
      <c r="R1621" s="117">
        <f>VLOOKUP(B1621&amp;"-"&amp;C1621,Backgroundconc!$A$3:$E$2100,4,FALSE)</f>
        <v>136000</v>
      </c>
      <c r="S1621" s="117">
        <f>VLOOKUP(B1621&amp;"-"&amp;C1621,Backgroundconc!$A$3:$E$2100,5,FALSE)</f>
        <v>114000</v>
      </c>
    </row>
    <row r="1622" spans="1:19">
      <c r="A1622" s="117" t="str">
        <f t="shared" si="152"/>
        <v>29252012</v>
      </c>
      <c r="B1622" s="117">
        <f t="shared" si="150"/>
        <v>29</v>
      </c>
      <c r="C1622" s="117">
        <f t="shared" si="151"/>
        <v>25</v>
      </c>
      <c r="D1622" s="117">
        <v>136000</v>
      </c>
      <c r="E1622" s="117">
        <v>118000</v>
      </c>
      <c r="F1622" s="117">
        <v>2012</v>
      </c>
      <c r="G1622" s="117">
        <v>3.178728</v>
      </c>
      <c r="N1622" s="117" t="str">
        <f t="shared" si="153"/>
        <v>136000118000</v>
      </c>
      <c r="O1622" s="117">
        <f t="shared" si="154"/>
        <v>29</v>
      </c>
      <c r="P1622" s="117">
        <f t="shared" si="155"/>
        <v>25</v>
      </c>
      <c r="R1622" s="117">
        <f>VLOOKUP(B1622&amp;"-"&amp;C1622,Backgroundconc!$A$3:$E$2100,4,FALSE)</f>
        <v>136000</v>
      </c>
      <c r="S1622" s="117">
        <f>VLOOKUP(B1622&amp;"-"&amp;C1622,Backgroundconc!$A$3:$E$2100,5,FALSE)</f>
        <v>118000</v>
      </c>
    </row>
    <row r="1623" spans="1:19">
      <c r="A1623" s="117" t="str">
        <f t="shared" si="152"/>
        <v>29262012</v>
      </c>
      <c r="B1623" s="117">
        <f t="shared" si="150"/>
        <v>29</v>
      </c>
      <c r="C1623" s="117">
        <f t="shared" si="151"/>
        <v>26</v>
      </c>
      <c r="D1623" s="117">
        <v>136000</v>
      </c>
      <c r="E1623" s="117">
        <v>122000</v>
      </c>
      <c r="F1623" s="117">
        <v>2012</v>
      </c>
      <c r="G1623" s="117">
        <v>3.1840679999999999</v>
      </c>
      <c r="N1623" s="117" t="str">
        <f t="shared" si="153"/>
        <v>136000122000</v>
      </c>
      <c r="O1623" s="117">
        <f t="shared" si="154"/>
        <v>29</v>
      </c>
      <c r="P1623" s="117">
        <f t="shared" si="155"/>
        <v>26</v>
      </c>
      <c r="R1623" s="117">
        <f>VLOOKUP(B1623&amp;"-"&amp;C1623,Backgroundconc!$A$3:$E$2100,4,FALSE)</f>
        <v>136000</v>
      </c>
      <c r="S1623" s="117">
        <f>VLOOKUP(B1623&amp;"-"&amp;C1623,Backgroundconc!$A$3:$E$2100,5,FALSE)</f>
        <v>122000</v>
      </c>
    </row>
    <row r="1624" spans="1:19">
      <c r="A1624" s="117" t="str">
        <f t="shared" si="152"/>
        <v>29272012</v>
      </c>
      <c r="B1624" s="117">
        <f t="shared" si="150"/>
        <v>29</v>
      </c>
      <c r="C1624" s="117">
        <f t="shared" si="151"/>
        <v>27</v>
      </c>
      <c r="D1624" s="117">
        <v>136000</v>
      </c>
      <c r="E1624" s="117">
        <v>126000</v>
      </c>
      <c r="F1624" s="117">
        <v>2012</v>
      </c>
      <c r="G1624" s="117">
        <v>3.121359</v>
      </c>
      <c r="N1624" s="117" t="str">
        <f t="shared" si="153"/>
        <v>136000126000</v>
      </c>
      <c r="O1624" s="117">
        <f t="shared" si="154"/>
        <v>29</v>
      </c>
      <c r="P1624" s="117">
        <f t="shared" si="155"/>
        <v>27</v>
      </c>
      <c r="R1624" s="117">
        <f>VLOOKUP(B1624&amp;"-"&amp;C1624,Backgroundconc!$A$3:$E$2100,4,FALSE)</f>
        <v>136000</v>
      </c>
      <c r="S1624" s="117">
        <f>VLOOKUP(B1624&amp;"-"&amp;C1624,Backgroundconc!$A$3:$E$2100,5,FALSE)</f>
        <v>126000</v>
      </c>
    </row>
    <row r="1625" spans="1:19">
      <c r="A1625" s="117" t="str">
        <f t="shared" si="152"/>
        <v>29282012</v>
      </c>
      <c r="B1625" s="117">
        <f t="shared" si="150"/>
        <v>29</v>
      </c>
      <c r="C1625" s="117">
        <f t="shared" si="151"/>
        <v>28</v>
      </c>
      <c r="D1625" s="117">
        <v>136000</v>
      </c>
      <c r="E1625" s="117">
        <v>130000</v>
      </c>
      <c r="F1625" s="117">
        <v>2012</v>
      </c>
      <c r="G1625" s="117">
        <v>3.09741</v>
      </c>
      <c r="N1625" s="117" t="str">
        <f t="shared" si="153"/>
        <v>136000130000</v>
      </c>
      <c r="O1625" s="117">
        <f t="shared" si="154"/>
        <v>29</v>
      </c>
      <c r="P1625" s="117">
        <f t="shared" si="155"/>
        <v>28</v>
      </c>
      <c r="R1625" s="117">
        <f>VLOOKUP(B1625&amp;"-"&amp;C1625,Backgroundconc!$A$3:$E$2100,4,FALSE)</f>
        <v>136000</v>
      </c>
      <c r="S1625" s="117">
        <f>VLOOKUP(B1625&amp;"-"&amp;C1625,Backgroundconc!$A$3:$E$2100,5,FALSE)</f>
        <v>130000</v>
      </c>
    </row>
    <row r="1626" spans="1:19">
      <c r="A1626" s="117" t="str">
        <f t="shared" si="152"/>
        <v>29292012</v>
      </c>
      <c r="B1626" s="117">
        <f t="shared" si="150"/>
        <v>29</v>
      </c>
      <c r="C1626" s="117">
        <f t="shared" si="151"/>
        <v>29</v>
      </c>
      <c r="D1626" s="117">
        <v>136000</v>
      </c>
      <c r="E1626" s="117">
        <v>134000</v>
      </c>
      <c r="F1626" s="117">
        <v>2012</v>
      </c>
      <c r="G1626" s="117">
        <v>3.4059499999999998</v>
      </c>
      <c r="N1626" s="117" t="str">
        <f t="shared" si="153"/>
        <v>136000134000</v>
      </c>
      <c r="O1626" s="117">
        <f t="shared" si="154"/>
        <v>29</v>
      </c>
      <c r="P1626" s="117">
        <f t="shared" si="155"/>
        <v>29</v>
      </c>
      <c r="R1626" s="117">
        <f>VLOOKUP(B1626&amp;"-"&amp;C1626,Backgroundconc!$A$3:$E$2100,4,FALSE)</f>
        <v>136000</v>
      </c>
      <c r="S1626" s="117">
        <f>VLOOKUP(B1626&amp;"-"&amp;C1626,Backgroundconc!$A$3:$E$2100,5,FALSE)</f>
        <v>134000</v>
      </c>
    </row>
    <row r="1627" spans="1:19">
      <c r="A1627" s="117" t="str">
        <f t="shared" si="152"/>
        <v>29302012</v>
      </c>
      <c r="B1627" s="117">
        <f t="shared" si="150"/>
        <v>29</v>
      </c>
      <c r="C1627" s="117">
        <f t="shared" si="151"/>
        <v>30</v>
      </c>
      <c r="D1627" s="117">
        <v>136000</v>
      </c>
      <c r="E1627" s="117">
        <v>138000</v>
      </c>
      <c r="F1627" s="117">
        <v>2012</v>
      </c>
      <c r="G1627" s="117">
        <v>3.4499050000000002</v>
      </c>
      <c r="N1627" s="117" t="str">
        <f t="shared" si="153"/>
        <v>136000138000</v>
      </c>
      <c r="O1627" s="117">
        <f t="shared" si="154"/>
        <v>29</v>
      </c>
      <c r="P1627" s="117">
        <f t="shared" si="155"/>
        <v>30</v>
      </c>
      <c r="R1627" s="117">
        <f>VLOOKUP(B1627&amp;"-"&amp;C1627,Backgroundconc!$A$3:$E$2100,4,FALSE)</f>
        <v>136000</v>
      </c>
      <c r="S1627" s="117">
        <f>VLOOKUP(B1627&amp;"-"&amp;C1627,Backgroundconc!$A$3:$E$2100,5,FALSE)</f>
        <v>138000</v>
      </c>
    </row>
    <row r="1628" spans="1:19">
      <c r="A1628" s="117" t="str">
        <f t="shared" si="152"/>
        <v>29312012</v>
      </c>
      <c r="B1628" s="117">
        <f t="shared" ref="B1628:B1691" si="156">(D1628-24000)/4000+1</f>
        <v>29</v>
      </c>
      <c r="C1628" s="117">
        <f t="shared" ref="C1628:C1691" si="157">(E1628-22000)/4000+1</f>
        <v>31</v>
      </c>
      <c r="D1628" s="117">
        <v>136000</v>
      </c>
      <c r="E1628" s="117">
        <v>142000</v>
      </c>
      <c r="F1628" s="117">
        <v>2012</v>
      </c>
      <c r="G1628" s="117">
        <v>3.4097879999999998</v>
      </c>
      <c r="N1628" s="117" t="str">
        <f t="shared" si="153"/>
        <v>136000142000</v>
      </c>
      <c r="O1628" s="117">
        <f t="shared" si="154"/>
        <v>29</v>
      </c>
      <c r="P1628" s="117">
        <f t="shared" si="155"/>
        <v>31</v>
      </c>
      <c r="R1628" s="117">
        <f>VLOOKUP(B1628&amp;"-"&amp;C1628,Backgroundconc!$A$3:$E$2100,4,FALSE)</f>
        <v>136000</v>
      </c>
      <c r="S1628" s="117">
        <f>VLOOKUP(B1628&amp;"-"&amp;C1628,Backgroundconc!$A$3:$E$2100,5,FALSE)</f>
        <v>142000</v>
      </c>
    </row>
    <row r="1629" spans="1:19">
      <c r="A1629" s="117" t="str">
        <f t="shared" si="152"/>
        <v>29322012</v>
      </c>
      <c r="B1629" s="117">
        <f t="shared" si="156"/>
        <v>29</v>
      </c>
      <c r="C1629" s="117">
        <f t="shared" si="157"/>
        <v>32</v>
      </c>
      <c r="D1629" s="117">
        <v>136000</v>
      </c>
      <c r="E1629" s="117">
        <v>146000</v>
      </c>
      <c r="F1629" s="117">
        <v>2012</v>
      </c>
      <c r="G1629" s="117">
        <v>3.2117990000000001</v>
      </c>
      <c r="N1629" s="117" t="str">
        <f t="shared" si="153"/>
        <v>136000146000</v>
      </c>
      <c r="O1629" s="117">
        <f t="shared" si="154"/>
        <v>29</v>
      </c>
      <c r="P1629" s="117">
        <f t="shared" si="155"/>
        <v>32</v>
      </c>
      <c r="R1629" s="117">
        <f>VLOOKUP(B1629&amp;"-"&amp;C1629,Backgroundconc!$A$3:$E$2100,4,FALSE)</f>
        <v>136000</v>
      </c>
      <c r="S1629" s="117">
        <f>VLOOKUP(B1629&amp;"-"&amp;C1629,Backgroundconc!$A$3:$E$2100,5,FALSE)</f>
        <v>146000</v>
      </c>
    </row>
    <row r="1630" spans="1:19">
      <c r="A1630" s="117" t="str">
        <f t="shared" si="152"/>
        <v>29332012</v>
      </c>
      <c r="B1630" s="117">
        <f t="shared" si="156"/>
        <v>29</v>
      </c>
      <c r="C1630" s="117">
        <f t="shared" si="157"/>
        <v>33</v>
      </c>
      <c r="D1630" s="117">
        <v>136000</v>
      </c>
      <c r="E1630" s="117">
        <v>150000</v>
      </c>
      <c r="F1630" s="117">
        <v>2012</v>
      </c>
      <c r="G1630" s="117">
        <v>3.332023</v>
      </c>
      <c r="N1630" s="117" t="str">
        <f t="shared" si="153"/>
        <v>136000150000</v>
      </c>
      <c r="O1630" s="117">
        <f t="shared" si="154"/>
        <v>29</v>
      </c>
      <c r="P1630" s="117">
        <f t="shared" si="155"/>
        <v>33</v>
      </c>
      <c r="R1630" s="117">
        <f>VLOOKUP(B1630&amp;"-"&amp;C1630,Backgroundconc!$A$3:$E$2100,4,FALSE)</f>
        <v>136000</v>
      </c>
      <c r="S1630" s="117">
        <f>VLOOKUP(B1630&amp;"-"&amp;C1630,Backgroundconc!$A$3:$E$2100,5,FALSE)</f>
        <v>150000</v>
      </c>
    </row>
    <row r="1631" spans="1:19">
      <c r="A1631" s="117" t="str">
        <f t="shared" si="152"/>
        <v>29342012</v>
      </c>
      <c r="B1631" s="117">
        <f t="shared" si="156"/>
        <v>29</v>
      </c>
      <c r="C1631" s="117">
        <f t="shared" si="157"/>
        <v>34</v>
      </c>
      <c r="D1631" s="117">
        <v>136000</v>
      </c>
      <c r="E1631" s="117">
        <v>154000</v>
      </c>
      <c r="F1631" s="117">
        <v>2012</v>
      </c>
      <c r="G1631" s="117">
        <v>3.3648189999999998</v>
      </c>
      <c r="N1631" s="117" t="str">
        <f t="shared" si="153"/>
        <v>136000154000</v>
      </c>
      <c r="O1631" s="117">
        <f t="shared" si="154"/>
        <v>29</v>
      </c>
      <c r="P1631" s="117">
        <f t="shared" si="155"/>
        <v>34</v>
      </c>
      <c r="R1631" s="117">
        <f>VLOOKUP(B1631&amp;"-"&amp;C1631,Backgroundconc!$A$3:$E$2100,4,FALSE)</f>
        <v>136000</v>
      </c>
      <c r="S1631" s="117">
        <f>VLOOKUP(B1631&amp;"-"&amp;C1631,Backgroundconc!$A$3:$E$2100,5,FALSE)</f>
        <v>154000</v>
      </c>
    </row>
    <row r="1632" spans="1:19">
      <c r="A1632" s="117" t="str">
        <f t="shared" si="152"/>
        <v>29352012</v>
      </c>
      <c r="B1632" s="117">
        <f t="shared" si="156"/>
        <v>29</v>
      </c>
      <c r="C1632" s="117">
        <f t="shared" si="157"/>
        <v>35</v>
      </c>
      <c r="D1632" s="117">
        <v>136000</v>
      </c>
      <c r="E1632" s="117">
        <v>158000</v>
      </c>
      <c r="F1632" s="117">
        <v>2012</v>
      </c>
      <c r="G1632" s="117">
        <v>3.31473</v>
      </c>
      <c r="N1632" s="117" t="str">
        <f t="shared" si="153"/>
        <v>136000158000</v>
      </c>
      <c r="O1632" s="117">
        <f t="shared" si="154"/>
        <v>29</v>
      </c>
      <c r="P1632" s="117">
        <f t="shared" si="155"/>
        <v>35</v>
      </c>
      <c r="R1632" s="117">
        <f>VLOOKUP(B1632&amp;"-"&amp;C1632,Backgroundconc!$A$3:$E$2100,4,FALSE)</f>
        <v>136000</v>
      </c>
      <c r="S1632" s="117">
        <f>VLOOKUP(B1632&amp;"-"&amp;C1632,Backgroundconc!$A$3:$E$2100,5,FALSE)</f>
        <v>158000</v>
      </c>
    </row>
    <row r="1633" spans="1:19">
      <c r="A1633" s="117" t="str">
        <f t="shared" si="152"/>
        <v>29362012</v>
      </c>
      <c r="B1633" s="117">
        <f t="shared" si="156"/>
        <v>29</v>
      </c>
      <c r="C1633" s="117">
        <f t="shared" si="157"/>
        <v>36</v>
      </c>
      <c r="D1633" s="117">
        <v>136000</v>
      </c>
      <c r="E1633" s="117">
        <v>162000</v>
      </c>
      <c r="F1633" s="117">
        <v>2012</v>
      </c>
      <c r="G1633" s="117">
        <v>3.2564299999999999</v>
      </c>
      <c r="N1633" s="117" t="str">
        <f t="shared" si="153"/>
        <v>136000162000</v>
      </c>
      <c r="O1633" s="117">
        <f t="shared" si="154"/>
        <v>29</v>
      </c>
      <c r="P1633" s="117">
        <f t="shared" si="155"/>
        <v>36</v>
      </c>
      <c r="R1633" s="117">
        <f>VLOOKUP(B1633&amp;"-"&amp;C1633,Backgroundconc!$A$3:$E$2100,4,FALSE)</f>
        <v>136000</v>
      </c>
      <c r="S1633" s="117">
        <f>VLOOKUP(B1633&amp;"-"&amp;C1633,Backgroundconc!$A$3:$E$2100,5,FALSE)</f>
        <v>162000</v>
      </c>
    </row>
    <row r="1634" spans="1:19">
      <c r="A1634" s="117" t="str">
        <f t="shared" si="152"/>
        <v>29372012</v>
      </c>
      <c r="B1634" s="117">
        <f t="shared" si="156"/>
        <v>29</v>
      </c>
      <c r="C1634" s="117">
        <f t="shared" si="157"/>
        <v>37</v>
      </c>
      <c r="D1634" s="117">
        <v>136000</v>
      </c>
      <c r="E1634" s="117">
        <v>166000</v>
      </c>
      <c r="F1634" s="117">
        <v>2012</v>
      </c>
      <c r="G1634" s="117">
        <v>3.1446170000000002</v>
      </c>
      <c r="N1634" s="117" t="str">
        <f t="shared" si="153"/>
        <v>136000166000</v>
      </c>
      <c r="O1634" s="117">
        <f t="shared" si="154"/>
        <v>29</v>
      </c>
      <c r="P1634" s="117">
        <f t="shared" si="155"/>
        <v>37</v>
      </c>
      <c r="R1634" s="117">
        <f>VLOOKUP(B1634&amp;"-"&amp;C1634,Backgroundconc!$A$3:$E$2100,4,FALSE)</f>
        <v>136000</v>
      </c>
      <c r="S1634" s="117">
        <f>VLOOKUP(B1634&amp;"-"&amp;C1634,Backgroundconc!$A$3:$E$2100,5,FALSE)</f>
        <v>166000</v>
      </c>
    </row>
    <row r="1635" spans="1:19">
      <c r="A1635" s="117" t="str">
        <f t="shared" si="152"/>
        <v>29382012</v>
      </c>
      <c r="B1635" s="117">
        <f t="shared" si="156"/>
        <v>29</v>
      </c>
      <c r="C1635" s="117">
        <f t="shared" si="157"/>
        <v>38</v>
      </c>
      <c r="D1635" s="117">
        <v>136000</v>
      </c>
      <c r="E1635" s="117">
        <v>170000</v>
      </c>
      <c r="F1635" s="117">
        <v>2012</v>
      </c>
      <c r="G1635" s="117">
        <v>3.0978479999999999</v>
      </c>
      <c r="N1635" s="117" t="str">
        <f t="shared" si="153"/>
        <v>136000170000</v>
      </c>
      <c r="O1635" s="117">
        <f t="shared" si="154"/>
        <v>29</v>
      </c>
      <c r="P1635" s="117">
        <f t="shared" si="155"/>
        <v>38</v>
      </c>
      <c r="R1635" s="117">
        <f>VLOOKUP(B1635&amp;"-"&amp;C1635,Backgroundconc!$A$3:$E$2100,4,FALSE)</f>
        <v>136000</v>
      </c>
      <c r="S1635" s="117">
        <f>VLOOKUP(B1635&amp;"-"&amp;C1635,Backgroundconc!$A$3:$E$2100,5,FALSE)</f>
        <v>170000</v>
      </c>
    </row>
    <row r="1636" spans="1:19">
      <c r="A1636" s="117" t="str">
        <f t="shared" si="152"/>
        <v>29392012</v>
      </c>
      <c r="B1636" s="117">
        <f t="shared" si="156"/>
        <v>29</v>
      </c>
      <c r="C1636" s="117">
        <f t="shared" si="157"/>
        <v>39</v>
      </c>
      <c r="D1636" s="117">
        <v>136000</v>
      </c>
      <c r="E1636" s="117">
        <v>174000</v>
      </c>
      <c r="F1636" s="117">
        <v>2012</v>
      </c>
      <c r="G1636" s="117">
        <v>2.9114900000000001</v>
      </c>
      <c r="N1636" s="117" t="str">
        <f t="shared" si="153"/>
        <v>136000174000</v>
      </c>
      <c r="O1636" s="117">
        <f t="shared" si="154"/>
        <v>29</v>
      </c>
      <c r="P1636" s="117">
        <f t="shared" si="155"/>
        <v>39</v>
      </c>
      <c r="R1636" s="117">
        <f>VLOOKUP(B1636&amp;"-"&amp;C1636,Backgroundconc!$A$3:$E$2100,4,FALSE)</f>
        <v>136000</v>
      </c>
      <c r="S1636" s="117">
        <f>VLOOKUP(B1636&amp;"-"&amp;C1636,Backgroundconc!$A$3:$E$2100,5,FALSE)</f>
        <v>174000</v>
      </c>
    </row>
    <row r="1637" spans="1:19">
      <c r="A1637" s="117" t="str">
        <f t="shared" si="152"/>
        <v>29402012</v>
      </c>
      <c r="B1637" s="117">
        <f t="shared" si="156"/>
        <v>29</v>
      </c>
      <c r="C1637" s="117">
        <f t="shared" si="157"/>
        <v>40</v>
      </c>
      <c r="D1637" s="117">
        <v>136000</v>
      </c>
      <c r="E1637" s="117">
        <v>178000</v>
      </c>
      <c r="F1637" s="117">
        <v>2012</v>
      </c>
      <c r="G1637" s="117">
        <v>2.9034260000000001</v>
      </c>
      <c r="N1637" s="117" t="str">
        <f t="shared" si="153"/>
        <v>136000178000</v>
      </c>
      <c r="O1637" s="117">
        <f t="shared" si="154"/>
        <v>29</v>
      </c>
      <c r="P1637" s="117">
        <f t="shared" si="155"/>
        <v>40</v>
      </c>
      <c r="R1637" s="117">
        <f>VLOOKUP(B1637&amp;"-"&amp;C1637,Backgroundconc!$A$3:$E$2100,4,FALSE)</f>
        <v>136000</v>
      </c>
      <c r="S1637" s="117">
        <f>VLOOKUP(B1637&amp;"-"&amp;C1637,Backgroundconc!$A$3:$E$2100,5,FALSE)</f>
        <v>178000</v>
      </c>
    </row>
    <row r="1638" spans="1:19">
      <c r="A1638" s="117" t="str">
        <f t="shared" si="152"/>
        <v>29412012</v>
      </c>
      <c r="B1638" s="117">
        <f t="shared" si="156"/>
        <v>29</v>
      </c>
      <c r="C1638" s="117">
        <f t="shared" si="157"/>
        <v>41</v>
      </c>
      <c r="D1638" s="117">
        <v>136000</v>
      </c>
      <c r="E1638" s="117">
        <v>182000</v>
      </c>
      <c r="F1638" s="117">
        <v>2012</v>
      </c>
      <c r="G1638" s="117">
        <v>2.9848059999999998</v>
      </c>
      <c r="N1638" s="117" t="str">
        <f t="shared" si="153"/>
        <v>136000182000</v>
      </c>
      <c r="O1638" s="117">
        <f t="shared" si="154"/>
        <v>29</v>
      </c>
      <c r="P1638" s="117">
        <f t="shared" si="155"/>
        <v>41</v>
      </c>
      <c r="R1638" s="117">
        <f>VLOOKUP(B1638&amp;"-"&amp;C1638,Backgroundconc!$A$3:$E$2100,4,FALSE)</f>
        <v>136000</v>
      </c>
      <c r="S1638" s="117">
        <f>VLOOKUP(B1638&amp;"-"&amp;C1638,Backgroundconc!$A$3:$E$2100,5,FALSE)</f>
        <v>182000</v>
      </c>
    </row>
    <row r="1639" spans="1:19">
      <c r="A1639" s="117" t="str">
        <f t="shared" si="152"/>
        <v>29422012</v>
      </c>
      <c r="B1639" s="117">
        <f t="shared" si="156"/>
        <v>29</v>
      </c>
      <c r="C1639" s="117">
        <f t="shared" si="157"/>
        <v>42</v>
      </c>
      <c r="D1639" s="117">
        <v>136000</v>
      </c>
      <c r="E1639" s="117">
        <v>186000</v>
      </c>
      <c r="F1639" s="117">
        <v>2012</v>
      </c>
      <c r="G1639" s="117">
        <v>2.988086</v>
      </c>
      <c r="N1639" s="117" t="str">
        <f t="shared" si="153"/>
        <v>136000186000</v>
      </c>
      <c r="O1639" s="117">
        <f t="shared" si="154"/>
        <v>29</v>
      </c>
      <c r="P1639" s="117">
        <f t="shared" si="155"/>
        <v>42</v>
      </c>
      <c r="R1639" s="117">
        <f>VLOOKUP(B1639&amp;"-"&amp;C1639,Backgroundconc!$A$3:$E$2100,4,FALSE)</f>
        <v>136000</v>
      </c>
      <c r="S1639" s="117">
        <f>VLOOKUP(B1639&amp;"-"&amp;C1639,Backgroundconc!$A$3:$E$2100,5,FALSE)</f>
        <v>186000</v>
      </c>
    </row>
    <row r="1640" spans="1:19">
      <c r="A1640" s="117" t="str">
        <f t="shared" si="152"/>
        <v>29432012</v>
      </c>
      <c r="B1640" s="117">
        <f t="shared" si="156"/>
        <v>29</v>
      </c>
      <c r="C1640" s="117">
        <f t="shared" si="157"/>
        <v>43</v>
      </c>
      <c r="D1640" s="117">
        <v>136000</v>
      </c>
      <c r="E1640" s="117">
        <v>190000</v>
      </c>
      <c r="F1640" s="117">
        <v>2012</v>
      </c>
      <c r="G1640" s="117">
        <v>3.0077410000000002</v>
      </c>
      <c r="N1640" s="117" t="str">
        <f t="shared" si="153"/>
        <v>136000190000</v>
      </c>
      <c r="O1640" s="117">
        <f t="shared" si="154"/>
        <v>29</v>
      </c>
      <c r="P1640" s="117">
        <f t="shared" si="155"/>
        <v>43</v>
      </c>
      <c r="R1640" s="117">
        <f>VLOOKUP(B1640&amp;"-"&amp;C1640,Backgroundconc!$A$3:$E$2100,4,FALSE)</f>
        <v>136000</v>
      </c>
      <c r="S1640" s="117">
        <f>VLOOKUP(B1640&amp;"-"&amp;C1640,Backgroundconc!$A$3:$E$2100,5,FALSE)</f>
        <v>190000</v>
      </c>
    </row>
    <row r="1641" spans="1:19">
      <c r="A1641" s="117" t="str">
        <f t="shared" si="152"/>
        <v>29442012</v>
      </c>
      <c r="B1641" s="117">
        <f t="shared" si="156"/>
        <v>29</v>
      </c>
      <c r="C1641" s="117">
        <f t="shared" si="157"/>
        <v>44</v>
      </c>
      <c r="D1641" s="117">
        <v>136000</v>
      </c>
      <c r="E1641" s="117">
        <v>194000</v>
      </c>
      <c r="F1641" s="117">
        <v>2012</v>
      </c>
      <c r="G1641" s="117">
        <v>3.0574409999999999</v>
      </c>
      <c r="N1641" s="117" t="str">
        <f t="shared" si="153"/>
        <v>136000194000</v>
      </c>
      <c r="O1641" s="117">
        <f t="shared" si="154"/>
        <v>29</v>
      </c>
      <c r="P1641" s="117">
        <f t="shared" si="155"/>
        <v>44</v>
      </c>
      <c r="R1641" s="117">
        <f>VLOOKUP(B1641&amp;"-"&amp;C1641,Backgroundconc!$A$3:$E$2100,4,FALSE)</f>
        <v>136000</v>
      </c>
      <c r="S1641" s="117">
        <f>VLOOKUP(B1641&amp;"-"&amp;C1641,Backgroundconc!$A$3:$E$2100,5,FALSE)</f>
        <v>194000</v>
      </c>
    </row>
    <row r="1642" spans="1:19">
      <c r="A1642" s="117" t="str">
        <f t="shared" si="152"/>
        <v>29452012</v>
      </c>
      <c r="B1642" s="117">
        <f t="shared" si="156"/>
        <v>29</v>
      </c>
      <c r="C1642" s="117">
        <f t="shared" si="157"/>
        <v>45</v>
      </c>
      <c r="D1642" s="117">
        <v>136000</v>
      </c>
      <c r="E1642" s="117">
        <v>198000</v>
      </c>
      <c r="F1642" s="117">
        <v>2012</v>
      </c>
      <c r="G1642" s="117">
        <v>3.0390030000000001</v>
      </c>
      <c r="N1642" s="117" t="str">
        <f t="shared" si="153"/>
        <v>136000198000</v>
      </c>
      <c r="O1642" s="117">
        <f t="shared" si="154"/>
        <v>29</v>
      </c>
      <c r="P1642" s="117">
        <f t="shared" si="155"/>
        <v>45</v>
      </c>
      <c r="R1642" s="117">
        <f>VLOOKUP(B1642&amp;"-"&amp;C1642,Backgroundconc!$A$3:$E$2100,4,FALSE)</f>
        <v>136000</v>
      </c>
      <c r="S1642" s="117">
        <f>VLOOKUP(B1642&amp;"-"&amp;C1642,Backgroundconc!$A$3:$E$2100,5,FALSE)</f>
        <v>198000</v>
      </c>
    </row>
    <row r="1643" spans="1:19">
      <c r="A1643" s="117" t="str">
        <f t="shared" si="152"/>
        <v>29462012</v>
      </c>
      <c r="B1643" s="117">
        <f t="shared" si="156"/>
        <v>29</v>
      </c>
      <c r="C1643" s="117">
        <f t="shared" si="157"/>
        <v>46</v>
      </c>
      <c r="D1643" s="117">
        <v>136000</v>
      </c>
      <c r="E1643" s="117">
        <v>202000</v>
      </c>
      <c r="F1643" s="117">
        <v>2012</v>
      </c>
      <c r="G1643" s="117">
        <v>3.0859719999999999</v>
      </c>
      <c r="N1643" s="117" t="str">
        <f t="shared" si="153"/>
        <v>136000202000</v>
      </c>
      <c r="O1643" s="117">
        <f t="shared" si="154"/>
        <v>29</v>
      </c>
      <c r="P1643" s="117">
        <f t="shared" si="155"/>
        <v>46</v>
      </c>
      <c r="R1643" s="117">
        <f>VLOOKUP(B1643&amp;"-"&amp;C1643,Backgroundconc!$A$3:$E$2100,4,FALSE)</f>
        <v>136000</v>
      </c>
      <c r="S1643" s="117">
        <f>VLOOKUP(B1643&amp;"-"&amp;C1643,Backgroundconc!$A$3:$E$2100,5,FALSE)</f>
        <v>202000</v>
      </c>
    </row>
    <row r="1644" spans="1:19">
      <c r="A1644" s="117" t="str">
        <f t="shared" si="152"/>
        <v>29472012</v>
      </c>
      <c r="B1644" s="117">
        <f t="shared" si="156"/>
        <v>29</v>
      </c>
      <c r="C1644" s="117">
        <f t="shared" si="157"/>
        <v>47</v>
      </c>
      <c r="D1644" s="117">
        <v>136000</v>
      </c>
      <c r="E1644" s="117">
        <v>206000</v>
      </c>
      <c r="F1644" s="117">
        <v>2012</v>
      </c>
      <c r="G1644" s="117">
        <v>3.1060270000000001</v>
      </c>
      <c r="N1644" s="117" t="str">
        <f t="shared" si="153"/>
        <v>136000206000</v>
      </c>
      <c r="O1644" s="117">
        <f t="shared" si="154"/>
        <v>29</v>
      </c>
      <c r="P1644" s="117">
        <f t="shared" si="155"/>
        <v>47</v>
      </c>
      <c r="R1644" s="117">
        <f>VLOOKUP(B1644&amp;"-"&amp;C1644,Backgroundconc!$A$3:$E$2100,4,FALSE)</f>
        <v>136000</v>
      </c>
      <c r="S1644" s="117">
        <f>VLOOKUP(B1644&amp;"-"&amp;C1644,Backgroundconc!$A$3:$E$2100,5,FALSE)</f>
        <v>206000</v>
      </c>
    </row>
    <row r="1645" spans="1:19">
      <c r="A1645" s="117" t="str">
        <f t="shared" si="152"/>
        <v>29482012</v>
      </c>
      <c r="B1645" s="117">
        <f t="shared" si="156"/>
        <v>29</v>
      </c>
      <c r="C1645" s="117">
        <f t="shared" si="157"/>
        <v>48</v>
      </c>
      <c r="D1645" s="117">
        <v>136000</v>
      </c>
      <c r="E1645" s="117">
        <v>210000</v>
      </c>
      <c r="F1645" s="117">
        <v>2012</v>
      </c>
      <c r="G1645" s="117">
        <v>3.3484210000000001</v>
      </c>
      <c r="N1645" s="117" t="str">
        <f t="shared" si="153"/>
        <v>136000210000</v>
      </c>
      <c r="O1645" s="117">
        <f t="shared" si="154"/>
        <v>29</v>
      </c>
      <c r="P1645" s="117">
        <f t="shared" si="155"/>
        <v>48</v>
      </c>
      <c r="R1645" s="117">
        <f>VLOOKUP(B1645&amp;"-"&amp;C1645,Backgroundconc!$A$3:$E$2100,4,FALSE)</f>
        <v>136000</v>
      </c>
      <c r="S1645" s="117">
        <f>VLOOKUP(B1645&amp;"-"&amp;C1645,Backgroundconc!$A$3:$E$2100,5,FALSE)</f>
        <v>210000</v>
      </c>
    </row>
    <row r="1646" spans="1:19">
      <c r="A1646" s="117" t="str">
        <f t="shared" si="152"/>
        <v>29492012</v>
      </c>
      <c r="B1646" s="117">
        <f t="shared" si="156"/>
        <v>29</v>
      </c>
      <c r="C1646" s="117">
        <f t="shared" si="157"/>
        <v>49</v>
      </c>
      <c r="D1646" s="117">
        <v>136000</v>
      </c>
      <c r="E1646" s="117">
        <v>214000</v>
      </c>
      <c r="F1646" s="117">
        <v>2012</v>
      </c>
      <c r="G1646" s="117">
        <v>3.4235579999999999</v>
      </c>
      <c r="N1646" s="117" t="str">
        <f t="shared" si="153"/>
        <v>136000214000</v>
      </c>
      <c r="O1646" s="117">
        <f t="shared" si="154"/>
        <v>29</v>
      </c>
      <c r="P1646" s="117">
        <f t="shared" si="155"/>
        <v>49</v>
      </c>
      <c r="R1646" s="117">
        <f>VLOOKUP(B1646&amp;"-"&amp;C1646,Backgroundconc!$A$3:$E$2100,4,FALSE)</f>
        <v>136000</v>
      </c>
      <c r="S1646" s="117">
        <f>VLOOKUP(B1646&amp;"-"&amp;C1646,Backgroundconc!$A$3:$E$2100,5,FALSE)</f>
        <v>214000</v>
      </c>
    </row>
    <row r="1647" spans="1:19">
      <c r="A1647" s="117" t="str">
        <f t="shared" si="152"/>
        <v>29502012</v>
      </c>
      <c r="B1647" s="117">
        <f t="shared" si="156"/>
        <v>29</v>
      </c>
      <c r="C1647" s="117">
        <f t="shared" si="157"/>
        <v>50</v>
      </c>
      <c r="D1647" s="117">
        <v>136000</v>
      </c>
      <c r="E1647" s="117">
        <v>218000</v>
      </c>
      <c r="F1647" s="117">
        <v>2012</v>
      </c>
      <c r="G1647" s="117">
        <v>3.2761119999999999</v>
      </c>
      <c r="N1647" s="117" t="str">
        <f t="shared" si="153"/>
        <v>136000218000</v>
      </c>
      <c r="O1647" s="117">
        <f t="shared" si="154"/>
        <v>29</v>
      </c>
      <c r="P1647" s="117">
        <f t="shared" si="155"/>
        <v>50</v>
      </c>
      <c r="R1647" s="117">
        <f>VLOOKUP(B1647&amp;"-"&amp;C1647,Backgroundconc!$A$3:$E$2100,4,FALSE)</f>
        <v>136000</v>
      </c>
      <c r="S1647" s="117">
        <f>VLOOKUP(B1647&amp;"-"&amp;C1647,Backgroundconc!$A$3:$E$2100,5,FALSE)</f>
        <v>218000</v>
      </c>
    </row>
    <row r="1648" spans="1:19">
      <c r="A1648" s="117" t="str">
        <f t="shared" si="152"/>
        <v>29512012</v>
      </c>
      <c r="B1648" s="117">
        <f t="shared" si="156"/>
        <v>29</v>
      </c>
      <c r="C1648" s="117">
        <f t="shared" si="157"/>
        <v>51</v>
      </c>
      <c r="D1648" s="117">
        <v>136000</v>
      </c>
      <c r="E1648" s="117">
        <v>222000</v>
      </c>
      <c r="F1648" s="117">
        <v>2012</v>
      </c>
      <c r="G1648" s="117">
        <v>3.41608</v>
      </c>
      <c r="N1648" s="117" t="str">
        <f t="shared" si="153"/>
        <v>136000222000</v>
      </c>
      <c r="O1648" s="117">
        <f t="shared" si="154"/>
        <v>29</v>
      </c>
      <c r="P1648" s="117">
        <f t="shared" si="155"/>
        <v>51</v>
      </c>
      <c r="R1648" s="117">
        <f>VLOOKUP(B1648&amp;"-"&amp;C1648,Backgroundconc!$A$3:$E$2100,4,FALSE)</f>
        <v>136000</v>
      </c>
      <c r="S1648" s="117">
        <f>VLOOKUP(B1648&amp;"-"&amp;C1648,Backgroundconc!$A$3:$E$2100,5,FALSE)</f>
        <v>222000</v>
      </c>
    </row>
    <row r="1649" spans="1:19">
      <c r="A1649" s="117" t="str">
        <f t="shared" si="152"/>
        <v>29522012</v>
      </c>
      <c r="B1649" s="117">
        <f t="shared" si="156"/>
        <v>29</v>
      </c>
      <c r="C1649" s="117">
        <f t="shared" si="157"/>
        <v>52</v>
      </c>
      <c r="D1649" s="117">
        <v>136000</v>
      </c>
      <c r="E1649" s="117">
        <v>226000</v>
      </c>
      <c r="F1649" s="117">
        <v>2012</v>
      </c>
      <c r="G1649" s="117">
        <v>3.5643989999999999</v>
      </c>
      <c r="N1649" s="117" t="str">
        <f t="shared" si="153"/>
        <v>136000226000</v>
      </c>
      <c r="O1649" s="117">
        <f t="shared" si="154"/>
        <v>29</v>
      </c>
      <c r="P1649" s="117">
        <f t="shared" si="155"/>
        <v>52</v>
      </c>
      <c r="R1649" s="117" t="e">
        <f>VLOOKUP(B1649&amp;"-"&amp;C1649,Backgroundconc!$A$3:$E$2100,4,FALSE)</f>
        <v>#N/A</v>
      </c>
      <c r="S1649" s="117" t="e">
        <f>VLOOKUP(B1649&amp;"-"&amp;C1649,Backgroundconc!$A$3:$E$2100,5,FALSE)</f>
        <v>#N/A</v>
      </c>
    </row>
    <row r="1650" spans="1:19">
      <c r="A1650" s="117" t="str">
        <f t="shared" si="152"/>
        <v>29532012</v>
      </c>
      <c r="B1650" s="117">
        <f t="shared" si="156"/>
        <v>29</v>
      </c>
      <c r="C1650" s="117">
        <f t="shared" si="157"/>
        <v>53</v>
      </c>
      <c r="D1650" s="117">
        <v>136000</v>
      </c>
      <c r="E1650" s="117">
        <v>230000</v>
      </c>
      <c r="F1650" s="117">
        <v>2012</v>
      </c>
      <c r="G1650" s="117">
        <v>3.807458</v>
      </c>
      <c r="N1650" s="117" t="str">
        <f t="shared" si="153"/>
        <v>136000230000</v>
      </c>
      <c r="O1650" s="117">
        <f t="shared" si="154"/>
        <v>29</v>
      </c>
      <c r="P1650" s="117">
        <f t="shared" si="155"/>
        <v>53</v>
      </c>
      <c r="R1650" s="117" t="e">
        <f>VLOOKUP(B1650&amp;"-"&amp;C1650,Backgroundconc!$A$3:$E$2100,4,FALSE)</f>
        <v>#N/A</v>
      </c>
      <c r="S1650" s="117" t="e">
        <f>VLOOKUP(B1650&amp;"-"&amp;C1650,Backgroundconc!$A$3:$E$2100,5,FALSE)</f>
        <v>#N/A</v>
      </c>
    </row>
    <row r="1651" spans="1:19">
      <c r="A1651" s="117" t="str">
        <f t="shared" si="152"/>
        <v>29542012</v>
      </c>
      <c r="B1651" s="117">
        <f t="shared" si="156"/>
        <v>29</v>
      </c>
      <c r="C1651" s="117">
        <f t="shared" si="157"/>
        <v>54</v>
      </c>
      <c r="D1651" s="117">
        <v>136000</v>
      </c>
      <c r="E1651" s="117">
        <v>234000</v>
      </c>
      <c r="F1651" s="117">
        <v>2012</v>
      </c>
      <c r="G1651" s="117">
        <v>3.5587460000000002</v>
      </c>
      <c r="N1651" s="117" t="str">
        <f t="shared" si="153"/>
        <v>136000234000</v>
      </c>
      <c r="O1651" s="117">
        <f t="shared" si="154"/>
        <v>29</v>
      </c>
      <c r="P1651" s="117">
        <f t="shared" si="155"/>
        <v>54</v>
      </c>
      <c r="R1651" s="117" t="e">
        <f>VLOOKUP(B1651&amp;"-"&amp;C1651,Backgroundconc!$A$3:$E$2100,4,FALSE)</f>
        <v>#N/A</v>
      </c>
      <c r="S1651" s="117" t="e">
        <f>VLOOKUP(B1651&amp;"-"&amp;C1651,Backgroundconc!$A$3:$E$2100,5,FALSE)</f>
        <v>#N/A</v>
      </c>
    </row>
    <row r="1652" spans="1:19">
      <c r="A1652" s="117" t="str">
        <f t="shared" si="152"/>
        <v>29552012</v>
      </c>
      <c r="B1652" s="117">
        <f t="shared" si="156"/>
        <v>29</v>
      </c>
      <c r="C1652" s="117">
        <f t="shared" si="157"/>
        <v>55</v>
      </c>
      <c r="D1652" s="117">
        <v>136000</v>
      </c>
      <c r="E1652" s="117">
        <v>238000</v>
      </c>
      <c r="F1652" s="117">
        <v>2012</v>
      </c>
      <c r="G1652" s="117">
        <v>3.9569899999999998</v>
      </c>
      <c r="N1652" s="117" t="str">
        <f t="shared" si="153"/>
        <v>136000238000</v>
      </c>
      <c r="O1652" s="117">
        <f t="shared" si="154"/>
        <v>29</v>
      </c>
      <c r="P1652" s="117">
        <f t="shared" si="155"/>
        <v>55</v>
      </c>
      <c r="R1652" s="117" t="e">
        <f>VLOOKUP(B1652&amp;"-"&amp;C1652,Backgroundconc!$A$3:$E$2100,4,FALSE)</f>
        <v>#N/A</v>
      </c>
      <c r="S1652" s="117" t="e">
        <f>VLOOKUP(B1652&amp;"-"&amp;C1652,Backgroundconc!$A$3:$E$2100,5,FALSE)</f>
        <v>#N/A</v>
      </c>
    </row>
    <row r="1653" spans="1:19">
      <c r="A1653" s="117" t="str">
        <f t="shared" si="152"/>
        <v>29562012</v>
      </c>
      <c r="B1653" s="117">
        <f t="shared" si="156"/>
        <v>29</v>
      </c>
      <c r="C1653" s="117">
        <f t="shared" si="157"/>
        <v>56</v>
      </c>
      <c r="D1653" s="117">
        <v>136000</v>
      </c>
      <c r="E1653" s="117">
        <v>242000</v>
      </c>
      <c r="F1653" s="117">
        <v>2012</v>
      </c>
      <c r="G1653" s="117">
        <v>3.8107090000000001</v>
      </c>
      <c r="N1653" s="117" t="str">
        <f t="shared" si="153"/>
        <v>136000242000</v>
      </c>
      <c r="O1653" s="117">
        <f t="shared" si="154"/>
        <v>29</v>
      </c>
      <c r="P1653" s="117">
        <f t="shared" si="155"/>
        <v>56</v>
      </c>
      <c r="R1653" s="117" t="e">
        <f>VLOOKUP(B1653&amp;"-"&amp;C1653,Backgroundconc!$A$3:$E$2100,4,FALSE)</f>
        <v>#N/A</v>
      </c>
      <c r="S1653" s="117" t="e">
        <f>VLOOKUP(B1653&amp;"-"&amp;C1653,Backgroundconc!$A$3:$E$2100,5,FALSE)</f>
        <v>#N/A</v>
      </c>
    </row>
    <row r="1654" spans="1:19">
      <c r="A1654" s="117" t="str">
        <f t="shared" si="152"/>
        <v>29572012</v>
      </c>
      <c r="B1654" s="117">
        <f t="shared" si="156"/>
        <v>29</v>
      </c>
      <c r="C1654" s="117">
        <f t="shared" si="157"/>
        <v>57</v>
      </c>
      <c r="D1654" s="117">
        <v>136000</v>
      </c>
      <c r="E1654" s="117">
        <v>246000</v>
      </c>
      <c r="F1654" s="117">
        <v>2012</v>
      </c>
      <c r="G1654" s="117">
        <v>3.531371</v>
      </c>
      <c r="N1654" s="117" t="str">
        <f t="shared" si="153"/>
        <v>136000246000</v>
      </c>
      <c r="O1654" s="117">
        <f t="shared" si="154"/>
        <v>29</v>
      </c>
      <c r="P1654" s="117">
        <f t="shared" si="155"/>
        <v>57</v>
      </c>
      <c r="R1654" s="117" t="e">
        <f>VLOOKUP(B1654&amp;"-"&amp;C1654,Backgroundconc!$A$3:$E$2100,4,FALSE)</f>
        <v>#N/A</v>
      </c>
      <c r="S1654" s="117" t="e">
        <f>VLOOKUP(B1654&amp;"-"&amp;C1654,Backgroundconc!$A$3:$E$2100,5,FALSE)</f>
        <v>#N/A</v>
      </c>
    </row>
    <row r="1655" spans="1:19">
      <c r="A1655" s="117" t="str">
        <f t="shared" si="152"/>
        <v>3012012</v>
      </c>
      <c r="B1655" s="117">
        <f t="shared" si="156"/>
        <v>30</v>
      </c>
      <c r="C1655" s="117">
        <f t="shared" si="157"/>
        <v>1</v>
      </c>
      <c r="D1655" s="117">
        <v>140000</v>
      </c>
      <c r="E1655" s="117">
        <v>22000</v>
      </c>
      <c r="F1655" s="117">
        <v>2012</v>
      </c>
      <c r="G1655" s="117">
        <v>3.2415769999999999</v>
      </c>
      <c r="N1655" s="117" t="str">
        <f t="shared" si="153"/>
        <v>14000022000</v>
      </c>
      <c r="O1655" s="117">
        <f t="shared" si="154"/>
        <v>30</v>
      </c>
      <c r="P1655" s="117">
        <f t="shared" si="155"/>
        <v>1</v>
      </c>
      <c r="R1655" s="117" t="e">
        <f>VLOOKUP(B1655&amp;"-"&amp;C1655,Backgroundconc!$A$3:$E$2100,4,FALSE)</f>
        <v>#N/A</v>
      </c>
      <c r="S1655" s="117" t="e">
        <f>VLOOKUP(B1655&amp;"-"&amp;C1655,Backgroundconc!$A$3:$E$2100,5,FALSE)</f>
        <v>#N/A</v>
      </c>
    </row>
    <row r="1656" spans="1:19">
      <c r="A1656" s="117" t="str">
        <f t="shared" si="152"/>
        <v>3022012</v>
      </c>
      <c r="B1656" s="117">
        <f t="shared" si="156"/>
        <v>30</v>
      </c>
      <c r="C1656" s="117">
        <f t="shared" si="157"/>
        <v>2</v>
      </c>
      <c r="D1656" s="117">
        <v>140000</v>
      </c>
      <c r="E1656" s="117">
        <v>26000</v>
      </c>
      <c r="F1656" s="117">
        <v>2012</v>
      </c>
      <c r="G1656" s="117">
        <v>3.283887</v>
      </c>
      <c r="N1656" s="117" t="str">
        <f t="shared" si="153"/>
        <v>14000026000</v>
      </c>
      <c r="O1656" s="117">
        <f t="shared" si="154"/>
        <v>30</v>
      </c>
      <c r="P1656" s="117">
        <f t="shared" si="155"/>
        <v>2</v>
      </c>
      <c r="R1656" s="117" t="e">
        <f>VLOOKUP(B1656&amp;"-"&amp;C1656,Backgroundconc!$A$3:$E$2100,4,FALSE)</f>
        <v>#N/A</v>
      </c>
      <c r="S1656" s="117" t="e">
        <f>VLOOKUP(B1656&amp;"-"&amp;C1656,Backgroundconc!$A$3:$E$2100,5,FALSE)</f>
        <v>#N/A</v>
      </c>
    </row>
    <row r="1657" spans="1:19">
      <c r="A1657" s="117" t="str">
        <f t="shared" si="152"/>
        <v>3032012</v>
      </c>
      <c r="B1657" s="117">
        <f t="shared" si="156"/>
        <v>30</v>
      </c>
      <c r="C1657" s="117">
        <f t="shared" si="157"/>
        <v>3</v>
      </c>
      <c r="D1657" s="117">
        <v>140000</v>
      </c>
      <c r="E1657" s="117">
        <v>30000</v>
      </c>
      <c r="F1657" s="117">
        <v>2012</v>
      </c>
      <c r="G1657" s="117">
        <v>3.2879580000000002</v>
      </c>
      <c r="N1657" s="117" t="str">
        <f t="shared" si="153"/>
        <v>14000030000</v>
      </c>
      <c r="O1657" s="117">
        <f t="shared" si="154"/>
        <v>30</v>
      </c>
      <c r="P1657" s="117">
        <f t="shared" si="155"/>
        <v>3</v>
      </c>
      <c r="R1657" s="117" t="e">
        <f>VLOOKUP(B1657&amp;"-"&amp;C1657,Backgroundconc!$A$3:$E$2100,4,FALSE)</f>
        <v>#N/A</v>
      </c>
      <c r="S1657" s="117" t="e">
        <f>VLOOKUP(B1657&amp;"-"&amp;C1657,Backgroundconc!$A$3:$E$2100,5,FALSE)</f>
        <v>#N/A</v>
      </c>
    </row>
    <row r="1658" spans="1:19">
      <c r="A1658" s="117" t="str">
        <f t="shared" si="152"/>
        <v>3042012</v>
      </c>
      <c r="B1658" s="117">
        <f t="shared" si="156"/>
        <v>30</v>
      </c>
      <c r="C1658" s="117">
        <f t="shared" si="157"/>
        <v>4</v>
      </c>
      <c r="D1658" s="117">
        <v>140000</v>
      </c>
      <c r="E1658" s="117">
        <v>34000</v>
      </c>
      <c r="F1658" s="117">
        <v>2012</v>
      </c>
      <c r="G1658" s="117">
        <v>3.2493609999999999</v>
      </c>
      <c r="N1658" s="117" t="str">
        <f t="shared" si="153"/>
        <v>14000034000</v>
      </c>
      <c r="O1658" s="117">
        <f t="shared" si="154"/>
        <v>30</v>
      </c>
      <c r="P1658" s="117">
        <f t="shared" si="155"/>
        <v>4</v>
      </c>
      <c r="R1658" s="117" t="e">
        <f>VLOOKUP(B1658&amp;"-"&amp;C1658,Backgroundconc!$A$3:$E$2100,4,FALSE)</f>
        <v>#N/A</v>
      </c>
      <c r="S1658" s="117" t="e">
        <f>VLOOKUP(B1658&amp;"-"&amp;C1658,Backgroundconc!$A$3:$E$2100,5,FALSE)</f>
        <v>#N/A</v>
      </c>
    </row>
    <row r="1659" spans="1:19">
      <c r="A1659" s="117" t="str">
        <f t="shared" si="152"/>
        <v>3052012</v>
      </c>
      <c r="B1659" s="117">
        <f t="shared" si="156"/>
        <v>30</v>
      </c>
      <c r="C1659" s="117">
        <f t="shared" si="157"/>
        <v>5</v>
      </c>
      <c r="D1659" s="117">
        <v>140000</v>
      </c>
      <c r="E1659" s="117">
        <v>38000</v>
      </c>
      <c r="F1659" s="117">
        <v>2012</v>
      </c>
      <c r="G1659" s="117">
        <v>3.3405930000000001</v>
      </c>
      <c r="N1659" s="117" t="str">
        <f t="shared" si="153"/>
        <v>14000038000</v>
      </c>
      <c r="O1659" s="117">
        <f t="shared" si="154"/>
        <v>30</v>
      </c>
      <c r="P1659" s="117">
        <f t="shared" si="155"/>
        <v>5</v>
      </c>
      <c r="R1659" s="117" t="e">
        <f>VLOOKUP(B1659&amp;"-"&amp;C1659,Backgroundconc!$A$3:$E$2100,4,FALSE)</f>
        <v>#N/A</v>
      </c>
      <c r="S1659" s="117" t="e">
        <f>VLOOKUP(B1659&amp;"-"&amp;C1659,Backgroundconc!$A$3:$E$2100,5,FALSE)</f>
        <v>#N/A</v>
      </c>
    </row>
    <row r="1660" spans="1:19">
      <c r="A1660" s="117" t="str">
        <f t="shared" si="152"/>
        <v>3062012</v>
      </c>
      <c r="B1660" s="117">
        <f t="shared" si="156"/>
        <v>30</v>
      </c>
      <c r="C1660" s="117">
        <f t="shared" si="157"/>
        <v>6</v>
      </c>
      <c r="D1660" s="117">
        <v>140000</v>
      </c>
      <c r="E1660" s="117">
        <v>42000</v>
      </c>
      <c r="F1660" s="117">
        <v>2012</v>
      </c>
      <c r="G1660" s="117">
        <v>3.327137</v>
      </c>
      <c r="N1660" s="117" t="str">
        <f t="shared" si="153"/>
        <v>14000042000</v>
      </c>
      <c r="O1660" s="117">
        <f t="shared" si="154"/>
        <v>30</v>
      </c>
      <c r="P1660" s="117">
        <f t="shared" si="155"/>
        <v>6</v>
      </c>
      <c r="R1660" s="117" t="e">
        <f>VLOOKUP(B1660&amp;"-"&amp;C1660,Backgroundconc!$A$3:$E$2100,4,FALSE)</f>
        <v>#N/A</v>
      </c>
      <c r="S1660" s="117" t="e">
        <f>VLOOKUP(B1660&amp;"-"&amp;C1660,Backgroundconc!$A$3:$E$2100,5,FALSE)</f>
        <v>#N/A</v>
      </c>
    </row>
    <row r="1661" spans="1:19">
      <c r="A1661" s="117" t="str">
        <f t="shared" si="152"/>
        <v>3072012</v>
      </c>
      <c r="B1661" s="117">
        <f t="shared" si="156"/>
        <v>30</v>
      </c>
      <c r="C1661" s="117">
        <f t="shared" si="157"/>
        <v>7</v>
      </c>
      <c r="D1661" s="117">
        <v>140000</v>
      </c>
      <c r="E1661" s="117">
        <v>46000</v>
      </c>
      <c r="F1661" s="117">
        <v>2012</v>
      </c>
      <c r="G1661" s="117">
        <v>3.3569149999999999</v>
      </c>
      <c r="N1661" s="117" t="str">
        <f t="shared" si="153"/>
        <v>14000046000</v>
      </c>
      <c r="O1661" s="117">
        <f t="shared" si="154"/>
        <v>30</v>
      </c>
      <c r="P1661" s="117">
        <f t="shared" si="155"/>
        <v>7</v>
      </c>
      <c r="R1661" s="117" t="e">
        <f>VLOOKUP(B1661&amp;"-"&amp;C1661,Backgroundconc!$A$3:$E$2100,4,FALSE)</f>
        <v>#N/A</v>
      </c>
      <c r="S1661" s="117" t="e">
        <f>VLOOKUP(B1661&amp;"-"&amp;C1661,Backgroundconc!$A$3:$E$2100,5,FALSE)</f>
        <v>#N/A</v>
      </c>
    </row>
    <row r="1662" spans="1:19">
      <c r="A1662" s="117" t="str">
        <f t="shared" si="152"/>
        <v>3082012</v>
      </c>
      <c r="B1662" s="117">
        <f t="shared" si="156"/>
        <v>30</v>
      </c>
      <c r="C1662" s="117">
        <f t="shared" si="157"/>
        <v>8</v>
      </c>
      <c r="D1662" s="117">
        <v>140000</v>
      </c>
      <c r="E1662" s="117">
        <v>50000</v>
      </c>
      <c r="F1662" s="117">
        <v>2012</v>
      </c>
      <c r="G1662" s="117">
        <v>3.395356</v>
      </c>
      <c r="N1662" s="117" t="str">
        <f t="shared" si="153"/>
        <v>14000050000</v>
      </c>
      <c r="O1662" s="117">
        <f t="shared" si="154"/>
        <v>30</v>
      </c>
      <c r="P1662" s="117">
        <f t="shared" si="155"/>
        <v>8</v>
      </c>
      <c r="R1662" s="117" t="e">
        <f>VLOOKUP(B1662&amp;"-"&amp;C1662,Backgroundconc!$A$3:$E$2100,4,FALSE)</f>
        <v>#N/A</v>
      </c>
      <c r="S1662" s="117" t="e">
        <f>VLOOKUP(B1662&amp;"-"&amp;C1662,Backgroundconc!$A$3:$E$2100,5,FALSE)</f>
        <v>#N/A</v>
      </c>
    </row>
    <row r="1663" spans="1:19">
      <c r="A1663" s="117" t="str">
        <f t="shared" si="152"/>
        <v>3092012</v>
      </c>
      <c r="B1663" s="117">
        <f t="shared" si="156"/>
        <v>30</v>
      </c>
      <c r="C1663" s="117">
        <f t="shared" si="157"/>
        <v>9</v>
      </c>
      <c r="D1663" s="117">
        <v>140000</v>
      </c>
      <c r="E1663" s="117">
        <v>54000</v>
      </c>
      <c r="F1663" s="117">
        <v>2012</v>
      </c>
      <c r="G1663" s="117">
        <v>3.4013420000000001</v>
      </c>
      <c r="N1663" s="117" t="str">
        <f t="shared" si="153"/>
        <v>14000054000</v>
      </c>
      <c r="O1663" s="117">
        <f t="shared" si="154"/>
        <v>30</v>
      </c>
      <c r="P1663" s="117">
        <f t="shared" si="155"/>
        <v>9</v>
      </c>
      <c r="R1663" s="117" t="e">
        <f>VLOOKUP(B1663&amp;"-"&amp;C1663,Backgroundconc!$A$3:$E$2100,4,FALSE)</f>
        <v>#N/A</v>
      </c>
      <c r="S1663" s="117" t="e">
        <f>VLOOKUP(B1663&amp;"-"&amp;C1663,Backgroundconc!$A$3:$E$2100,5,FALSE)</f>
        <v>#N/A</v>
      </c>
    </row>
    <row r="1664" spans="1:19">
      <c r="A1664" s="117" t="str">
        <f t="shared" si="152"/>
        <v>30102012</v>
      </c>
      <c r="B1664" s="117">
        <f t="shared" si="156"/>
        <v>30</v>
      </c>
      <c r="C1664" s="117">
        <f t="shared" si="157"/>
        <v>10</v>
      </c>
      <c r="D1664" s="117">
        <v>140000</v>
      </c>
      <c r="E1664" s="117">
        <v>58000</v>
      </c>
      <c r="F1664" s="117">
        <v>2012</v>
      </c>
      <c r="G1664" s="117">
        <v>3.5047000000000001</v>
      </c>
      <c r="N1664" s="117" t="str">
        <f t="shared" si="153"/>
        <v>14000058000</v>
      </c>
      <c r="O1664" s="117">
        <f t="shared" si="154"/>
        <v>30</v>
      </c>
      <c r="P1664" s="117">
        <f t="shared" si="155"/>
        <v>10</v>
      </c>
      <c r="R1664" s="117" t="e">
        <f>VLOOKUP(B1664&amp;"-"&amp;C1664,Backgroundconc!$A$3:$E$2100,4,FALSE)</f>
        <v>#N/A</v>
      </c>
      <c r="S1664" s="117" t="e">
        <f>VLOOKUP(B1664&amp;"-"&amp;C1664,Backgroundconc!$A$3:$E$2100,5,FALSE)</f>
        <v>#N/A</v>
      </c>
    </row>
    <row r="1665" spans="1:19">
      <c r="A1665" s="117" t="str">
        <f t="shared" si="152"/>
        <v>30112012</v>
      </c>
      <c r="B1665" s="117">
        <f t="shared" si="156"/>
        <v>30</v>
      </c>
      <c r="C1665" s="117">
        <f t="shared" si="157"/>
        <v>11</v>
      </c>
      <c r="D1665" s="117">
        <v>140000</v>
      </c>
      <c r="E1665" s="117">
        <v>62000</v>
      </c>
      <c r="F1665" s="117">
        <v>2012</v>
      </c>
      <c r="G1665" s="117">
        <v>3.55905</v>
      </c>
      <c r="N1665" s="117" t="str">
        <f t="shared" si="153"/>
        <v>14000062000</v>
      </c>
      <c r="O1665" s="117">
        <f t="shared" si="154"/>
        <v>30</v>
      </c>
      <c r="P1665" s="117">
        <f t="shared" si="155"/>
        <v>11</v>
      </c>
      <c r="R1665" s="117" t="e">
        <f>VLOOKUP(B1665&amp;"-"&amp;C1665,Backgroundconc!$A$3:$E$2100,4,FALSE)</f>
        <v>#N/A</v>
      </c>
      <c r="S1665" s="117" t="e">
        <f>VLOOKUP(B1665&amp;"-"&amp;C1665,Backgroundconc!$A$3:$E$2100,5,FALSE)</f>
        <v>#N/A</v>
      </c>
    </row>
    <row r="1666" spans="1:19">
      <c r="A1666" s="117" t="str">
        <f t="shared" si="152"/>
        <v>30122012</v>
      </c>
      <c r="B1666" s="117">
        <f t="shared" si="156"/>
        <v>30</v>
      </c>
      <c r="C1666" s="117">
        <f t="shared" si="157"/>
        <v>12</v>
      </c>
      <c r="D1666" s="117">
        <v>140000</v>
      </c>
      <c r="E1666" s="117">
        <v>66000</v>
      </c>
      <c r="F1666" s="117">
        <v>2012</v>
      </c>
      <c r="G1666" s="117">
        <v>3.3711159999999998</v>
      </c>
      <c r="N1666" s="117" t="str">
        <f t="shared" si="153"/>
        <v>14000066000</v>
      </c>
      <c r="O1666" s="117">
        <f t="shared" si="154"/>
        <v>30</v>
      </c>
      <c r="P1666" s="117">
        <f t="shared" si="155"/>
        <v>12</v>
      </c>
      <c r="R1666" s="117" t="e">
        <f>VLOOKUP(B1666&amp;"-"&amp;C1666,Backgroundconc!$A$3:$E$2100,4,FALSE)</f>
        <v>#N/A</v>
      </c>
      <c r="S1666" s="117" t="e">
        <f>VLOOKUP(B1666&amp;"-"&amp;C1666,Backgroundconc!$A$3:$E$2100,5,FALSE)</f>
        <v>#N/A</v>
      </c>
    </row>
    <row r="1667" spans="1:19">
      <c r="A1667" s="117" t="str">
        <f t="shared" ref="A1667:A1730" si="158">CONCATENATE(B1667,C1667,F1667)</f>
        <v>30132012</v>
      </c>
      <c r="B1667" s="117">
        <f t="shared" si="156"/>
        <v>30</v>
      </c>
      <c r="C1667" s="117">
        <f t="shared" si="157"/>
        <v>13</v>
      </c>
      <c r="D1667" s="117">
        <v>140000</v>
      </c>
      <c r="E1667" s="117">
        <v>70000</v>
      </c>
      <c r="F1667" s="117">
        <v>2012</v>
      </c>
      <c r="G1667" s="117">
        <v>3.0747719999999998</v>
      </c>
      <c r="N1667" s="117" t="str">
        <f t="shared" ref="N1667:N1730" si="159">D1667&amp;E1667</f>
        <v>14000070000</v>
      </c>
      <c r="O1667" s="117">
        <f t="shared" ref="O1667:O1730" si="160">B1667</f>
        <v>30</v>
      </c>
      <c r="P1667" s="117">
        <f t="shared" ref="P1667:P1730" si="161">C1667</f>
        <v>13</v>
      </c>
      <c r="R1667" s="117">
        <f>VLOOKUP(B1667&amp;"-"&amp;C1667,Backgroundconc!$A$3:$E$2100,4,FALSE)</f>
        <v>140000</v>
      </c>
      <c r="S1667" s="117">
        <f>VLOOKUP(B1667&amp;"-"&amp;C1667,Backgroundconc!$A$3:$E$2100,5,FALSE)</f>
        <v>70000</v>
      </c>
    </row>
    <row r="1668" spans="1:19">
      <c r="A1668" s="117" t="str">
        <f t="shared" si="158"/>
        <v>30142012</v>
      </c>
      <c r="B1668" s="117">
        <f t="shared" si="156"/>
        <v>30</v>
      </c>
      <c r="C1668" s="117">
        <f t="shared" si="157"/>
        <v>14</v>
      </c>
      <c r="D1668" s="117">
        <v>140000</v>
      </c>
      <c r="E1668" s="117">
        <v>74000</v>
      </c>
      <c r="F1668" s="117">
        <v>2012</v>
      </c>
      <c r="G1668" s="117">
        <v>3.274791</v>
      </c>
      <c r="N1668" s="117" t="str">
        <f t="shared" si="159"/>
        <v>14000074000</v>
      </c>
      <c r="O1668" s="117">
        <f t="shared" si="160"/>
        <v>30</v>
      </c>
      <c r="P1668" s="117">
        <f t="shared" si="161"/>
        <v>14</v>
      </c>
      <c r="R1668" s="117">
        <f>VLOOKUP(B1668&amp;"-"&amp;C1668,Backgroundconc!$A$3:$E$2100,4,FALSE)</f>
        <v>140000</v>
      </c>
      <c r="S1668" s="117">
        <f>VLOOKUP(B1668&amp;"-"&amp;C1668,Backgroundconc!$A$3:$E$2100,5,FALSE)</f>
        <v>74000</v>
      </c>
    </row>
    <row r="1669" spans="1:19">
      <c r="A1669" s="117" t="str">
        <f t="shared" si="158"/>
        <v>30152012</v>
      </c>
      <c r="B1669" s="117">
        <f t="shared" si="156"/>
        <v>30</v>
      </c>
      <c r="C1669" s="117">
        <f t="shared" si="157"/>
        <v>15</v>
      </c>
      <c r="D1669" s="117">
        <v>140000</v>
      </c>
      <c r="E1669" s="117">
        <v>78000</v>
      </c>
      <c r="F1669" s="117">
        <v>2012</v>
      </c>
      <c r="G1669" s="117">
        <v>3.0472489999999999</v>
      </c>
      <c r="N1669" s="117" t="str">
        <f t="shared" si="159"/>
        <v>14000078000</v>
      </c>
      <c r="O1669" s="117">
        <f t="shared" si="160"/>
        <v>30</v>
      </c>
      <c r="P1669" s="117">
        <f t="shared" si="161"/>
        <v>15</v>
      </c>
      <c r="R1669" s="117">
        <f>VLOOKUP(B1669&amp;"-"&amp;C1669,Backgroundconc!$A$3:$E$2100,4,FALSE)</f>
        <v>140000</v>
      </c>
      <c r="S1669" s="117">
        <f>VLOOKUP(B1669&amp;"-"&amp;C1669,Backgroundconc!$A$3:$E$2100,5,FALSE)</f>
        <v>78000</v>
      </c>
    </row>
    <row r="1670" spans="1:19">
      <c r="A1670" s="117" t="str">
        <f t="shared" si="158"/>
        <v>30162012</v>
      </c>
      <c r="B1670" s="117">
        <f t="shared" si="156"/>
        <v>30</v>
      </c>
      <c r="C1670" s="117">
        <f t="shared" si="157"/>
        <v>16</v>
      </c>
      <c r="D1670" s="117">
        <v>140000</v>
      </c>
      <c r="E1670" s="117">
        <v>82000</v>
      </c>
      <c r="F1670" s="117">
        <v>2012</v>
      </c>
      <c r="G1670" s="117">
        <v>3.2192959999999999</v>
      </c>
      <c r="N1670" s="117" t="str">
        <f t="shared" si="159"/>
        <v>14000082000</v>
      </c>
      <c r="O1670" s="117">
        <f t="shared" si="160"/>
        <v>30</v>
      </c>
      <c r="P1670" s="117">
        <f t="shared" si="161"/>
        <v>16</v>
      </c>
      <c r="R1670" s="117">
        <f>VLOOKUP(B1670&amp;"-"&amp;C1670,Backgroundconc!$A$3:$E$2100,4,FALSE)</f>
        <v>140000</v>
      </c>
      <c r="S1670" s="117">
        <f>VLOOKUP(B1670&amp;"-"&amp;C1670,Backgroundconc!$A$3:$E$2100,5,FALSE)</f>
        <v>82000</v>
      </c>
    </row>
    <row r="1671" spans="1:19">
      <c r="A1671" s="117" t="str">
        <f t="shared" si="158"/>
        <v>30172012</v>
      </c>
      <c r="B1671" s="117">
        <f t="shared" si="156"/>
        <v>30</v>
      </c>
      <c r="C1671" s="117">
        <f t="shared" si="157"/>
        <v>17</v>
      </c>
      <c r="D1671" s="117">
        <v>140000</v>
      </c>
      <c r="E1671" s="117">
        <v>86000</v>
      </c>
      <c r="F1671" s="117">
        <v>2012</v>
      </c>
      <c r="G1671" s="117">
        <v>2.9914139999999998</v>
      </c>
      <c r="N1671" s="117" t="str">
        <f t="shared" si="159"/>
        <v>14000086000</v>
      </c>
      <c r="O1671" s="117">
        <f t="shared" si="160"/>
        <v>30</v>
      </c>
      <c r="P1671" s="117">
        <f t="shared" si="161"/>
        <v>17</v>
      </c>
      <c r="R1671" s="117">
        <f>VLOOKUP(B1671&amp;"-"&amp;C1671,Backgroundconc!$A$3:$E$2100,4,FALSE)</f>
        <v>140000</v>
      </c>
      <c r="S1671" s="117">
        <f>VLOOKUP(B1671&amp;"-"&amp;C1671,Backgroundconc!$A$3:$E$2100,5,FALSE)</f>
        <v>86000</v>
      </c>
    </row>
    <row r="1672" spans="1:19">
      <c r="A1672" s="117" t="str">
        <f t="shared" si="158"/>
        <v>30182012</v>
      </c>
      <c r="B1672" s="117">
        <f t="shared" si="156"/>
        <v>30</v>
      </c>
      <c r="C1672" s="117">
        <f t="shared" si="157"/>
        <v>18</v>
      </c>
      <c r="D1672" s="117">
        <v>140000</v>
      </c>
      <c r="E1672" s="117">
        <v>90000</v>
      </c>
      <c r="F1672" s="117">
        <v>2012</v>
      </c>
      <c r="G1672" s="117">
        <v>3.0128050000000002</v>
      </c>
      <c r="N1672" s="117" t="str">
        <f t="shared" si="159"/>
        <v>14000090000</v>
      </c>
      <c r="O1672" s="117">
        <f t="shared" si="160"/>
        <v>30</v>
      </c>
      <c r="P1672" s="117">
        <f t="shared" si="161"/>
        <v>18</v>
      </c>
      <c r="R1672" s="117">
        <f>VLOOKUP(B1672&amp;"-"&amp;C1672,Backgroundconc!$A$3:$E$2100,4,FALSE)</f>
        <v>140000</v>
      </c>
      <c r="S1672" s="117">
        <f>VLOOKUP(B1672&amp;"-"&amp;C1672,Backgroundconc!$A$3:$E$2100,5,FALSE)</f>
        <v>90000</v>
      </c>
    </row>
    <row r="1673" spans="1:19">
      <c r="A1673" s="117" t="str">
        <f t="shared" si="158"/>
        <v>30192012</v>
      </c>
      <c r="B1673" s="117">
        <f t="shared" si="156"/>
        <v>30</v>
      </c>
      <c r="C1673" s="117">
        <f t="shared" si="157"/>
        <v>19</v>
      </c>
      <c r="D1673" s="117">
        <v>140000</v>
      </c>
      <c r="E1673" s="117">
        <v>94000</v>
      </c>
      <c r="F1673" s="117">
        <v>2012</v>
      </c>
      <c r="G1673" s="117">
        <v>2.8360470000000002</v>
      </c>
      <c r="N1673" s="117" t="str">
        <f t="shared" si="159"/>
        <v>14000094000</v>
      </c>
      <c r="O1673" s="117">
        <f t="shared" si="160"/>
        <v>30</v>
      </c>
      <c r="P1673" s="117">
        <f t="shared" si="161"/>
        <v>19</v>
      </c>
      <c r="R1673" s="117">
        <f>VLOOKUP(B1673&amp;"-"&amp;C1673,Backgroundconc!$A$3:$E$2100,4,FALSE)</f>
        <v>140000</v>
      </c>
      <c r="S1673" s="117">
        <f>VLOOKUP(B1673&amp;"-"&amp;C1673,Backgroundconc!$A$3:$E$2100,5,FALSE)</f>
        <v>94000</v>
      </c>
    </row>
    <row r="1674" spans="1:19">
      <c r="A1674" s="117" t="str">
        <f t="shared" si="158"/>
        <v>30202012</v>
      </c>
      <c r="B1674" s="117">
        <f t="shared" si="156"/>
        <v>30</v>
      </c>
      <c r="C1674" s="117">
        <f t="shared" si="157"/>
        <v>20</v>
      </c>
      <c r="D1674" s="117">
        <v>140000</v>
      </c>
      <c r="E1674" s="117">
        <v>98000</v>
      </c>
      <c r="F1674" s="117">
        <v>2012</v>
      </c>
      <c r="G1674" s="117">
        <v>3.0728870000000001</v>
      </c>
      <c r="N1674" s="117" t="str">
        <f t="shared" si="159"/>
        <v>14000098000</v>
      </c>
      <c r="O1674" s="117">
        <f t="shared" si="160"/>
        <v>30</v>
      </c>
      <c r="P1674" s="117">
        <f t="shared" si="161"/>
        <v>20</v>
      </c>
      <c r="R1674" s="117">
        <f>VLOOKUP(B1674&amp;"-"&amp;C1674,Backgroundconc!$A$3:$E$2100,4,FALSE)</f>
        <v>140000</v>
      </c>
      <c r="S1674" s="117">
        <f>VLOOKUP(B1674&amp;"-"&amp;C1674,Backgroundconc!$A$3:$E$2100,5,FALSE)</f>
        <v>98000</v>
      </c>
    </row>
    <row r="1675" spans="1:19">
      <c r="A1675" s="117" t="str">
        <f t="shared" si="158"/>
        <v>30212012</v>
      </c>
      <c r="B1675" s="117">
        <f t="shared" si="156"/>
        <v>30</v>
      </c>
      <c r="C1675" s="117">
        <f t="shared" si="157"/>
        <v>21</v>
      </c>
      <c r="D1675" s="117">
        <v>140000</v>
      </c>
      <c r="E1675" s="117">
        <v>102000</v>
      </c>
      <c r="F1675" s="117">
        <v>2012</v>
      </c>
      <c r="G1675" s="117">
        <v>3.1379459999999999</v>
      </c>
      <c r="N1675" s="117" t="str">
        <f t="shared" si="159"/>
        <v>140000102000</v>
      </c>
      <c r="O1675" s="117">
        <f t="shared" si="160"/>
        <v>30</v>
      </c>
      <c r="P1675" s="117">
        <f t="shared" si="161"/>
        <v>21</v>
      </c>
      <c r="R1675" s="117">
        <f>VLOOKUP(B1675&amp;"-"&amp;C1675,Backgroundconc!$A$3:$E$2100,4,FALSE)</f>
        <v>140000</v>
      </c>
      <c r="S1675" s="117">
        <f>VLOOKUP(B1675&amp;"-"&amp;C1675,Backgroundconc!$A$3:$E$2100,5,FALSE)</f>
        <v>102000</v>
      </c>
    </row>
    <row r="1676" spans="1:19">
      <c r="A1676" s="117" t="str">
        <f t="shared" si="158"/>
        <v>30222012</v>
      </c>
      <c r="B1676" s="117">
        <f t="shared" si="156"/>
        <v>30</v>
      </c>
      <c r="C1676" s="117">
        <f t="shared" si="157"/>
        <v>22</v>
      </c>
      <c r="D1676" s="117">
        <v>140000</v>
      </c>
      <c r="E1676" s="117">
        <v>106000</v>
      </c>
      <c r="F1676" s="117">
        <v>2012</v>
      </c>
      <c r="G1676" s="117">
        <v>2.992769</v>
      </c>
      <c r="N1676" s="117" t="str">
        <f t="shared" si="159"/>
        <v>140000106000</v>
      </c>
      <c r="O1676" s="117">
        <f t="shared" si="160"/>
        <v>30</v>
      </c>
      <c r="P1676" s="117">
        <f t="shared" si="161"/>
        <v>22</v>
      </c>
      <c r="R1676" s="117">
        <f>VLOOKUP(B1676&amp;"-"&amp;C1676,Backgroundconc!$A$3:$E$2100,4,FALSE)</f>
        <v>140000</v>
      </c>
      <c r="S1676" s="117">
        <f>VLOOKUP(B1676&amp;"-"&amp;C1676,Backgroundconc!$A$3:$E$2100,5,FALSE)</f>
        <v>106000</v>
      </c>
    </row>
    <row r="1677" spans="1:19">
      <c r="A1677" s="117" t="str">
        <f t="shared" si="158"/>
        <v>30232012</v>
      </c>
      <c r="B1677" s="117">
        <f t="shared" si="156"/>
        <v>30</v>
      </c>
      <c r="C1677" s="117">
        <f t="shared" si="157"/>
        <v>23</v>
      </c>
      <c r="D1677" s="117">
        <v>140000</v>
      </c>
      <c r="E1677" s="117">
        <v>110000</v>
      </c>
      <c r="F1677" s="117">
        <v>2012</v>
      </c>
      <c r="G1677" s="117">
        <v>3.0866959999999999</v>
      </c>
      <c r="N1677" s="117" t="str">
        <f t="shared" si="159"/>
        <v>140000110000</v>
      </c>
      <c r="O1677" s="117">
        <f t="shared" si="160"/>
        <v>30</v>
      </c>
      <c r="P1677" s="117">
        <f t="shared" si="161"/>
        <v>23</v>
      </c>
      <c r="R1677" s="117">
        <f>VLOOKUP(B1677&amp;"-"&amp;C1677,Backgroundconc!$A$3:$E$2100,4,FALSE)</f>
        <v>140000</v>
      </c>
      <c r="S1677" s="117">
        <f>VLOOKUP(B1677&amp;"-"&amp;C1677,Backgroundconc!$A$3:$E$2100,5,FALSE)</f>
        <v>110000</v>
      </c>
    </row>
    <row r="1678" spans="1:19">
      <c r="A1678" s="117" t="str">
        <f t="shared" si="158"/>
        <v>30242012</v>
      </c>
      <c r="B1678" s="117">
        <f t="shared" si="156"/>
        <v>30</v>
      </c>
      <c r="C1678" s="117">
        <f t="shared" si="157"/>
        <v>24</v>
      </c>
      <c r="D1678" s="117">
        <v>140000</v>
      </c>
      <c r="E1678" s="117">
        <v>114000</v>
      </c>
      <c r="F1678" s="117">
        <v>2012</v>
      </c>
      <c r="G1678" s="117">
        <v>3.0603899999999999</v>
      </c>
      <c r="N1678" s="117" t="str">
        <f t="shared" si="159"/>
        <v>140000114000</v>
      </c>
      <c r="O1678" s="117">
        <f t="shared" si="160"/>
        <v>30</v>
      </c>
      <c r="P1678" s="117">
        <f t="shared" si="161"/>
        <v>24</v>
      </c>
      <c r="R1678" s="117">
        <f>VLOOKUP(B1678&amp;"-"&amp;C1678,Backgroundconc!$A$3:$E$2100,4,FALSE)</f>
        <v>140000</v>
      </c>
      <c r="S1678" s="117">
        <f>VLOOKUP(B1678&amp;"-"&amp;C1678,Backgroundconc!$A$3:$E$2100,5,FALSE)</f>
        <v>114000</v>
      </c>
    </row>
    <row r="1679" spans="1:19">
      <c r="A1679" s="117" t="str">
        <f t="shared" si="158"/>
        <v>30252012</v>
      </c>
      <c r="B1679" s="117">
        <f t="shared" si="156"/>
        <v>30</v>
      </c>
      <c r="C1679" s="117">
        <f t="shared" si="157"/>
        <v>25</v>
      </c>
      <c r="D1679" s="117">
        <v>140000</v>
      </c>
      <c r="E1679" s="117">
        <v>118000</v>
      </c>
      <c r="F1679" s="117">
        <v>2012</v>
      </c>
      <c r="G1679" s="117">
        <v>3.0557850000000002</v>
      </c>
      <c r="N1679" s="117" t="str">
        <f t="shared" si="159"/>
        <v>140000118000</v>
      </c>
      <c r="O1679" s="117">
        <f t="shared" si="160"/>
        <v>30</v>
      </c>
      <c r="P1679" s="117">
        <f t="shared" si="161"/>
        <v>25</v>
      </c>
      <c r="R1679" s="117">
        <f>VLOOKUP(B1679&amp;"-"&amp;C1679,Backgroundconc!$A$3:$E$2100,4,FALSE)</f>
        <v>140000</v>
      </c>
      <c r="S1679" s="117">
        <f>VLOOKUP(B1679&amp;"-"&amp;C1679,Backgroundconc!$A$3:$E$2100,5,FALSE)</f>
        <v>118000</v>
      </c>
    </row>
    <row r="1680" spans="1:19">
      <c r="A1680" s="117" t="str">
        <f t="shared" si="158"/>
        <v>30262012</v>
      </c>
      <c r="B1680" s="117">
        <f t="shared" si="156"/>
        <v>30</v>
      </c>
      <c r="C1680" s="117">
        <f t="shared" si="157"/>
        <v>26</v>
      </c>
      <c r="D1680" s="117">
        <v>140000</v>
      </c>
      <c r="E1680" s="117">
        <v>122000</v>
      </c>
      <c r="F1680" s="117">
        <v>2012</v>
      </c>
      <c r="G1680" s="117">
        <v>3.1286800000000001</v>
      </c>
      <c r="N1680" s="117" t="str">
        <f t="shared" si="159"/>
        <v>140000122000</v>
      </c>
      <c r="O1680" s="117">
        <f t="shared" si="160"/>
        <v>30</v>
      </c>
      <c r="P1680" s="117">
        <f t="shared" si="161"/>
        <v>26</v>
      </c>
      <c r="R1680" s="117">
        <f>VLOOKUP(B1680&amp;"-"&amp;C1680,Backgroundconc!$A$3:$E$2100,4,FALSE)</f>
        <v>140000</v>
      </c>
      <c r="S1680" s="117">
        <f>VLOOKUP(B1680&amp;"-"&amp;C1680,Backgroundconc!$A$3:$E$2100,5,FALSE)</f>
        <v>122000</v>
      </c>
    </row>
    <row r="1681" spans="1:19">
      <c r="A1681" s="117" t="str">
        <f t="shared" si="158"/>
        <v>30272012</v>
      </c>
      <c r="B1681" s="117">
        <f t="shared" si="156"/>
        <v>30</v>
      </c>
      <c r="C1681" s="117">
        <f t="shared" si="157"/>
        <v>27</v>
      </c>
      <c r="D1681" s="117">
        <v>140000</v>
      </c>
      <c r="E1681" s="117">
        <v>126000</v>
      </c>
      <c r="F1681" s="117">
        <v>2012</v>
      </c>
      <c r="G1681" s="117">
        <v>3.0839509999999999</v>
      </c>
      <c r="N1681" s="117" t="str">
        <f t="shared" si="159"/>
        <v>140000126000</v>
      </c>
      <c r="O1681" s="117">
        <f t="shared" si="160"/>
        <v>30</v>
      </c>
      <c r="P1681" s="117">
        <f t="shared" si="161"/>
        <v>27</v>
      </c>
      <c r="R1681" s="117">
        <f>VLOOKUP(B1681&amp;"-"&amp;C1681,Backgroundconc!$A$3:$E$2100,4,FALSE)</f>
        <v>140000</v>
      </c>
      <c r="S1681" s="117">
        <f>VLOOKUP(B1681&amp;"-"&amp;C1681,Backgroundconc!$A$3:$E$2100,5,FALSE)</f>
        <v>126000</v>
      </c>
    </row>
    <row r="1682" spans="1:19">
      <c r="A1682" s="117" t="str">
        <f t="shared" si="158"/>
        <v>30282012</v>
      </c>
      <c r="B1682" s="117">
        <f t="shared" si="156"/>
        <v>30</v>
      </c>
      <c r="C1682" s="117">
        <f t="shared" si="157"/>
        <v>28</v>
      </c>
      <c r="D1682" s="117">
        <v>140000</v>
      </c>
      <c r="E1682" s="117">
        <v>130000</v>
      </c>
      <c r="F1682" s="117">
        <v>2012</v>
      </c>
      <c r="G1682" s="117">
        <v>3.1330260000000001</v>
      </c>
      <c r="N1682" s="117" t="str">
        <f t="shared" si="159"/>
        <v>140000130000</v>
      </c>
      <c r="O1682" s="117">
        <f t="shared" si="160"/>
        <v>30</v>
      </c>
      <c r="P1682" s="117">
        <f t="shared" si="161"/>
        <v>28</v>
      </c>
      <c r="R1682" s="117">
        <f>VLOOKUP(B1682&amp;"-"&amp;C1682,Backgroundconc!$A$3:$E$2100,4,FALSE)</f>
        <v>140000</v>
      </c>
      <c r="S1682" s="117">
        <f>VLOOKUP(B1682&amp;"-"&amp;C1682,Backgroundconc!$A$3:$E$2100,5,FALSE)</f>
        <v>130000</v>
      </c>
    </row>
    <row r="1683" spans="1:19">
      <c r="A1683" s="117" t="str">
        <f t="shared" si="158"/>
        <v>30292012</v>
      </c>
      <c r="B1683" s="117">
        <f t="shared" si="156"/>
        <v>30</v>
      </c>
      <c r="C1683" s="117">
        <f t="shared" si="157"/>
        <v>29</v>
      </c>
      <c r="D1683" s="117">
        <v>140000</v>
      </c>
      <c r="E1683" s="117">
        <v>134000</v>
      </c>
      <c r="F1683" s="117">
        <v>2012</v>
      </c>
      <c r="G1683" s="117">
        <v>3.4055040000000001</v>
      </c>
      <c r="N1683" s="117" t="str">
        <f t="shared" si="159"/>
        <v>140000134000</v>
      </c>
      <c r="O1683" s="117">
        <f t="shared" si="160"/>
        <v>30</v>
      </c>
      <c r="P1683" s="117">
        <f t="shared" si="161"/>
        <v>29</v>
      </c>
      <c r="R1683" s="117">
        <f>VLOOKUP(B1683&amp;"-"&amp;C1683,Backgroundconc!$A$3:$E$2100,4,FALSE)</f>
        <v>140000</v>
      </c>
      <c r="S1683" s="117">
        <f>VLOOKUP(B1683&amp;"-"&amp;C1683,Backgroundconc!$A$3:$E$2100,5,FALSE)</f>
        <v>134000</v>
      </c>
    </row>
    <row r="1684" spans="1:19">
      <c r="A1684" s="117" t="str">
        <f t="shared" si="158"/>
        <v>30302012</v>
      </c>
      <c r="B1684" s="117">
        <f t="shared" si="156"/>
        <v>30</v>
      </c>
      <c r="C1684" s="117">
        <f t="shared" si="157"/>
        <v>30</v>
      </c>
      <c r="D1684" s="117">
        <v>140000</v>
      </c>
      <c r="E1684" s="117">
        <v>138000</v>
      </c>
      <c r="F1684" s="117">
        <v>2012</v>
      </c>
      <c r="G1684" s="117">
        <v>3.5016970000000001</v>
      </c>
      <c r="N1684" s="117" t="str">
        <f t="shared" si="159"/>
        <v>140000138000</v>
      </c>
      <c r="O1684" s="117">
        <f t="shared" si="160"/>
        <v>30</v>
      </c>
      <c r="P1684" s="117">
        <f t="shared" si="161"/>
        <v>30</v>
      </c>
      <c r="R1684" s="117">
        <f>VLOOKUP(B1684&amp;"-"&amp;C1684,Backgroundconc!$A$3:$E$2100,4,FALSE)</f>
        <v>140000</v>
      </c>
      <c r="S1684" s="117">
        <f>VLOOKUP(B1684&amp;"-"&amp;C1684,Backgroundconc!$A$3:$E$2100,5,FALSE)</f>
        <v>138000</v>
      </c>
    </row>
    <row r="1685" spans="1:19">
      <c r="A1685" s="117" t="str">
        <f t="shared" si="158"/>
        <v>30312012</v>
      </c>
      <c r="B1685" s="117">
        <f t="shared" si="156"/>
        <v>30</v>
      </c>
      <c r="C1685" s="117">
        <f t="shared" si="157"/>
        <v>31</v>
      </c>
      <c r="D1685" s="117">
        <v>140000</v>
      </c>
      <c r="E1685" s="117">
        <v>142000</v>
      </c>
      <c r="F1685" s="117">
        <v>2012</v>
      </c>
      <c r="G1685" s="117">
        <v>3.5447679999999999</v>
      </c>
      <c r="N1685" s="117" t="str">
        <f t="shared" si="159"/>
        <v>140000142000</v>
      </c>
      <c r="O1685" s="117">
        <f t="shared" si="160"/>
        <v>30</v>
      </c>
      <c r="P1685" s="117">
        <f t="shared" si="161"/>
        <v>31</v>
      </c>
      <c r="R1685" s="117">
        <f>VLOOKUP(B1685&amp;"-"&amp;C1685,Backgroundconc!$A$3:$E$2100,4,FALSE)</f>
        <v>140000</v>
      </c>
      <c r="S1685" s="117">
        <f>VLOOKUP(B1685&amp;"-"&amp;C1685,Backgroundconc!$A$3:$E$2100,5,FALSE)</f>
        <v>142000</v>
      </c>
    </row>
    <row r="1686" spans="1:19">
      <c r="A1686" s="117" t="str">
        <f t="shared" si="158"/>
        <v>30322012</v>
      </c>
      <c r="B1686" s="117">
        <f t="shared" si="156"/>
        <v>30</v>
      </c>
      <c r="C1686" s="117">
        <f t="shared" si="157"/>
        <v>32</v>
      </c>
      <c r="D1686" s="117">
        <v>140000</v>
      </c>
      <c r="E1686" s="117">
        <v>146000</v>
      </c>
      <c r="F1686" s="117">
        <v>2012</v>
      </c>
      <c r="G1686" s="117">
        <v>3.38937</v>
      </c>
      <c r="N1686" s="117" t="str">
        <f t="shared" si="159"/>
        <v>140000146000</v>
      </c>
      <c r="O1686" s="117">
        <f t="shared" si="160"/>
        <v>30</v>
      </c>
      <c r="P1686" s="117">
        <f t="shared" si="161"/>
        <v>32</v>
      </c>
      <c r="R1686" s="117">
        <f>VLOOKUP(B1686&amp;"-"&amp;C1686,Backgroundconc!$A$3:$E$2100,4,FALSE)</f>
        <v>140000</v>
      </c>
      <c r="S1686" s="117">
        <f>VLOOKUP(B1686&amp;"-"&amp;C1686,Backgroundconc!$A$3:$E$2100,5,FALSE)</f>
        <v>146000</v>
      </c>
    </row>
    <row r="1687" spans="1:19">
      <c r="A1687" s="117" t="str">
        <f t="shared" si="158"/>
        <v>30332012</v>
      </c>
      <c r="B1687" s="117">
        <f t="shared" si="156"/>
        <v>30</v>
      </c>
      <c r="C1687" s="117">
        <f t="shared" si="157"/>
        <v>33</v>
      </c>
      <c r="D1687" s="117">
        <v>140000</v>
      </c>
      <c r="E1687" s="117">
        <v>150000</v>
      </c>
      <c r="F1687" s="117">
        <v>2012</v>
      </c>
      <c r="G1687" s="117">
        <v>3.232259</v>
      </c>
      <c r="N1687" s="117" t="str">
        <f t="shared" si="159"/>
        <v>140000150000</v>
      </c>
      <c r="O1687" s="117">
        <f t="shared" si="160"/>
        <v>30</v>
      </c>
      <c r="P1687" s="117">
        <f t="shared" si="161"/>
        <v>33</v>
      </c>
      <c r="R1687" s="117">
        <f>VLOOKUP(B1687&amp;"-"&amp;C1687,Backgroundconc!$A$3:$E$2100,4,FALSE)</f>
        <v>140000</v>
      </c>
      <c r="S1687" s="117">
        <f>VLOOKUP(B1687&amp;"-"&amp;C1687,Backgroundconc!$A$3:$E$2100,5,FALSE)</f>
        <v>150000</v>
      </c>
    </row>
    <row r="1688" spans="1:19">
      <c r="A1688" s="117" t="str">
        <f t="shared" si="158"/>
        <v>30342012</v>
      </c>
      <c r="B1688" s="117">
        <f t="shared" si="156"/>
        <v>30</v>
      </c>
      <c r="C1688" s="117">
        <f t="shared" si="157"/>
        <v>34</v>
      </c>
      <c r="D1688" s="117">
        <v>140000</v>
      </c>
      <c r="E1688" s="117">
        <v>154000</v>
      </c>
      <c r="F1688" s="117">
        <v>2012</v>
      </c>
      <c r="G1688" s="117">
        <v>3.0445660000000001</v>
      </c>
      <c r="N1688" s="117" t="str">
        <f t="shared" si="159"/>
        <v>140000154000</v>
      </c>
      <c r="O1688" s="117">
        <f t="shared" si="160"/>
        <v>30</v>
      </c>
      <c r="P1688" s="117">
        <f t="shared" si="161"/>
        <v>34</v>
      </c>
      <c r="R1688" s="117">
        <f>VLOOKUP(B1688&amp;"-"&amp;C1688,Backgroundconc!$A$3:$E$2100,4,FALSE)</f>
        <v>140000</v>
      </c>
      <c r="S1688" s="117">
        <f>VLOOKUP(B1688&amp;"-"&amp;C1688,Backgroundconc!$A$3:$E$2100,5,FALSE)</f>
        <v>154000</v>
      </c>
    </row>
    <row r="1689" spans="1:19">
      <c r="A1689" s="117" t="str">
        <f t="shared" si="158"/>
        <v>30352012</v>
      </c>
      <c r="B1689" s="117">
        <f t="shared" si="156"/>
        <v>30</v>
      </c>
      <c r="C1689" s="117">
        <f t="shared" si="157"/>
        <v>35</v>
      </c>
      <c r="D1689" s="117">
        <v>140000</v>
      </c>
      <c r="E1689" s="117">
        <v>158000</v>
      </c>
      <c r="F1689" s="117">
        <v>2012</v>
      </c>
      <c r="G1689" s="117">
        <v>3.0409540000000002</v>
      </c>
      <c r="N1689" s="117" t="str">
        <f t="shared" si="159"/>
        <v>140000158000</v>
      </c>
      <c r="O1689" s="117">
        <f t="shared" si="160"/>
        <v>30</v>
      </c>
      <c r="P1689" s="117">
        <f t="shared" si="161"/>
        <v>35</v>
      </c>
      <c r="R1689" s="117">
        <f>VLOOKUP(B1689&amp;"-"&amp;C1689,Backgroundconc!$A$3:$E$2100,4,FALSE)</f>
        <v>140000</v>
      </c>
      <c r="S1689" s="117">
        <f>VLOOKUP(B1689&amp;"-"&amp;C1689,Backgroundconc!$A$3:$E$2100,5,FALSE)</f>
        <v>158000</v>
      </c>
    </row>
    <row r="1690" spans="1:19">
      <c r="A1690" s="117" t="str">
        <f t="shared" si="158"/>
        <v>30362012</v>
      </c>
      <c r="B1690" s="117">
        <f t="shared" si="156"/>
        <v>30</v>
      </c>
      <c r="C1690" s="117">
        <f t="shared" si="157"/>
        <v>36</v>
      </c>
      <c r="D1690" s="117">
        <v>140000</v>
      </c>
      <c r="E1690" s="117">
        <v>162000</v>
      </c>
      <c r="F1690" s="117">
        <v>2012</v>
      </c>
      <c r="G1690" s="117">
        <v>3.104082</v>
      </c>
      <c r="N1690" s="117" t="str">
        <f t="shared" si="159"/>
        <v>140000162000</v>
      </c>
      <c r="O1690" s="117">
        <f t="shared" si="160"/>
        <v>30</v>
      </c>
      <c r="P1690" s="117">
        <f t="shared" si="161"/>
        <v>36</v>
      </c>
      <c r="R1690" s="117">
        <f>VLOOKUP(B1690&amp;"-"&amp;C1690,Backgroundconc!$A$3:$E$2100,4,FALSE)</f>
        <v>140000</v>
      </c>
      <c r="S1690" s="117">
        <f>VLOOKUP(B1690&amp;"-"&amp;C1690,Backgroundconc!$A$3:$E$2100,5,FALSE)</f>
        <v>162000</v>
      </c>
    </row>
    <row r="1691" spans="1:19">
      <c r="A1691" s="117" t="str">
        <f t="shared" si="158"/>
        <v>30372012</v>
      </c>
      <c r="B1691" s="117">
        <f t="shared" si="156"/>
        <v>30</v>
      </c>
      <c r="C1691" s="117">
        <f t="shared" si="157"/>
        <v>37</v>
      </c>
      <c r="D1691" s="117">
        <v>140000</v>
      </c>
      <c r="E1691" s="117">
        <v>166000</v>
      </c>
      <c r="F1691" s="117">
        <v>2012</v>
      </c>
      <c r="G1691" s="117">
        <v>3.0490740000000001</v>
      </c>
      <c r="N1691" s="117" t="str">
        <f t="shared" si="159"/>
        <v>140000166000</v>
      </c>
      <c r="O1691" s="117">
        <f t="shared" si="160"/>
        <v>30</v>
      </c>
      <c r="P1691" s="117">
        <f t="shared" si="161"/>
        <v>37</v>
      </c>
      <c r="R1691" s="117">
        <f>VLOOKUP(B1691&amp;"-"&amp;C1691,Backgroundconc!$A$3:$E$2100,4,FALSE)</f>
        <v>140000</v>
      </c>
      <c r="S1691" s="117">
        <f>VLOOKUP(B1691&amp;"-"&amp;C1691,Backgroundconc!$A$3:$E$2100,5,FALSE)</f>
        <v>166000</v>
      </c>
    </row>
    <row r="1692" spans="1:19">
      <c r="A1692" s="117" t="str">
        <f t="shared" si="158"/>
        <v>30382012</v>
      </c>
      <c r="B1692" s="117">
        <f t="shared" ref="B1692:B1755" si="162">(D1692-24000)/4000+1</f>
        <v>30</v>
      </c>
      <c r="C1692" s="117">
        <f t="shared" ref="C1692:C1755" si="163">(E1692-22000)/4000+1</f>
        <v>38</v>
      </c>
      <c r="D1692" s="117">
        <v>140000</v>
      </c>
      <c r="E1692" s="117">
        <v>170000</v>
      </c>
      <c r="F1692" s="117">
        <v>2012</v>
      </c>
      <c r="G1692" s="117">
        <v>2.9097659999999999</v>
      </c>
      <c r="N1692" s="117" t="str">
        <f t="shared" si="159"/>
        <v>140000170000</v>
      </c>
      <c r="O1692" s="117">
        <f t="shared" si="160"/>
        <v>30</v>
      </c>
      <c r="P1692" s="117">
        <f t="shared" si="161"/>
        <v>38</v>
      </c>
      <c r="R1692" s="117">
        <f>VLOOKUP(B1692&amp;"-"&amp;C1692,Backgroundconc!$A$3:$E$2100,4,FALSE)</f>
        <v>140000</v>
      </c>
      <c r="S1692" s="117">
        <f>VLOOKUP(B1692&amp;"-"&amp;C1692,Backgroundconc!$A$3:$E$2100,5,FALSE)</f>
        <v>170000</v>
      </c>
    </row>
    <row r="1693" spans="1:19">
      <c r="A1693" s="117" t="str">
        <f t="shared" si="158"/>
        <v>30392012</v>
      </c>
      <c r="B1693" s="117">
        <f t="shared" si="162"/>
        <v>30</v>
      </c>
      <c r="C1693" s="117">
        <f t="shared" si="163"/>
        <v>39</v>
      </c>
      <c r="D1693" s="117">
        <v>140000</v>
      </c>
      <c r="E1693" s="117">
        <v>174000</v>
      </c>
      <c r="F1693" s="117">
        <v>2012</v>
      </c>
      <c r="G1693" s="117">
        <v>2.970227</v>
      </c>
      <c r="N1693" s="117" t="str">
        <f t="shared" si="159"/>
        <v>140000174000</v>
      </c>
      <c r="O1693" s="117">
        <f t="shared" si="160"/>
        <v>30</v>
      </c>
      <c r="P1693" s="117">
        <f t="shared" si="161"/>
        <v>39</v>
      </c>
      <c r="R1693" s="117">
        <f>VLOOKUP(B1693&amp;"-"&amp;C1693,Backgroundconc!$A$3:$E$2100,4,FALSE)</f>
        <v>140000</v>
      </c>
      <c r="S1693" s="117">
        <f>VLOOKUP(B1693&amp;"-"&amp;C1693,Backgroundconc!$A$3:$E$2100,5,FALSE)</f>
        <v>174000</v>
      </c>
    </row>
    <row r="1694" spans="1:19">
      <c r="A1694" s="117" t="str">
        <f t="shared" si="158"/>
        <v>30402012</v>
      </c>
      <c r="B1694" s="117">
        <f t="shared" si="162"/>
        <v>30</v>
      </c>
      <c r="C1694" s="117">
        <f t="shared" si="163"/>
        <v>40</v>
      </c>
      <c r="D1694" s="117">
        <v>140000</v>
      </c>
      <c r="E1694" s="117">
        <v>178000</v>
      </c>
      <c r="F1694" s="117">
        <v>2012</v>
      </c>
      <c r="G1694" s="117">
        <v>2.9986709999999999</v>
      </c>
      <c r="N1694" s="117" t="str">
        <f t="shared" si="159"/>
        <v>140000178000</v>
      </c>
      <c r="O1694" s="117">
        <f t="shared" si="160"/>
        <v>30</v>
      </c>
      <c r="P1694" s="117">
        <f t="shared" si="161"/>
        <v>40</v>
      </c>
      <c r="R1694" s="117">
        <f>VLOOKUP(B1694&amp;"-"&amp;C1694,Backgroundconc!$A$3:$E$2100,4,FALSE)</f>
        <v>140000</v>
      </c>
      <c r="S1694" s="117">
        <f>VLOOKUP(B1694&amp;"-"&amp;C1694,Backgroundconc!$A$3:$E$2100,5,FALSE)</f>
        <v>178000</v>
      </c>
    </row>
    <row r="1695" spans="1:19">
      <c r="A1695" s="117" t="str">
        <f t="shared" si="158"/>
        <v>30412012</v>
      </c>
      <c r="B1695" s="117">
        <f t="shared" si="162"/>
        <v>30</v>
      </c>
      <c r="C1695" s="117">
        <f t="shared" si="163"/>
        <v>41</v>
      </c>
      <c r="D1695" s="117">
        <v>140000</v>
      </c>
      <c r="E1695" s="117">
        <v>182000</v>
      </c>
      <c r="F1695" s="117">
        <v>2012</v>
      </c>
      <c r="G1695" s="117">
        <v>2.9879920000000002</v>
      </c>
      <c r="N1695" s="117" t="str">
        <f t="shared" si="159"/>
        <v>140000182000</v>
      </c>
      <c r="O1695" s="117">
        <f t="shared" si="160"/>
        <v>30</v>
      </c>
      <c r="P1695" s="117">
        <f t="shared" si="161"/>
        <v>41</v>
      </c>
      <c r="R1695" s="117">
        <f>VLOOKUP(B1695&amp;"-"&amp;C1695,Backgroundconc!$A$3:$E$2100,4,FALSE)</f>
        <v>140000</v>
      </c>
      <c r="S1695" s="117">
        <f>VLOOKUP(B1695&amp;"-"&amp;C1695,Backgroundconc!$A$3:$E$2100,5,FALSE)</f>
        <v>182000</v>
      </c>
    </row>
    <row r="1696" spans="1:19">
      <c r="A1696" s="117" t="str">
        <f t="shared" si="158"/>
        <v>30422012</v>
      </c>
      <c r="B1696" s="117">
        <f t="shared" si="162"/>
        <v>30</v>
      </c>
      <c r="C1696" s="117">
        <f t="shared" si="163"/>
        <v>42</v>
      </c>
      <c r="D1696" s="117">
        <v>140000</v>
      </c>
      <c r="E1696" s="117">
        <v>186000</v>
      </c>
      <c r="F1696" s="117">
        <v>2012</v>
      </c>
      <c r="G1696" s="117">
        <v>2.966815</v>
      </c>
      <c r="N1696" s="117" t="str">
        <f t="shared" si="159"/>
        <v>140000186000</v>
      </c>
      <c r="O1696" s="117">
        <f t="shared" si="160"/>
        <v>30</v>
      </c>
      <c r="P1696" s="117">
        <f t="shared" si="161"/>
        <v>42</v>
      </c>
      <c r="R1696" s="117">
        <f>VLOOKUP(B1696&amp;"-"&amp;C1696,Backgroundconc!$A$3:$E$2100,4,FALSE)</f>
        <v>140000</v>
      </c>
      <c r="S1696" s="117">
        <f>VLOOKUP(B1696&amp;"-"&amp;C1696,Backgroundconc!$A$3:$E$2100,5,FALSE)</f>
        <v>186000</v>
      </c>
    </row>
    <row r="1697" spans="1:19">
      <c r="A1697" s="117" t="str">
        <f t="shared" si="158"/>
        <v>30432012</v>
      </c>
      <c r="B1697" s="117">
        <f t="shared" si="162"/>
        <v>30</v>
      </c>
      <c r="C1697" s="117">
        <f t="shared" si="163"/>
        <v>43</v>
      </c>
      <c r="D1697" s="117">
        <v>140000</v>
      </c>
      <c r="E1697" s="117">
        <v>190000</v>
      </c>
      <c r="F1697" s="117">
        <v>2012</v>
      </c>
      <c r="G1697" s="117">
        <v>2.9756260000000001</v>
      </c>
      <c r="N1697" s="117" t="str">
        <f t="shared" si="159"/>
        <v>140000190000</v>
      </c>
      <c r="O1697" s="117">
        <f t="shared" si="160"/>
        <v>30</v>
      </c>
      <c r="P1697" s="117">
        <f t="shared" si="161"/>
        <v>43</v>
      </c>
      <c r="R1697" s="117">
        <f>VLOOKUP(B1697&amp;"-"&amp;C1697,Backgroundconc!$A$3:$E$2100,4,FALSE)</f>
        <v>140000</v>
      </c>
      <c r="S1697" s="117">
        <f>VLOOKUP(B1697&amp;"-"&amp;C1697,Backgroundconc!$A$3:$E$2100,5,FALSE)</f>
        <v>190000</v>
      </c>
    </row>
    <row r="1698" spans="1:19">
      <c r="A1698" s="117" t="str">
        <f t="shared" si="158"/>
        <v>30442012</v>
      </c>
      <c r="B1698" s="117">
        <f t="shared" si="162"/>
        <v>30</v>
      </c>
      <c r="C1698" s="117">
        <f t="shared" si="163"/>
        <v>44</v>
      </c>
      <c r="D1698" s="117">
        <v>140000</v>
      </c>
      <c r="E1698" s="117">
        <v>194000</v>
      </c>
      <c r="F1698" s="117">
        <v>2012</v>
      </c>
      <c r="G1698" s="117">
        <v>3.1262819999999998</v>
      </c>
      <c r="N1698" s="117" t="str">
        <f t="shared" si="159"/>
        <v>140000194000</v>
      </c>
      <c r="O1698" s="117">
        <f t="shared" si="160"/>
        <v>30</v>
      </c>
      <c r="P1698" s="117">
        <f t="shared" si="161"/>
        <v>44</v>
      </c>
      <c r="R1698" s="117">
        <f>VLOOKUP(B1698&amp;"-"&amp;C1698,Backgroundconc!$A$3:$E$2100,4,FALSE)</f>
        <v>140000</v>
      </c>
      <c r="S1698" s="117">
        <f>VLOOKUP(B1698&amp;"-"&amp;C1698,Backgroundconc!$A$3:$E$2100,5,FALSE)</f>
        <v>194000</v>
      </c>
    </row>
    <row r="1699" spans="1:19">
      <c r="A1699" s="117" t="str">
        <f t="shared" si="158"/>
        <v>30452012</v>
      </c>
      <c r="B1699" s="117">
        <f t="shared" si="162"/>
        <v>30</v>
      </c>
      <c r="C1699" s="117">
        <f t="shared" si="163"/>
        <v>45</v>
      </c>
      <c r="D1699" s="117">
        <v>140000</v>
      </c>
      <c r="E1699" s="117">
        <v>198000</v>
      </c>
      <c r="F1699" s="117">
        <v>2012</v>
      </c>
      <c r="G1699" s="117">
        <v>3.073547</v>
      </c>
      <c r="N1699" s="117" t="str">
        <f t="shared" si="159"/>
        <v>140000198000</v>
      </c>
      <c r="O1699" s="117">
        <f t="shared" si="160"/>
        <v>30</v>
      </c>
      <c r="P1699" s="117">
        <f t="shared" si="161"/>
        <v>45</v>
      </c>
      <c r="R1699" s="117">
        <f>VLOOKUP(B1699&amp;"-"&amp;C1699,Backgroundconc!$A$3:$E$2100,4,FALSE)</f>
        <v>140000</v>
      </c>
      <c r="S1699" s="117">
        <f>VLOOKUP(B1699&amp;"-"&amp;C1699,Backgroundconc!$A$3:$E$2100,5,FALSE)</f>
        <v>198000</v>
      </c>
    </row>
    <row r="1700" spans="1:19">
      <c r="A1700" s="117" t="str">
        <f t="shared" si="158"/>
        <v>30462012</v>
      </c>
      <c r="B1700" s="117">
        <f t="shared" si="162"/>
        <v>30</v>
      </c>
      <c r="C1700" s="117">
        <f t="shared" si="163"/>
        <v>46</v>
      </c>
      <c r="D1700" s="117">
        <v>140000</v>
      </c>
      <c r="E1700" s="117">
        <v>202000</v>
      </c>
      <c r="F1700" s="117">
        <v>2012</v>
      </c>
      <c r="G1700" s="117">
        <v>3.2176459999999998</v>
      </c>
      <c r="N1700" s="117" t="str">
        <f t="shared" si="159"/>
        <v>140000202000</v>
      </c>
      <c r="O1700" s="117">
        <f t="shared" si="160"/>
        <v>30</v>
      </c>
      <c r="P1700" s="117">
        <f t="shared" si="161"/>
        <v>46</v>
      </c>
      <c r="R1700" s="117">
        <f>VLOOKUP(B1700&amp;"-"&amp;C1700,Backgroundconc!$A$3:$E$2100,4,FALSE)</f>
        <v>140000</v>
      </c>
      <c r="S1700" s="117">
        <f>VLOOKUP(B1700&amp;"-"&amp;C1700,Backgroundconc!$A$3:$E$2100,5,FALSE)</f>
        <v>202000</v>
      </c>
    </row>
    <row r="1701" spans="1:19">
      <c r="A1701" s="117" t="str">
        <f t="shared" si="158"/>
        <v>30472012</v>
      </c>
      <c r="B1701" s="117">
        <f t="shared" si="162"/>
        <v>30</v>
      </c>
      <c r="C1701" s="117">
        <f t="shared" si="163"/>
        <v>47</v>
      </c>
      <c r="D1701" s="117">
        <v>140000</v>
      </c>
      <c r="E1701" s="117">
        <v>206000</v>
      </c>
      <c r="F1701" s="117">
        <v>2012</v>
      </c>
      <c r="G1701" s="117">
        <v>3.2719900000000002</v>
      </c>
      <c r="N1701" s="117" t="str">
        <f t="shared" si="159"/>
        <v>140000206000</v>
      </c>
      <c r="O1701" s="117">
        <f t="shared" si="160"/>
        <v>30</v>
      </c>
      <c r="P1701" s="117">
        <f t="shared" si="161"/>
        <v>47</v>
      </c>
      <c r="R1701" s="117">
        <f>VLOOKUP(B1701&amp;"-"&amp;C1701,Backgroundconc!$A$3:$E$2100,4,FALSE)</f>
        <v>140000</v>
      </c>
      <c r="S1701" s="117">
        <f>VLOOKUP(B1701&amp;"-"&amp;C1701,Backgroundconc!$A$3:$E$2100,5,FALSE)</f>
        <v>206000</v>
      </c>
    </row>
    <row r="1702" spans="1:19">
      <c r="A1702" s="117" t="str">
        <f t="shared" si="158"/>
        <v>30482012</v>
      </c>
      <c r="B1702" s="117">
        <f t="shared" si="162"/>
        <v>30</v>
      </c>
      <c r="C1702" s="117">
        <f t="shared" si="163"/>
        <v>48</v>
      </c>
      <c r="D1702" s="117">
        <v>140000</v>
      </c>
      <c r="E1702" s="117">
        <v>210000</v>
      </c>
      <c r="F1702" s="117">
        <v>2012</v>
      </c>
      <c r="G1702" s="117">
        <v>3.2983020000000001</v>
      </c>
      <c r="N1702" s="117" t="str">
        <f t="shared" si="159"/>
        <v>140000210000</v>
      </c>
      <c r="O1702" s="117">
        <f t="shared" si="160"/>
        <v>30</v>
      </c>
      <c r="P1702" s="117">
        <f t="shared" si="161"/>
        <v>48</v>
      </c>
      <c r="R1702" s="117">
        <f>VLOOKUP(B1702&amp;"-"&amp;C1702,Backgroundconc!$A$3:$E$2100,4,FALSE)</f>
        <v>140000</v>
      </c>
      <c r="S1702" s="117">
        <f>VLOOKUP(B1702&amp;"-"&amp;C1702,Backgroundconc!$A$3:$E$2100,5,FALSE)</f>
        <v>210000</v>
      </c>
    </row>
    <row r="1703" spans="1:19">
      <c r="A1703" s="117" t="str">
        <f t="shared" si="158"/>
        <v>30492012</v>
      </c>
      <c r="B1703" s="117">
        <f t="shared" si="162"/>
        <v>30</v>
      </c>
      <c r="C1703" s="117">
        <f t="shared" si="163"/>
        <v>49</v>
      </c>
      <c r="D1703" s="117">
        <v>140000</v>
      </c>
      <c r="E1703" s="117">
        <v>214000</v>
      </c>
      <c r="F1703" s="117">
        <v>2012</v>
      </c>
      <c r="G1703" s="117">
        <v>3.2158370000000001</v>
      </c>
      <c r="N1703" s="117" t="str">
        <f t="shared" si="159"/>
        <v>140000214000</v>
      </c>
      <c r="O1703" s="117">
        <f t="shared" si="160"/>
        <v>30</v>
      </c>
      <c r="P1703" s="117">
        <f t="shared" si="161"/>
        <v>49</v>
      </c>
      <c r="R1703" s="117">
        <f>VLOOKUP(B1703&amp;"-"&amp;C1703,Backgroundconc!$A$3:$E$2100,4,FALSE)</f>
        <v>140000</v>
      </c>
      <c r="S1703" s="117">
        <f>VLOOKUP(B1703&amp;"-"&amp;C1703,Backgroundconc!$A$3:$E$2100,5,FALSE)</f>
        <v>214000</v>
      </c>
    </row>
    <row r="1704" spans="1:19">
      <c r="A1704" s="117" t="str">
        <f t="shared" si="158"/>
        <v>30502012</v>
      </c>
      <c r="B1704" s="117">
        <f t="shared" si="162"/>
        <v>30</v>
      </c>
      <c r="C1704" s="117">
        <f t="shared" si="163"/>
        <v>50</v>
      </c>
      <c r="D1704" s="117">
        <v>140000</v>
      </c>
      <c r="E1704" s="117">
        <v>218000</v>
      </c>
      <c r="F1704" s="117">
        <v>2012</v>
      </c>
      <c r="G1704" s="117">
        <v>3.274702</v>
      </c>
      <c r="N1704" s="117" t="str">
        <f t="shared" si="159"/>
        <v>140000218000</v>
      </c>
      <c r="O1704" s="117">
        <f t="shared" si="160"/>
        <v>30</v>
      </c>
      <c r="P1704" s="117">
        <f t="shared" si="161"/>
        <v>50</v>
      </c>
      <c r="R1704" s="117">
        <f>VLOOKUP(B1704&amp;"-"&amp;C1704,Backgroundconc!$A$3:$E$2100,4,FALSE)</f>
        <v>140000</v>
      </c>
      <c r="S1704" s="117">
        <f>VLOOKUP(B1704&amp;"-"&amp;C1704,Backgroundconc!$A$3:$E$2100,5,FALSE)</f>
        <v>218000</v>
      </c>
    </row>
    <row r="1705" spans="1:19">
      <c r="A1705" s="117" t="str">
        <f t="shared" si="158"/>
        <v>30512012</v>
      </c>
      <c r="B1705" s="117">
        <f t="shared" si="162"/>
        <v>30</v>
      </c>
      <c r="C1705" s="117">
        <f t="shared" si="163"/>
        <v>51</v>
      </c>
      <c r="D1705" s="117">
        <v>140000</v>
      </c>
      <c r="E1705" s="117">
        <v>222000</v>
      </c>
      <c r="F1705" s="117">
        <v>2012</v>
      </c>
      <c r="G1705" s="117">
        <v>3.4652319999999999</v>
      </c>
      <c r="N1705" s="117" t="str">
        <f t="shared" si="159"/>
        <v>140000222000</v>
      </c>
      <c r="O1705" s="117">
        <f t="shared" si="160"/>
        <v>30</v>
      </c>
      <c r="P1705" s="117">
        <f t="shared" si="161"/>
        <v>51</v>
      </c>
      <c r="R1705" s="117">
        <f>VLOOKUP(B1705&amp;"-"&amp;C1705,Backgroundconc!$A$3:$E$2100,4,FALSE)</f>
        <v>140000</v>
      </c>
      <c r="S1705" s="117">
        <f>VLOOKUP(B1705&amp;"-"&amp;C1705,Backgroundconc!$A$3:$E$2100,5,FALSE)</f>
        <v>222000</v>
      </c>
    </row>
    <row r="1706" spans="1:19">
      <c r="A1706" s="117" t="str">
        <f t="shared" si="158"/>
        <v>30522012</v>
      </c>
      <c r="B1706" s="117">
        <f t="shared" si="162"/>
        <v>30</v>
      </c>
      <c r="C1706" s="117">
        <f t="shared" si="163"/>
        <v>52</v>
      </c>
      <c r="D1706" s="117">
        <v>140000</v>
      </c>
      <c r="E1706" s="117">
        <v>226000</v>
      </c>
      <c r="F1706" s="117">
        <v>2012</v>
      </c>
      <c r="G1706" s="117">
        <v>3.6974140000000002</v>
      </c>
      <c r="N1706" s="117" t="str">
        <f t="shared" si="159"/>
        <v>140000226000</v>
      </c>
      <c r="O1706" s="117">
        <f t="shared" si="160"/>
        <v>30</v>
      </c>
      <c r="P1706" s="117">
        <f t="shared" si="161"/>
        <v>52</v>
      </c>
      <c r="R1706" s="117">
        <f>VLOOKUP(B1706&amp;"-"&amp;C1706,Backgroundconc!$A$3:$E$2100,4,FALSE)</f>
        <v>140000</v>
      </c>
      <c r="S1706" s="117">
        <f>VLOOKUP(B1706&amp;"-"&amp;C1706,Backgroundconc!$A$3:$E$2100,5,FALSE)</f>
        <v>226000</v>
      </c>
    </row>
    <row r="1707" spans="1:19">
      <c r="A1707" s="117" t="str">
        <f t="shared" si="158"/>
        <v>30532012</v>
      </c>
      <c r="B1707" s="117">
        <f t="shared" si="162"/>
        <v>30</v>
      </c>
      <c r="C1707" s="117">
        <f t="shared" si="163"/>
        <v>53</v>
      </c>
      <c r="D1707" s="117">
        <v>140000</v>
      </c>
      <c r="E1707" s="117">
        <v>230000</v>
      </c>
      <c r="F1707" s="117">
        <v>2012</v>
      </c>
      <c r="G1707" s="117">
        <v>3.730791</v>
      </c>
      <c r="N1707" s="117" t="str">
        <f t="shared" si="159"/>
        <v>140000230000</v>
      </c>
      <c r="O1707" s="117">
        <f t="shared" si="160"/>
        <v>30</v>
      </c>
      <c r="P1707" s="117">
        <f t="shared" si="161"/>
        <v>53</v>
      </c>
      <c r="R1707" s="117">
        <f>VLOOKUP(B1707&amp;"-"&amp;C1707,Backgroundconc!$A$3:$E$2100,4,FALSE)</f>
        <v>140000</v>
      </c>
      <c r="S1707" s="117">
        <f>VLOOKUP(B1707&amp;"-"&amp;C1707,Backgroundconc!$A$3:$E$2100,5,FALSE)</f>
        <v>230000</v>
      </c>
    </row>
    <row r="1708" spans="1:19">
      <c r="A1708" s="117" t="str">
        <f t="shared" si="158"/>
        <v>30542012</v>
      </c>
      <c r="B1708" s="117">
        <f t="shared" si="162"/>
        <v>30</v>
      </c>
      <c r="C1708" s="117">
        <f t="shared" si="163"/>
        <v>54</v>
      </c>
      <c r="D1708" s="117">
        <v>140000</v>
      </c>
      <c r="E1708" s="117">
        <v>234000</v>
      </c>
      <c r="F1708" s="117">
        <v>2012</v>
      </c>
      <c r="G1708" s="117">
        <v>3.436188</v>
      </c>
      <c r="N1708" s="117" t="str">
        <f t="shared" si="159"/>
        <v>140000234000</v>
      </c>
      <c r="O1708" s="117">
        <f t="shared" si="160"/>
        <v>30</v>
      </c>
      <c r="P1708" s="117">
        <f t="shared" si="161"/>
        <v>54</v>
      </c>
      <c r="R1708" s="117" t="e">
        <f>VLOOKUP(B1708&amp;"-"&amp;C1708,Backgroundconc!$A$3:$E$2100,4,FALSE)</f>
        <v>#N/A</v>
      </c>
      <c r="S1708" s="117" t="e">
        <f>VLOOKUP(B1708&amp;"-"&amp;C1708,Backgroundconc!$A$3:$E$2100,5,FALSE)</f>
        <v>#N/A</v>
      </c>
    </row>
    <row r="1709" spans="1:19">
      <c r="A1709" s="117" t="str">
        <f t="shared" si="158"/>
        <v>30552012</v>
      </c>
      <c r="B1709" s="117">
        <f t="shared" si="162"/>
        <v>30</v>
      </c>
      <c r="C1709" s="117">
        <f t="shared" si="163"/>
        <v>55</v>
      </c>
      <c r="D1709" s="117">
        <v>140000</v>
      </c>
      <c r="E1709" s="117">
        <v>238000</v>
      </c>
      <c r="F1709" s="117">
        <v>2012</v>
      </c>
      <c r="G1709" s="117">
        <v>3.6683859999999999</v>
      </c>
      <c r="N1709" s="117" t="str">
        <f t="shared" si="159"/>
        <v>140000238000</v>
      </c>
      <c r="O1709" s="117">
        <f t="shared" si="160"/>
        <v>30</v>
      </c>
      <c r="P1709" s="117">
        <f t="shared" si="161"/>
        <v>55</v>
      </c>
      <c r="R1709" s="117" t="e">
        <f>VLOOKUP(B1709&amp;"-"&amp;C1709,Backgroundconc!$A$3:$E$2100,4,FALSE)</f>
        <v>#N/A</v>
      </c>
      <c r="S1709" s="117" t="e">
        <f>VLOOKUP(B1709&amp;"-"&amp;C1709,Backgroundconc!$A$3:$E$2100,5,FALSE)</f>
        <v>#N/A</v>
      </c>
    </row>
    <row r="1710" spans="1:19">
      <c r="A1710" s="117" t="str">
        <f t="shared" si="158"/>
        <v>30562012</v>
      </c>
      <c r="B1710" s="117">
        <f t="shared" si="162"/>
        <v>30</v>
      </c>
      <c r="C1710" s="117">
        <f t="shared" si="163"/>
        <v>56</v>
      </c>
      <c r="D1710" s="117">
        <v>140000</v>
      </c>
      <c r="E1710" s="117">
        <v>242000</v>
      </c>
      <c r="F1710" s="117">
        <v>2012</v>
      </c>
      <c r="G1710" s="117">
        <v>3.861586</v>
      </c>
      <c r="N1710" s="117" t="str">
        <f t="shared" si="159"/>
        <v>140000242000</v>
      </c>
      <c r="O1710" s="117">
        <f t="shared" si="160"/>
        <v>30</v>
      </c>
      <c r="P1710" s="117">
        <f t="shared" si="161"/>
        <v>56</v>
      </c>
      <c r="R1710" s="117" t="e">
        <f>VLOOKUP(B1710&amp;"-"&amp;C1710,Backgroundconc!$A$3:$E$2100,4,FALSE)</f>
        <v>#N/A</v>
      </c>
      <c r="S1710" s="117" t="e">
        <f>VLOOKUP(B1710&amp;"-"&amp;C1710,Backgroundconc!$A$3:$E$2100,5,FALSE)</f>
        <v>#N/A</v>
      </c>
    </row>
    <row r="1711" spans="1:19">
      <c r="A1711" s="117" t="str">
        <f t="shared" si="158"/>
        <v>30572012</v>
      </c>
      <c r="B1711" s="117">
        <f t="shared" si="162"/>
        <v>30</v>
      </c>
      <c r="C1711" s="117">
        <f t="shared" si="163"/>
        <v>57</v>
      </c>
      <c r="D1711" s="117">
        <v>140000</v>
      </c>
      <c r="E1711" s="117">
        <v>246000</v>
      </c>
      <c r="F1711" s="117">
        <v>2012</v>
      </c>
      <c r="G1711" s="117">
        <v>3.5501849999999999</v>
      </c>
      <c r="N1711" s="117" t="str">
        <f t="shared" si="159"/>
        <v>140000246000</v>
      </c>
      <c r="O1711" s="117">
        <f t="shared" si="160"/>
        <v>30</v>
      </c>
      <c r="P1711" s="117">
        <f t="shared" si="161"/>
        <v>57</v>
      </c>
      <c r="R1711" s="117" t="e">
        <f>VLOOKUP(B1711&amp;"-"&amp;C1711,Backgroundconc!$A$3:$E$2100,4,FALSE)</f>
        <v>#N/A</v>
      </c>
      <c r="S1711" s="117" t="e">
        <f>VLOOKUP(B1711&amp;"-"&amp;C1711,Backgroundconc!$A$3:$E$2100,5,FALSE)</f>
        <v>#N/A</v>
      </c>
    </row>
    <row r="1712" spans="1:19">
      <c r="A1712" s="117" t="str">
        <f t="shared" si="158"/>
        <v>3112012</v>
      </c>
      <c r="B1712" s="117">
        <f t="shared" si="162"/>
        <v>31</v>
      </c>
      <c r="C1712" s="117">
        <f t="shared" si="163"/>
        <v>1</v>
      </c>
      <c r="D1712" s="117">
        <v>144000</v>
      </c>
      <c r="E1712" s="117">
        <v>22000</v>
      </c>
      <c r="F1712" s="117">
        <v>2012</v>
      </c>
      <c r="G1712" s="117">
        <v>3.2647360000000001</v>
      </c>
      <c r="N1712" s="117" t="str">
        <f t="shared" si="159"/>
        <v>14400022000</v>
      </c>
      <c r="O1712" s="117">
        <f t="shared" si="160"/>
        <v>31</v>
      </c>
      <c r="P1712" s="117">
        <f t="shared" si="161"/>
        <v>1</v>
      </c>
      <c r="R1712" s="117" t="e">
        <f>VLOOKUP(B1712&amp;"-"&amp;C1712,Backgroundconc!$A$3:$E$2100,4,FALSE)</f>
        <v>#N/A</v>
      </c>
      <c r="S1712" s="117" t="e">
        <f>VLOOKUP(B1712&amp;"-"&amp;C1712,Backgroundconc!$A$3:$E$2100,5,FALSE)</f>
        <v>#N/A</v>
      </c>
    </row>
    <row r="1713" spans="1:19">
      <c r="A1713" s="117" t="str">
        <f t="shared" si="158"/>
        <v>3122012</v>
      </c>
      <c r="B1713" s="117">
        <f t="shared" si="162"/>
        <v>31</v>
      </c>
      <c r="C1713" s="117">
        <f t="shared" si="163"/>
        <v>2</v>
      </c>
      <c r="D1713" s="117">
        <v>144000</v>
      </c>
      <c r="E1713" s="117">
        <v>26000</v>
      </c>
      <c r="F1713" s="117">
        <v>2012</v>
      </c>
      <c r="G1713" s="117">
        <v>3.2328860000000001</v>
      </c>
      <c r="N1713" s="117" t="str">
        <f t="shared" si="159"/>
        <v>14400026000</v>
      </c>
      <c r="O1713" s="117">
        <f t="shared" si="160"/>
        <v>31</v>
      </c>
      <c r="P1713" s="117">
        <f t="shared" si="161"/>
        <v>2</v>
      </c>
      <c r="R1713" s="117" t="e">
        <f>VLOOKUP(B1713&amp;"-"&amp;C1713,Backgroundconc!$A$3:$E$2100,4,FALSE)</f>
        <v>#N/A</v>
      </c>
      <c r="S1713" s="117" t="e">
        <f>VLOOKUP(B1713&amp;"-"&amp;C1713,Backgroundconc!$A$3:$E$2100,5,FALSE)</f>
        <v>#N/A</v>
      </c>
    </row>
    <row r="1714" spans="1:19">
      <c r="A1714" s="117" t="str">
        <f t="shared" si="158"/>
        <v>3132012</v>
      </c>
      <c r="B1714" s="117">
        <f t="shared" si="162"/>
        <v>31</v>
      </c>
      <c r="C1714" s="117">
        <f t="shared" si="163"/>
        <v>3</v>
      </c>
      <c r="D1714" s="117">
        <v>144000</v>
      </c>
      <c r="E1714" s="117">
        <v>30000</v>
      </c>
      <c r="F1714" s="117">
        <v>2012</v>
      </c>
      <c r="G1714" s="117">
        <v>3.2211780000000001</v>
      </c>
      <c r="N1714" s="117" t="str">
        <f t="shared" si="159"/>
        <v>14400030000</v>
      </c>
      <c r="O1714" s="117">
        <f t="shared" si="160"/>
        <v>31</v>
      </c>
      <c r="P1714" s="117">
        <f t="shared" si="161"/>
        <v>3</v>
      </c>
      <c r="R1714" s="117" t="e">
        <f>VLOOKUP(B1714&amp;"-"&amp;C1714,Backgroundconc!$A$3:$E$2100,4,FALSE)</f>
        <v>#N/A</v>
      </c>
      <c r="S1714" s="117" t="e">
        <f>VLOOKUP(B1714&amp;"-"&amp;C1714,Backgroundconc!$A$3:$E$2100,5,FALSE)</f>
        <v>#N/A</v>
      </c>
    </row>
    <row r="1715" spans="1:19">
      <c r="A1715" s="117" t="str">
        <f t="shared" si="158"/>
        <v>3142012</v>
      </c>
      <c r="B1715" s="117">
        <f t="shared" si="162"/>
        <v>31</v>
      </c>
      <c r="C1715" s="117">
        <f t="shared" si="163"/>
        <v>4</v>
      </c>
      <c r="D1715" s="117">
        <v>144000</v>
      </c>
      <c r="E1715" s="117">
        <v>34000</v>
      </c>
      <c r="F1715" s="117">
        <v>2012</v>
      </c>
      <c r="G1715" s="117">
        <v>3.273558</v>
      </c>
      <c r="N1715" s="117" t="str">
        <f t="shared" si="159"/>
        <v>14400034000</v>
      </c>
      <c r="O1715" s="117">
        <f t="shared" si="160"/>
        <v>31</v>
      </c>
      <c r="P1715" s="117">
        <f t="shared" si="161"/>
        <v>4</v>
      </c>
      <c r="R1715" s="117" t="e">
        <f>VLOOKUP(B1715&amp;"-"&amp;C1715,Backgroundconc!$A$3:$E$2100,4,FALSE)</f>
        <v>#N/A</v>
      </c>
      <c r="S1715" s="117" t="e">
        <f>VLOOKUP(B1715&amp;"-"&amp;C1715,Backgroundconc!$A$3:$E$2100,5,FALSE)</f>
        <v>#N/A</v>
      </c>
    </row>
    <row r="1716" spans="1:19">
      <c r="A1716" s="117" t="str">
        <f t="shared" si="158"/>
        <v>3152012</v>
      </c>
      <c r="B1716" s="117">
        <f t="shared" si="162"/>
        <v>31</v>
      </c>
      <c r="C1716" s="117">
        <f t="shared" si="163"/>
        <v>5</v>
      </c>
      <c r="D1716" s="117">
        <v>144000</v>
      </c>
      <c r="E1716" s="117">
        <v>38000</v>
      </c>
      <c r="F1716" s="117">
        <v>2012</v>
      </c>
      <c r="G1716" s="117">
        <v>3.3232750000000002</v>
      </c>
      <c r="N1716" s="117" t="str">
        <f t="shared" si="159"/>
        <v>14400038000</v>
      </c>
      <c r="O1716" s="117">
        <f t="shared" si="160"/>
        <v>31</v>
      </c>
      <c r="P1716" s="117">
        <f t="shared" si="161"/>
        <v>5</v>
      </c>
      <c r="R1716" s="117" t="e">
        <f>VLOOKUP(B1716&amp;"-"&amp;C1716,Backgroundconc!$A$3:$E$2100,4,FALSE)</f>
        <v>#N/A</v>
      </c>
      <c r="S1716" s="117" t="e">
        <f>VLOOKUP(B1716&amp;"-"&amp;C1716,Backgroundconc!$A$3:$E$2100,5,FALSE)</f>
        <v>#N/A</v>
      </c>
    </row>
    <row r="1717" spans="1:19">
      <c r="A1717" s="117" t="str">
        <f t="shared" si="158"/>
        <v>3162012</v>
      </c>
      <c r="B1717" s="117">
        <f t="shared" si="162"/>
        <v>31</v>
      </c>
      <c r="C1717" s="117">
        <f t="shared" si="163"/>
        <v>6</v>
      </c>
      <c r="D1717" s="117">
        <v>144000</v>
      </c>
      <c r="E1717" s="117">
        <v>42000</v>
      </c>
      <c r="F1717" s="117">
        <v>2012</v>
      </c>
      <c r="G1717" s="117">
        <v>3.1749269999999998</v>
      </c>
      <c r="N1717" s="117" t="str">
        <f t="shared" si="159"/>
        <v>14400042000</v>
      </c>
      <c r="O1717" s="117">
        <f t="shared" si="160"/>
        <v>31</v>
      </c>
      <c r="P1717" s="117">
        <f t="shared" si="161"/>
        <v>6</v>
      </c>
      <c r="R1717" s="117" t="e">
        <f>VLOOKUP(B1717&amp;"-"&amp;C1717,Backgroundconc!$A$3:$E$2100,4,FALSE)</f>
        <v>#N/A</v>
      </c>
      <c r="S1717" s="117" t="e">
        <f>VLOOKUP(B1717&amp;"-"&amp;C1717,Backgroundconc!$A$3:$E$2100,5,FALSE)</f>
        <v>#N/A</v>
      </c>
    </row>
    <row r="1718" spans="1:19">
      <c r="A1718" s="117" t="str">
        <f t="shared" si="158"/>
        <v>3172012</v>
      </c>
      <c r="B1718" s="117">
        <f t="shared" si="162"/>
        <v>31</v>
      </c>
      <c r="C1718" s="117">
        <f t="shared" si="163"/>
        <v>7</v>
      </c>
      <c r="D1718" s="117">
        <v>144000</v>
      </c>
      <c r="E1718" s="117">
        <v>46000</v>
      </c>
      <c r="F1718" s="117">
        <v>2012</v>
      </c>
      <c r="G1718" s="117">
        <v>3.1385930000000002</v>
      </c>
      <c r="N1718" s="117" t="str">
        <f t="shared" si="159"/>
        <v>14400046000</v>
      </c>
      <c r="O1718" s="117">
        <f t="shared" si="160"/>
        <v>31</v>
      </c>
      <c r="P1718" s="117">
        <f t="shared" si="161"/>
        <v>7</v>
      </c>
      <c r="R1718" s="117" t="e">
        <f>VLOOKUP(B1718&amp;"-"&amp;C1718,Backgroundconc!$A$3:$E$2100,4,FALSE)</f>
        <v>#N/A</v>
      </c>
      <c r="S1718" s="117" t="e">
        <f>VLOOKUP(B1718&amp;"-"&amp;C1718,Backgroundconc!$A$3:$E$2100,5,FALSE)</f>
        <v>#N/A</v>
      </c>
    </row>
    <row r="1719" spans="1:19">
      <c r="A1719" s="117" t="str">
        <f t="shared" si="158"/>
        <v>3182012</v>
      </c>
      <c r="B1719" s="117">
        <f t="shared" si="162"/>
        <v>31</v>
      </c>
      <c r="C1719" s="117">
        <f t="shared" si="163"/>
        <v>8</v>
      </c>
      <c r="D1719" s="117">
        <v>144000</v>
      </c>
      <c r="E1719" s="117">
        <v>50000</v>
      </c>
      <c r="F1719" s="117">
        <v>2012</v>
      </c>
      <c r="G1719" s="117">
        <v>3.2740260000000001</v>
      </c>
      <c r="N1719" s="117" t="str">
        <f t="shared" si="159"/>
        <v>14400050000</v>
      </c>
      <c r="O1719" s="117">
        <f t="shared" si="160"/>
        <v>31</v>
      </c>
      <c r="P1719" s="117">
        <f t="shared" si="161"/>
        <v>8</v>
      </c>
      <c r="R1719" s="117" t="e">
        <f>VLOOKUP(B1719&amp;"-"&amp;C1719,Backgroundconc!$A$3:$E$2100,4,FALSE)</f>
        <v>#N/A</v>
      </c>
      <c r="S1719" s="117" t="e">
        <f>VLOOKUP(B1719&amp;"-"&amp;C1719,Backgroundconc!$A$3:$E$2100,5,FALSE)</f>
        <v>#N/A</v>
      </c>
    </row>
    <row r="1720" spans="1:19">
      <c r="A1720" s="117" t="str">
        <f t="shared" si="158"/>
        <v>3192012</v>
      </c>
      <c r="B1720" s="117">
        <f t="shared" si="162"/>
        <v>31</v>
      </c>
      <c r="C1720" s="117">
        <f t="shared" si="163"/>
        <v>9</v>
      </c>
      <c r="D1720" s="117">
        <v>144000</v>
      </c>
      <c r="E1720" s="117">
        <v>54000</v>
      </c>
      <c r="F1720" s="117">
        <v>2012</v>
      </c>
      <c r="G1720" s="117">
        <v>3.206172</v>
      </c>
      <c r="N1720" s="117" t="str">
        <f t="shared" si="159"/>
        <v>14400054000</v>
      </c>
      <c r="O1720" s="117">
        <f t="shared" si="160"/>
        <v>31</v>
      </c>
      <c r="P1720" s="117">
        <f t="shared" si="161"/>
        <v>9</v>
      </c>
      <c r="R1720" s="117" t="e">
        <f>VLOOKUP(B1720&amp;"-"&amp;C1720,Backgroundconc!$A$3:$E$2100,4,FALSE)</f>
        <v>#N/A</v>
      </c>
      <c r="S1720" s="117" t="e">
        <f>VLOOKUP(B1720&amp;"-"&amp;C1720,Backgroundconc!$A$3:$E$2100,5,FALSE)</f>
        <v>#N/A</v>
      </c>
    </row>
    <row r="1721" spans="1:19">
      <c r="A1721" s="117" t="str">
        <f t="shared" si="158"/>
        <v>31102012</v>
      </c>
      <c r="B1721" s="117">
        <f t="shared" si="162"/>
        <v>31</v>
      </c>
      <c r="C1721" s="117">
        <f t="shared" si="163"/>
        <v>10</v>
      </c>
      <c r="D1721" s="117">
        <v>144000</v>
      </c>
      <c r="E1721" s="117">
        <v>58000</v>
      </c>
      <c r="F1721" s="117">
        <v>2012</v>
      </c>
      <c r="G1721" s="117">
        <v>3.319753</v>
      </c>
      <c r="N1721" s="117" t="str">
        <f t="shared" si="159"/>
        <v>14400058000</v>
      </c>
      <c r="O1721" s="117">
        <f t="shared" si="160"/>
        <v>31</v>
      </c>
      <c r="P1721" s="117">
        <f t="shared" si="161"/>
        <v>10</v>
      </c>
      <c r="R1721" s="117" t="e">
        <f>VLOOKUP(B1721&amp;"-"&amp;C1721,Backgroundconc!$A$3:$E$2100,4,FALSE)</f>
        <v>#N/A</v>
      </c>
      <c r="S1721" s="117" t="e">
        <f>VLOOKUP(B1721&amp;"-"&amp;C1721,Backgroundconc!$A$3:$E$2100,5,FALSE)</f>
        <v>#N/A</v>
      </c>
    </row>
    <row r="1722" spans="1:19">
      <c r="A1722" s="117" t="str">
        <f t="shared" si="158"/>
        <v>31112012</v>
      </c>
      <c r="B1722" s="117">
        <f t="shared" si="162"/>
        <v>31</v>
      </c>
      <c r="C1722" s="117">
        <f t="shared" si="163"/>
        <v>11</v>
      </c>
      <c r="D1722" s="117">
        <v>144000</v>
      </c>
      <c r="E1722" s="117">
        <v>62000</v>
      </c>
      <c r="F1722" s="117">
        <v>2012</v>
      </c>
      <c r="G1722" s="117">
        <v>3.3958729999999999</v>
      </c>
      <c r="N1722" s="117" t="str">
        <f t="shared" si="159"/>
        <v>14400062000</v>
      </c>
      <c r="O1722" s="117">
        <f t="shared" si="160"/>
        <v>31</v>
      </c>
      <c r="P1722" s="117">
        <f t="shared" si="161"/>
        <v>11</v>
      </c>
      <c r="R1722" s="117" t="e">
        <f>VLOOKUP(B1722&amp;"-"&amp;C1722,Backgroundconc!$A$3:$E$2100,4,FALSE)</f>
        <v>#N/A</v>
      </c>
      <c r="S1722" s="117" t="e">
        <f>VLOOKUP(B1722&amp;"-"&amp;C1722,Backgroundconc!$A$3:$E$2100,5,FALSE)</f>
        <v>#N/A</v>
      </c>
    </row>
    <row r="1723" spans="1:19">
      <c r="A1723" s="117" t="str">
        <f t="shared" si="158"/>
        <v>31122012</v>
      </c>
      <c r="B1723" s="117">
        <f t="shared" si="162"/>
        <v>31</v>
      </c>
      <c r="C1723" s="117">
        <f t="shared" si="163"/>
        <v>12</v>
      </c>
      <c r="D1723" s="117">
        <v>144000</v>
      </c>
      <c r="E1723" s="117">
        <v>66000</v>
      </c>
      <c r="F1723" s="117">
        <v>2012</v>
      </c>
      <c r="G1723" s="117">
        <v>3.2991579999999998</v>
      </c>
      <c r="N1723" s="117" t="str">
        <f t="shared" si="159"/>
        <v>14400066000</v>
      </c>
      <c r="O1723" s="117">
        <f t="shared" si="160"/>
        <v>31</v>
      </c>
      <c r="P1723" s="117">
        <f t="shared" si="161"/>
        <v>12</v>
      </c>
      <c r="R1723" s="117" t="e">
        <f>VLOOKUP(B1723&amp;"-"&amp;C1723,Backgroundconc!$A$3:$E$2100,4,FALSE)</f>
        <v>#N/A</v>
      </c>
      <c r="S1723" s="117" t="e">
        <f>VLOOKUP(B1723&amp;"-"&amp;C1723,Backgroundconc!$A$3:$E$2100,5,FALSE)</f>
        <v>#N/A</v>
      </c>
    </row>
    <row r="1724" spans="1:19">
      <c r="A1724" s="117" t="str">
        <f t="shared" si="158"/>
        <v>31132012</v>
      </c>
      <c r="B1724" s="117">
        <f t="shared" si="162"/>
        <v>31</v>
      </c>
      <c r="C1724" s="117">
        <f t="shared" si="163"/>
        <v>13</v>
      </c>
      <c r="D1724" s="117">
        <v>144000</v>
      </c>
      <c r="E1724" s="117">
        <v>70000</v>
      </c>
      <c r="F1724" s="117">
        <v>2012</v>
      </c>
      <c r="G1724" s="117">
        <v>3.0819700000000001</v>
      </c>
      <c r="N1724" s="117" t="str">
        <f t="shared" si="159"/>
        <v>14400070000</v>
      </c>
      <c r="O1724" s="117">
        <f t="shared" si="160"/>
        <v>31</v>
      </c>
      <c r="P1724" s="117">
        <f t="shared" si="161"/>
        <v>13</v>
      </c>
      <c r="R1724" s="117" t="e">
        <f>VLOOKUP(B1724&amp;"-"&amp;C1724,Backgroundconc!$A$3:$E$2100,4,FALSE)</f>
        <v>#N/A</v>
      </c>
      <c r="S1724" s="117" t="e">
        <f>VLOOKUP(B1724&amp;"-"&amp;C1724,Backgroundconc!$A$3:$E$2100,5,FALSE)</f>
        <v>#N/A</v>
      </c>
    </row>
    <row r="1725" spans="1:19">
      <c r="A1725" s="117" t="str">
        <f t="shared" si="158"/>
        <v>31142012</v>
      </c>
      <c r="B1725" s="117">
        <f t="shared" si="162"/>
        <v>31</v>
      </c>
      <c r="C1725" s="117">
        <f t="shared" si="163"/>
        <v>14</v>
      </c>
      <c r="D1725" s="117">
        <v>144000</v>
      </c>
      <c r="E1725" s="117">
        <v>74000</v>
      </c>
      <c r="F1725" s="117">
        <v>2012</v>
      </c>
      <c r="G1725" s="117">
        <v>3.160215</v>
      </c>
      <c r="N1725" s="117" t="str">
        <f t="shared" si="159"/>
        <v>14400074000</v>
      </c>
      <c r="O1725" s="117">
        <f t="shared" si="160"/>
        <v>31</v>
      </c>
      <c r="P1725" s="117">
        <f t="shared" si="161"/>
        <v>14</v>
      </c>
      <c r="R1725" s="117">
        <f>VLOOKUP(B1725&amp;"-"&amp;C1725,Backgroundconc!$A$3:$E$2100,4,FALSE)</f>
        <v>144000</v>
      </c>
      <c r="S1725" s="117">
        <f>VLOOKUP(B1725&amp;"-"&amp;C1725,Backgroundconc!$A$3:$E$2100,5,FALSE)</f>
        <v>74000</v>
      </c>
    </row>
    <row r="1726" spans="1:19">
      <c r="A1726" s="117" t="str">
        <f t="shared" si="158"/>
        <v>31152012</v>
      </c>
      <c r="B1726" s="117">
        <f t="shared" si="162"/>
        <v>31</v>
      </c>
      <c r="C1726" s="117">
        <f t="shared" si="163"/>
        <v>15</v>
      </c>
      <c r="D1726" s="117">
        <v>144000</v>
      </c>
      <c r="E1726" s="117">
        <v>78000</v>
      </c>
      <c r="F1726" s="117">
        <v>2012</v>
      </c>
      <c r="G1726" s="117">
        <v>2.9152450000000001</v>
      </c>
      <c r="N1726" s="117" t="str">
        <f t="shared" si="159"/>
        <v>14400078000</v>
      </c>
      <c r="O1726" s="117">
        <f t="shared" si="160"/>
        <v>31</v>
      </c>
      <c r="P1726" s="117">
        <f t="shared" si="161"/>
        <v>15</v>
      </c>
      <c r="R1726" s="117">
        <f>VLOOKUP(B1726&amp;"-"&amp;C1726,Backgroundconc!$A$3:$E$2100,4,FALSE)</f>
        <v>144000</v>
      </c>
      <c r="S1726" s="117">
        <f>VLOOKUP(B1726&amp;"-"&amp;C1726,Backgroundconc!$A$3:$E$2100,5,FALSE)</f>
        <v>78000</v>
      </c>
    </row>
    <row r="1727" spans="1:19">
      <c r="A1727" s="117" t="str">
        <f t="shared" si="158"/>
        <v>31162012</v>
      </c>
      <c r="B1727" s="117">
        <f t="shared" si="162"/>
        <v>31</v>
      </c>
      <c r="C1727" s="117">
        <f t="shared" si="163"/>
        <v>16</v>
      </c>
      <c r="D1727" s="117">
        <v>144000</v>
      </c>
      <c r="E1727" s="117">
        <v>82000</v>
      </c>
      <c r="F1727" s="117">
        <v>2012</v>
      </c>
      <c r="G1727" s="117">
        <v>3.2563360000000001</v>
      </c>
      <c r="N1727" s="117" t="str">
        <f t="shared" si="159"/>
        <v>14400082000</v>
      </c>
      <c r="O1727" s="117">
        <f t="shared" si="160"/>
        <v>31</v>
      </c>
      <c r="P1727" s="117">
        <f t="shared" si="161"/>
        <v>16</v>
      </c>
      <c r="R1727" s="117">
        <f>VLOOKUP(B1727&amp;"-"&amp;C1727,Backgroundconc!$A$3:$E$2100,4,FALSE)</f>
        <v>144000</v>
      </c>
      <c r="S1727" s="117">
        <f>VLOOKUP(B1727&amp;"-"&amp;C1727,Backgroundconc!$A$3:$E$2100,5,FALSE)</f>
        <v>82000</v>
      </c>
    </row>
    <row r="1728" spans="1:19">
      <c r="A1728" s="117" t="str">
        <f t="shared" si="158"/>
        <v>31172012</v>
      </c>
      <c r="B1728" s="117">
        <f t="shared" si="162"/>
        <v>31</v>
      </c>
      <c r="C1728" s="117">
        <f t="shared" si="163"/>
        <v>17</v>
      </c>
      <c r="D1728" s="117">
        <v>144000</v>
      </c>
      <c r="E1728" s="117">
        <v>86000</v>
      </c>
      <c r="F1728" s="117">
        <v>2012</v>
      </c>
      <c r="G1728" s="117">
        <v>2.7330450000000002</v>
      </c>
      <c r="N1728" s="117" t="str">
        <f t="shared" si="159"/>
        <v>14400086000</v>
      </c>
      <c r="O1728" s="117">
        <f t="shared" si="160"/>
        <v>31</v>
      </c>
      <c r="P1728" s="117">
        <f t="shared" si="161"/>
        <v>17</v>
      </c>
      <c r="R1728" s="117">
        <f>VLOOKUP(B1728&amp;"-"&amp;C1728,Backgroundconc!$A$3:$E$2100,4,FALSE)</f>
        <v>144000</v>
      </c>
      <c r="S1728" s="117">
        <f>VLOOKUP(B1728&amp;"-"&amp;C1728,Backgroundconc!$A$3:$E$2100,5,FALSE)</f>
        <v>86000</v>
      </c>
    </row>
    <row r="1729" spans="1:19">
      <c r="A1729" s="117" t="str">
        <f t="shared" si="158"/>
        <v>31182012</v>
      </c>
      <c r="B1729" s="117">
        <f t="shared" si="162"/>
        <v>31</v>
      </c>
      <c r="C1729" s="117">
        <f t="shared" si="163"/>
        <v>18</v>
      </c>
      <c r="D1729" s="117">
        <v>144000</v>
      </c>
      <c r="E1729" s="117">
        <v>90000</v>
      </c>
      <c r="F1729" s="117">
        <v>2012</v>
      </c>
      <c r="G1729" s="117">
        <v>2.9454600000000002</v>
      </c>
      <c r="N1729" s="117" t="str">
        <f t="shared" si="159"/>
        <v>14400090000</v>
      </c>
      <c r="O1729" s="117">
        <f t="shared" si="160"/>
        <v>31</v>
      </c>
      <c r="P1729" s="117">
        <f t="shared" si="161"/>
        <v>18</v>
      </c>
      <c r="R1729" s="117">
        <f>VLOOKUP(B1729&amp;"-"&amp;C1729,Backgroundconc!$A$3:$E$2100,4,FALSE)</f>
        <v>144000</v>
      </c>
      <c r="S1729" s="117">
        <f>VLOOKUP(B1729&amp;"-"&amp;C1729,Backgroundconc!$A$3:$E$2100,5,FALSE)</f>
        <v>90000</v>
      </c>
    </row>
    <row r="1730" spans="1:19">
      <c r="A1730" s="117" t="str">
        <f t="shared" si="158"/>
        <v>31192012</v>
      </c>
      <c r="B1730" s="117">
        <f t="shared" si="162"/>
        <v>31</v>
      </c>
      <c r="C1730" s="117">
        <f t="shared" si="163"/>
        <v>19</v>
      </c>
      <c r="D1730" s="117">
        <v>144000</v>
      </c>
      <c r="E1730" s="117">
        <v>94000</v>
      </c>
      <c r="F1730" s="117">
        <v>2012</v>
      </c>
      <c r="G1730" s="117">
        <v>2.9200309999999998</v>
      </c>
      <c r="N1730" s="117" t="str">
        <f t="shared" si="159"/>
        <v>14400094000</v>
      </c>
      <c r="O1730" s="117">
        <f t="shared" si="160"/>
        <v>31</v>
      </c>
      <c r="P1730" s="117">
        <f t="shared" si="161"/>
        <v>19</v>
      </c>
      <c r="R1730" s="117">
        <f>VLOOKUP(B1730&amp;"-"&amp;C1730,Backgroundconc!$A$3:$E$2100,4,FALSE)</f>
        <v>144000</v>
      </c>
      <c r="S1730" s="117">
        <f>VLOOKUP(B1730&amp;"-"&amp;C1730,Backgroundconc!$A$3:$E$2100,5,FALSE)</f>
        <v>94000</v>
      </c>
    </row>
    <row r="1731" spans="1:19">
      <c r="A1731" s="117" t="str">
        <f t="shared" ref="A1731:A1794" si="164">CONCATENATE(B1731,C1731,F1731)</f>
        <v>31202012</v>
      </c>
      <c r="B1731" s="117">
        <f t="shared" si="162"/>
        <v>31</v>
      </c>
      <c r="C1731" s="117">
        <f t="shared" si="163"/>
        <v>20</v>
      </c>
      <c r="D1731" s="117">
        <v>144000</v>
      </c>
      <c r="E1731" s="117">
        <v>98000</v>
      </c>
      <c r="F1731" s="117">
        <v>2012</v>
      </c>
      <c r="G1731" s="117">
        <v>3.0786799999999999</v>
      </c>
      <c r="N1731" s="117" t="str">
        <f t="shared" ref="N1731:N1794" si="165">D1731&amp;E1731</f>
        <v>14400098000</v>
      </c>
      <c r="O1731" s="117">
        <f t="shared" ref="O1731:O1794" si="166">B1731</f>
        <v>31</v>
      </c>
      <c r="P1731" s="117">
        <f t="shared" ref="P1731:P1794" si="167">C1731</f>
        <v>20</v>
      </c>
      <c r="R1731" s="117">
        <f>VLOOKUP(B1731&amp;"-"&amp;C1731,Backgroundconc!$A$3:$E$2100,4,FALSE)</f>
        <v>144000</v>
      </c>
      <c r="S1731" s="117">
        <f>VLOOKUP(B1731&amp;"-"&amp;C1731,Backgroundconc!$A$3:$E$2100,5,FALSE)</f>
        <v>98000</v>
      </c>
    </row>
    <row r="1732" spans="1:19">
      <c r="A1732" s="117" t="str">
        <f t="shared" si="164"/>
        <v>31212012</v>
      </c>
      <c r="B1732" s="117">
        <f t="shared" si="162"/>
        <v>31</v>
      </c>
      <c r="C1732" s="117">
        <f t="shared" si="163"/>
        <v>21</v>
      </c>
      <c r="D1732" s="117">
        <v>144000</v>
      </c>
      <c r="E1732" s="117">
        <v>102000</v>
      </c>
      <c r="F1732" s="117">
        <v>2012</v>
      </c>
      <c r="G1732" s="117">
        <v>2.9865970000000002</v>
      </c>
      <c r="N1732" s="117" t="str">
        <f t="shared" si="165"/>
        <v>144000102000</v>
      </c>
      <c r="O1732" s="117">
        <f t="shared" si="166"/>
        <v>31</v>
      </c>
      <c r="P1732" s="117">
        <f t="shared" si="167"/>
        <v>21</v>
      </c>
      <c r="R1732" s="117">
        <f>VLOOKUP(B1732&amp;"-"&amp;C1732,Backgroundconc!$A$3:$E$2100,4,FALSE)</f>
        <v>144000</v>
      </c>
      <c r="S1732" s="117">
        <f>VLOOKUP(B1732&amp;"-"&amp;C1732,Backgroundconc!$A$3:$E$2100,5,FALSE)</f>
        <v>102000</v>
      </c>
    </row>
    <row r="1733" spans="1:19">
      <c r="A1733" s="117" t="str">
        <f t="shared" si="164"/>
        <v>31222012</v>
      </c>
      <c r="B1733" s="117">
        <f t="shared" si="162"/>
        <v>31</v>
      </c>
      <c r="C1733" s="117">
        <f t="shared" si="163"/>
        <v>22</v>
      </c>
      <c r="D1733" s="117">
        <v>144000</v>
      </c>
      <c r="E1733" s="117">
        <v>106000</v>
      </c>
      <c r="F1733" s="117">
        <v>2012</v>
      </c>
      <c r="G1733" s="117">
        <v>3.1174240000000002</v>
      </c>
      <c r="N1733" s="117" t="str">
        <f t="shared" si="165"/>
        <v>144000106000</v>
      </c>
      <c r="O1733" s="117">
        <f t="shared" si="166"/>
        <v>31</v>
      </c>
      <c r="P1733" s="117">
        <f t="shared" si="167"/>
        <v>22</v>
      </c>
      <c r="R1733" s="117">
        <f>VLOOKUP(B1733&amp;"-"&amp;C1733,Backgroundconc!$A$3:$E$2100,4,FALSE)</f>
        <v>144000</v>
      </c>
      <c r="S1733" s="117">
        <f>VLOOKUP(B1733&amp;"-"&amp;C1733,Backgroundconc!$A$3:$E$2100,5,FALSE)</f>
        <v>106000</v>
      </c>
    </row>
    <row r="1734" spans="1:19">
      <c r="A1734" s="117" t="str">
        <f t="shared" si="164"/>
        <v>31232012</v>
      </c>
      <c r="B1734" s="117">
        <f t="shared" si="162"/>
        <v>31</v>
      </c>
      <c r="C1734" s="117">
        <f t="shared" si="163"/>
        <v>23</v>
      </c>
      <c r="D1734" s="117">
        <v>144000</v>
      </c>
      <c r="E1734" s="117">
        <v>110000</v>
      </c>
      <c r="F1734" s="117">
        <v>2012</v>
      </c>
      <c r="G1734" s="117">
        <v>3.1292110000000002</v>
      </c>
      <c r="N1734" s="117" t="str">
        <f t="shared" si="165"/>
        <v>144000110000</v>
      </c>
      <c r="O1734" s="117">
        <f t="shared" si="166"/>
        <v>31</v>
      </c>
      <c r="P1734" s="117">
        <f t="shared" si="167"/>
        <v>23</v>
      </c>
      <c r="R1734" s="117">
        <f>VLOOKUP(B1734&amp;"-"&amp;C1734,Backgroundconc!$A$3:$E$2100,4,FALSE)</f>
        <v>144000</v>
      </c>
      <c r="S1734" s="117">
        <f>VLOOKUP(B1734&amp;"-"&amp;C1734,Backgroundconc!$A$3:$E$2100,5,FALSE)</f>
        <v>110000</v>
      </c>
    </row>
    <row r="1735" spans="1:19">
      <c r="A1735" s="117" t="str">
        <f t="shared" si="164"/>
        <v>31242012</v>
      </c>
      <c r="B1735" s="117">
        <f t="shared" si="162"/>
        <v>31</v>
      </c>
      <c r="C1735" s="117">
        <f t="shared" si="163"/>
        <v>24</v>
      </c>
      <c r="D1735" s="117">
        <v>144000</v>
      </c>
      <c r="E1735" s="117">
        <v>114000</v>
      </c>
      <c r="F1735" s="117">
        <v>2012</v>
      </c>
      <c r="G1735" s="117">
        <v>2.8264480000000001</v>
      </c>
      <c r="N1735" s="117" t="str">
        <f t="shared" si="165"/>
        <v>144000114000</v>
      </c>
      <c r="O1735" s="117">
        <f t="shared" si="166"/>
        <v>31</v>
      </c>
      <c r="P1735" s="117">
        <f t="shared" si="167"/>
        <v>24</v>
      </c>
      <c r="R1735" s="117">
        <f>VLOOKUP(B1735&amp;"-"&amp;C1735,Backgroundconc!$A$3:$E$2100,4,FALSE)</f>
        <v>144000</v>
      </c>
      <c r="S1735" s="117">
        <f>VLOOKUP(B1735&amp;"-"&amp;C1735,Backgroundconc!$A$3:$E$2100,5,FALSE)</f>
        <v>114000</v>
      </c>
    </row>
    <row r="1736" spans="1:19">
      <c r="A1736" s="117" t="str">
        <f t="shared" si="164"/>
        <v>31252012</v>
      </c>
      <c r="B1736" s="117">
        <f t="shared" si="162"/>
        <v>31</v>
      </c>
      <c r="C1736" s="117">
        <f t="shared" si="163"/>
        <v>25</v>
      </c>
      <c r="D1736" s="117">
        <v>144000</v>
      </c>
      <c r="E1736" s="117">
        <v>118000</v>
      </c>
      <c r="F1736" s="117">
        <v>2012</v>
      </c>
      <c r="G1736" s="117">
        <v>2.754311</v>
      </c>
      <c r="N1736" s="117" t="str">
        <f t="shared" si="165"/>
        <v>144000118000</v>
      </c>
      <c r="O1736" s="117">
        <f t="shared" si="166"/>
        <v>31</v>
      </c>
      <c r="P1736" s="117">
        <f t="shared" si="167"/>
        <v>25</v>
      </c>
      <c r="R1736" s="117">
        <f>VLOOKUP(B1736&amp;"-"&amp;C1736,Backgroundconc!$A$3:$E$2100,4,FALSE)</f>
        <v>144000</v>
      </c>
      <c r="S1736" s="117">
        <f>VLOOKUP(B1736&amp;"-"&amp;C1736,Backgroundconc!$A$3:$E$2100,5,FALSE)</f>
        <v>118000</v>
      </c>
    </row>
    <row r="1737" spans="1:19">
      <c r="A1737" s="117" t="str">
        <f t="shared" si="164"/>
        <v>31262012</v>
      </c>
      <c r="B1737" s="117">
        <f t="shared" si="162"/>
        <v>31</v>
      </c>
      <c r="C1737" s="117">
        <f t="shared" si="163"/>
        <v>26</v>
      </c>
      <c r="D1737" s="117">
        <v>144000</v>
      </c>
      <c r="E1737" s="117">
        <v>122000</v>
      </c>
      <c r="F1737" s="117">
        <v>2012</v>
      </c>
      <c r="G1737" s="117">
        <v>3.1191939999999998</v>
      </c>
      <c r="N1737" s="117" t="str">
        <f t="shared" si="165"/>
        <v>144000122000</v>
      </c>
      <c r="O1737" s="117">
        <f t="shared" si="166"/>
        <v>31</v>
      </c>
      <c r="P1737" s="117">
        <f t="shared" si="167"/>
        <v>26</v>
      </c>
      <c r="R1737" s="117">
        <f>VLOOKUP(B1737&amp;"-"&amp;C1737,Backgroundconc!$A$3:$E$2100,4,FALSE)</f>
        <v>144000</v>
      </c>
      <c r="S1737" s="117">
        <f>VLOOKUP(B1737&amp;"-"&amp;C1737,Backgroundconc!$A$3:$E$2100,5,FALSE)</f>
        <v>122000</v>
      </c>
    </row>
    <row r="1738" spans="1:19">
      <c r="A1738" s="117" t="str">
        <f t="shared" si="164"/>
        <v>31272012</v>
      </c>
      <c r="B1738" s="117">
        <f t="shared" si="162"/>
        <v>31</v>
      </c>
      <c r="C1738" s="117">
        <f t="shared" si="163"/>
        <v>27</v>
      </c>
      <c r="D1738" s="117">
        <v>144000</v>
      </c>
      <c r="E1738" s="117">
        <v>126000</v>
      </c>
      <c r="F1738" s="117">
        <v>2012</v>
      </c>
      <c r="G1738" s="117">
        <v>3.2804549999999999</v>
      </c>
      <c r="N1738" s="117" t="str">
        <f t="shared" si="165"/>
        <v>144000126000</v>
      </c>
      <c r="O1738" s="117">
        <f t="shared" si="166"/>
        <v>31</v>
      </c>
      <c r="P1738" s="117">
        <f t="shared" si="167"/>
        <v>27</v>
      </c>
      <c r="R1738" s="117">
        <f>VLOOKUP(B1738&amp;"-"&amp;C1738,Backgroundconc!$A$3:$E$2100,4,FALSE)</f>
        <v>144000</v>
      </c>
      <c r="S1738" s="117">
        <f>VLOOKUP(B1738&amp;"-"&amp;C1738,Backgroundconc!$A$3:$E$2100,5,FALSE)</f>
        <v>126000</v>
      </c>
    </row>
    <row r="1739" spans="1:19">
      <c r="A1739" s="117" t="str">
        <f t="shared" si="164"/>
        <v>31282012</v>
      </c>
      <c r="B1739" s="117">
        <f t="shared" si="162"/>
        <v>31</v>
      </c>
      <c r="C1739" s="117">
        <f t="shared" si="163"/>
        <v>28</v>
      </c>
      <c r="D1739" s="117">
        <v>144000</v>
      </c>
      <c r="E1739" s="117">
        <v>130000</v>
      </c>
      <c r="F1739" s="117">
        <v>2012</v>
      </c>
      <c r="G1739" s="117">
        <v>3.4857130000000001</v>
      </c>
      <c r="N1739" s="117" t="str">
        <f t="shared" si="165"/>
        <v>144000130000</v>
      </c>
      <c r="O1739" s="117">
        <f t="shared" si="166"/>
        <v>31</v>
      </c>
      <c r="P1739" s="117">
        <f t="shared" si="167"/>
        <v>28</v>
      </c>
      <c r="R1739" s="117">
        <f>VLOOKUP(B1739&amp;"-"&amp;C1739,Backgroundconc!$A$3:$E$2100,4,FALSE)</f>
        <v>144000</v>
      </c>
      <c r="S1739" s="117">
        <f>VLOOKUP(B1739&amp;"-"&amp;C1739,Backgroundconc!$A$3:$E$2100,5,FALSE)</f>
        <v>130000</v>
      </c>
    </row>
    <row r="1740" spans="1:19">
      <c r="A1740" s="117" t="str">
        <f t="shared" si="164"/>
        <v>31292012</v>
      </c>
      <c r="B1740" s="117">
        <f t="shared" si="162"/>
        <v>31</v>
      </c>
      <c r="C1740" s="117">
        <f t="shared" si="163"/>
        <v>29</v>
      </c>
      <c r="D1740" s="117">
        <v>144000</v>
      </c>
      <c r="E1740" s="117">
        <v>134000</v>
      </c>
      <c r="F1740" s="117">
        <v>2012</v>
      </c>
      <c r="G1740" s="117">
        <v>3.5443600000000002</v>
      </c>
      <c r="N1740" s="117" t="str">
        <f t="shared" si="165"/>
        <v>144000134000</v>
      </c>
      <c r="O1740" s="117">
        <f t="shared" si="166"/>
        <v>31</v>
      </c>
      <c r="P1740" s="117">
        <f t="shared" si="167"/>
        <v>29</v>
      </c>
      <c r="R1740" s="117">
        <f>VLOOKUP(B1740&amp;"-"&amp;C1740,Backgroundconc!$A$3:$E$2100,4,FALSE)</f>
        <v>144000</v>
      </c>
      <c r="S1740" s="117">
        <f>VLOOKUP(B1740&amp;"-"&amp;C1740,Backgroundconc!$A$3:$E$2100,5,FALSE)</f>
        <v>134000</v>
      </c>
    </row>
    <row r="1741" spans="1:19">
      <c r="A1741" s="117" t="str">
        <f t="shared" si="164"/>
        <v>31302012</v>
      </c>
      <c r="B1741" s="117">
        <f t="shared" si="162"/>
        <v>31</v>
      </c>
      <c r="C1741" s="117">
        <f t="shared" si="163"/>
        <v>30</v>
      </c>
      <c r="D1741" s="117">
        <v>144000</v>
      </c>
      <c r="E1741" s="117">
        <v>138000</v>
      </c>
      <c r="F1741" s="117">
        <v>2012</v>
      </c>
      <c r="G1741" s="117">
        <v>3.7212149999999999</v>
      </c>
      <c r="N1741" s="117" t="str">
        <f t="shared" si="165"/>
        <v>144000138000</v>
      </c>
      <c r="O1741" s="117">
        <f t="shared" si="166"/>
        <v>31</v>
      </c>
      <c r="P1741" s="117">
        <f t="shared" si="167"/>
        <v>30</v>
      </c>
      <c r="R1741" s="117">
        <f>VLOOKUP(B1741&amp;"-"&amp;C1741,Backgroundconc!$A$3:$E$2100,4,FALSE)</f>
        <v>144000</v>
      </c>
      <c r="S1741" s="117">
        <f>VLOOKUP(B1741&amp;"-"&amp;C1741,Backgroundconc!$A$3:$E$2100,5,FALSE)</f>
        <v>138000</v>
      </c>
    </row>
    <row r="1742" spans="1:19">
      <c r="A1742" s="117" t="str">
        <f t="shared" si="164"/>
        <v>31312012</v>
      </c>
      <c r="B1742" s="117">
        <f t="shared" si="162"/>
        <v>31</v>
      </c>
      <c r="C1742" s="117">
        <f t="shared" si="163"/>
        <v>31</v>
      </c>
      <c r="D1742" s="117">
        <v>144000</v>
      </c>
      <c r="E1742" s="117">
        <v>142000</v>
      </c>
      <c r="F1742" s="117">
        <v>2012</v>
      </c>
      <c r="G1742" s="117">
        <v>3.439063</v>
      </c>
      <c r="N1742" s="117" t="str">
        <f t="shared" si="165"/>
        <v>144000142000</v>
      </c>
      <c r="O1742" s="117">
        <f t="shared" si="166"/>
        <v>31</v>
      </c>
      <c r="P1742" s="117">
        <f t="shared" si="167"/>
        <v>31</v>
      </c>
      <c r="R1742" s="117">
        <f>VLOOKUP(B1742&amp;"-"&amp;C1742,Backgroundconc!$A$3:$E$2100,4,FALSE)</f>
        <v>144000</v>
      </c>
      <c r="S1742" s="117">
        <f>VLOOKUP(B1742&amp;"-"&amp;C1742,Backgroundconc!$A$3:$E$2100,5,FALSE)</f>
        <v>142000</v>
      </c>
    </row>
    <row r="1743" spans="1:19">
      <c r="A1743" s="117" t="str">
        <f t="shared" si="164"/>
        <v>31322012</v>
      </c>
      <c r="B1743" s="117">
        <f t="shared" si="162"/>
        <v>31</v>
      </c>
      <c r="C1743" s="117">
        <f t="shared" si="163"/>
        <v>32</v>
      </c>
      <c r="D1743" s="117">
        <v>144000</v>
      </c>
      <c r="E1743" s="117">
        <v>146000</v>
      </c>
      <c r="F1743" s="117">
        <v>2012</v>
      </c>
      <c r="G1743" s="117">
        <v>3.5841980000000002</v>
      </c>
      <c r="N1743" s="117" t="str">
        <f t="shared" si="165"/>
        <v>144000146000</v>
      </c>
      <c r="O1743" s="117">
        <f t="shared" si="166"/>
        <v>31</v>
      </c>
      <c r="P1743" s="117">
        <f t="shared" si="167"/>
        <v>32</v>
      </c>
      <c r="R1743" s="117">
        <f>VLOOKUP(B1743&amp;"-"&amp;C1743,Backgroundconc!$A$3:$E$2100,4,FALSE)</f>
        <v>144000</v>
      </c>
      <c r="S1743" s="117">
        <f>VLOOKUP(B1743&amp;"-"&amp;C1743,Backgroundconc!$A$3:$E$2100,5,FALSE)</f>
        <v>146000</v>
      </c>
    </row>
    <row r="1744" spans="1:19">
      <c r="A1744" s="117" t="str">
        <f t="shared" si="164"/>
        <v>31332012</v>
      </c>
      <c r="B1744" s="117">
        <f t="shared" si="162"/>
        <v>31</v>
      </c>
      <c r="C1744" s="117">
        <f t="shared" si="163"/>
        <v>33</v>
      </c>
      <c r="D1744" s="117">
        <v>144000</v>
      </c>
      <c r="E1744" s="117">
        <v>150000</v>
      </c>
      <c r="F1744" s="117">
        <v>2012</v>
      </c>
      <c r="G1744" s="117">
        <v>3.2479469999999999</v>
      </c>
      <c r="N1744" s="117" t="str">
        <f t="shared" si="165"/>
        <v>144000150000</v>
      </c>
      <c r="O1744" s="117">
        <f t="shared" si="166"/>
        <v>31</v>
      </c>
      <c r="P1744" s="117">
        <f t="shared" si="167"/>
        <v>33</v>
      </c>
      <c r="R1744" s="117">
        <f>VLOOKUP(B1744&amp;"-"&amp;C1744,Backgroundconc!$A$3:$E$2100,4,FALSE)</f>
        <v>144000</v>
      </c>
      <c r="S1744" s="117">
        <f>VLOOKUP(B1744&amp;"-"&amp;C1744,Backgroundconc!$A$3:$E$2100,5,FALSE)</f>
        <v>150000</v>
      </c>
    </row>
    <row r="1745" spans="1:19">
      <c r="A1745" s="117" t="str">
        <f t="shared" si="164"/>
        <v>31342012</v>
      </c>
      <c r="B1745" s="117">
        <f t="shared" si="162"/>
        <v>31</v>
      </c>
      <c r="C1745" s="117">
        <f t="shared" si="163"/>
        <v>34</v>
      </c>
      <c r="D1745" s="117">
        <v>144000</v>
      </c>
      <c r="E1745" s="117">
        <v>154000</v>
      </c>
      <c r="F1745" s="117">
        <v>2012</v>
      </c>
      <c r="G1745" s="117">
        <v>3.0072770000000002</v>
      </c>
      <c r="N1745" s="117" t="str">
        <f t="shared" si="165"/>
        <v>144000154000</v>
      </c>
      <c r="O1745" s="117">
        <f t="shared" si="166"/>
        <v>31</v>
      </c>
      <c r="P1745" s="117">
        <f t="shared" si="167"/>
        <v>34</v>
      </c>
      <c r="R1745" s="117">
        <f>VLOOKUP(B1745&amp;"-"&amp;C1745,Backgroundconc!$A$3:$E$2100,4,FALSE)</f>
        <v>144000</v>
      </c>
      <c r="S1745" s="117">
        <f>VLOOKUP(B1745&amp;"-"&amp;C1745,Backgroundconc!$A$3:$E$2100,5,FALSE)</f>
        <v>154000</v>
      </c>
    </row>
    <row r="1746" spans="1:19">
      <c r="A1746" s="117" t="str">
        <f t="shared" si="164"/>
        <v>31352012</v>
      </c>
      <c r="B1746" s="117">
        <f t="shared" si="162"/>
        <v>31</v>
      </c>
      <c r="C1746" s="117">
        <f t="shared" si="163"/>
        <v>35</v>
      </c>
      <c r="D1746" s="117">
        <v>144000</v>
      </c>
      <c r="E1746" s="117">
        <v>158000</v>
      </c>
      <c r="F1746" s="117">
        <v>2012</v>
      </c>
      <c r="G1746" s="117">
        <v>2.9022779999999999</v>
      </c>
      <c r="N1746" s="117" t="str">
        <f t="shared" si="165"/>
        <v>144000158000</v>
      </c>
      <c r="O1746" s="117">
        <f t="shared" si="166"/>
        <v>31</v>
      </c>
      <c r="P1746" s="117">
        <f t="shared" si="167"/>
        <v>35</v>
      </c>
      <c r="R1746" s="117">
        <f>VLOOKUP(B1746&amp;"-"&amp;C1746,Backgroundconc!$A$3:$E$2100,4,FALSE)</f>
        <v>144000</v>
      </c>
      <c r="S1746" s="117">
        <f>VLOOKUP(B1746&amp;"-"&amp;C1746,Backgroundconc!$A$3:$E$2100,5,FALSE)</f>
        <v>158000</v>
      </c>
    </row>
    <row r="1747" spans="1:19">
      <c r="A1747" s="117" t="str">
        <f t="shared" si="164"/>
        <v>31362012</v>
      </c>
      <c r="B1747" s="117">
        <f t="shared" si="162"/>
        <v>31</v>
      </c>
      <c r="C1747" s="117">
        <f t="shared" si="163"/>
        <v>36</v>
      </c>
      <c r="D1747" s="117">
        <v>144000</v>
      </c>
      <c r="E1747" s="117">
        <v>162000</v>
      </c>
      <c r="F1747" s="117">
        <v>2012</v>
      </c>
      <c r="G1747" s="117">
        <v>2.8449279999999999</v>
      </c>
      <c r="N1747" s="117" t="str">
        <f t="shared" si="165"/>
        <v>144000162000</v>
      </c>
      <c r="O1747" s="117">
        <f t="shared" si="166"/>
        <v>31</v>
      </c>
      <c r="P1747" s="117">
        <f t="shared" si="167"/>
        <v>36</v>
      </c>
      <c r="R1747" s="117">
        <f>VLOOKUP(B1747&amp;"-"&amp;C1747,Backgroundconc!$A$3:$E$2100,4,FALSE)</f>
        <v>144000</v>
      </c>
      <c r="S1747" s="117">
        <f>VLOOKUP(B1747&amp;"-"&amp;C1747,Backgroundconc!$A$3:$E$2100,5,FALSE)</f>
        <v>162000</v>
      </c>
    </row>
    <row r="1748" spans="1:19">
      <c r="A1748" s="117" t="str">
        <f t="shared" si="164"/>
        <v>31372012</v>
      </c>
      <c r="B1748" s="117">
        <f t="shared" si="162"/>
        <v>31</v>
      </c>
      <c r="C1748" s="117">
        <f t="shared" si="163"/>
        <v>37</v>
      </c>
      <c r="D1748" s="117">
        <v>144000</v>
      </c>
      <c r="E1748" s="117">
        <v>166000</v>
      </c>
      <c r="F1748" s="117">
        <v>2012</v>
      </c>
      <c r="G1748" s="117">
        <v>2.7432660000000002</v>
      </c>
      <c r="N1748" s="117" t="str">
        <f t="shared" si="165"/>
        <v>144000166000</v>
      </c>
      <c r="O1748" s="117">
        <f t="shared" si="166"/>
        <v>31</v>
      </c>
      <c r="P1748" s="117">
        <f t="shared" si="167"/>
        <v>37</v>
      </c>
      <c r="R1748" s="117">
        <f>VLOOKUP(B1748&amp;"-"&amp;C1748,Backgroundconc!$A$3:$E$2100,4,FALSE)</f>
        <v>144000</v>
      </c>
      <c r="S1748" s="117">
        <f>VLOOKUP(B1748&amp;"-"&amp;C1748,Backgroundconc!$A$3:$E$2100,5,FALSE)</f>
        <v>166000</v>
      </c>
    </row>
    <row r="1749" spans="1:19">
      <c r="A1749" s="117" t="str">
        <f t="shared" si="164"/>
        <v>31382012</v>
      </c>
      <c r="B1749" s="117">
        <f t="shared" si="162"/>
        <v>31</v>
      </c>
      <c r="C1749" s="117">
        <f t="shared" si="163"/>
        <v>38</v>
      </c>
      <c r="D1749" s="117">
        <v>144000</v>
      </c>
      <c r="E1749" s="117">
        <v>170000</v>
      </c>
      <c r="F1749" s="117">
        <v>2012</v>
      </c>
      <c r="G1749" s="117">
        <v>2.76647</v>
      </c>
      <c r="N1749" s="117" t="str">
        <f t="shared" si="165"/>
        <v>144000170000</v>
      </c>
      <c r="O1749" s="117">
        <f t="shared" si="166"/>
        <v>31</v>
      </c>
      <c r="P1749" s="117">
        <f t="shared" si="167"/>
        <v>38</v>
      </c>
      <c r="R1749" s="117">
        <f>VLOOKUP(B1749&amp;"-"&amp;C1749,Backgroundconc!$A$3:$E$2100,4,FALSE)</f>
        <v>144000</v>
      </c>
      <c r="S1749" s="117">
        <f>VLOOKUP(B1749&amp;"-"&amp;C1749,Backgroundconc!$A$3:$E$2100,5,FALSE)</f>
        <v>170000</v>
      </c>
    </row>
    <row r="1750" spans="1:19">
      <c r="A1750" s="117" t="str">
        <f t="shared" si="164"/>
        <v>31392012</v>
      </c>
      <c r="B1750" s="117">
        <f t="shared" si="162"/>
        <v>31</v>
      </c>
      <c r="C1750" s="117">
        <f t="shared" si="163"/>
        <v>39</v>
      </c>
      <c r="D1750" s="117">
        <v>144000</v>
      </c>
      <c r="E1750" s="117">
        <v>174000</v>
      </c>
      <c r="F1750" s="117">
        <v>2012</v>
      </c>
      <c r="G1750" s="117">
        <v>2.8360449999999999</v>
      </c>
      <c r="N1750" s="117" t="str">
        <f t="shared" si="165"/>
        <v>144000174000</v>
      </c>
      <c r="O1750" s="117">
        <f t="shared" si="166"/>
        <v>31</v>
      </c>
      <c r="P1750" s="117">
        <f t="shared" si="167"/>
        <v>39</v>
      </c>
      <c r="R1750" s="117">
        <f>VLOOKUP(B1750&amp;"-"&amp;C1750,Backgroundconc!$A$3:$E$2100,4,FALSE)</f>
        <v>144000</v>
      </c>
      <c r="S1750" s="117">
        <f>VLOOKUP(B1750&amp;"-"&amp;C1750,Backgroundconc!$A$3:$E$2100,5,FALSE)</f>
        <v>174000</v>
      </c>
    </row>
    <row r="1751" spans="1:19">
      <c r="A1751" s="117" t="str">
        <f t="shared" si="164"/>
        <v>31402012</v>
      </c>
      <c r="B1751" s="117">
        <f t="shared" si="162"/>
        <v>31</v>
      </c>
      <c r="C1751" s="117">
        <f t="shared" si="163"/>
        <v>40</v>
      </c>
      <c r="D1751" s="117">
        <v>144000</v>
      </c>
      <c r="E1751" s="117">
        <v>178000</v>
      </c>
      <c r="F1751" s="117">
        <v>2012</v>
      </c>
      <c r="G1751" s="117">
        <v>3.0964320000000001</v>
      </c>
      <c r="N1751" s="117" t="str">
        <f t="shared" si="165"/>
        <v>144000178000</v>
      </c>
      <c r="O1751" s="117">
        <f t="shared" si="166"/>
        <v>31</v>
      </c>
      <c r="P1751" s="117">
        <f t="shared" si="167"/>
        <v>40</v>
      </c>
      <c r="R1751" s="117">
        <f>VLOOKUP(B1751&amp;"-"&amp;C1751,Backgroundconc!$A$3:$E$2100,4,FALSE)</f>
        <v>144000</v>
      </c>
      <c r="S1751" s="117">
        <f>VLOOKUP(B1751&amp;"-"&amp;C1751,Backgroundconc!$A$3:$E$2100,5,FALSE)</f>
        <v>178000</v>
      </c>
    </row>
    <row r="1752" spans="1:19">
      <c r="A1752" s="117" t="str">
        <f t="shared" si="164"/>
        <v>31412012</v>
      </c>
      <c r="B1752" s="117">
        <f t="shared" si="162"/>
        <v>31</v>
      </c>
      <c r="C1752" s="117">
        <f t="shared" si="163"/>
        <v>41</v>
      </c>
      <c r="D1752" s="117">
        <v>144000</v>
      </c>
      <c r="E1752" s="117">
        <v>182000</v>
      </c>
      <c r="F1752" s="117">
        <v>2012</v>
      </c>
      <c r="G1752" s="117">
        <v>3.0887880000000001</v>
      </c>
      <c r="N1752" s="117" t="str">
        <f t="shared" si="165"/>
        <v>144000182000</v>
      </c>
      <c r="O1752" s="117">
        <f t="shared" si="166"/>
        <v>31</v>
      </c>
      <c r="P1752" s="117">
        <f t="shared" si="167"/>
        <v>41</v>
      </c>
      <c r="R1752" s="117">
        <f>VLOOKUP(B1752&amp;"-"&amp;C1752,Backgroundconc!$A$3:$E$2100,4,FALSE)</f>
        <v>144000</v>
      </c>
      <c r="S1752" s="117">
        <f>VLOOKUP(B1752&amp;"-"&amp;C1752,Backgroundconc!$A$3:$E$2100,5,FALSE)</f>
        <v>182000</v>
      </c>
    </row>
    <row r="1753" spans="1:19">
      <c r="A1753" s="117" t="str">
        <f t="shared" si="164"/>
        <v>31422012</v>
      </c>
      <c r="B1753" s="117">
        <f t="shared" si="162"/>
        <v>31</v>
      </c>
      <c r="C1753" s="117">
        <f t="shared" si="163"/>
        <v>42</v>
      </c>
      <c r="D1753" s="117">
        <v>144000</v>
      </c>
      <c r="E1753" s="117">
        <v>186000</v>
      </c>
      <c r="F1753" s="117">
        <v>2012</v>
      </c>
      <c r="G1753" s="117">
        <v>3.1426259999999999</v>
      </c>
      <c r="N1753" s="117" t="str">
        <f t="shared" si="165"/>
        <v>144000186000</v>
      </c>
      <c r="O1753" s="117">
        <f t="shared" si="166"/>
        <v>31</v>
      </c>
      <c r="P1753" s="117">
        <f t="shared" si="167"/>
        <v>42</v>
      </c>
      <c r="R1753" s="117">
        <f>VLOOKUP(B1753&amp;"-"&amp;C1753,Backgroundconc!$A$3:$E$2100,4,FALSE)</f>
        <v>144000</v>
      </c>
      <c r="S1753" s="117">
        <f>VLOOKUP(B1753&amp;"-"&amp;C1753,Backgroundconc!$A$3:$E$2100,5,FALSE)</f>
        <v>186000</v>
      </c>
    </row>
    <row r="1754" spans="1:19">
      <c r="A1754" s="117" t="str">
        <f t="shared" si="164"/>
        <v>31432012</v>
      </c>
      <c r="B1754" s="117">
        <f t="shared" si="162"/>
        <v>31</v>
      </c>
      <c r="C1754" s="117">
        <f t="shared" si="163"/>
        <v>43</v>
      </c>
      <c r="D1754" s="117">
        <v>144000</v>
      </c>
      <c r="E1754" s="117">
        <v>190000</v>
      </c>
      <c r="F1754" s="117">
        <v>2012</v>
      </c>
      <c r="G1754" s="117">
        <v>3.1156389999999998</v>
      </c>
      <c r="N1754" s="117" t="str">
        <f t="shared" si="165"/>
        <v>144000190000</v>
      </c>
      <c r="O1754" s="117">
        <f t="shared" si="166"/>
        <v>31</v>
      </c>
      <c r="P1754" s="117">
        <f t="shared" si="167"/>
        <v>43</v>
      </c>
      <c r="R1754" s="117">
        <f>VLOOKUP(B1754&amp;"-"&amp;C1754,Backgroundconc!$A$3:$E$2100,4,FALSE)</f>
        <v>144000</v>
      </c>
      <c r="S1754" s="117">
        <f>VLOOKUP(B1754&amp;"-"&amp;C1754,Backgroundconc!$A$3:$E$2100,5,FALSE)</f>
        <v>190000</v>
      </c>
    </row>
    <row r="1755" spans="1:19">
      <c r="A1755" s="117" t="str">
        <f t="shared" si="164"/>
        <v>31442012</v>
      </c>
      <c r="B1755" s="117">
        <f t="shared" si="162"/>
        <v>31</v>
      </c>
      <c r="C1755" s="117">
        <f t="shared" si="163"/>
        <v>44</v>
      </c>
      <c r="D1755" s="117">
        <v>144000</v>
      </c>
      <c r="E1755" s="117">
        <v>194000</v>
      </c>
      <c r="F1755" s="117">
        <v>2012</v>
      </c>
      <c r="G1755" s="117">
        <v>3.098481</v>
      </c>
      <c r="N1755" s="117" t="str">
        <f t="shared" si="165"/>
        <v>144000194000</v>
      </c>
      <c r="O1755" s="117">
        <f t="shared" si="166"/>
        <v>31</v>
      </c>
      <c r="P1755" s="117">
        <f t="shared" si="167"/>
        <v>44</v>
      </c>
      <c r="R1755" s="117">
        <f>VLOOKUP(B1755&amp;"-"&amp;C1755,Backgroundconc!$A$3:$E$2100,4,FALSE)</f>
        <v>144000</v>
      </c>
      <c r="S1755" s="117">
        <f>VLOOKUP(B1755&amp;"-"&amp;C1755,Backgroundconc!$A$3:$E$2100,5,FALSE)</f>
        <v>194000</v>
      </c>
    </row>
    <row r="1756" spans="1:19">
      <c r="A1756" s="117" t="str">
        <f t="shared" si="164"/>
        <v>31452012</v>
      </c>
      <c r="B1756" s="117">
        <f t="shared" ref="B1756:B1819" si="168">(D1756-24000)/4000+1</f>
        <v>31</v>
      </c>
      <c r="C1756" s="117">
        <f t="shared" ref="C1756:C1819" si="169">(E1756-22000)/4000+1</f>
        <v>45</v>
      </c>
      <c r="D1756" s="117">
        <v>144000</v>
      </c>
      <c r="E1756" s="117">
        <v>198000</v>
      </c>
      <c r="F1756" s="117">
        <v>2012</v>
      </c>
      <c r="G1756" s="117">
        <v>3.0178959999999999</v>
      </c>
      <c r="N1756" s="117" t="str">
        <f t="shared" si="165"/>
        <v>144000198000</v>
      </c>
      <c r="O1756" s="117">
        <f t="shared" si="166"/>
        <v>31</v>
      </c>
      <c r="P1756" s="117">
        <f t="shared" si="167"/>
        <v>45</v>
      </c>
      <c r="R1756" s="117">
        <f>VLOOKUP(B1756&amp;"-"&amp;C1756,Backgroundconc!$A$3:$E$2100,4,FALSE)</f>
        <v>144000</v>
      </c>
      <c r="S1756" s="117">
        <f>VLOOKUP(B1756&amp;"-"&amp;C1756,Backgroundconc!$A$3:$E$2100,5,FALSE)</f>
        <v>198000</v>
      </c>
    </row>
    <row r="1757" spans="1:19">
      <c r="A1757" s="117" t="str">
        <f t="shared" si="164"/>
        <v>31462012</v>
      </c>
      <c r="B1757" s="117">
        <f t="shared" si="168"/>
        <v>31</v>
      </c>
      <c r="C1757" s="117">
        <f t="shared" si="169"/>
        <v>46</v>
      </c>
      <c r="D1757" s="117">
        <v>144000</v>
      </c>
      <c r="E1757" s="117">
        <v>202000</v>
      </c>
      <c r="F1757" s="117">
        <v>2012</v>
      </c>
      <c r="G1757" s="117">
        <v>3.0982980000000002</v>
      </c>
      <c r="N1757" s="117" t="str">
        <f t="shared" si="165"/>
        <v>144000202000</v>
      </c>
      <c r="O1757" s="117">
        <f t="shared" si="166"/>
        <v>31</v>
      </c>
      <c r="P1757" s="117">
        <f t="shared" si="167"/>
        <v>46</v>
      </c>
      <c r="R1757" s="117">
        <f>VLOOKUP(B1757&amp;"-"&amp;C1757,Backgroundconc!$A$3:$E$2100,4,FALSE)</f>
        <v>144000</v>
      </c>
      <c r="S1757" s="117">
        <f>VLOOKUP(B1757&amp;"-"&amp;C1757,Backgroundconc!$A$3:$E$2100,5,FALSE)</f>
        <v>202000</v>
      </c>
    </row>
    <row r="1758" spans="1:19">
      <c r="A1758" s="117" t="str">
        <f t="shared" si="164"/>
        <v>31472012</v>
      </c>
      <c r="B1758" s="117">
        <f t="shared" si="168"/>
        <v>31</v>
      </c>
      <c r="C1758" s="117">
        <f t="shared" si="169"/>
        <v>47</v>
      </c>
      <c r="D1758" s="117">
        <v>144000</v>
      </c>
      <c r="E1758" s="117">
        <v>206000</v>
      </c>
      <c r="F1758" s="117">
        <v>2012</v>
      </c>
      <c r="G1758" s="117">
        <v>3.5301010000000002</v>
      </c>
      <c r="N1758" s="117" t="str">
        <f t="shared" si="165"/>
        <v>144000206000</v>
      </c>
      <c r="O1758" s="117">
        <f t="shared" si="166"/>
        <v>31</v>
      </c>
      <c r="P1758" s="117">
        <f t="shared" si="167"/>
        <v>47</v>
      </c>
      <c r="R1758" s="117">
        <f>VLOOKUP(B1758&amp;"-"&amp;C1758,Backgroundconc!$A$3:$E$2100,4,FALSE)</f>
        <v>144000</v>
      </c>
      <c r="S1758" s="117">
        <f>VLOOKUP(B1758&amp;"-"&amp;C1758,Backgroundconc!$A$3:$E$2100,5,FALSE)</f>
        <v>206000</v>
      </c>
    </row>
    <row r="1759" spans="1:19">
      <c r="A1759" s="117" t="str">
        <f t="shared" si="164"/>
        <v>31482012</v>
      </c>
      <c r="B1759" s="117">
        <f t="shared" si="168"/>
        <v>31</v>
      </c>
      <c r="C1759" s="117">
        <f t="shared" si="169"/>
        <v>48</v>
      </c>
      <c r="D1759" s="117">
        <v>144000</v>
      </c>
      <c r="E1759" s="117">
        <v>210000</v>
      </c>
      <c r="F1759" s="117">
        <v>2012</v>
      </c>
      <c r="G1759" s="117">
        <v>3.3762289999999999</v>
      </c>
      <c r="N1759" s="117" t="str">
        <f t="shared" si="165"/>
        <v>144000210000</v>
      </c>
      <c r="O1759" s="117">
        <f t="shared" si="166"/>
        <v>31</v>
      </c>
      <c r="P1759" s="117">
        <f t="shared" si="167"/>
        <v>48</v>
      </c>
      <c r="R1759" s="117">
        <f>VLOOKUP(B1759&amp;"-"&amp;C1759,Backgroundconc!$A$3:$E$2100,4,FALSE)</f>
        <v>144000</v>
      </c>
      <c r="S1759" s="117">
        <f>VLOOKUP(B1759&amp;"-"&amp;C1759,Backgroundconc!$A$3:$E$2100,5,FALSE)</f>
        <v>210000</v>
      </c>
    </row>
    <row r="1760" spans="1:19">
      <c r="A1760" s="117" t="str">
        <f t="shared" si="164"/>
        <v>31492012</v>
      </c>
      <c r="B1760" s="117">
        <f t="shared" si="168"/>
        <v>31</v>
      </c>
      <c r="C1760" s="117">
        <f t="shared" si="169"/>
        <v>49</v>
      </c>
      <c r="D1760" s="117">
        <v>144000</v>
      </c>
      <c r="E1760" s="117">
        <v>214000</v>
      </c>
      <c r="F1760" s="117">
        <v>2012</v>
      </c>
      <c r="G1760" s="117">
        <v>3.285218</v>
      </c>
      <c r="N1760" s="117" t="str">
        <f t="shared" si="165"/>
        <v>144000214000</v>
      </c>
      <c r="O1760" s="117">
        <f t="shared" si="166"/>
        <v>31</v>
      </c>
      <c r="P1760" s="117">
        <f t="shared" si="167"/>
        <v>49</v>
      </c>
      <c r="R1760" s="117">
        <f>VLOOKUP(B1760&amp;"-"&amp;C1760,Backgroundconc!$A$3:$E$2100,4,FALSE)</f>
        <v>144000</v>
      </c>
      <c r="S1760" s="117">
        <f>VLOOKUP(B1760&amp;"-"&amp;C1760,Backgroundconc!$A$3:$E$2100,5,FALSE)</f>
        <v>214000</v>
      </c>
    </row>
    <row r="1761" spans="1:19">
      <c r="A1761" s="117" t="str">
        <f t="shared" si="164"/>
        <v>31502012</v>
      </c>
      <c r="B1761" s="117">
        <f t="shared" si="168"/>
        <v>31</v>
      </c>
      <c r="C1761" s="117">
        <f t="shared" si="169"/>
        <v>50</v>
      </c>
      <c r="D1761" s="117">
        <v>144000</v>
      </c>
      <c r="E1761" s="117">
        <v>218000</v>
      </c>
      <c r="F1761" s="117">
        <v>2012</v>
      </c>
      <c r="G1761" s="117">
        <v>2.9761669999999998</v>
      </c>
      <c r="N1761" s="117" t="str">
        <f t="shared" si="165"/>
        <v>144000218000</v>
      </c>
      <c r="O1761" s="117">
        <f t="shared" si="166"/>
        <v>31</v>
      </c>
      <c r="P1761" s="117">
        <f t="shared" si="167"/>
        <v>50</v>
      </c>
      <c r="R1761" s="117">
        <f>VLOOKUP(B1761&amp;"-"&amp;C1761,Backgroundconc!$A$3:$E$2100,4,FALSE)</f>
        <v>144000</v>
      </c>
      <c r="S1761" s="117">
        <f>VLOOKUP(B1761&amp;"-"&amp;C1761,Backgroundconc!$A$3:$E$2100,5,FALSE)</f>
        <v>218000</v>
      </c>
    </row>
    <row r="1762" spans="1:19">
      <c r="A1762" s="117" t="str">
        <f t="shared" si="164"/>
        <v>31512012</v>
      </c>
      <c r="B1762" s="117">
        <f t="shared" si="168"/>
        <v>31</v>
      </c>
      <c r="C1762" s="117">
        <f t="shared" si="169"/>
        <v>51</v>
      </c>
      <c r="D1762" s="117">
        <v>144000</v>
      </c>
      <c r="E1762" s="117">
        <v>222000</v>
      </c>
      <c r="F1762" s="117">
        <v>2012</v>
      </c>
      <c r="G1762" s="117">
        <v>3.1436709999999999</v>
      </c>
      <c r="N1762" s="117" t="str">
        <f t="shared" si="165"/>
        <v>144000222000</v>
      </c>
      <c r="O1762" s="117">
        <f t="shared" si="166"/>
        <v>31</v>
      </c>
      <c r="P1762" s="117">
        <f t="shared" si="167"/>
        <v>51</v>
      </c>
      <c r="R1762" s="117">
        <f>VLOOKUP(B1762&amp;"-"&amp;C1762,Backgroundconc!$A$3:$E$2100,4,FALSE)</f>
        <v>144000</v>
      </c>
      <c r="S1762" s="117">
        <f>VLOOKUP(B1762&amp;"-"&amp;C1762,Backgroundconc!$A$3:$E$2100,5,FALSE)</f>
        <v>222000</v>
      </c>
    </row>
    <row r="1763" spans="1:19">
      <c r="A1763" s="117" t="str">
        <f t="shared" si="164"/>
        <v>31522012</v>
      </c>
      <c r="B1763" s="117">
        <f t="shared" si="168"/>
        <v>31</v>
      </c>
      <c r="C1763" s="117">
        <f t="shared" si="169"/>
        <v>52</v>
      </c>
      <c r="D1763" s="117">
        <v>144000</v>
      </c>
      <c r="E1763" s="117">
        <v>226000</v>
      </c>
      <c r="F1763" s="117">
        <v>2012</v>
      </c>
      <c r="G1763" s="117">
        <v>3.1756479999999998</v>
      </c>
      <c r="N1763" s="117" t="str">
        <f t="shared" si="165"/>
        <v>144000226000</v>
      </c>
      <c r="O1763" s="117">
        <f t="shared" si="166"/>
        <v>31</v>
      </c>
      <c r="P1763" s="117">
        <f t="shared" si="167"/>
        <v>52</v>
      </c>
      <c r="R1763" s="117">
        <f>VLOOKUP(B1763&amp;"-"&amp;C1763,Backgroundconc!$A$3:$E$2100,4,FALSE)</f>
        <v>144000</v>
      </c>
      <c r="S1763" s="117">
        <f>VLOOKUP(B1763&amp;"-"&amp;C1763,Backgroundconc!$A$3:$E$2100,5,FALSE)</f>
        <v>226000</v>
      </c>
    </row>
    <row r="1764" spans="1:19">
      <c r="A1764" s="117" t="str">
        <f t="shared" si="164"/>
        <v>31532012</v>
      </c>
      <c r="B1764" s="117">
        <f t="shared" si="168"/>
        <v>31</v>
      </c>
      <c r="C1764" s="117">
        <f t="shared" si="169"/>
        <v>53</v>
      </c>
      <c r="D1764" s="117">
        <v>144000</v>
      </c>
      <c r="E1764" s="117">
        <v>230000</v>
      </c>
      <c r="F1764" s="117">
        <v>2012</v>
      </c>
      <c r="G1764" s="117">
        <v>3.4270299999999998</v>
      </c>
      <c r="N1764" s="117" t="str">
        <f t="shared" si="165"/>
        <v>144000230000</v>
      </c>
      <c r="O1764" s="117">
        <f t="shared" si="166"/>
        <v>31</v>
      </c>
      <c r="P1764" s="117">
        <f t="shared" si="167"/>
        <v>53</v>
      </c>
      <c r="R1764" s="117">
        <f>VLOOKUP(B1764&amp;"-"&amp;C1764,Backgroundconc!$A$3:$E$2100,4,FALSE)</f>
        <v>144000</v>
      </c>
      <c r="S1764" s="117">
        <f>VLOOKUP(B1764&amp;"-"&amp;C1764,Backgroundconc!$A$3:$E$2100,5,FALSE)</f>
        <v>230000</v>
      </c>
    </row>
    <row r="1765" spans="1:19">
      <c r="A1765" s="117" t="str">
        <f t="shared" si="164"/>
        <v>31542012</v>
      </c>
      <c r="B1765" s="117">
        <f t="shared" si="168"/>
        <v>31</v>
      </c>
      <c r="C1765" s="117">
        <f t="shared" si="169"/>
        <v>54</v>
      </c>
      <c r="D1765" s="117">
        <v>144000</v>
      </c>
      <c r="E1765" s="117">
        <v>234000</v>
      </c>
      <c r="F1765" s="117">
        <v>2012</v>
      </c>
      <c r="G1765" s="117">
        <v>3.5497800000000002</v>
      </c>
      <c r="N1765" s="117" t="str">
        <f t="shared" si="165"/>
        <v>144000234000</v>
      </c>
      <c r="O1765" s="117">
        <f t="shared" si="166"/>
        <v>31</v>
      </c>
      <c r="P1765" s="117">
        <f t="shared" si="167"/>
        <v>54</v>
      </c>
      <c r="R1765" s="117" t="e">
        <f>VLOOKUP(B1765&amp;"-"&amp;C1765,Backgroundconc!$A$3:$E$2100,4,FALSE)</f>
        <v>#N/A</v>
      </c>
      <c r="S1765" s="117" t="e">
        <f>VLOOKUP(B1765&amp;"-"&amp;C1765,Backgroundconc!$A$3:$E$2100,5,FALSE)</f>
        <v>#N/A</v>
      </c>
    </row>
    <row r="1766" spans="1:19">
      <c r="A1766" s="117" t="str">
        <f t="shared" si="164"/>
        <v>31552012</v>
      </c>
      <c r="B1766" s="117">
        <f t="shared" si="168"/>
        <v>31</v>
      </c>
      <c r="C1766" s="117">
        <f t="shared" si="169"/>
        <v>55</v>
      </c>
      <c r="D1766" s="117">
        <v>144000</v>
      </c>
      <c r="E1766" s="117">
        <v>238000</v>
      </c>
      <c r="F1766" s="117">
        <v>2012</v>
      </c>
      <c r="G1766" s="117">
        <v>3.4511129999999999</v>
      </c>
      <c r="N1766" s="117" t="str">
        <f t="shared" si="165"/>
        <v>144000238000</v>
      </c>
      <c r="O1766" s="117">
        <f t="shared" si="166"/>
        <v>31</v>
      </c>
      <c r="P1766" s="117">
        <f t="shared" si="167"/>
        <v>55</v>
      </c>
      <c r="R1766" s="117" t="e">
        <f>VLOOKUP(B1766&amp;"-"&amp;C1766,Backgroundconc!$A$3:$E$2100,4,FALSE)</f>
        <v>#N/A</v>
      </c>
      <c r="S1766" s="117" t="e">
        <f>VLOOKUP(B1766&amp;"-"&amp;C1766,Backgroundconc!$A$3:$E$2100,5,FALSE)</f>
        <v>#N/A</v>
      </c>
    </row>
    <row r="1767" spans="1:19">
      <c r="A1767" s="117" t="str">
        <f t="shared" si="164"/>
        <v>31562012</v>
      </c>
      <c r="B1767" s="117">
        <f t="shared" si="168"/>
        <v>31</v>
      </c>
      <c r="C1767" s="117">
        <f t="shared" si="169"/>
        <v>56</v>
      </c>
      <c r="D1767" s="117">
        <v>144000</v>
      </c>
      <c r="E1767" s="117">
        <v>242000</v>
      </c>
      <c r="F1767" s="117">
        <v>2012</v>
      </c>
      <c r="G1767" s="117">
        <v>2.9255960000000001</v>
      </c>
      <c r="N1767" s="117" t="str">
        <f t="shared" si="165"/>
        <v>144000242000</v>
      </c>
      <c r="O1767" s="117">
        <f t="shared" si="166"/>
        <v>31</v>
      </c>
      <c r="P1767" s="117">
        <f t="shared" si="167"/>
        <v>56</v>
      </c>
      <c r="R1767" s="117" t="e">
        <f>VLOOKUP(B1767&amp;"-"&amp;C1767,Backgroundconc!$A$3:$E$2100,4,FALSE)</f>
        <v>#N/A</v>
      </c>
      <c r="S1767" s="117" t="e">
        <f>VLOOKUP(B1767&amp;"-"&amp;C1767,Backgroundconc!$A$3:$E$2100,5,FALSE)</f>
        <v>#N/A</v>
      </c>
    </row>
    <row r="1768" spans="1:19">
      <c r="A1768" s="117" t="str">
        <f t="shared" si="164"/>
        <v>31572012</v>
      </c>
      <c r="B1768" s="117">
        <f t="shared" si="168"/>
        <v>31</v>
      </c>
      <c r="C1768" s="117">
        <f t="shared" si="169"/>
        <v>57</v>
      </c>
      <c r="D1768" s="117">
        <v>144000</v>
      </c>
      <c r="E1768" s="117">
        <v>246000</v>
      </c>
      <c r="F1768" s="117">
        <v>2012</v>
      </c>
      <c r="G1768" s="117">
        <v>3.4064399999999999</v>
      </c>
      <c r="N1768" s="117" t="str">
        <f t="shared" si="165"/>
        <v>144000246000</v>
      </c>
      <c r="O1768" s="117">
        <f t="shared" si="166"/>
        <v>31</v>
      </c>
      <c r="P1768" s="117">
        <f t="shared" si="167"/>
        <v>57</v>
      </c>
      <c r="R1768" s="117" t="e">
        <f>VLOOKUP(B1768&amp;"-"&amp;C1768,Backgroundconc!$A$3:$E$2100,4,FALSE)</f>
        <v>#N/A</v>
      </c>
      <c r="S1768" s="117" t="e">
        <f>VLOOKUP(B1768&amp;"-"&amp;C1768,Backgroundconc!$A$3:$E$2100,5,FALSE)</f>
        <v>#N/A</v>
      </c>
    </row>
    <row r="1769" spans="1:19">
      <c r="A1769" s="117" t="str">
        <f t="shared" si="164"/>
        <v>3212012</v>
      </c>
      <c r="B1769" s="117">
        <f t="shared" si="168"/>
        <v>32</v>
      </c>
      <c r="C1769" s="117">
        <f t="shared" si="169"/>
        <v>1</v>
      </c>
      <c r="D1769" s="117">
        <v>148000</v>
      </c>
      <c r="E1769" s="117">
        <v>22000</v>
      </c>
      <c r="F1769" s="117">
        <v>2012</v>
      </c>
      <c r="G1769" s="117">
        <v>3.228904</v>
      </c>
      <c r="N1769" s="117" t="str">
        <f t="shared" si="165"/>
        <v>14800022000</v>
      </c>
      <c r="O1769" s="117">
        <f t="shared" si="166"/>
        <v>32</v>
      </c>
      <c r="P1769" s="117">
        <f t="shared" si="167"/>
        <v>1</v>
      </c>
      <c r="R1769" s="117" t="e">
        <f>VLOOKUP(B1769&amp;"-"&amp;C1769,Backgroundconc!$A$3:$E$2100,4,FALSE)</f>
        <v>#N/A</v>
      </c>
      <c r="S1769" s="117" t="e">
        <f>VLOOKUP(B1769&amp;"-"&amp;C1769,Backgroundconc!$A$3:$E$2100,5,FALSE)</f>
        <v>#N/A</v>
      </c>
    </row>
    <row r="1770" spans="1:19">
      <c r="A1770" s="117" t="str">
        <f t="shared" si="164"/>
        <v>3222012</v>
      </c>
      <c r="B1770" s="117">
        <f t="shared" si="168"/>
        <v>32</v>
      </c>
      <c r="C1770" s="117">
        <f t="shared" si="169"/>
        <v>2</v>
      </c>
      <c r="D1770" s="117">
        <v>148000</v>
      </c>
      <c r="E1770" s="117">
        <v>26000</v>
      </c>
      <c r="F1770" s="117">
        <v>2012</v>
      </c>
      <c r="G1770" s="117">
        <v>3.2703829999999998</v>
      </c>
      <c r="N1770" s="117" t="str">
        <f t="shared" si="165"/>
        <v>14800026000</v>
      </c>
      <c r="O1770" s="117">
        <f t="shared" si="166"/>
        <v>32</v>
      </c>
      <c r="P1770" s="117">
        <f t="shared" si="167"/>
        <v>2</v>
      </c>
      <c r="R1770" s="117" t="e">
        <f>VLOOKUP(B1770&amp;"-"&amp;C1770,Backgroundconc!$A$3:$E$2100,4,FALSE)</f>
        <v>#N/A</v>
      </c>
      <c r="S1770" s="117" t="e">
        <f>VLOOKUP(B1770&amp;"-"&amp;C1770,Backgroundconc!$A$3:$E$2100,5,FALSE)</f>
        <v>#N/A</v>
      </c>
    </row>
    <row r="1771" spans="1:19">
      <c r="A1771" s="117" t="str">
        <f t="shared" si="164"/>
        <v>3232012</v>
      </c>
      <c r="B1771" s="117">
        <f t="shared" si="168"/>
        <v>32</v>
      </c>
      <c r="C1771" s="117">
        <f t="shared" si="169"/>
        <v>3</v>
      </c>
      <c r="D1771" s="117">
        <v>148000</v>
      </c>
      <c r="E1771" s="117">
        <v>30000</v>
      </c>
      <c r="F1771" s="117">
        <v>2012</v>
      </c>
      <c r="G1771" s="117">
        <v>3.1884730000000001</v>
      </c>
      <c r="N1771" s="117" t="str">
        <f t="shared" si="165"/>
        <v>14800030000</v>
      </c>
      <c r="O1771" s="117">
        <f t="shared" si="166"/>
        <v>32</v>
      </c>
      <c r="P1771" s="117">
        <f t="shared" si="167"/>
        <v>3</v>
      </c>
      <c r="R1771" s="117" t="e">
        <f>VLOOKUP(B1771&amp;"-"&amp;C1771,Backgroundconc!$A$3:$E$2100,4,FALSE)</f>
        <v>#N/A</v>
      </c>
      <c r="S1771" s="117" t="e">
        <f>VLOOKUP(B1771&amp;"-"&amp;C1771,Backgroundconc!$A$3:$E$2100,5,FALSE)</f>
        <v>#N/A</v>
      </c>
    </row>
    <row r="1772" spans="1:19">
      <c r="A1772" s="117" t="str">
        <f t="shared" si="164"/>
        <v>3242012</v>
      </c>
      <c r="B1772" s="117">
        <f t="shared" si="168"/>
        <v>32</v>
      </c>
      <c r="C1772" s="117">
        <f t="shared" si="169"/>
        <v>4</v>
      </c>
      <c r="D1772" s="117">
        <v>148000</v>
      </c>
      <c r="E1772" s="117">
        <v>34000</v>
      </c>
      <c r="F1772" s="117">
        <v>2012</v>
      </c>
      <c r="G1772" s="117">
        <v>3.2080890000000002</v>
      </c>
      <c r="N1772" s="117" t="str">
        <f t="shared" si="165"/>
        <v>14800034000</v>
      </c>
      <c r="O1772" s="117">
        <f t="shared" si="166"/>
        <v>32</v>
      </c>
      <c r="P1772" s="117">
        <f t="shared" si="167"/>
        <v>4</v>
      </c>
      <c r="R1772" s="117" t="e">
        <f>VLOOKUP(B1772&amp;"-"&amp;C1772,Backgroundconc!$A$3:$E$2100,4,FALSE)</f>
        <v>#N/A</v>
      </c>
      <c r="S1772" s="117" t="e">
        <f>VLOOKUP(B1772&amp;"-"&amp;C1772,Backgroundconc!$A$3:$E$2100,5,FALSE)</f>
        <v>#N/A</v>
      </c>
    </row>
    <row r="1773" spans="1:19">
      <c r="A1773" s="117" t="str">
        <f t="shared" si="164"/>
        <v>3252012</v>
      </c>
      <c r="B1773" s="117">
        <f t="shared" si="168"/>
        <v>32</v>
      </c>
      <c r="C1773" s="117">
        <f t="shared" si="169"/>
        <v>5</v>
      </c>
      <c r="D1773" s="117">
        <v>148000</v>
      </c>
      <c r="E1773" s="117">
        <v>38000</v>
      </c>
      <c r="F1773" s="117">
        <v>2012</v>
      </c>
      <c r="G1773" s="117">
        <v>3.0425599999999999</v>
      </c>
      <c r="N1773" s="117" t="str">
        <f t="shared" si="165"/>
        <v>14800038000</v>
      </c>
      <c r="O1773" s="117">
        <f t="shared" si="166"/>
        <v>32</v>
      </c>
      <c r="P1773" s="117">
        <f t="shared" si="167"/>
        <v>5</v>
      </c>
      <c r="R1773" s="117" t="e">
        <f>VLOOKUP(B1773&amp;"-"&amp;C1773,Backgroundconc!$A$3:$E$2100,4,FALSE)</f>
        <v>#N/A</v>
      </c>
      <c r="S1773" s="117" t="e">
        <f>VLOOKUP(B1773&amp;"-"&amp;C1773,Backgroundconc!$A$3:$E$2100,5,FALSE)</f>
        <v>#N/A</v>
      </c>
    </row>
    <row r="1774" spans="1:19">
      <c r="A1774" s="117" t="str">
        <f t="shared" si="164"/>
        <v>3262012</v>
      </c>
      <c r="B1774" s="117">
        <f t="shared" si="168"/>
        <v>32</v>
      </c>
      <c r="C1774" s="117">
        <f t="shared" si="169"/>
        <v>6</v>
      </c>
      <c r="D1774" s="117">
        <v>148000</v>
      </c>
      <c r="E1774" s="117">
        <v>42000</v>
      </c>
      <c r="F1774" s="117">
        <v>2012</v>
      </c>
      <c r="G1774" s="117">
        <v>2.8565040000000002</v>
      </c>
      <c r="N1774" s="117" t="str">
        <f t="shared" si="165"/>
        <v>14800042000</v>
      </c>
      <c r="O1774" s="117">
        <f t="shared" si="166"/>
        <v>32</v>
      </c>
      <c r="P1774" s="117">
        <f t="shared" si="167"/>
        <v>6</v>
      </c>
      <c r="R1774" s="117" t="e">
        <f>VLOOKUP(B1774&amp;"-"&amp;C1774,Backgroundconc!$A$3:$E$2100,4,FALSE)</f>
        <v>#N/A</v>
      </c>
      <c r="S1774" s="117" t="e">
        <f>VLOOKUP(B1774&amp;"-"&amp;C1774,Backgroundconc!$A$3:$E$2100,5,FALSE)</f>
        <v>#N/A</v>
      </c>
    </row>
    <row r="1775" spans="1:19">
      <c r="A1775" s="117" t="str">
        <f t="shared" si="164"/>
        <v>3272012</v>
      </c>
      <c r="B1775" s="117">
        <f t="shared" si="168"/>
        <v>32</v>
      </c>
      <c r="C1775" s="117">
        <f t="shared" si="169"/>
        <v>7</v>
      </c>
      <c r="D1775" s="117">
        <v>148000</v>
      </c>
      <c r="E1775" s="117">
        <v>46000</v>
      </c>
      <c r="F1775" s="117">
        <v>2012</v>
      </c>
      <c r="G1775" s="117">
        <v>3.0993110000000001</v>
      </c>
      <c r="N1775" s="117" t="str">
        <f t="shared" si="165"/>
        <v>14800046000</v>
      </c>
      <c r="O1775" s="117">
        <f t="shared" si="166"/>
        <v>32</v>
      </c>
      <c r="P1775" s="117">
        <f t="shared" si="167"/>
        <v>7</v>
      </c>
      <c r="R1775" s="117" t="e">
        <f>VLOOKUP(B1775&amp;"-"&amp;C1775,Backgroundconc!$A$3:$E$2100,4,FALSE)</f>
        <v>#N/A</v>
      </c>
      <c r="S1775" s="117" t="e">
        <f>VLOOKUP(B1775&amp;"-"&amp;C1775,Backgroundconc!$A$3:$E$2100,5,FALSE)</f>
        <v>#N/A</v>
      </c>
    </row>
    <row r="1776" spans="1:19">
      <c r="A1776" s="117" t="str">
        <f t="shared" si="164"/>
        <v>3282012</v>
      </c>
      <c r="B1776" s="117">
        <f t="shared" si="168"/>
        <v>32</v>
      </c>
      <c r="C1776" s="117">
        <f t="shared" si="169"/>
        <v>8</v>
      </c>
      <c r="D1776" s="117">
        <v>148000</v>
      </c>
      <c r="E1776" s="117">
        <v>50000</v>
      </c>
      <c r="F1776" s="117">
        <v>2012</v>
      </c>
      <c r="G1776" s="117">
        <v>3.2750430000000001</v>
      </c>
      <c r="N1776" s="117" t="str">
        <f t="shared" si="165"/>
        <v>14800050000</v>
      </c>
      <c r="O1776" s="117">
        <f t="shared" si="166"/>
        <v>32</v>
      </c>
      <c r="P1776" s="117">
        <f t="shared" si="167"/>
        <v>8</v>
      </c>
      <c r="R1776" s="117" t="e">
        <f>VLOOKUP(B1776&amp;"-"&amp;C1776,Backgroundconc!$A$3:$E$2100,4,FALSE)</f>
        <v>#N/A</v>
      </c>
      <c r="S1776" s="117" t="e">
        <f>VLOOKUP(B1776&amp;"-"&amp;C1776,Backgroundconc!$A$3:$E$2100,5,FALSE)</f>
        <v>#N/A</v>
      </c>
    </row>
    <row r="1777" spans="1:19">
      <c r="A1777" s="117" t="str">
        <f t="shared" si="164"/>
        <v>3292012</v>
      </c>
      <c r="B1777" s="117">
        <f t="shared" si="168"/>
        <v>32</v>
      </c>
      <c r="C1777" s="117">
        <f t="shared" si="169"/>
        <v>9</v>
      </c>
      <c r="D1777" s="117">
        <v>148000</v>
      </c>
      <c r="E1777" s="117">
        <v>54000</v>
      </c>
      <c r="F1777" s="117">
        <v>2012</v>
      </c>
      <c r="G1777" s="117">
        <v>3.3427880000000001</v>
      </c>
      <c r="N1777" s="117" t="str">
        <f t="shared" si="165"/>
        <v>14800054000</v>
      </c>
      <c r="O1777" s="117">
        <f t="shared" si="166"/>
        <v>32</v>
      </c>
      <c r="P1777" s="117">
        <f t="shared" si="167"/>
        <v>9</v>
      </c>
      <c r="R1777" s="117" t="e">
        <f>VLOOKUP(B1777&amp;"-"&amp;C1777,Backgroundconc!$A$3:$E$2100,4,FALSE)</f>
        <v>#N/A</v>
      </c>
      <c r="S1777" s="117" t="e">
        <f>VLOOKUP(B1777&amp;"-"&amp;C1777,Backgroundconc!$A$3:$E$2100,5,FALSE)</f>
        <v>#N/A</v>
      </c>
    </row>
    <row r="1778" spans="1:19">
      <c r="A1778" s="117" t="str">
        <f t="shared" si="164"/>
        <v>32102012</v>
      </c>
      <c r="B1778" s="117">
        <f t="shared" si="168"/>
        <v>32</v>
      </c>
      <c r="C1778" s="117">
        <f t="shared" si="169"/>
        <v>10</v>
      </c>
      <c r="D1778" s="117">
        <v>148000</v>
      </c>
      <c r="E1778" s="117">
        <v>58000</v>
      </c>
      <c r="F1778" s="117">
        <v>2012</v>
      </c>
      <c r="G1778" s="117">
        <v>3.4185469999999998</v>
      </c>
      <c r="N1778" s="117" t="str">
        <f t="shared" si="165"/>
        <v>14800058000</v>
      </c>
      <c r="O1778" s="117">
        <f t="shared" si="166"/>
        <v>32</v>
      </c>
      <c r="P1778" s="117">
        <f t="shared" si="167"/>
        <v>10</v>
      </c>
      <c r="R1778" s="117" t="e">
        <f>VLOOKUP(B1778&amp;"-"&amp;C1778,Backgroundconc!$A$3:$E$2100,4,FALSE)</f>
        <v>#N/A</v>
      </c>
      <c r="S1778" s="117" t="e">
        <f>VLOOKUP(B1778&amp;"-"&amp;C1778,Backgroundconc!$A$3:$E$2100,5,FALSE)</f>
        <v>#N/A</v>
      </c>
    </row>
    <row r="1779" spans="1:19">
      <c r="A1779" s="117" t="str">
        <f t="shared" si="164"/>
        <v>32112012</v>
      </c>
      <c r="B1779" s="117">
        <f t="shared" si="168"/>
        <v>32</v>
      </c>
      <c r="C1779" s="117">
        <f t="shared" si="169"/>
        <v>11</v>
      </c>
      <c r="D1779" s="117">
        <v>148000</v>
      </c>
      <c r="E1779" s="117">
        <v>62000</v>
      </c>
      <c r="F1779" s="117">
        <v>2012</v>
      </c>
      <c r="G1779" s="117">
        <v>3.2564959999999998</v>
      </c>
      <c r="N1779" s="117" t="str">
        <f t="shared" si="165"/>
        <v>14800062000</v>
      </c>
      <c r="O1779" s="117">
        <f t="shared" si="166"/>
        <v>32</v>
      </c>
      <c r="P1779" s="117">
        <f t="shared" si="167"/>
        <v>11</v>
      </c>
      <c r="R1779" s="117" t="e">
        <f>VLOOKUP(B1779&amp;"-"&amp;C1779,Backgroundconc!$A$3:$E$2100,4,FALSE)</f>
        <v>#N/A</v>
      </c>
      <c r="S1779" s="117" t="e">
        <f>VLOOKUP(B1779&amp;"-"&amp;C1779,Backgroundconc!$A$3:$E$2100,5,FALSE)</f>
        <v>#N/A</v>
      </c>
    </row>
    <row r="1780" spans="1:19">
      <c r="A1780" s="117" t="str">
        <f t="shared" si="164"/>
        <v>32122012</v>
      </c>
      <c r="B1780" s="117">
        <f t="shared" si="168"/>
        <v>32</v>
      </c>
      <c r="C1780" s="117">
        <f t="shared" si="169"/>
        <v>12</v>
      </c>
      <c r="D1780" s="117">
        <v>148000</v>
      </c>
      <c r="E1780" s="117">
        <v>66000</v>
      </c>
      <c r="F1780" s="117">
        <v>2012</v>
      </c>
      <c r="G1780" s="117">
        <v>2.9534919999999998</v>
      </c>
      <c r="N1780" s="117" t="str">
        <f t="shared" si="165"/>
        <v>14800066000</v>
      </c>
      <c r="O1780" s="117">
        <f t="shared" si="166"/>
        <v>32</v>
      </c>
      <c r="P1780" s="117">
        <f t="shared" si="167"/>
        <v>12</v>
      </c>
      <c r="R1780" s="117" t="e">
        <f>VLOOKUP(B1780&amp;"-"&amp;C1780,Backgroundconc!$A$3:$E$2100,4,FALSE)</f>
        <v>#N/A</v>
      </c>
      <c r="S1780" s="117" t="e">
        <f>VLOOKUP(B1780&amp;"-"&amp;C1780,Backgroundconc!$A$3:$E$2100,5,FALSE)</f>
        <v>#N/A</v>
      </c>
    </row>
    <row r="1781" spans="1:19">
      <c r="A1781" s="117" t="str">
        <f t="shared" si="164"/>
        <v>32132012</v>
      </c>
      <c r="B1781" s="117">
        <f t="shared" si="168"/>
        <v>32</v>
      </c>
      <c r="C1781" s="117">
        <f t="shared" si="169"/>
        <v>13</v>
      </c>
      <c r="D1781" s="117">
        <v>148000</v>
      </c>
      <c r="E1781" s="117">
        <v>70000</v>
      </c>
      <c r="F1781" s="117">
        <v>2012</v>
      </c>
      <c r="G1781" s="117">
        <v>2.939254</v>
      </c>
      <c r="N1781" s="117" t="str">
        <f t="shared" si="165"/>
        <v>14800070000</v>
      </c>
      <c r="O1781" s="117">
        <f t="shared" si="166"/>
        <v>32</v>
      </c>
      <c r="P1781" s="117">
        <f t="shared" si="167"/>
        <v>13</v>
      </c>
      <c r="R1781" s="117">
        <f>VLOOKUP(B1781&amp;"-"&amp;C1781,Backgroundconc!$A$3:$E$2100,4,FALSE)</f>
        <v>148000</v>
      </c>
      <c r="S1781" s="117">
        <f>VLOOKUP(B1781&amp;"-"&amp;C1781,Backgroundconc!$A$3:$E$2100,5,FALSE)</f>
        <v>70000</v>
      </c>
    </row>
    <row r="1782" spans="1:19">
      <c r="A1782" s="117" t="str">
        <f t="shared" si="164"/>
        <v>32142012</v>
      </c>
      <c r="B1782" s="117">
        <f t="shared" si="168"/>
        <v>32</v>
      </c>
      <c r="C1782" s="117">
        <f t="shared" si="169"/>
        <v>14</v>
      </c>
      <c r="D1782" s="117">
        <v>148000</v>
      </c>
      <c r="E1782" s="117">
        <v>74000</v>
      </c>
      <c r="F1782" s="117">
        <v>2012</v>
      </c>
      <c r="G1782" s="117">
        <v>2.8351289999999998</v>
      </c>
      <c r="N1782" s="117" t="str">
        <f t="shared" si="165"/>
        <v>14800074000</v>
      </c>
      <c r="O1782" s="117">
        <f t="shared" si="166"/>
        <v>32</v>
      </c>
      <c r="P1782" s="117">
        <f t="shared" si="167"/>
        <v>14</v>
      </c>
      <c r="R1782" s="117">
        <f>VLOOKUP(B1782&amp;"-"&amp;C1782,Backgroundconc!$A$3:$E$2100,4,FALSE)</f>
        <v>148000</v>
      </c>
      <c r="S1782" s="117">
        <f>VLOOKUP(B1782&amp;"-"&amp;C1782,Backgroundconc!$A$3:$E$2100,5,FALSE)</f>
        <v>74000</v>
      </c>
    </row>
    <row r="1783" spans="1:19">
      <c r="A1783" s="117" t="str">
        <f t="shared" si="164"/>
        <v>32152012</v>
      </c>
      <c r="B1783" s="117">
        <f t="shared" si="168"/>
        <v>32</v>
      </c>
      <c r="C1783" s="117">
        <f t="shared" si="169"/>
        <v>15</v>
      </c>
      <c r="D1783" s="117">
        <v>148000</v>
      </c>
      <c r="E1783" s="117">
        <v>78000</v>
      </c>
      <c r="F1783" s="117">
        <v>2012</v>
      </c>
      <c r="G1783" s="117">
        <v>2.9176359999999999</v>
      </c>
      <c r="N1783" s="117" t="str">
        <f t="shared" si="165"/>
        <v>14800078000</v>
      </c>
      <c r="O1783" s="117">
        <f t="shared" si="166"/>
        <v>32</v>
      </c>
      <c r="P1783" s="117">
        <f t="shared" si="167"/>
        <v>15</v>
      </c>
      <c r="R1783" s="117">
        <f>VLOOKUP(B1783&amp;"-"&amp;C1783,Backgroundconc!$A$3:$E$2100,4,FALSE)</f>
        <v>148000</v>
      </c>
      <c r="S1783" s="117">
        <f>VLOOKUP(B1783&amp;"-"&amp;C1783,Backgroundconc!$A$3:$E$2100,5,FALSE)</f>
        <v>78000</v>
      </c>
    </row>
    <row r="1784" spans="1:19">
      <c r="A1784" s="117" t="str">
        <f t="shared" si="164"/>
        <v>32162012</v>
      </c>
      <c r="B1784" s="117">
        <f t="shared" si="168"/>
        <v>32</v>
      </c>
      <c r="C1784" s="117">
        <f t="shared" si="169"/>
        <v>16</v>
      </c>
      <c r="D1784" s="117">
        <v>148000</v>
      </c>
      <c r="E1784" s="117">
        <v>82000</v>
      </c>
      <c r="F1784" s="117">
        <v>2012</v>
      </c>
      <c r="G1784" s="117">
        <v>2.995479</v>
      </c>
      <c r="N1784" s="117" t="str">
        <f t="shared" si="165"/>
        <v>14800082000</v>
      </c>
      <c r="O1784" s="117">
        <f t="shared" si="166"/>
        <v>32</v>
      </c>
      <c r="P1784" s="117">
        <f t="shared" si="167"/>
        <v>16</v>
      </c>
      <c r="R1784" s="117">
        <f>VLOOKUP(B1784&amp;"-"&amp;C1784,Backgroundconc!$A$3:$E$2100,4,FALSE)</f>
        <v>148000</v>
      </c>
      <c r="S1784" s="117">
        <f>VLOOKUP(B1784&amp;"-"&amp;C1784,Backgroundconc!$A$3:$E$2100,5,FALSE)</f>
        <v>82000</v>
      </c>
    </row>
    <row r="1785" spans="1:19">
      <c r="A1785" s="117" t="str">
        <f t="shared" si="164"/>
        <v>32172012</v>
      </c>
      <c r="B1785" s="117">
        <f t="shared" si="168"/>
        <v>32</v>
      </c>
      <c r="C1785" s="117">
        <f t="shared" si="169"/>
        <v>17</v>
      </c>
      <c r="D1785" s="117">
        <v>148000</v>
      </c>
      <c r="E1785" s="117">
        <v>86000</v>
      </c>
      <c r="F1785" s="117">
        <v>2012</v>
      </c>
      <c r="G1785" s="117">
        <v>2.6831909999999999</v>
      </c>
      <c r="N1785" s="117" t="str">
        <f t="shared" si="165"/>
        <v>14800086000</v>
      </c>
      <c r="O1785" s="117">
        <f t="shared" si="166"/>
        <v>32</v>
      </c>
      <c r="P1785" s="117">
        <f t="shared" si="167"/>
        <v>17</v>
      </c>
      <c r="R1785" s="117">
        <f>VLOOKUP(B1785&amp;"-"&amp;C1785,Backgroundconc!$A$3:$E$2100,4,FALSE)</f>
        <v>148000</v>
      </c>
      <c r="S1785" s="117">
        <f>VLOOKUP(B1785&amp;"-"&amp;C1785,Backgroundconc!$A$3:$E$2100,5,FALSE)</f>
        <v>86000</v>
      </c>
    </row>
    <row r="1786" spans="1:19">
      <c r="A1786" s="117" t="str">
        <f t="shared" si="164"/>
        <v>32182012</v>
      </c>
      <c r="B1786" s="117">
        <f t="shared" si="168"/>
        <v>32</v>
      </c>
      <c r="C1786" s="117">
        <f t="shared" si="169"/>
        <v>18</v>
      </c>
      <c r="D1786" s="117">
        <v>148000</v>
      </c>
      <c r="E1786" s="117">
        <v>90000</v>
      </c>
      <c r="F1786" s="117">
        <v>2012</v>
      </c>
      <c r="G1786" s="117">
        <v>2.7768830000000002</v>
      </c>
      <c r="N1786" s="117" t="str">
        <f t="shared" si="165"/>
        <v>14800090000</v>
      </c>
      <c r="O1786" s="117">
        <f t="shared" si="166"/>
        <v>32</v>
      </c>
      <c r="P1786" s="117">
        <f t="shared" si="167"/>
        <v>18</v>
      </c>
      <c r="R1786" s="117">
        <f>VLOOKUP(B1786&amp;"-"&amp;C1786,Backgroundconc!$A$3:$E$2100,4,FALSE)</f>
        <v>148000</v>
      </c>
      <c r="S1786" s="117">
        <f>VLOOKUP(B1786&amp;"-"&amp;C1786,Backgroundconc!$A$3:$E$2100,5,FALSE)</f>
        <v>90000</v>
      </c>
    </row>
    <row r="1787" spans="1:19">
      <c r="A1787" s="117" t="str">
        <f t="shared" si="164"/>
        <v>32192012</v>
      </c>
      <c r="B1787" s="117">
        <f t="shared" si="168"/>
        <v>32</v>
      </c>
      <c r="C1787" s="117">
        <f t="shared" si="169"/>
        <v>19</v>
      </c>
      <c r="D1787" s="117">
        <v>148000</v>
      </c>
      <c r="E1787" s="117">
        <v>94000</v>
      </c>
      <c r="F1787" s="117">
        <v>2012</v>
      </c>
      <c r="G1787" s="117">
        <v>2.9327450000000002</v>
      </c>
      <c r="N1787" s="117" t="str">
        <f t="shared" si="165"/>
        <v>14800094000</v>
      </c>
      <c r="O1787" s="117">
        <f t="shared" si="166"/>
        <v>32</v>
      </c>
      <c r="P1787" s="117">
        <f t="shared" si="167"/>
        <v>19</v>
      </c>
      <c r="R1787" s="117">
        <f>VLOOKUP(B1787&amp;"-"&amp;C1787,Backgroundconc!$A$3:$E$2100,4,FALSE)</f>
        <v>148000</v>
      </c>
      <c r="S1787" s="117">
        <f>VLOOKUP(B1787&amp;"-"&amp;C1787,Backgroundconc!$A$3:$E$2100,5,FALSE)</f>
        <v>94000</v>
      </c>
    </row>
    <row r="1788" spans="1:19">
      <c r="A1788" s="117" t="str">
        <f t="shared" si="164"/>
        <v>32202012</v>
      </c>
      <c r="B1788" s="117">
        <f t="shared" si="168"/>
        <v>32</v>
      </c>
      <c r="C1788" s="117">
        <f t="shared" si="169"/>
        <v>20</v>
      </c>
      <c r="D1788" s="117">
        <v>148000</v>
      </c>
      <c r="E1788" s="117">
        <v>98000</v>
      </c>
      <c r="F1788" s="117">
        <v>2012</v>
      </c>
      <c r="G1788" s="117">
        <v>2.7875269999999999</v>
      </c>
      <c r="N1788" s="117" t="str">
        <f t="shared" si="165"/>
        <v>14800098000</v>
      </c>
      <c r="O1788" s="117">
        <f t="shared" si="166"/>
        <v>32</v>
      </c>
      <c r="P1788" s="117">
        <f t="shared" si="167"/>
        <v>20</v>
      </c>
      <c r="R1788" s="117">
        <f>VLOOKUP(B1788&amp;"-"&amp;C1788,Backgroundconc!$A$3:$E$2100,4,FALSE)</f>
        <v>148000</v>
      </c>
      <c r="S1788" s="117">
        <f>VLOOKUP(B1788&amp;"-"&amp;C1788,Backgroundconc!$A$3:$E$2100,5,FALSE)</f>
        <v>98000</v>
      </c>
    </row>
    <row r="1789" spans="1:19">
      <c r="A1789" s="117" t="str">
        <f t="shared" si="164"/>
        <v>32212012</v>
      </c>
      <c r="B1789" s="117">
        <f t="shared" si="168"/>
        <v>32</v>
      </c>
      <c r="C1789" s="117">
        <f t="shared" si="169"/>
        <v>21</v>
      </c>
      <c r="D1789" s="117">
        <v>148000</v>
      </c>
      <c r="E1789" s="117">
        <v>102000</v>
      </c>
      <c r="F1789" s="117">
        <v>2012</v>
      </c>
      <c r="G1789" s="117">
        <v>2.9204479999999999</v>
      </c>
      <c r="N1789" s="117" t="str">
        <f t="shared" si="165"/>
        <v>148000102000</v>
      </c>
      <c r="O1789" s="117">
        <f t="shared" si="166"/>
        <v>32</v>
      </c>
      <c r="P1789" s="117">
        <f t="shared" si="167"/>
        <v>21</v>
      </c>
      <c r="R1789" s="117">
        <f>VLOOKUP(B1789&amp;"-"&amp;C1789,Backgroundconc!$A$3:$E$2100,4,FALSE)</f>
        <v>148000</v>
      </c>
      <c r="S1789" s="117">
        <f>VLOOKUP(B1789&amp;"-"&amp;C1789,Backgroundconc!$A$3:$E$2100,5,FALSE)</f>
        <v>102000</v>
      </c>
    </row>
    <row r="1790" spans="1:19">
      <c r="A1790" s="117" t="str">
        <f t="shared" si="164"/>
        <v>32222012</v>
      </c>
      <c r="B1790" s="117">
        <f t="shared" si="168"/>
        <v>32</v>
      </c>
      <c r="C1790" s="117">
        <f t="shared" si="169"/>
        <v>22</v>
      </c>
      <c r="D1790" s="117">
        <v>148000</v>
      </c>
      <c r="E1790" s="117">
        <v>106000</v>
      </c>
      <c r="F1790" s="117">
        <v>2012</v>
      </c>
      <c r="G1790" s="117">
        <v>2.979841</v>
      </c>
      <c r="N1790" s="117" t="str">
        <f t="shared" si="165"/>
        <v>148000106000</v>
      </c>
      <c r="O1790" s="117">
        <f t="shared" si="166"/>
        <v>32</v>
      </c>
      <c r="P1790" s="117">
        <f t="shared" si="167"/>
        <v>22</v>
      </c>
      <c r="R1790" s="117">
        <f>VLOOKUP(B1790&amp;"-"&amp;C1790,Backgroundconc!$A$3:$E$2100,4,FALSE)</f>
        <v>148000</v>
      </c>
      <c r="S1790" s="117">
        <f>VLOOKUP(B1790&amp;"-"&amp;C1790,Backgroundconc!$A$3:$E$2100,5,FALSE)</f>
        <v>106000</v>
      </c>
    </row>
    <row r="1791" spans="1:19">
      <c r="A1791" s="117" t="str">
        <f t="shared" si="164"/>
        <v>32232012</v>
      </c>
      <c r="B1791" s="117">
        <f t="shared" si="168"/>
        <v>32</v>
      </c>
      <c r="C1791" s="117">
        <f t="shared" si="169"/>
        <v>23</v>
      </c>
      <c r="D1791" s="117">
        <v>148000</v>
      </c>
      <c r="E1791" s="117">
        <v>110000</v>
      </c>
      <c r="F1791" s="117">
        <v>2012</v>
      </c>
      <c r="G1791" s="117">
        <v>2.8427120000000001</v>
      </c>
      <c r="N1791" s="117" t="str">
        <f t="shared" si="165"/>
        <v>148000110000</v>
      </c>
      <c r="O1791" s="117">
        <f t="shared" si="166"/>
        <v>32</v>
      </c>
      <c r="P1791" s="117">
        <f t="shared" si="167"/>
        <v>23</v>
      </c>
      <c r="R1791" s="117">
        <f>VLOOKUP(B1791&amp;"-"&amp;C1791,Backgroundconc!$A$3:$E$2100,4,FALSE)</f>
        <v>148000</v>
      </c>
      <c r="S1791" s="117">
        <f>VLOOKUP(B1791&amp;"-"&amp;C1791,Backgroundconc!$A$3:$E$2100,5,FALSE)</f>
        <v>110000</v>
      </c>
    </row>
    <row r="1792" spans="1:19">
      <c r="A1792" s="117" t="str">
        <f t="shared" si="164"/>
        <v>32242012</v>
      </c>
      <c r="B1792" s="117">
        <f t="shared" si="168"/>
        <v>32</v>
      </c>
      <c r="C1792" s="117">
        <f t="shared" si="169"/>
        <v>24</v>
      </c>
      <c r="D1792" s="117">
        <v>148000</v>
      </c>
      <c r="E1792" s="117">
        <v>114000</v>
      </c>
      <c r="F1792" s="117">
        <v>2012</v>
      </c>
      <c r="G1792" s="117">
        <v>2.7670089999999998</v>
      </c>
      <c r="N1792" s="117" t="str">
        <f t="shared" si="165"/>
        <v>148000114000</v>
      </c>
      <c r="O1792" s="117">
        <f t="shared" si="166"/>
        <v>32</v>
      </c>
      <c r="P1792" s="117">
        <f t="shared" si="167"/>
        <v>24</v>
      </c>
      <c r="R1792" s="117">
        <f>VLOOKUP(B1792&amp;"-"&amp;C1792,Backgroundconc!$A$3:$E$2100,4,FALSE)</f>
        <v>148000</v>
      </c>
      <c r="S1792" s="117">
        <f>VLOOKUP(B1792&amp;"-"&amp;C1792,Backgroundconc!$A$3:$E$2100,5,FALSE)</f>
        <v>114000</v>
      </c>
    </row>
    <row r="1793" spans="1:19">
      <c r="A1793" s="117" t="str">
        <f t="shared" si="164"/>
        <v>32252012</v>
      </c>
      <c r="B1793" s="117">
        <f t="shared" si="168"/>
        <v>32</v>
      </c>
      <c r="C1793" s="117">
        <f t="shared" si="169"/>
        <v>25</v>
      </c>
      <c r="D1793" s="117">
        <v>148000</v>
      </c>
      <c r="E1793" s="117">
        <v>118000</v>
      </c>
      <c r="F1793" s="117">
        <v>2012</v>
      </c>
      <c r="G1793" s="117">
        <v>2.6670400000000001</v>
      </c>
      <c r="N1793" s="117" t="str">
        <f t="shared" si="165"/>
        <v>148000118000</v>
      </c>
      <c r="O1793" s="117">
        <f t="shared" si="166"/>
        <v>32</v>
      </c>
      <c r="P1793" s="117">
        <f t="shared" si="167"/>
        <v>25</v>
      </c>
      <c r="R1793" s="117">
        <f>VLOOKUP(B1793&amp;"-"&amp;C1793,Backgroundconc!$A$3:$E$2100,4,FALSE)</f>
        <v>148000</v>
      </c>
      <c r="S1793" s="117">
        <f>VLOOKUP(B1793&amp;"-"&amp;C1793,Backgroundconc!$A$3:$E$2100,5,FALSE)</f>
        <v>118000</v>
      </c>
    </row>
    <row r="1794" spans="1:19">
      <c r="A1794" s="117" t="str">
        <f t="shared" si="164"/>
        <v>32262012</v>
      </c>
      <c r="B1794" s="117">
        <f t="shared" si="168"/>
        <v>32</v>
      </c>
      <c r="C1794" s="117">
        <f t="shared" si="169"/>
        <v>26</v>
      </c>
      <c r="D1794" s="117">
        <v>148000</v>
      </c>
      <c r="E1794" s="117">
        <v>122000</v>
      </c>
      <c r="F1794" s="117">
        <v>2012</v>
      </c>
      <c r="G1794" s="117">
        <v>2.847216</v>
      </c>
      <c r="N1794" s="117" t="str">
        <f t="shared" si="165"/>
        <v>148000122000</v>
      </c>
      <c r="O1794" s="117">
        <f t="shared" si="166"/>
        <v>32</v>
      </c>
      <c r="P1794" s="117">
        <f t="shared" si="167"/>
        <v>26</v>
      </c>
      <c r="R1794" s="117">
        <f>VLOOKUP(B1794&amp;"-"&amp;C1794,Backgroundconc!$A$3:$E$2100,4,FALSE)</f>
        <v>148000</v>
      </c>
      <c r="S1794" s="117">
        <f>VLOOKUP(B1794&amp;"-"&amp;C1794,Backgroundconc!$A$3:$E$2100,5,FALSE)</f>
        <v>122000</v>
      </c>
    </row>
    <row r="1795" spans="1:19">
      <c r="A1795" s="117" t="str">
        <f t="shared" ref="A1795:A1858" si="170">CONCATENATE(B1795,C1795,F1795)</f>
        <v>32272012</v>
      </c>
      <c r="B1795" s="117">
        <f t="shared" si="168"/>
        <v>32</v>
      </c>
      <c r="C1795" s="117">
        <f t="shared" si="169"/>
        <v>27</v>
      </c>
      <c r="D1795" s="117">
        <v>148000</v>
      </c>
      <c r="E1795" s="117">
        <v>126000</v>
      </c>
      <c r="F1795" s="117">
        <v>2012</v>
      </c>
      <c r="G1795" s="117">
        <v>3.265695</v>
      </c>
      <c r="N1795" s="117" t="str">
        <f t="shared" ref="N1795:N1858" si="171">D1795&amp;E1795</f>
        <v>148000126000</v>
      </c>
      <c r="O1795" s="117">
        <f t="shared" ref="O1795:O1858" si="172">B1795</f>
        <v>32</v>
      </c>
      <c r="P1795" s="117">
        <f t="shared" ref="P1795:P1858" si="173">C1795</f>
        <v>27</v>
      </c>
      <c r="R1795" s="117">
        <f>VLOOKUP(B1795&amp;"-"&amp;C1795,Backgroundconc!$A$3:$E$2100,4,FALSE)</f>
        <v>148000</v>
      </c>
      <c r="S1795" s="117">
        <f>VLOOKUP(B1795&amp;"-"&amp;C1795,Backgroundconc!$A$3:$E$2100,5,FALSE)</f>
        <v>126000</v>
      </c>
    </row>
    <row r="1796" spans="1:19">
      <c r="A1796" s="117" t="str">
        <f t="shared" si="170"/>
        <v>32282012</v>
      </c>
      <c r="B1796" s="117">
        <f t="shared" si="168"/>
        <v>32</v>
      </c>
      <c r="C1796" s="117">
        <f t="shared" si="169"/>
        <v>28</v>
      </c>
      <c r="D1796" s="117">
        <v>148000</v>
      </c>
      <c r="E1796" s="117">
        <v>130000</v>
      </c>
      <c r="F1796" s="117">
        <v>2012</v>
      </c>
      <c r="G1796" s="117">
        <v>3.7382179999999998</v>
      </c>
      <c r="N1796" s="117" t="str">
        <f t="shared" si="171"/>
        <v>148000130000</v>
      </c>
      <c r="O1796" s="117">
        <f t="shared" si="172"/>
        <v>32</v>
      </c>
      <c r="P1796" s="117">
        <f t="shared" si="173"/>
        <v>28</v>
      </c>
      <c r="R1796" s="117">
        <f>VLOOKUP(B1796&amp;"-"&amp;C1796,Backgroundconc!$A$3:$E$2100,4,FALSE)</f>
        <v>148000</v>
      </c>
      <c r="S1796" s="117">
        <f>VLOOKUP(B1796&amp;"-"&amp;C1796,Backgroundconc!$A$3:$E$2100,5,FALSE)</f>
        <v>130000</v>
      </c>
    </row>
    <row r="1797" spans="1:19">
      <c r="A1797" s="117" t="str">
        <f t="shared" si="170"/>
        <v>32292012</v>
      </c>
      <c r="B1797" s="117">
        <f t="shared" si="168"/>
        <v>32</v>
      </c>
      <c r="C1797" s="117">
        <f t="shared" si="169"/>
        <v>29</v>
      </c>
      <c r="D1797" s="117">
        <v>148000</v>
      </c>
      <c r="E1797" s="117">
        <v>134000</v>
      </c>
      <c r="F1797" s="117">
        <v>2012</v>
      </c>
      <c r="G1797" s="117">
        <v>3.8329879999999998</v>
      </c>
      <c r="N1797" s="117" t="str">
        <f t="shared" si="171"/>
        <v>148000134000</v>
      </c>
      <c r="O1797" s="117">
        <f t="shared" si="172"/>
        <v>32</v>
      </c>
      <c r="P1797" s="117">
        <f t="shared" si="173"/>
        <v>29</v>
      </c>
      <c r="R1797" s="117">
        <f>VLOOKUP(B1797&amp;"-"&amp;C1797,Backgroundconc!$A$3:$E$2100,4,FALSE)</f>
        <v>148000</v>
      </c>
      <c r="S1797" s="117">
        <f>VLOOKUP(B1797&amp;"-"&amp;C1797,Backgroundconc!$A$3:$E$2100,5,FALSE)</f>
        <v>134000</v>
      </c>
    </row>
    <row r="1798" spans="1:19">
      <c r="A1798" s="117" t="str">
        <f t="shared" si="170"/>
        <v>32302012</v>
      </c>
      <c r="B1798" s="117">
        <f t="shared" si="168"/>
        <v>32</v>
      </c>
      <c r="C1798" s="117">
        <f t="shared" si="169"/>
        <v>30</v>
      </c>
      <c r="D1798" s="117">
        <v>148000</v>
      </c>
      <c r="E1798" s="117">
        <v>138000</v>
      </c>
      <c r="F1798" s="117">
        <v>2012</v>
      </c>
      <c r="G1798" s="117">
        <v>3.9174880000000001</v>
      </c>
      <c r="N1798" s="117" t="str">
        <f t="shared" si="171"/>
        <v>148000138000</v>
      </c>
      <c r="O1798" s="117">
        <f t="shared" si="172"/>
        <v>32</v>
      </c>
      <c r="P1798" s="117">
        <f t="shared" si="173"/>
        <v>30</v>
      </c>
      <c r="R1798" s="117">
        <f>VLOOKUP(B1798&amp;"-"&amp;C1798,Backgroundconc!$A$3:$E$2100,4,FALSE)</f>
        <v>148000</v>
      </c>
      <c r="S1798" s="117">
        <f>VLOOKUP(B1798&amp;"-"&amp;C1798,Backgroundconc!$A$3:$E$2100,5,FALSE)</f>
        <v>138000</v>
      </c>
    </row>
    <row r="1799" spans="1:19">
      <c r="A1799" s="117" t="str">
        <f t="shared" si="170"/>
        <v>32312012</v>
      </c>
      <c r="B1799" s="117">
        <f t="shared" si="168"/>
        <v>32</v>
      </c>
      <c r="C1799" s="117">
        <f t="shared" si="169"/>
        <v>31</v>
      </c>
      <c r="D1799" s="117">
        <v>148000</v>
      </c>
      <c r="E1799" s="117">
        <v>142000</v>
      </c>
      <c r="F1799" s="117">
        <v>2012</v>
      </c>
      <c r="G1799" s="117">
        <v>3.521782</v>
      </c>
      <c r="N1799" s="117" t="str">
        <f t="shared" si="171"/>
        <v>148000142000</v>
      </c>
      <c r="O1799" s="117">
        <f t="shared" si="172"/>
        <v>32</v>
      </c>
      <c r="P1799" s="117">
        <f t="shared" si="173"/>
        <v>31</v>
      </c>
      <c r="R1799" s="117">
        <f>VLOOKUP(B1799&amp;"-"&amp;C1799,Backgroundconc!$A$3:$E$2100,4,FALSE)</f>
        <v>148000</v>
      </c>
      <c r="S1799" s="117">
        <f>VLOOKUP(B1799&amp;"-"&amp;C1799,Backgroundconc!$A$3:$E$2100,5,FALSE)</f>
        <v>142000</v>
      </c>
    </row>
    <row r="1800" spans="1:19">
      <c r="A1800" s="117" t="str">
        <f t="shared" si="170"/>
        <v>32322012</v>
      </c>
      <c r="B1800" s="117">
        <f t="shared" si="168"/>
        <v>32</v>
      </c>
      <c r="C1800" s="117">
        <f t="shared" si="169"/>
        <v>32</v>
      </c>
      <c r="D1800" s="117">
        <v>148000</v>
      </c>
      <c r="E1800" s="117">
        <v>146000</v>
      </c>
      <c r="F1800" s="117">
        <v>2012</v>
      </c>
      <c r="G1800" s="117">
        <v>3.5615389999999998</v>
      </c>
      <c r="N1800" s="117" t="str">
        <f t="shared" si="171"/>
        <v>148000146000</v>
      </c>
      <c r="O1800" s="117">
        <f t="shared" si="172"/>
        <v>32</v>
      </c>
      <c r="P1800" s="117">
        <f t="shared" si="173"/>
        <v>32</v>
      </c>
      <c r="R1800" s="117">
        <f>VLOOKUP(B1800&amp;"-"&amp;C1800,Backgroundconc!$A$3:$E$2100,4,FALSE)</f>
        <v>148000</v>
      </c>
      <c r="S1800" s="117">
        <f>VLOOKUP(B1800&amp;"-"&amp;C1800,Backgroundconc!$A$3:$E$2100,5,FALSE)</f>
        <v>146000</v>
      </c>
    </row>
    <row r="1801" spans="1:19">
      <c r="A1801" s="117" t="str">
        <f t="shared" si="170"/>
        <v>32332012</v>
      </c>
      <c r="B1801" s="117">
        <f t="shared" si="168"/>
        <v>32</v>
      </c>
      <c r="C1801" s="117">
        <f t="shared" si="169"/>
        <v>33</v>
      </c>
      <c r="D1801" s="117">
        <v>148000</v>
      </c>
      <c r="E1801" s="117">
        <v>150000</v>
      </c>
      <c r="F1801" s="117">
        <v>2012</v>
      </c>
      <c r="G1801" s="117">
        <v>3.4759530000000001</v>
      </c>
      <c r="N1801" s="117" t="str">
        <f t="shared" si="171"/>
        <v>148000150000</v>
      </c>
      <c r="O1801" s="117">
        <f t="shared" si="172"/>
        <v>32</v>
      </c>
      <c r="P1801" s="117">
        <f t="shared" si="173"/>
        <v>33</v>
      </c>
      <c r="R1801" s="117">
        <f>VLOOKUP(B1801&amp;"-"&amp;C1801,Backgroundconc!$A$3:$E$2100,4,FALSE)</f>
        <v>148000</v>
      </c>
      <c r="S1801" s="117">
        <f>VLOOKUP(B1801&amp;"-"&amp;C1801,Backgroundconc!$A$3:$E$2100,5,FALSE)</f>
        <v>150000</v>
      </c>
    </row>
    <row r="1802" spans="1:19">
      <c r="A1802" s="117" t="str">
        <f t="shared" si="170"/>
        <v>32342012</v>
      </c>
      <c r="B1802" s="117">
        <f t="shared" si="168"/>
        <v>32</v>
      </c>
      <c r="C1802" s="117">
        <f t="shared" si="169"/>
        <v>34</v>
      </c>
      <c r="D1802" s="117">
        <v>148000</v>
      </c>
      <c r="E1802" s="117">
        <v>154000</v>
      </c>
      <c r="F1802" s="117">
        <v>2012</v>
      </c>
      <c r="G1802" s="117">
        <v>3.0381619999999998</v>
      </c>
      <c r="N1802" s="117" t="str">
        <f t="shared" si="171"/>
        <v>148000154000</v>
      </c>
      <c r="O1802" s="117">
        <f t="shared" si="172"/>
        <v>32</v>
      </c>
      <c r="P1802" s="117">
        <f t="shared" si="173"/>
        <v>34</v>
      </c>
      <c r="R1802" s="117">
        <f>VLOOKUP(B1802&amp;"-"&amp;C1802,Backgroundconc!$A$3:$E$2100,4,FALSE)</f>
        <v>148000</v>
      </c>
      <c r="S1802" s="117">
        <f>VLOOKUP(B1802&amp;"-"&amp;C1802,Backgroundconc!$A$3:$E$2100,5,FALSE)</f>
        <v>154000</v>
      </c>
    </row>
    <row r="1803" spans="1:19">
      <c r="A1803" s="117" t="str">
        <f t="shared" si="170"/>
        <v>32352012</v>
      </c>
      <c r="B1803" s="117">
        <f t="shared" si="168"/>
        <v>32</v>
      </c>
      <c r="C1803" s="117">
        <f t="shared" si="169"/>
        <v>35</v>
      </c>
      <c r="D1803" s="117">
        <v>148000</v>
      </c>
      <c r="E1803" s="117">
        <v>158000</v>
      </c>
      <c r="F1803" s="117">
        <v>2012</v>
      </c>
      <c r="G1803" s="117">
        <v>2.8931990000000001</v>
      </c>
      <c r="N1803" s="117" t="str">
        <f t="shared" si="171"/>
        <v>148000158000</v>
      </c>
      <c r="O1803" s="117">
        <f t="shared" si="172"/>
        <v>32</v>
      </c>
      <c r="P1803" s="117">
        <f t="shared" si="173"/>
        <v>35</v>
      </c>
      <c r="R1803" s="117">
        <f>VLOOKUP(B1803&amp;"-"&amp;C1803,Backgroundconc!$A$3:$E$2100,4,FALSE)</f>
        <v>148000</v>
      </c>
      <c r="S1803" s="117">
        <f>VLOOKUP(B1803&amp;"-"&amp;C1803,Backgroundconc!$A$3:$E$2100,5,FALSE)</f>
        <v>158000</v>
      </c>
    </row>
    <row r="1804" spans="1:19">
      <c r="A1804" s="117" t="str">
        <f t="shared" si="170"/>
        <v>32362012</v>
      </c>
      <c r="B1804" s="117">
        <f t="shared" si="168"/>
        <v>32</v>
      </c>
      <c r="C1804" s="117">
        <f t="shared" si="169"/>
        <v>36</v>
      </c>
      <c r="D1804" s="117">
        <v>148000</v>
      </c>
      <c r="E1804" s="117">
        <v>162000</v>
      </c>
      <c r="F1804" s="117">
        <v>2012</v>
      </c>
      <c r="G1804" s="117">
        <v>2.5980599999999998</v>
      </c>
      <c r="N1804" s="117" t="str">
        <f t="shared" si="171"/>
        <v>148000162000</v>
      </c>
      <c r="O1804" s="117">
        <f t="shared" si="172"/>
        <v>32</v>
      </c>
      <c r="P1804" s="117">
        <f t="shared" si="173"/>
        <v>36</v>
      </c>
      <c r="R1804" s="117">
        <f>VLOOKUP(B1804&amp;"-"&amp;C1804,Backgroundconc!$A$3:$E$2100,4,FALSE)</f>
        <v>148000</v>
      </c>
      <c r="S1804" s="117">
        <f>VLOOKUP(B1804&amp;"-"&amp;C1804,Backgroundconc!$A$3:$E$2100,5,FALSE)</f>
        <v>162000</v>
      </c>
    </row>
    <row r="1805" spans="1:19">
      <c r="A1805" s="117" t="str">
        <f t="shared" si="170"/>
        <v>32372012</v>
      </c>
      <c r="B1805" s="117">
        <f t="shared" si="168"/>
        <v>32</v>
      </c>
      <c r="C1805" s="117">
        <f t="shared" si="169"/>
        <v>37</v>
      </c>
      <c r="D1805" s="117">
        <v>148000</v>
      </c>
      <c r="E1805" s="117">
        <v>166000</v>
      </c>
      <c r="F1805" s="117">
        <v>2012</v>
      </c>
      <c r="G1805" s="117">
        <v>2.4722469999999999</v>
      </c>
      <c r="N1805" s="117" t="str">
        <f t="shared" si="171"/>
        <v>148000166000</v>
      </c>
      <c r="O1805" s="117">
        <f t="shared" si="172"/>
        <v>32</v>
      </c>
      <c r="P1805" s="117">
        <f t="shared" si="173"/>
        <v>37</v>
      </c>
      <c r="R1805" s="117">
        <f>VLOOKUP(B1805&amp;"-"&amp;C1805,Backgroundconc!$A$3:$E$2100,4,FALSE)</f>
        <v>148000</v>
      </c>
      <c r="S1805" s="117">
        <f>VLOOKUP(B1805&amp;"-"&amp;C1805,Backgroundconc!$A$3:$E$2100,5,FALSE)</f>
        <v>166000</v>
      </c>
    </row>
    <row r="1806" spans="1:19">
      <c r="A1806" s="117" t="str">
        <f t="shared" si="170"/>
        <v>32382012</v>
      </c>
      <c r="B1806" s="117">
        <f t="shared" si="168"/>
        <v>32</v>
      </c>
      <c r="C1806" s="117">
        <f t="shared" si="169"/>
        <v>38</v>
      </c>
      <c r="D1806" s="117">
        <v>148000</v>
      </c>
      <c r="E1806" s="117">
        <v>170000</v>
      </c>
      <c r="F1806" s="117">
        <v>2012</v>
      </c>
      <c r="G1806" s="117">
        <v>2.4237959999999998</v>
      </c>
      <c r="N1806" s="117" t="str">
        <f t="shared" si="171"/>
        <v>148000170000</v>
      </c>
      <c r="O1806" s="117">
        <f t="shared" si="172"/>
        <v>32</v>
      </c>
      <c r="P1806" s="117">
        <f t="shared" si="173"/>
        <v>38</v>
      </c>
      <c r="R1806" s="117">
        <f>VLOOKUP(B1806&amp;"-"&amp;C1806,Backgroundconc!$A$3:$E$2100,4,FALSE)</f>
        <v>148000</v>
      </c>
      <c r="S1806" s="117">
        <f>VLOOKUP(B1806&amp;"-"&amp;C1806,Backgroundconc!$A$3:$E$2100,5,FALSE)</f>
        <v>170000</v>
      </c>
    </row>
    <row r="1807" spans="1:19">
      <c r="A1807" s="117" t="str">
        <f t="shared" si="170"/>
        <v>32392012</v>
      </c>
      <c r="B1807" s="117">
        <f t="shared" si="168"/>
        <v>32</v>
      </c>
      <c r="C1807" s="117">
        <f t="shared" si="169"/>
        <v>39</v>
      </c>
      <c r="D1807" s="117">
        <v>148000</v>
      </c>
      <c r="E1807" s="117">
        <v>174000</v>
      </c>
      <c r="F1807" s="117">
        <v>2012</v>
      </c>
      <c r="G1807" s="117">
        <v>2.6679330000000001</v>
      </c>
      <c r="N1807" s="117" t="str">
        <f t="shared" si="171"/>
        <v>148000174000</v>
      </c>
      <c r="O1807" s="117">
        <f t="shared" si="172"/>
        <v>32</v>
      </c>
      <c r="P1807" s="117">
        <f t="shared" si="173"/>
        <v>39</v>
      </c>
      <c r="R1807" s="117">
        <f>VLOOKUP(B1807&amp;"-"&amp;C1807,Backgroundconc!$A$3:$E$2100,4,FALSE)</f>
        <v>148000</v>
      </c>
      <c r="S1807" s="117">
        <f>VLOOKUP(B1807&amp;"-"&amp;C1807,Backgroundconc!$A$3:$E$2100,5,FALSE)</f>
        <v>174000</v>
      </c>
    </row>
    <row r="1808" spans="1:19">
      <c r="A1808" s="117" t="str">
        <f t="shared" si="170"/>
        <v>32402012</v>
      </c>
      <c r="B1808" s="117">
        <f t="shared" si="168"/>
        <v>32</v>
      </c>
      <c r="C1808" s="117">
        <f t="shared" si="169"/>
        <v>40</v>
      </c>
      <c r="D1808" s="117">
        <v>148000</v>
      </c>
      <c r="E1808" s="117">
        <v>178000</v>
      </c>
      <c r="F1808" s="117">
        <v>2012</v>
      </c>
      <c r="G1808" s="117">
        <v>2.8538190000000001</v>
      </c>
      <c r="N1808" s="117" t="str">
        <f t="shared" si="171"/>
        <v>148000178000</v>
      </c>
      <c r="O1808" s="117">
        <f t="shared" si="172"/>
        <v>32</v>
      </c>
      <c r="P1808" s="117">
        <f t="shared" si="173"/>
        <v>40</v>
      </c>
      <c r="R1808" s="117">
        <f>VLOOKUP(B1808&amp;"-"&amp;C1808,Backgroundconc!$A$3:$E$2100,4,FALSE)</f>
        <v>148000</v>
      </c>
      <c r="S1808" s="117">
        <f>VLOOKUP(B1808&amp;"-"&amp;C1808,Backgroundconc!$A$3:$E$2100,5,FALSE)</f>
        <v>178000</v>
      </c>
    </row>
    <row r="1809" spans="1:19">
      <c r="A1809" s="117" t="str">
        <f t="shared" si="170"/>
        <v>32412012</v>
      </c>
      <c r="B1809" s="117">
        <f t="shared" si="168"/>
        <v>32</v>
      </c>
      <c r="C1809" s="117">
        <f t="shared" si="169"/>
        <v>41</v>
      </c>
      <c r="D1809" s="117">
        <v>148000</v>
      </c>
      <c r="E1809" s="117">
        <v>182000</v>
      </c>
      <c r="F1809" s="117">
        <v>2012</v>
      </c>
      <c r="G1809" s="117">
        <v>2.9840420000000001</v>
      </c>
      <c r="N1809" s="117" t="str">
        <f t="shared" si="171"/>
        <v>148000182000</v>
      </c>
      <c r="O1809" s="117">
        <f t="shared" si="172"/>
        <v>32</v>
      </c>
      <c r="P1809" s="117">
        <f t="shared" si="173"/>
        <v>41</v>
      </c>
      <c r="R1809" s="117">
        <f>VLOOKUP(B1809&amp;"-"&amp;C1809,Backgroundconc!$A$3:$E$2100,4,FALSE)</f>
        <v>148000</v>
      </c>
      <c r="S1809" s="117">
        <f>VLOOKUP(B1809&amp;"-"&amp;C1809,Backgroundconc!$A$3:$E$2100,5,FALSE)</f>
        <v>182000</v>
      </c>
    </row>
    <row r="1810" spans="1:19">
      <c r="A1810" s="117" t="str">
        <f t="shared" si="170"/>
        <v>32422012</v>
      </c>
      <c r="B1810" s="117">
        <f t="shared" si="168"/>
        <v>32</v>
      </c>
      <c r="C1810" s="117">
        <f t="shared" si="169"/>
        <v>42</v>
      </c>
      <c r="D1810" s="117">
        <v>148000</v>
      </c>
      <c r="E1810" s="117">
        <v>186000</v>
      </c>
      <c r="F1810" s="117">
        <v>2012</v>
      </c>
      <c r="G1810" s="117">
        <v>3.103027</v>
      </c>
      <c r="N1810" s="117" t="str">
        <f t="shared" si="171"/>
        <v>148000186000</v>
      </c>
      <c r="O1810" s="117">
        <f t="shared" si="172"/>
        <v>32</v>
      </c>
      <c r="P1810" s="117">
        <f t="shared" si="173"/>
        <v>42</v>
      </c>
      <c r="R1810" s="117">
        <f>VLOOKUP(B1810&amp;"-"&amp;C1810,Backgroundconc!$A$3:$E$2100,4,FALSE)</f>
        <v>148000</v>
      </c>
      <c r="S1810" s="117">
        <f>VLOOKUP(B1810&amp;"-"&amp;C1810,Backgroundconc!$A$3:$E$2100,5,FALSE)</f>
        <v>186000</v>
      </c>
    </row>
    <row r="1811" spans="1:19">
      <c r="A1811" s="117" t="str">
        <f t="shared" si="170"/>
        <v>32432012</v>
      </c>
      <c r="B1811" s="117">
        <f t="shared" si="168"/>
        <v>32</v>
      </c>
      <c r="C1811" s="117">
        <f t="shared" si="169"/>
        <v>43</v>
      </c>
      <c r="D1811" s="117">
        <v>148000</v>
      </c>
      <c r="E1811" s="117">
        <v>190000</v>
      </c>
      <c r="F1811" s="117">
        <v>2012</v>
      </c>
      <c r="G1811" s="117">
        <v>3.0830169999999999</v>
      </c>
      <c r="N1811" s="117" t="str">
        <f t="shared" si="171"/>
        <v>148000190000</v>
      </c>
      <c r="O1811" s="117">
        <f t="shared" si="172"/>
        <v>32</v>
      </c>
      <c r="P1811" s="117">
        <f t="shared" si="173"/>
        <v>43</v>
      </c>
      <c r="R1811" s="117">
        <f>VLOOKUP(B1811&amp;"-"&amp;C1811,Backgroundconc!$A$3:$E$2100,4,FALSE)</f>
        <v>148000</v>
      </c>
      <c r="S1811" s="117">
        <f>VLOOKUP(B1811&amp;"-"&amp;C1811,Backgroundconc!$A$3:$E$2100,5,FALSE)</f>
        <v>190000</v>
      </c>
    </row>
    <row r="1812" spans="1:19">
      <c r="A1812" s="117" t="str">
        <f t="shared" si="170"/>
        <v>32442012</v>
      </c>
      <c r="B1812" s="117">
        <f t="shared" si="168"/>
        <v>32</v>
      </c>
      <c r="C1812" s="117">
        <f t="shared" si="169"/>
        <v>44</v>
      </c>
      <c r="D1812" s="117">
        <v>148000</v>
      </c>
      <c r="E1812" s="117">
        <v>194000</v>
      </c>
      <c r="F1812" s="117">
        <v>2012</v>
      </c>
      <c r="G1812" s="117">
        <v>3.0012189999999999</v>
      </c>
      <c r="N1812" s="117" t="str">
        <f t="shared" si="171"/>
        <v>148000194000</v>
      </c>
      <c r="O1812" s="117">
        <f t="shared" si="172"/>
        <v>32</v>
      </c>
      <c r="P1812" s="117">
        <f t="shared" si="173"/>
        <v>44</v>
      </c>
      <c r="R1812" s="117">
        <f>VLOOKUP(B1812&amp;"-"&amp;C1812,Backgroundconc!$A$3:$E$2100,4,FALSE)</f>
        <v>148000</v>
      </c>
      <c r="S1812" s="117">
        <f>VLOOKUP(B1812&amp;"-"&amp;C1812,Backgroundconc!$A$3:$E$2100,5,FALSE)</f>
        <v>194000</v>
      </c>
    </row>
    <row r="1813" spans="1:19">
      <c r="A1813" s="117" t="str">
        <f t="shared" si="170"/>
        <v>32452012</v>
      </c>
      <c r="B1813" s="117">
        <f t="shared" si="168"/>
        <v>32</v>
      </c>
      <c r="C1813" s="117">
        <f t="shared" si="169"/>
        <v>45</v>
      </c>
      <c r="D1813" s="117">
        <v>148000</v>
      </c>
      <c r="E1813" s="117">
        <v>198000</v>
      </c>
      <c r="F1813" s="117">
        <v>2012</v>
      </c>
      <c r="G1813" s="117">
        <v>3.0112559999999999</v>
      </c>
      <c r="N1813" s="117" t="str">
        <f t="shared" si="171"/>
        <v>148000198000</v>
      </c>
      <c r="O1813" s="117">
        <f t="shared" si="172"/>
        <v>32</v>
      </c>
      <c r="P1813" s="117">
        <f t="shared" si="173"/>
        <v>45</v>
      </c>
      <c r="R1813" s="117">
        <f>VLOOKUP(B1813&amp;"-"&amp;C1813,Backgroundconc!$A$3:$E$2100,4,FALSE)</f>
        <v>148000</v>
      </c>
      <c r="S1813" s="117">
        <f>VLOOKUP(B1813&amp;"-"&amp;C1813,Backgroundconc!$A$3:$E$2100,5,FALSE)</f>
        <v>198000</v>
      </c>
    </row>
    <row r="1814" spans="1:19">
      <c r="A1814" s="117" t="str">
        <f t="shared" si="170"/>
        <v>32462012</v>
      </c>
      <c r="B1814" s="117">
        <f t="shared" si="168"/>
        <v>32</v>
      </c>
      <c r="C1814" s="117">
        <f t="shared" si="169"/>
        <v>46</v>
      </c>
      <c r="D1814" s="117">
        <v>148000</v>
      </c>
      <c r="E1814" s="117">
        <v>202000</v>
      </c>
      <c r="F1814" s="117">
        <v>2012</v>
      </c>
      <c r="G1814" s="117">
        <v>3.195306</v>
      </c>
      <c r="N1814" s="117" t="str">
        <f t="shared" si="171"/>
        <v>148000202000</v>
      </c>
      <c r="O1814" s="117">
        <f t="shared" si="172"/>
        <v>32</v>
      </c>
      <c r="P1814" s="117">
        <f t="shared" si="173"/>
        <v>46</v>
      </c>
      <c r="R1814" s="117">
        <f>VLOOKUP(B1814&amp;"-"&amp;C1814,Backgroundconc!$A$3:$E$2100,4,FALSE)</f>
        <v>148000</v>
      </c>
      <c r="S1814" s="117">
        <f>VLOOKUP(B1814&amp;"-"&amp;C1814,Backgroundconc!$A$3:$E$2100,5,FALSE)</f>
        <v>202000</v>
      </c>
    </row>
    <row r="1815" spans="1:19">
      <c r="A1815" s="117" t="str">
        <f t="shared" si="170"/>
        <v>32472012</v>
      </c>
      <c r="B1815" s="117">
        <f t="shared" si="168"/>
        <v>32</v>
      </c>
      <c r="C1815" s="117">
        <f t="shared" si="169"/>
        <v>47</v>
      </c>
      <c r="D1815" s="117">
        <v>148000</v>
      </c>
      <c r="E1815" s="117">
        <v>206000</v>
      </c>
      <c r="F1815" s="117">
        <v>2012</v>
      </c>
      <c r="G1815" s="117">
        <v>3.250035</v>
      </c>
      <c r="N1815" s="117" t="str">
        <f t="shared" si="171"/>
        <v>148000206000</v>
      </c>
      <c r="O1815" s="117">
        <f t="shared" si="172"/>
        <v>32</v>
      </c>
      <c r="P1815" s="117">
        <f t="shared" si="173"/>
        <v>47</v>
      </c>
      <c r="R1815" s="117">
        <f>VLOOKUP(B1815&amp;"-"&amp;C1815,Backgroundconc!$A$3:$E$2100,4,FALSE)</f>
        <v>148000</v>
      </c>
      <c r="S1815" s="117">
        <f>VLOOKUP(B1815&amp;"-"&amp;C1815,Backgroundconc!$A$3:$E$2100,5,FALSE)</f>
        <v>206000</v>
      </c>
    </row>
    <row r="1816" spans="1:19">
      <c r="A1816" s="117" t="str">
        <f t="shared" si="170"/>
        <v>32482012</v>
      </c>
      <c r="B1816" s="117">
        <f t="shared" si="168"/>
        <v>32</v>
      </c>
      <c r="C1816" s="117">
        <f t="shared" si="169"/>
        <v>48</v>
      </c>
      <c r="D1816" s="117">
        <v>148000</v>
      </c>
      <c r="E1816" s="117">
        <v>210000</v>
      </c>
      <c r="F1816" s="117">
        <v>2012</v>
      </c>
      <c r="G1816" s="117">
        <v>3.2713410000000001</v>
      </c>
      <c r="N1816" s="117" t="str">
        <f t="shared" si="171"/>
        <v>148000210000</v>
      </c>
      <c r="O1816" s="117">
        <f t="shared" si="172"/>
        <v>32</v>
      </c>
      <c r="P1816" s="117">
        <f t="shared" si="173"/>
        <v>48</v>
      </c>
      <c r="R1816" s="117">
        <f>VLOOKUP(B1816&amp;"-"&amp;C1816,Backgroundconc!$A$3:$E$2100,4,FALSE)</f>
        <v>148000</v>
      </c>
      <c r="S1816" s="117">
        <f>VLOOKUP(B1816&amp;"-"&amp;C1816,Backgroundconc!$A$3:$E$2100,5,FALSE)</f>
        <v>210000</v>
      </c>
    </row>
    <row r="1817" spans="1:19">
      <c r="A1817" s="117" t="str">
        <f t="shared" si="170"/>
        <v>32492012</v>
      </c>
      <c r="B1817" s="117">
        <f t="shared" si="168"/>
        <v>32</v>
      </c>
      <c r="C1817" s="117">
        <f t="shared" si="169"/>
        <v>49</v>
      </c>
      <c r="D1817" s="117">
        <v>148000</v>
      </c>
      <c r="E1817" s="117">
        <v>214000</v>
      </c>
      <c r="F1817" s="117">
        <v>2012</v>
      </c>
      <c r="G1817" s="117">
        <v>3.2195429999999998</v>
      </c>
      <c r="N1817" s="117" t="str">
        <f t="shared" si="171"/>
        <v>148000214000</v>
      </c>
      <c r="O1817" s="117">
        <f t="shared" si="172"/>
        <v>32</v>
      </c>
      <c r="P1817" s="117">
        <f t="shared" si="173"/>
        <v>49</v>
      </c>
      <c r="R1817" s="117">
        <f>VLOOKUP(B1817&amp;"-"&amp;C1817,Backgroundconc!$A$3:$E$2100,4,FALSE)</f>
        <v>148000</v>
      </c>
      <c r="S1817" s="117">
        <f>VLOOKUP(B1817&amp;"-"&amp;C1817,Backgroundconc!$A$3:$E$2100,5,FALSE)</f>
        <v>214000</v>
      </c>
    </row>
    <row r="1818" spans="1:19">
      <c r="A1818" s="117" t="str">
        <f t="shared" si="170"/>
        <v>32502012</v>
      </c>
      <c r="B1818" s="117">
        <f t="shared" si="168"/>
        <v>32</v>
      </c>
      <c r="C1818" s="117">
        <f t="shared" si="169"/>
        <v>50</v>
      </c>
      <c r="D1818" s="117">
        <v>148000</v>
      </c>
      <c r="E1818" s="117">
        <v>218000</v>
      </c>
      <c r="F1818" s="117">
        <v>2012</v>
      </c>
      <c r="G1818" s="117">
        <v>2.949119</v>
      </c>
      <c r="N1818" s="117" t="str">
        <f t="shared" si="171"/>
        <v>148000218000</v>
      </c>
      <c r="O1818" s="117">
        <f t="shared" si="172"/>
        <v>32</v>
      </c>
      <c r="P1818" s="117">
        <f t="shared" si="173"/>
        <v>50</v>
      </c>
      <c r="R1818" s="117">
        <f>VLOOKUP(B1818&amp;"-"&amp;C1818,Backgroundconc!$A$3:$E$2100,4,FALSE)</f>
        <v>148000</v>
      </c>
      <c r="S1818" s="117">
        <f>VLOOKUP(B1818&amp;"-"&amp;C1818,Backgroundconc!$A$3:$E$2100,5,FALSE)</f>
        <v>218000</v>
      </c>
    </row>
    <row r="1819" spans="1:19">
      <c r="A1819" s="117" t="str">
        <f t="shared" si="170"/>
        <v>32512012</v>
      </c>
      <c r="B1819" s="117">
        <f t="shared" si="168"/>
        <v>32</v>
      </c>
      <c r="C1819" s="117">
        <f t="shared" si="169"/>
        <v>51</v>
      </c>
      <c r="D1819" s="117">
        <v>148000</v>
      </c>
      <c r="E1819" s="117">
        <v>222000</v>
      </c>
      <c r="F1819" s="117">
        <v>2012</v>
      </c>
      <c r="G1819" s="117">
        <v>3.0482589999999998</v>
      </c>
      <c r="N1819" s="117" t="str">
        <f t="shared" si="171"/>
        <v>148000222000</v>
      </c>
      <c r="O1819" s="117">
        <f t="shared" si="172"/>
        <v>32</v>
      </c>
      <c r="P1819" s="117">
        <f t="shared" si="173"/>
        <v>51</v>
      </c>
      <c r="R1819" s="117">
        <f>VLOOKUP(B1819&amp;"-"&amp;C1819,Backgroundconc!$A$3:$E$2100,4,FALSE)</f>
        <v>148000</v>
      </c>
      <c r="S1819" s="117">
        <f>VLOOKUP(B1819&amp;"-"&amp;C1819,Backgroundconc!$A$3:$E$2100,5,FALSE)</f>
        <v>222000</v>
      </c>
    </row>
    <row r="1820" spans="1:19">
      <c r="A1820" s="117" t="str">
        <f t="shared" si="170"/>
        <v>32522012</v>
      </c>
      <c r="B1820" s="117">
        <f t="shared" ref="B1820:B1883" si="174">(D1820-24000)/4000+1</f>
        <v>32</v>
      </c>
      <c r="C1820" s="117">
        <f t="shared" ref="C1820:C1883" si="175">(E1820-22000)/4000+1</f>
        <v>52</v>
      </c>
      <c r="D1820" s="117">
        <v>148000</v>
      </c>
      <c r="E1820" s="117">
        <v>226000</v>
      </c>
      <c r="F1820" s="117">
        <v>2012</v>
      </c>
      <c r="G1820" s="117">
        <v>3.0815079999999999</v>
      </c>
      <c r="N1820" s="117" t="str">
        <f t="shared" si="171"/>
        <v>148000226000</v>
      </c>
      <c r="O1820" s="117">
        <f t="shared" si="172"/>
        <v>32</v>
      </c>
      <c r="P1820" s="117">
        <f t="shared" si="173"/>
        <v>52</v>
      </c>
      <c r="R1820" s="117">
        <f>VLOOKUP(B1820&amp;"-"&amp;C1820,Backgroundconc!$A$3:$E$2100,4,FALSE)</f>
        <v>148000</v>
      </c>
      <c r="S1820" s="117">
        <f>VLOOKUP(B1820&amp;"-"&amp;C1820,Backgroundconc!$A$3:$E$2100,5,FALSE)</f>
        <v>226000</v>
      </c>
    </row>
    <row r="1821" spans="1:19">
      <c r="A1821" s="117" t="str">
        <f t="shared" si="170"/>
        <v>32532012</v>
      </c>
      <c r="B1821" s="117">
        <f t="shared" si="174"/>
        <v>32</v>
      </c>
      <c r="C1821" s="117">
        <f t="shared" si="175"/>
        <v>53</v>
      </c>
      <c r="D1821" s="117">
        <v>148000</v>
      </c>
      <c r="E1821" s="117">
        <v>230000</v>
      </c>
      <c r="F1821" s="117">
        <v>2012</v>
      </c>
      <c r="G1821" s="117">
        <v>2.925513</v>
      </c>
      <c r="N1821" s="117" t="str">
        <f t="shared" si="171"/>
        <v>148000230000</v>
      </c>
      <c r="O1821" s="117">
        <f t="shared" si="172"/>
        <v>32</v>
      </c>
      <c r="P1821" s="117">
        <f t="shared" si="173"/>
        <v>53</v>
      </c>
      <c r="R1821" s="117">
        <f>VLOOKUP(B1821&amp;"-"&amp;C1821,Backgroundconc!$A$3:$E$2100,4,FALSE)</f>
        <v>148000</v>
      </c>
      <c r="S1821" s="117">
        <f>VLOOKUP(B1821&amp;"-"&amp;C1821,Backgroundconc!$A$3:$E$2100,5,FALSE)</f>
        <v>230000</v>
      </c>
    </row>
    <row r="1822" spans="1:19">
      <c r="A1822" s="117" t="str">
        <f t="shared" si="170"/>
        <v>32542012</v>
      </c>
      <c r="B1822" s="117">
        <f t="shared" si="174"/>
        <v>32</v>
      </c>
      <c r="C1822" s="117">
        <f t="shared" si="175"/>
        <v>54</v>
      </c>
      <c r="D1822" s="117">
        <v>148000</v>
      </c>
      <c r="E1822" s="117">
        <v>234000</v>
      </c>
      <c r="F1822" s="117">
        <v>2012</v>
      </c>
      <c r="G1822" s="117">
        <v>2.9266269999999999</v>
      </c>
      <c r="N1822" s="117" t="str">
        <f t="shared" si="171"/>
        <v>148000234000</v>
      </c>
      <c r="O1822" s="117">
        <f t="shared" si="172"/>
        <v>32</v>
      </c>
      <c r="P1822" s="117">
        <f t="shared" si="173"/>
        <v>54</v>
      </c>
      <c r="R1822" s="117" t="e">
        <f>VLOOKUP(B1822&amp;"-"&amp;C1822,Backgroundconc!$A$3:$E$2100,4,FALSE)</f>
        <v>#N/A</v>
      </c>
      <c r="S1822" s="117" t="e">
        <f>VLOOKUP(B1822&amp;"-"&amp;C1822,Backgroundconc!$A$3:$E$2100,5,FALSE)</f>
        <v>#N/A</v>
      </c>
    </row>
    <row r="1823" spans="1:19">
      <c r="A1823" s="117" t="str">
        <f t="shared" si="170"/>
        <v>32552012</v>
      </c>
      <c r="B1823" s="117">
        <f t="shared" si="174"/>
        <v>32</v>
      </c>
      <c r="C1823" s="117">
        <f t="shared" si="175"/>
        <v>55</v>
      </c>
      <c r="D1823" s="117">
        <v>148000</v>
      </c>
      <c r="E1823" s="117">
        <v>238000</v>
      </c>
      <c r="F1823" s="117">
        <v>2012</v>
      </c>
      <c r="G1823" s="117">
        <v>2.94658</v>
      </c>
      <c r="N1823" s="117" t="str">
        <f t="shared" si="171"/>
        <v>148000238000</v>
      </c>
      <c r="O1823" s="117">
        <f t="shared" si="172"/>
        <v>32</v>
      </c>
      <c r="P1823" s="117">
        <f t="shared" si="173"/>
        <v>55</v>
      </c>
      <c r="R1823" s="117" t="e">
        <f>VLOOKUP(B1823&amp;"-"&amp;C1823,Backgroundconc!$A$3:$E$2100,4,FALSE)</f>
        <v>#N/A</v>
      </c>
      <c r="S1823" s="117" t="e">
        <f>VLOOKUP(B1823&amp;"-"&amp;C1823,Backgroundconc!$A$3:$E$2100,5,FALSE)</f>
        <v>#N/A</v>
      </c>
    </row>
    <row r="1824" spans="1:19">
      <c r="A1824" s="117" t="str">
        <f t="shared" si="170"/>
        <v>32562012</v>
      </c>
      <c r="B1824" s="117">
        <f t="shared" si="174"/>
        <v>32</v>
      </c>
      <c r="C1824" s="117">
        <f t="shared" si="175"/>
        <v>56</v>
      </c>
      <c r="D1824" s="117">
        <v>148000</v>
      </c>
      <c r="E1824" s="117">
        <v>242000</v>
      </c>
      <c r="F1824" s="117">
        <v>2012</v>
      </c>
      <c r="G1824" s="117">
        <v>3.0233759999999998</v>
      </c>
      <c r="N1824" s="117" t="str">
        <f t="shared" si="171"/>
        <v>148000242000</v>
      </c>
      <c r="O1824" s="117">
        <f t="shared" si="172"/>
        <v>32</v>
      </c>
      <c r="P1824" s="117">
        <f t="shared" si="173"/>
        <v>56</v>
      </c>
      <c r="R1824" s="117" t="e">
        <f>VLOOKUP(B1824&amp;"-"&amp;C1824,Backgroundconc!$A$3:$E$2100,4,FALSE)</f>
        <v>#N/A</v>
      </c>
      <c r="S1824" s="117" t="e">
        <f>VLOOKUP(B1824&amp;"-"&amp;C1824,Backgroundconc!$A$3:$E$2100,5,FALSE)</f>
        <v>#N/A</v>
      </c>
    </row>
    <row r="1825" spans="1:19">
      <c r="A1825" s="117" t="str">
        <f t="shared" si="170"/>
        <v>32572012</v>
      </c>
      <c r="B1825" s="117">
        <f t="shared" si="174"/>
        <v>32</v>
      </c>
      <c r="C1825" s="117">
        <f t="shared" si="175"/>
        <v>57</v>
      </c>
      <c r="D1825" s="117">
        <v>148000</v>
      </c>
      <c r="E1825" s="117">
        <v>246000</v>
      </c>
      <c r="F1825" s="117">
        <v>2012</v>
      </c>
      <c r="G1825" s="117">
        <v>3.3943120000000002</v>
      </c>
      <c r="N1825" s="117" t="str">
        <f t="shared" si="171"/>
        <v>148000246000</v>
      </c>
      <c r="O1825" s="117">
        <f t="shared" si="172"/>
        <v>32</v>
      </c>
      <c r="P1825" s="117">
        <f t="shared" si="173"/>
        <v>57</v>
      </c>
      <c r="R1825" s="117" t="e">
        <f>VLOOKUP(B1825&amp;"-"&amp;C1825,Backgroundconc!$A$3:$E$2100,4,FALSE)</f>
        <v>#N/A</v>
      </c>
      <c r="S1825" s="117" t="e">
        <f>VLOOKUP(B1825&amp;"-"&amp;C1825,Backgroundconc!$A$3:$E$2100,5,FALSE)</f>
        <v>#N/A</v>
      </c>
    </row>
    <row r="1826" spans="1:19">
      <c r="A1826" s="117" t="str">
        <f t="shared" si="170"/>
        <v>3312012</v>
      </c>
      <c r="B1826" s="117">
        <f t="shared" si="174"/>
        <v>33</v>
      </c>
      <c r="C1826" s="117">
        <f t="shared" si="175"/>
        <v>1</v>
      </c>
      <c r="D1826" s="117">
        <v>152000</v>
      </c>
      <c r="E1826" s="117">
        <v>22000</v>
      </c>
      <c r="F1826" s="117">
        <v>2012</v>
      </c>
      <c r="G1826" s="117">
        <v>3.156641</v>
      </c>
      <c r="N1826" s="117" t="str">
        <f t="shared" si="171"/>
        <v>15200022000</v>
      </c>
      <c r="O1826" s="117">
        <f t="shared" si="172"/>
        <v>33</v>
      </c>
      <c r="P1826" s="117">
        <f t="shared" si="173"/>
        <v>1</v>
      </c>
      <c r="R1826" s="117" t="e">
        <f>VLOOKUP(B1826&amp;"-"&amp;C1826,Backgroundconc!$A$3:$E$2100,4,FALSE)</f>
        <v>#N/A</v>
      </c>
      <c r="S1826" s="117" t="e">
        <f>VLOOKUP(B1826&amp;"-"&amp;C1826,Backgroundconc!$A$3:$E$2100,5,FALSE)</f>
        <v>#N/A</v>
      </c>
    </row>
    <row r="1827" spans="1:19">
      <c r="A1827" s="117" t="str">
        <f t="shared" si="170"/>
        <v>3322012</v>
      </c>
      <c r="B1827" s="117">
        <f t="shared" si="174"/>
        <v>33</v>
      </c>
      <c r="C1827" s="117">
        <f t="shared" si="175"/>
        <v>2</v>
      </c>
      <c r="D1827" s="117">
        <v>152000</v>
      </c>
      <c r="E1827" s="117">
        <v>26000</v>
      </c>
      <c r="F1827" s="117">
        <v>2012</v>
      </c>
      <c r="G1827" s="117">
        <v>3.1039249999999998</v>
      </c>
      <c r="N1827" s="117" t="str">
        <f t="shared" si="171"/>
        <v>15200026000</v>
      </c>
      <c r="O1827" s="117">
        <f t="shared" si="172"/>
        <v>33</v>
      </c>
      <c r="P1827" s="117">
        <f t="shared" si="173"/>
        <v>2</v>
      </c>
      <c r="R1827" s="117" t="e">
        <f>VLOOKUP(B1827&amp;"-"&amp;C1827,Backgroundconc!$A$3:$E$2100,4,FALSE)</f>
        <v>#N/A</v>
      </c>
      <c r="S1827" s="117" t="e">
        <f>VLOOKUP(B1827&amp;"-"&amp;C1827,Backgroundconc!$A$3:$E$2100,5,FALSE)</f>
        <v>#N/A</v>
      </c>
    </row>
    <row r="1828" spans="1:19">
      <c r="A1828" s="117" t="str">
        <f t="shared" si="170"/>
        <v>3332012</v>
      </c>
      <c r="B1828" s="117">
        <f t="shared" si="174"/>
        <v>33</v>
      </c>
      <c r="C1828" s="117">
        <f t="shared" si="175"/>
        <v>3</v>
      </c>
      <c r="D1828" s="117">
        <v>152000</v>
      </c>
      <c r="E1828" s="117">
        <v>30000</v>
      </c>
      <c r="F1828" s="117">
        <v>2012</v>
      </c>
      <c r="G1828" s="117">
        <v>3.2161919999999999</v>
      </c>
      <c r="N1828" s="117" t="str">
        <f t="shared" si="171"/>
        <v>15200030000</v>
      </c>
      <c r="O1828" s="117">
        <f t="shared" si="172"/>
        <v>33</v>
      </c>
      <c r="P1828" s="117">
        <f t="shared" si="173"/>
        <v>3</v>
      </c>
      <c r="R1828" s="117" t="e">
        <f>VLOOKUP(B1828&amp;"-"&amp;C1828,Backgroundconc!$A$3:$E$2100,4,FALSE)</f>
        <v>#N/A</v>
      </c>
      <c r="S1828" s="117" t="e">
        <f>VLOOKUP(B1828&amp;"-"&amp;C1828,Backgroundconc!$A$3:$E$2100,5,FALSE)</f>
        <v>#N/A</v>
      </c>
    </row>
    <row r="1829" spans="1:19">
      <c r="A1829" s="117" t="str">
        <f t="shared" si="170"/>
        <v>3342012</v>
      </c>
      <c r="B1829" s="117">
        <f t="shared" si="174"/>
        <v>33</v>
      </c>
      <c r="C1829" s="117">
        <f t="shared" si="175"/>
        <v>4</v>
      </c>
      <c r="D1829" s="117">
        <v>152000</v>
      </c>
      <c r="E1829" s="117">
        <v>34000</v>
      </c>
      <c r="F1829" s="117">
        <v>2012</v>
      </c>
      <c r="G1829" s="117">
        <v>3.0932469999999999</v>
      </c>
      <c r="N1829" s="117" t="str">
        <f t="shared" si="171"/>
        <v>15200034000</v>
      </c>
      <c r="O1829" s="117">
        <f t="shared" si="172"/>
        <v>33</v>
      </c>
      <c r="P1829" s="117">
        <f t="shared" si="173"/>
        <v>4</v>
      </c>
      <c r="R1829" s="117" t="e">
        <f>VLOOKUP(B1829&amp;"-"&amp;C1829,Backgroundconc!$A$3:$E$2100,4,FALSE)</f>
        <v>#N/A</v>
      </c>
      <c r="S1829" s="117" t="e">
        <f>VLOOKUP(B1829&amp;"-"&amp;C1829,Backgroundconc!$A$3:$E$2100,5,FALSE)</f>
        <v>#N/A</v>
      </c>
    </row>
    <row r="1830" spans="1:19">
      <c r="A1830" s="117" t="str">
        <f t="shared" si="170"/>
        <v>3352012</v>
      </c>
      <c r="B1830" s="117">
        <f t="shared" si="174"/>
        <v>33</v>
      </c>
      <c r="C1830" s="117">
        <f t="shared" si="175"/>
        <v>5</v>
      </c>
      <c r="D1830" s="117">
        <v>152000</v>
      </c>
      <c r="E1830" s="117">
        <v>38000</v>
      </c>
      <c r="F1830" s="117">
        <v>2012</v>
      </c>
      <c r="G1830" s="117">
        <v>2.8681169999999998</v>
      </c>
      <c r="N1830" s="117" t="str">
        <f t="shared" si="171"/>
        <v>15200038000</v>
      </c>
      <c r="O1830" s="117">
        <f t="shared" si="172"/>
        <v>33</v>
      </c>
      <c r="P1830" s="117">
        <f t="shared" si="173"/>
        <v>5</v>
      </c>
      <c r="R1830" s="117" t="e">
        <f>VLOOKUP(B1830&amp;"-"&amp;C1830,Backgroundconc!$A$3:$E$2100,4,FALSE)</f>
        <v>#N/A</v>
      </c>
      <c r="S1830" s="117" t="e">
        <f>VLOOKUP(B1830&amp;"-"&amp;C1830,Backgroundconc!$A$3:$E$2100,5,FALSE)</f>
        <v>#N/A</v>
      </c>
    </row>
    <row r="1831" spans="1:19">
      <c r="A1831" s="117" t="str">
        <f t="shared" si="170"/>
        <v>3362012</v>
      </c>
      <c r="B1831" s="117">
        <f t="shared" si="174"/>
        <v>33</v>
      </c>
      <c r="C1831" s="117">
        <f t="shared" si="175"/>
        <v>6</v>
      </c>
      <c r="D1831" s="117">
        <v>152000</v>
      </c>
      <c r="E1831" s="117">
        <v>42000</v>
      </c>
      <c r="F1831" s="117">
        <v>2012</v>
      </c>
      <c r="G1831" s="117">
        <v>2.694763</v>
      </c>
      <c r="N1831" s="117" t="str">
        <f t="shared" si="171"/>
        <v>15200042000</v>
      </c>
      <c r="O1831" s="117">
        <f t="shared" si="172"/>
        <v>33</v>
      </c>
      <c r="P1831" s="117">
        <f t="shared" si="173"/>
        <v>6</v>
      </c>
      <c r="R1831" s="117" t="e">
        <f>VLOOKUP(B1831&amp;"-"&amp;C1831,Backgroundconc!$A$3:$E$2100,4,FALSE)</f>
        <v>#N/A</v>
      </c>
      <c r="S1831" s="117" t="e">
        <f>VLOOKUP(B1831&amp;"-"&amp;C1831,Backgroundconc!$A$3:$E$2100,5,FALSE)</f>
        <v>#N/A</v>
      </c>
    </row>
    <row r="1832" spans="1:19">
      <c r="A1832" s="117" t="str">
        <f t="shared" si="170"/>
        <v>3372012</v>
      </c>
      <c r="B1832" s="117">
        <f t="shared" si="174"/>
        <v>33</v>
      </c>
      <c r="C1832" s="117">
        <f t="shared" si="175"/>
        <v>7</v>
      </c>
      <c r="D1832" s="117">
        <v>152000</v>
      </c>
      <c r="E1832" s="117">
        <v>46000</v>
      </c>
      <c r="F1832" s="117">
        <v>2012</v>
      </c>
      <c r="G1832" s="117">
        <v>2.8558729999999999</v>
      </c>
      <c r="N1832" s="117" t="str">
        <f t="shared" si="171"/>
        <v>15200046000</v>
      </c>
      <c r="O1832" s="117">
        <f t="shared" si="172"/>
        <v>33</v>
      </c>
      <c r="P1832" s="117">
        <f t="shared" si="173"/>
        <v>7</v>
      </c>
      <c r="R1832" s="117" t="e">
        <f>VLOOKUP(B1832&amp;"-"&amp;C1832,Backgroundconc!$A$3:$E$2100,4,FALSE)</f>
        <v>#N/A</v>
      </c>
      <c r="S1832" s="117" t="e">
        <f>VLOOKUP(B1832&amp;"-"&amp;C1832,Backgroundconc!$A$3:$E$2100,5,FALSE)</f>
        <v>#N/A</v>
      </c>
    </row>
    <row r="1833" spans="1:19">
      <c r="A1833" s="117" t="str">
        <f t="shared" si="170"/>
        <v>3382012</v>
      </c>
      <c r="B1833" s="117">
        <f t="shared" si="174"/>
        <v>33</v>
      </c>
      <c r="C1833" s="117">
        <f t="shared" si="175"/>
        <v>8</v>
      </c>
      <c r="D1833" s="117">
        <v>152000</v>
      </c>
      <c r="E1833" s="117">
        <v>50000</v>
      </c>
      <c r="F1833" s="117">
        <v>2012</v>
      </c>
      <c r="G1833" s="117">
        <v>3.178391</v>
      </c>
      <c r="N1833" s="117" t="str">
        <f t="shared" si="171"/>
        <v>15200050000</v>
      </c>
      <c r="O1833" s="117">
        <f t="shared" si="172"/>
        <v>33</v>
      </c>
      <c r="P1833" s="117">
        <f t="shared" si="173"/>
        <v>8</v>
      </c>
      <c r="R1833" s="117" t="e">
        <f>VLOOKUP(B1833&amp;"-"&amp;C1833,Backgroundconc!$A$3:$E$2100,4,FALSE)</f>
        <v>#N/A</v>
      </c>
      <c r="S1833" s="117" t="e">
        <f>VLOOKUP(B1833&amp;"-"&amp;C1833,Backgroundconc!$A$3:$E$2100,5,FALSE)</f>
        <v>#N/A</v>
      </c>
    </row>
    <row r="1834" spans="1:19">
      <c r="A1834" s="117" t="str">
        <f t="shared" si="170"/>
        <v>3392012</v>
      </c>
      <c r="B1834" s="117">
        <f t="shared" si="174"/>
        <v>33</v>
      </c>
      <c r="C1834" s="117">
        <f t="shared" si="175"/>
        <v>9</v>
      </c>
      <c r="D1834" s="117">
        <v>152000</v>
      </c>
      <c r="E1834" s="117">
        <v>54000</v>
      </c>
      <c r="F1834" s="117">
        <v>2012</v>
      </c>
      <c r="G1834" s="117">
        <v>3.21678</v>
      </c>
      <c r="N1834" s="117" t="str">
        <f t="shared" si="171"/>
        <v>15200054000</v>
      </c>
      <c r="O1834" s="117">
        <f t="shared" si="172"/>
        <v>33</v>
      </c>
      <c r="P1834" s="117">
        <f t="shared" si="173"/>
        <v>9</v>
      </c>
      <c r="R1834" s="117" t="e">
        <f>VLOOKUP(B1834&amp;"-"&amp;C1834,Backgroundconc!$A$3:$E$2100,4,FALSE)</f>
        <v>#N/A</v>
      </c>
      <c r="S1834" s="117" t="e">
        <f>VLOOKUP(B1834&amp;"-"&amp;C1834,Backgroundconc!$A$3:$E$2100,5,FALSE)</f>
        <v>#N/A</v>
      </c>
    </row>
    <row r="1835" spans="1:19">
      <c r="A1835" s="117" t="str">
        <f t="shared" si="170"/>
        <v>33102012</v>
      </c>
      <c r="B1835" s="117">
        <f t="shared" si="174"/>
        <v>33</v>
      </c>
      <c r="C1835" s="117">
        <f t="shared" si="175"/>
        <v>10</v>
      </c>
      <c r="D1835" s="117">
        <v>152000</v>
      </c>
      <c r="E1835" s="117">
        <v>58000</v>
      </c>
      <c r="F1835" s="117">
        <v>2012</v>
      </c>
      <c r="G1835" s="117">
        <v>3.1208149999999999</v>
      </c>
      <c r="N1835" s="117" t="str">
        <f t="shared" si="171"/>
        <v>15200058000</v>
      </c>
      <c r="O1835" s="117">
        <f t="shared" si="172"/>
        <v>33</v>
      </c>
      <c r="P1835" s="117">
        <f t="shared" si="173"/>
        <v>10</v>
      </c>
      <c r="R1835" s="117" t="e">
        <f>VLOOKUP(B1835&amp;"-"&amp;C1835,Backgroundconc!$A$3:$E$2100,4,FALSE)</f>
        <v>#N/A</v>
      </c>
      <c r="S1835" s="117" t="e">
        <f>VLOOKUP(B1835&amp;"-"&amp;C1835,Backgroundconc!$A$3:$E$2100,5,FALSE)</f>
        <v>#N/A</v>
      </c>
    </row>
    <row r="1836" spans="1:19">
      <c r="A1836" s="117" t="str">
        <f t="shared" si="170"/>
        <v>33112012</v>
      </c>
      <c r="B1836" s="117">
        <f t="shared" si="174"/>
        <v>33</v>
      </c>
      <c r="C1836" s="117">
        <f t="shared" si="175"/>
        <v>11</v>
      </c>
      <c r="D1836" s="117">
        <v>152000</v>
      </c>
      <c r="E1836" s="117">
        <v>62000</v>
      </c>
      <c r="F1836" s="117">
        <v>2012</v>
      </c>
      <c r="G1836" s="117">
        <v>3.1210499999999999</v>
      </c>
      <c r="N1836" s="117" t="str">
        <f t="shared" si="171"/>
        <v>15200062000</v>
      </c>
      <c r="O1836" s="117">
        <f t="shared" si="172"/>
        <v>33</v>
      </c>
      <c r="P1836" s="117">
        <f t="shared" si="173"/>
        <v>11</v>
      </c>
      <c r="R1836" s="117" t="e">
        <f>VLOOKUP(B1836&amp;"-"&amp;C1836,Backgroundconc!$A$3:$E$2100,4,FALSE)</f>
        <v>#N/A</v>
      </c>
      <c r="S1836" s="117" t="e">
        <f>VLOOKUP(B1836&amp;"-"&amp;C1836,Backgroundconc!$A$3:$E$2100,5,FALSE)</f>
        <v>#N/A</v>
      </c>
    </row>
    <row r="1837" spans="1:19">
      <c r="A1837" s="117" t="str">
        <f t="shared" si="170"/>
        <v>33122012</v>
      </c>
      <c r="B1837" s="117">
        <f t="shared" si="174"/>
        <v>33</v>
      </c>
      <c r="C1837" s="117">
        <f t="shared" si="175"/>
        <v>12</v>
      </c>
      <c r="D1837" s="117">
        <v>152000</v>
      </c>
      <c r="E1837" s="117">
        <v>66000</v>
      </c>
      <c r="F1837" s="117">
        <v>2012</v>
      </c>
      <c r="G1837" s="117">
        <v>2.9443429999999999</v>
      </c>
      <c r="N1837" s="117" t="str">
        <f t="shared" si="171"/>
        <v>15200066000</v>
      </c>
      <c r="O1837" s="117">
        <f t="shared" si="172"/>
        <v>33</v>
      </c>
      <c r="P1837" s="117">
        <f t="shared" si="173"/>
        <v>12</v>
      </c>
      <c r="R1837" s="117" t="e">
        <f>VLOOKUP(B1837&amp;"-"&amp;C1837,Backgroundconc!$A$3:$E$2100,4,FALSE)</f>
        <v>#N/A</v>
      </c>
      <c r="S1837" s="117" t="e">
        <f>VLOOKUP(B1837&amp;"-"&amp;C1837,Backgroundconc!$A$3:$E$2100,5,FALSE)</f>
        <v>#N/A</v>
      </c>
    </row>
    <row r="1838" spans="1:19">
      <c r="A1838" s="117" t="str">
        <f t="shared" si="170"/>
        <v>33132012</v>
      </c>
      <c r="B1838" s="117">
        <f t="shared" si="174"/>
        <v>33</v>
      </c>
      <c r="C1838" s="117">
        <f t="shared" si="175"/>
        <v>13</v>
      </c>
      <c r="D1838" s="117">
        <v>152000</v>
      </c>
      <c r="E1838" s="117">
        <v>70000</v>
      </c>
      <c r="F1838" s="117">
        <v>2012</v>
      </c>
      <c r="G1838" s="117">
        <v>2.7285900000000001</v>
      </c>
      <c r="N1838" s="117" t="str">
        <f t="shared" si="171"/>
        <v>15200070000</v>
      </c>
      <c r="O1838" s="117">
        <f t="shared" si="172"/>
        <v>33</v>
      </c>
      <c r="P1838" s="117">
        <f t="shared" si="173"/>
        <v>13</v>
      </c>
      <c r="R1838" s="117">
        <f>VLOOKUP(B1838&amp;"-"&amp;C1838,Backgroundconc!$A$3:$E$2100,4,FALSE)</f>
        <v>152000</v>
      </c>
      <c r="S1838" s="117">
        <f>VLOOKUP(B1838&amp;"-"&amp;C1838,Backgroundconc!$A$3:$E$2100,5,FALSE)</f>
        <v>70000</v>
      </c>
    </row>
    <row r="1839" spans="1:19">
      <c r="A1839" s="117" t="str">
        <f t="shared" si="170"/>
        <v>33142012</v>
      </c>
      <c r="B1839" s="117">
        <f t="shared" si="174"/>
        <v>33</v>
      </c>
      <c r="C1839" s="117">
        <f t="shared" si="175"/>
        <v>14</v>
      </c>
      <c r="D1839" s="117">
        <v>152000</v>
      </c>
      <c r="E1839" s="117">
        <v>74000</v>
      </c>
      <c r="F1839" s="117">
        <v>2012</v>
      </c>
      <c r="G1839" s="117">
        <v>2.5669400000000002</v>
      </c>
      <c r="N1839" s="117" t="str">
        <f t="shared" si="171"/>
        <v>15200074000</v>
      </c>
      <c r="O1839" s="117">
        <f t="shared" si="172"/>
        <v>33</v>
      </c>
      <c r="P1839" s="117">
        <f t="shared" si="173"/>
        <v>14</v>
      </c>
      <c r="R1839" s="117">
        <f>VLOOKUP(B1839&amp;"-"&amp;C1839,Backgroundconc!$A$3:$E$2100,4,FALSE)</f>
        <v>152000</v>
      </c>
      <c r="S1839" s="117">
        <f>VLOOKUP(B1839&amp;"-"&amp;C1839,Backgroundconc!$A$3:$E$2100,5,FALSE)</f>
        <v>74000</v>
      </c>
    </row>
    <row r="1840" spans="1:19">
      <c r="A1840" s="117" t="str">
        <f t="shared" si="170"/>
        <v>33152012</v>
      </c>
      <c r="B1840" s="117">
        <f t="shared" si="174"/>
        <v>33</v>
      </c>
      <c r="C1840" s="117">
        <f t="shared" si="175"/>
        <v>15</v>
      </c>
      <c r="D1840" s="117">
        <v>152000</v>
      </c>
      <c r="E1840" s="117">
        <v>78000</v>
      </c>
      <c r="F1840" s="117">
        <v>2012</v>
      </c>
      <c r="G1840" s="117">
        <v>2.7517809999999998</v>
      </c>
      <c r="N1840" s="117" t="str">
        <f t="shared" si="171"/>
        <v>15200078000</v>
      </c>
      <c r="O1840" s="117">
        <f t="shared" si="172"/>
        <v>33</v>
      </c>
      <c r="P1840" s="117">
        <f t="shared" si="173"/>
        <v>15</v>
      </c>
      <c r="R1840" s="117">
        <f>VLOOKUP(B1840&amp;"-"&amp;C1840,Backgroundconc!$A$3:$E$2100,4,FALSE)</f>
        <v>152000</v>
      </c>
      <c r="S1840" s="117">
        <f>VLOOKUP(B1840&amp;"-"&amp;C1840,Backgroundconc!$A$3:$E$2100,5,FALSE)</f>
        <v>78000</v>
      </c>
    </row>
    <row r="1841" spans="1:19">
      <c r="A1841" s="117" t="str">
        <f t="shared" si="170"/>
        <v>33162012</v>
      </c>
      <c r="B1841" s="117">
        <f t="shared" si="174"/>
        <v>33</v>
      </c>
      <c r="C1841" s="117">
        <f t="shared" si="175"/>
        <v>16</v>
      </c>
      <c r="D1841" s="117">
        <v>152000</v>
      </c>
      <c r="E1841" s="117">
        <v>82000</v>
      </c>
      <c r="F1841" s="117">
        <v>2012</v>
      </c>
      <c r="G1841" s="117">
        <v>2.9084810000000001</v>
      </c>
      <c r="N1841" s="117" t="str">
        <f t="shared" si="171"/>
        <v>15200082000</v>
      </c>
      <c r="O1841" s="117">
        <f t="shared" si="172"/>
        <v>33</v>
      </c>
      <c r="P1841" s="117">
        <f t="shared" si="173"/>
        <v>16</v>
      </c>
      <c r="R1841" s="117">
        <f>VLOOKUP(B1841&amp;"-"&amp;C1841,Backgroundconc!$A$3:$E$2100,4,FALSE)</f>
        <v>152000</v>
      </c>
      <c r="S1841" s="117">
        <f>VLOOKUP(B1841&amp;"-"&amp;C1841,Backgroundconc!$A$3:$E$2100,5,FALSE)</f>
        <v>82000</v>
      </c>
    </row>
    <row r="1842" spans="1:19">
      <c r="A1842" s="117" t="str">
        <f t="shared" si="170"/>
        <v>33172012</v>
      </c>
      <c r="B1842" s="117">
        <f t="shared" si="174"/>
        <v>33</v>
      </c>
      <c r="C1842" s="117">
        <f t="shared" si="175"/>
        <v>17</v>
      </c>
      <c r="D1842" s="117">
        <v>152000</v>
      </c>
      <c r="E1842" s="117">
        <v>86000</v>
      </c>
      <c r="F1842" s="117">
        <v>2012</v>
      </c>
      <c r="G1842" s="117">
        <v>2.6061450000000002</v>
      </c>
      <c r="N1842" s="117" t="str">
        <f t="shared" si="171"/>
        <v>15200086000</v>
      </c>
      <c r="O1842" s="117">
        <f t="shared" si="172"/>
        <v>33</v>
      </c>
      <c r="P1842" s="117">
        <f t="shared" si="173"/>
        <v>17</v>
      </c>
      <c r="R1842" s="117">
        <f>VLOOKUP(B1842&amp;"-"&amp;C1842,Backgroundconc!$A$3:$E$2100,4,FALSE)</f>
        <v>152000</v>
      </c>
      <c r="S1842" s="117">
        <f>VLOOKUP(B1842&amp;"-"&amp;C1842,Backgroundconc!$A$3:$E$2100,5,FALSE)</f>
        <v>86000</v>
      </c>
    </row>
    <row r="1843" spans="1:19">
      <c r="A1843" s="117" t="str">
        <f t="shared" si="170"/>
        <v>33182012</v>
      </c>
      <c r="B1843" s="117">
        <f t="shared" si="174"/>
        <v>33</v>
      </c>
      <c r="C1843" s="117">
        <f t="shared" si="175"/>
        <v>18</v>
      </c>
      <c r="D1843" s="117">
        <v>152000</v>
      </c>
      <c r="E1843" s="117">
        <v>90000</v>
      </c>
      <c r="F1843" s="117">
        <v>2012</v>
      </c>
      <c r="G1843" s="117">
        <v>2.4820869999999999</v>
      </c>
      <c r="N1843" s="117" t="str">
        <f t="shared" si="171"/>
        <v>15200090000</v>
      </c>
      <c r="O1843" s="117">
        <f t="shared" si="172"/>
        <v>33</v>
      </c>
      <c r="P1843" s="117">
        <f t="shared" si="173"/>
        <v>18</v>
      </c>
      <c r="R1843" s="117">
        <f>VLOOKUP(B1843&amp;"-"&amp;C1843,Backgroundconc!$A$3:$E$2100,4,FALSE)</f>
        <v>152000</v>
      </c>
      <c r="S1843" s="117">
        <f>VLOOKUP(B1843&amp;"-"&amp;C1843,Backgroundconc!$A$3:$E$2100,5,FALSE)</f>
        <v>90000</v>
      </c>
    </row>
    <row r="1844" spans="1:19">
      <c r="A1844" s="117" t="str">
        <f t="shared" si="170"/>
        <v>33192012</v>
      </c>
      <c r="B1844" s="117">
        <f t="shared" si="174"/>
        <v>33</v>
      </c>
      <c r="C1844" s="117">
        <f t="shared" si="175"/>
        <v>19</v>
      </c>
      <c r="D1844" s="117">
        <v>152000</v>
      </c>
      <c r="E1844" s="117">
        <v>94000</v>
      </c>
      <c r="F1844" s="117">
        <v>2012</v>
      </c>
      <c r="G1844" s="117">
        <v>2.7076889999999998</v>
      </c>
      <c r="N1844" s="117" t="str">
        <f t="shared" si="171"/>
        <v>15200094000</v>
      </c>
      <c r="O1844" s="117">
        <f t="shared" si="172"/>
        <v>33</v>
      </c>
      <c r="P1844" s="117">
        <f t="shared" si="173"/>
        <v>19</v>
      </c>
      <c r="R1844" s="117">
        <f>VLOOKUP(B1844&amp;"-"&amp;C1844,Backgroundconc!$A$3:$E$2100,4,FALSE)</f>
        <v>152000</v>
      </c>
      <c r="S1844" s="117">
        <f>VLOOKUP(B1844&amp;"-"&amp;C1844,Backgroundconc!$A$3:$E$2100,5,FALSE)</f>
        <v>94000</v>
      </c>
    </row>
    <row r="1845" spans="1:19">
      <c r="A1845" s="117" t="str">
        <f t="shared" si="170"/>
        <v>33202012</v>
      </c>
      <c r="B1845" s="117">
        <f t="shared" si="174"/>
        <v>33</v>
      </c>
      <c r="C1845" s="117">
        <f t="shared" si="175"/>
        <v>20</v>
      </c>
      <c r="D1845" s="117">
        <v>152000</v>
      </c>
      <c r="E1845" s="117">
        <v>98000</v>
      </c>
      <c r="F1845" s="117">
        <v>2012</v>
      </c>
      <c r="G1845" s="117">
        <v>2.668485</v>
      </c>
      <c r="N1845" s="117" t="str">
        <f t="shared" si="171"/>
        <v>15200098000</v>
      </c>
      <c r="O1845" s="117">
        <f t="shared" si="172"/>
        <v>33</v>
      </c>
      <c r="P1845" s="117">
        <f t="shared" si="173"/>
        <v>20</v>
      </c>
      <c r="R1845" s="117">
        <f>VLOOKUP(B1845&amp;"-"&amp;C1845,Backgroundconc!$A$3:$E$2100,4,FALSE)</f>
        <v>152000</v>
      </c>
      <c r="S1845" s="117">
        <f>VLOOKUP(B1845&amp;"-"&amp;C1845,Backgroundconc!$A$3:$E$2100,5,FALSE)</f>
        <v>98000</v>
      </c>
    </row>
    <row r="1846" spans="1:19">
      <c r="A1846" s="117" t="str">
        <f t="shared" si="170"/>
        <v>33212012</v>
      </c>
      <c r="B1846" s="117">
        <f t="shared" si="174"/>
        <v>33</v>
      </c>
      <c r="C1846" s="117">
        <f t="shared" si="175"/>
        <v>21</v>
      </c>
      <c r="D1846" s="117">
        <v>152000</v>
      </c>
      <c r="E1846" s="117">
        <v>102000</v>
      </c>
      <c r="F1846" s="117">
        <v>2012</v>
      </c>
      <c r="G1846" s="117">
        <v>2.841847</v>
      </c>
      <c r="N1846" s="117" t="str">
        <f t="shared" si="171"/>
        <v>152000102000</v>
      </c>
      <c r="O1846" s="117">
        <f t="shared" si="172"/>
        <v>33</v>
      </c>
      <c r="P1846" s="117">
        <f t="shared" si="173"/>
        <v>21</v>
      </c>
      <c r="R1846" s="117">
        <f>VLOOKUP(B1846&amp;"-"&amp;C1846,Backgroundconc!$A$3:$E$2100,4,FALSE)</f>
        <v>152000</v>
      </c>
      <c r="S1846" s="117">
        <f>VLOOKUP(B1846&amp;"-"&amp;C1846,Backgroundconc!$A$3:$E$2100,5,FALSE)</f>
        <v>102000</v>
      </c>
    </row>
    <row r="1847" spans="1:19">
      <c r="A1847" s="117" t="str">
        <f t="shared" si="170"/>
        <v>33222012</v>
      </c>
      <c r="B1847" s="117">
        <f t="shared" si="174"/>
        <v>33</v>
      </c>
      <c r="C1847" s="117">
        <f t="shared" si="175"/>
        <v>22</v>
      </c>
      <c r="D1847" s="117">
        <v>152000</v>
      </c>
      <c r="E1847" s="117">
        <v>106000</v>
      </c>
      <c r="F1847" s="117">
        <v>2012</v>
      </c>
      <c r="G1847" s="117">
        <v>2.7522289999999998</v>
      </c>
      <c r="N1847" s="117" t="str">
        <f t="shared" si="171"/>
        <v>152000106000</v>
      </c>
      <c r="O1847" s="117">
        <f t="shared" si="172"/>
        <v>33</v>
      </c>
      <c r="P1847" s="117">
        <f t="shared" si="173"/>
        <v>22</v>
      </c>
      <c r="R1847" s="117">
        <f>VLOOKUP(B1847&amp;"-"&amp;C1847,Backgroundconc!$A$3:$E$2100,4,FALSE)</f>
        <v>152000</v>
      </c>
      <c r="S1847" s="117">
        <f>VLOOKUP(B1847&amp;"-"&amp;C1847,Backgroundconc!$A$3:$E$2100,5,FALSE)</f>
        <v>106000</v>
      </c>
    </row>
    <row r="1848" spans="1:19">
      <c r="A1848" s="117" t="str">
        <f t="shared" si="170"/>
        <v>33232012</v>
      </c>
      <c r="B1848" s="117">
        <f t="shared" si="174"/>
        <v>33</v>
      </c>
      <c r="C1848" s="117">
        <f t="shared" si="175"/>
        <v>23</v>
      </c>
      <c r="D1848" s="117">
        <v>152000</v>
      </c>
      <c r="E1848" s="117">
        <v>110000</v>
      </c>
      <c r="F1848" s="117">
        <v>2012</v>
      </c>
      <c r="G1848" s="117">
        <v>2.4533140000000002</v>
      </c>
      <c r="N1848" s="117" t="str">
        <f t="shared" si="171"/>
        <v>152000110000</v>
      </c>
      <c r="O1848" s="117">
        <f t="shared" si="172"/>
        <v>33</v>
      </c>
      <c r="P1848" s="117">
        <f t="shared" si="173"/>
        <v>23</v>
      </c>
      <c r="R1848" s="117">
        <f>VLOOKUP(B1848&amp;"-"&amp;C1848,Backgroundconc!$A$3:$E$2100,4,FALSE)</f>
        <v>152000</v>
      </c>
      <c r="S1848" s="117">
        <f>VLOOKUP(B1848&amp;"-"&amp;C1848,Backgroundconc!$A$3:$E$2100,5,FALSE)</f>
        <v>110000</v>
      </c>
    </row>
    <row r="1849" spans="1:19">
      <c r="A1849" s="117" t="str">
        <f t="shared" si="170"/>
        <v>33242012</v>
      </c>
      <c r="B1849" s="117">
        <f t="shared" si="174"/>
        <v>33</v>
      </c>
      <c r="C1849" s="117">
        <f t="shared" si="175"/>
        <v>24</v>
      </c>
      <c r="D1849" s="117">
        <v>152000</v>
      </c>
      <c r="E1849" s="117">
        <v>114000</v>
      </c>
      <c r="F1849" s="117">
        <v>2012</v>
      </c>
      <c r="G1849" s="117">
        <v>2.3623880000000002</v>
      </c>
      <c r="N1849" s="117" t="str">
        <f t="shared" si="171"/>
        <v>152000114000</v>
      </c>
      <c r="O1849" s="117">
        <f t="shared" si="172"/>
        <v>33</v>
      </c>
      <c r="P1849" s="117">
        <f t="shared" si="173"/>
        <v>24</v>
      </c>
      <c r="R1849" s="117">
        <f>VLOOKUP(B1849&amp;"-"&amp;C1849,Backgroundconc!$A$3:$E$2100,4,FALSE)</f>
        <v>152000</v>
      </c>
      <c r="S1849" s="117">
        <f>VLOOKUP(B1849&amp;"-"&amp;C1849,Backgroundconc!$A$3:$E$2100,5,FALSE)</f>
        <v>114000</v>
      </c>
    </row>
    <row r="1850" spans="1:19">
      <c r="A1850" s="117" t="str">
        <f t="shared" si="170"/>
        <v>33252012</v>
      </c>
      <c r="B1850" s="117">
        <f t="shared" si="174"/>
        <v>33</v>
      </c>
      <c r="C1850" s="117">
        <f t="shared" si="175"/>
        <v>25</v>
      </c>
      <c r="D1850" s="117">
        <v>152000</v>
      </c>
      <c r="E1850" s="117">
        <v>118000</v>
      </c>
      <c r="F1850" s="117">
        <v>2012</v>
      </c>
      <c r="G1850" s="117">
        <v>2.2502879999999998</v>
      </c>
      <c r="N1850" s="117" t="str">
        <f t="shared" si="171"/>
        <v>152000118000</v>
      </c>
      <c r="O1850" s="117">
        <f t="shared" si="172"/>
        <v>33</v>
      </c>
      <c r="P1850" s="117">
        <f t="shared" si="173"/>
        <v>25</v>
      </c>
      <c r="R1850" s="117">
        <f>VLOOKUP(B1850&amp;"-"&amp;C1850,Backgroundconc!$A$3:$E$2100,4,FALSE)</f>
        <v>152000</v>
      </c>
      <c r="S1850" s="117">
        <f>VLOOKUP(B1850&amp;"-"&amp;C1850,Backgroundconc!$A$3:$E$2100,5,FALSE)</f>
        <v>118000</v>
      </c>
    </row>
    <row r="1851" spans="1:19">
      <c r="A1851" s="117" t="str">
        <f t="shared" si="170"/>
        <v>33262012</v>
      </c>
      <c r="B1851" s="117">
        <f t="shared" si="174"/>
        <v>33</v>
      </c>
      <c r="C1851" s="117">
        <f t="shared" si="175"/>
        <v>26</v>
      </c>
      <c r="D1851" s="117">
        <v>152000</v>
      </c>
      <c r="E1851" s="117">
        <v>122000</v>
      </c>
      <c r="F1851" s="117">
        <v>2012</v>
      </c>
      <c r="G1851" s="117">
        <v>2.5702159999999998</v>
      </c>
      <c r="N1851" s="117" t="str">
        <f t="shared" si="171"/>
        <v>152000122000</v>
      </c>
      <c r="O1851" s="117">
        <f t="shared" si="172"/>
        <v>33</v>
      </c>
      <c r="P1851" s="117">
        <f t="shared" si="173"/>
        <v>26</v>
      </c>
      <c r="R1851" s="117">
        <f>VLOOKUP(B1851&amp;"-"&amp;C1851,Backgroundconc!$A$3:$E$2100,4,FALSE)</f>
        <v>152000</v>
      </c>
      <c r="S1851" s="117">
        <f>VLOOKUP(B1851&amp;"-"&amp;C1851,Backgroundconc!$A$3:$E$2100,5,FALSE)</f>
        <v>122000</v>
      </c>
    </row>
    <row r="1852" spans="1:19">
      <c r="A1852" s="117" t="str">
        <f t="shared" si="170"/>
        <v>33272012</v>
      </c>
      <c r="B1852" s="117">
        <f t="shared" si="174"/>
        <v>33</v>
      </c>
      <c r="C1852" s="117">
        <f t="shared" si="175"/>
        <v>27</v>
      </c>
      <c r="D1852" s="117">
        <v>152000</v>
      </c>
      <c r="E1852" s="117">
        <v>126000</v>
      </c>
      <c r="F1852" s="117">
        <v>2012</v>
      </c>
      <c r="G1852" s="117">
        <v>3.1876479999999998</v>
      </c>
      <c r="N1852" s="117" t="str">
        <f t="shared" si="171"/>
        <v>152000126000</v>
      </c>
      <c r="O1852" s="117">
        <f t="shared" si="172"/>
        <v>33</v>
      </c>
      <c r="P1852" s="117">
        <f t="shared" si="173"/>
        <v>27</v>
      </c>
      <c r="R1852" s="117">
        <f>VLOOKUP(B1852&amp;"-"&amp;C1852,Backgroundconc!$A$3:$E$2100,4,FALSE)</f>
        <v>152000</v>
      </c>
      <c r="S1852" s="117">
        <f>VLOOKUP(B1852&amp;"-"&amp;C1852,Backgroundconc!$A$3:$E$2100,5,FALSE)</f>
        <v>126000</v>
      </c>
    </row>
    <row r="1853" spans="1:19">
      <c r="A1853" s="117" t="str">
        <f t="shared" si="170"/>
        <v>33282012</v>
      </c>
      <c r="B1853" s="117">
        <f t="shared" si="174"/>
        <v>33</v>
      </c>
      <c r="C1853" s="117">
        <f t="shared" si="175"/>
        <v>28</v>
      </c>
      <c r="D1853" s="117">
        <v>152000</v>
      </c>
      <c r="E1853" s="117">
        <v>130000</v>
      </c>
      <c r="F1853" s="117">
        <v>2012</v>
      </c>
      <c r="G1853" s="117">
        <v>3.9467490000000001</v>
      </c>
      <c r="N1853" s="117" t="str">
        <f t="shared" si="171"/>
        <v>152000130000</v>
      </c>
      <c r="O1853" s="117">
        <f t="shared" si="172"/>
        <v>33</v>
      </c>
      <c r="P1853" s="117">
        <f t="shared" si="173"/>
        <v>28</v>
      </c>
      <c r="R1853" s="117">
        <f>VLOOKUP(B1853&amp;"-"&amp;C1853,Backgroundconc!$A$3:$E$2100,4,FALSE)</f>
        <v>152000</v>
      </c>
      <c r="S1853" s="117">
        <f>VLOOKUP(B1853&amp;"-"&amp;C1853,Backgroundconc!$A$3:$E$2100,5,FALSE)</f>
        <v>130000</v>
      </c>
    </row>
    <row r="1854" spans="1:19">
      <c r="A1854" s="117" t="str">
        <f t="shared" si="170"/>
        <v>33292012</v>
      </c>
      <c r="B1854" s="117">
        <f t="shared" si="174"/>
        <v>33</v>
      </c>
      <c r="C1854" s="117">
        <f t="shared" si="175"/>
        <v>29</v>
      </c>
      <c r="D1854" s="117">
        <v>152000</v>
      </c>
      <c r="E1854" s="117">
        <v>134000</v>
      </c>
      <c r="F1854" s="117">
        <v>2012</v>
      </c>
      <c r="G1854" s="117">
        <v>3.9847290000000002</v>
      </c>
      <c r="N1854" s="117" t="str">
        <f t="shared" si="171"/>
        <v>152000134000</v>
      </c>
      <c r="O1854" s="117">
        <f t="shared" si="172"/>
        <v>33</v>
      </c>
      <c r="P1854" s="117">
        <f t="shared" si="173"/>
        <v>29</v>
      </c>
      <c r="R1854" s="117">
        <f>VLOOKUP(B1854&amp;"-"&amp;C1854,Backgroundconc!$A$3:$E$2100,4,FALSE)</f>
        <v>152000</v>
      </c>
      <c r="S1854" s="117">
        <f>VLOOKUP(B1854&amp;"-"&amp;C1854,Backgroundconc!$A$3:$E$2100,5,FALSE)</f>
        <v>134000</v>
      </c>
    </row>
    <row r="1855" spans="1:19">
      <c r="A1855" s="117" t="str">
        <f t="shared" si="170"/>
        <v>33302012</v>
      </c>
      <c r="B1855" s="117">
        <f t="shared" si="174"/>
        <v>33</v>
      </c>
      <c r="C1855" s="117">
        <f t="shared" si="175"/>
        <v>30</v>
      </c>
      <c r="D1855" s="117">
        <v>152000</v>
      </c>
      <c r="E1855" s="117">
        <v>138000</v>
      </c>
      <c r="F1855" s="117">
        <v>2012</v>
      </c>
      <c r="G1855" s="117">
        <v>3.9789270000000001</v>
      </c>
      <c r="N1855" s="117" t="str">
        <f t="shared" si="171"/>
        <v>152000138000</v>
      </c>
      <c r="O1855" s="117">
        <f t="shared" si="172"/>
        <v>33</v>
      </c>
      <c r="P1855" s="117">
        <f t="shared" si="173"/>
        <v>30</v>
      </c>
      <c r="R1855" s="117">
        <f>VLOOKUP(B1855&amp;"-"&amp;C1855,Backgroundconc!$A$3:$E$2100,4,FALSE)</f>
        <v>152000</v>
      </c>
      <c r="S1855" s="117">
        <f>VLOOKUP(B1855&amp;"-"&amp;C1855,Backgroundconc!$A$3:$E$2100,5,FALSE)</f>
        <v>138000</v>
      </c>
    </row>
    <row r="1856" spans="1:19">
      <c r="A1856" s="117" t="str">
        <f t="shared" si="170"/>
        <v>33312012</v>
      </c>
      <c r="B1856" s="117">
        <f t="shared" si="174"/>
        <v>33</v>
      </c>
      <c r="C1856" s="117">
        <f t="shared" si="175"/>
        <v>31</v>
      </c>
      <c r="D1856" s="117">
        <v>152000</v>
      </c>
      <c r="E1856" s="117">
        <v>142000</v>
      </c>
      <c r="F1856" s="117">
        <v>2012</v>
      </c>
      <c r="G1856" s="117">
        <v>3.9560059999999999</v>
      </c>
      <c r="N1856" s="117" t="str">
        <f t="shared" si="171"/>
        <v>152000142000</v>
      </c>
      <c r="O1856" s="117">
        <f t="shared" si="172"/>
        <v>33</v>
      </c>
      <c r="P1856" s="117">
        <f t="shared" si="173"/>
        <v>31</v>
      </c>
      <c r="R1856" s="117">
        <f>VLOOKUP(B1856&amp;"-"&amp;C1856,Backgroundconc!$A$3:$E$2100,4,FALSE)</f>
        <v>152000</v>
      </c>
      <c r="S1856" s="117">
        <f>VLOOKUP(B1856&amp;"-"&amp;C1856,Backgroundconc!$A$3:$E$2100,5,FALSE)</f>
        <v>142000</v>
      </c>
    </row>
    <row r="1857" spans="1:19">
      <c r="A1857" s="117" t="str">
        <f t="shared" si="170"/>
        <v>33322012</v>
      </c>
      <c r="B1857" s="117">
        <f t="shared" si="174"/>
        <v>33</v>
      </c>
      <c r="C1857" s="117">
        <f t="shared" si="175"/>
        <v>32</v>
      </c>
      <c r="D1857" s="117">
        <v>152000</v>
      </c>
      <c r="E1857" s="117">
        <v>146000</v>
      </c>
      <c r="F1857" s="117">
        <v>2012</v>
      </c>
      <c r="G1857" s="117">
        <v>3.794988</v>
      </c>
      <c r="N1857" s="117" t="str">
        <f t="shared" si="171"/>
        <v>152000146000</v>
      </c>
      <c r="O1857" s="117">
        <f t="shared" si="172"/>
        <v>33</v>
      </c>
      <c r="P1857" s="117">
        <f t="shared" si="173"/>
        <v>32</v>
      </c>
      <c r="R1857" s="117">
        <f>VLOOKUP(B1857&amp;"-"&amp;C1857,Backgroundconc!$A$3:$E$2100,4,FALSE)</f>
        <v>152000</v>
      </c>
      <c r="S1857" s="117">
        <f>VLOOKUP(B1857&amp;"-"&amp;C1857,Backgroundconc!$A$3:$E$2100,5,FALSE)</f>
        <v>146000</v>
      </c>
    </row>
    <row r="1858" spans="1:19">
      <c r="A1858" s="117" t="str">
        <f t="shared" si="170"/>
        <v>33332012</v>
      </c>
      <c r="B1858" s="117">
        <f t="shared" si="174"/>
        <v>33</v>
      </c>
      <c r="C1858" s="117">
        <f t="shared" si="175"/>
        <v>33</v>
      </c>
      <c r="D1858" s="117">
        <v>152000</v>
      </c>
      <c r="E1858" s="117">
        <v>150000</v>
      </c>
      <c r="F1858" s="117">
        <v>2012</v>
      </c>
      <c r="G1858" s="117">
        <v>3.4918640000000001</v>
      </c>
      <c r="N1858" s="117" t="str">
        <f t="shared" si="171"/>
        <v>152000150000</v>
      </c>
      <c r="O1858" s="117">
        <f t="shared" si="172"/>
        <v>33</v>
      </c>
      <c r="P1858" s="117">
        <f t="shared" si="173"/>
        <v>33</v>
      </c>
      <c r="R1858" s="117">
        <f>VLOOKUP(B1858&amp;"-"&amp;C1858,Backgroundconc!$A$3:$E$2100,4,FALSE)</f>
        <v>152000</v>
      </c>
      <c r="S1858" s="117">
        <f>VLOOKUP(B1858&amp;"-"&amp;C1858,Backgroundconc!$A$3:$E$2100,5,FALSE)</f>
        <v>150000</v>
      </c>
    </row>
    <row r="1859" spans="1:19">
      <c r="A1859" s="117" t="str">
        <f t="shared" ref="A1859:A1922" si="176">CONCATENATE(B1859,C1859,F1859)</f>
        <v>33342012</v>
      </c>
      <c r="B1859" s="117">
        <f t="shared" si="174"/>
        <v>33</v>
      </c>
      <c r="C1859" s="117">
        <f t="shared" si="175"/>
        <v>34</v>
      </c>
      <c r="D1859" s="117">
        <v>152000</v>
      </c>
      <c r="E1859" s="117">
        <v>154000</v>
      </c>
      <c r="F1859" s="117">
        <v>2012</v>
      </c>
      <c r="G1859" s="117">
        <v>3.0978189999999999</v>
      </c>
      <c r="N1859" s="117" t="str">
        <f t="shared" ref="N1859:N1922" si="177">D1859&amp;E1859</f>
        <v>152000154000</v>
      </c>
      <c r="O1859" s="117">
        <f t="shared" ref="O1859:O1922" si="178">B1859</f>
        <v>33</v>
      </c>
      <c r="P1859" s="117">
        <f t="shared" ref="P1859:P1922" si="179">C1859</f>
        <v>34</v>
      </c>
      <c r="R1859" s="117">
        <f>VLOOKUP(B1859&amp;"-"&amp;C1859,Backgroundconc!$A$3:$E$2100,4,FALSE)</f>
        <v>152000</v>
      </c>
      <c r="S1859" s="117">
        <f>VLOOKUP(B1859&amp;"-"&amp;C1859,Backgroundconc!$A$3:$E$2100,5,FALSE)</f>
        <v>154000</v>
      </c>
    </row>
    <row r="1860" spans="1:19">
      <c r="A1860" s="117" t="str">
        <f t="shared" si="176"/>
        <v>33352012</v>
      </c>
      <c r="B1860" s="117">
        <f t="shared" si="174"/>
        <v>33</v>
      </c>
      <c r="C1860" s="117">
        <f t="shared" si="175"/>
        <v>35</v>
      </c>
      <c r="D1860" s="117">
        <v>152000</v>
      </c>
      <c r="E1860" s="117">
        <v>158000</v>
      </c>
      <c r="F1860" s="117">
        <v>2012</v>
      </c>
      <c r="G1860" s="117">
        <v>2.995886</v>
      </c>
      <c r="N1860" s="117" t="str">
        <f t="shared" si="177"/>
        <v>152000158000</v>
      </c>
      <c r="O1860" s="117">
        <f t="shared" si="178"/>
        <v>33</v>
      </c>
      <c r="P1860" s="117">
        <f t="shared" si="179"/>
        <v>35</v>
      </c>
      <c r="R1860" s="117">
        <f>VLOOKUP(B1860&amp;"-"&amp;C1860,Backgroundconc!$A$3:$E$2100,4,FALSE)</f>
        <v>152000</v>
      </c>
      <c r="S1860" s="117">
        <f>VLOOKUP(B1860&amp;"-"&amp;C1860,Backgroundconc!$A$3:$E$2100,5,FALSE)</f>
        <v>158000</v>
      </c>
    </row>
    <row r="1861" spans="1:19">
      <c r="A1861" s="117" t="str">
        <f t="shared" si="176"/>
        <v>33362012</v>
      </c>
      <c r="B1861" s="117">
        <f t="shared" si="174"/>
        <v>33</v>
      </c>
      <c r="C1861" s="117">
        <f t="shared" si="175"/>
        <v>36</v>
      </c>
      <c r="D1861" s="117">
        <v>152000</v>
      </c>
      <c r="E1861" s="117">
        <v>162000</v>
      </c>
      <c r="F1861" s="117">
        <v>2012</v>
      </c>
      <c r="G1861" s="117">
        <v>2.7460450000000001</v>
      </c>
      <c r="N1861" s="117" t="str">
        <f t="shared" si="177"/>
        <v>152000162000</v>
      </c>
      <c r="O1861" s="117">
        <f t="shared" si="178"/>
        <v>33</v>
      </c>
      <c r="P1861" s="117">
        <f t="shared" si="179"/>
        <v>36</v>
      </c>
      <c r="R1861" s="117">
        <f>VLOOKUP(B1861&amp;"-"&amp;C1861,Backgroundconc!$A$3:$E$2100,4,FALSE)</f>
        <v>152000</v>
      </c>
      <c r="S1861" s="117">
        <f>VLOOKUP(B1861&amp;"-"&amp;C1861,Backgroundconc!$A$3:$E$2100,5,FALSE)</f>
        <v>162000</v>
      </c>
    </row>
    <row r="1862" spans="1:19">
      <c r="A1862" s="117" t="str">
        <f t="shared" si="176"/>
        <v>33372012</v>
      </c>
      <c r="B1862" s="117">
        <f t="shared" si="174"/>
        <v>33</v>
      </c>
      <c r="C1862" s="117">
        <f t="shared" si="175"/>
        <v>37</v>
      </c>
      <c r="D1862" s="117">
        <v>152000</v>
      </c>
      <c r="E1862" s="117">
        <v>166000</v>
      </c>
      <c r="F1862" s="117">
        <v>2012</v>
      </c>
      <c r="G1862" s="117">
        <v>2.7554080000000001</v>
      </c>
      <c r="N1862" s="117" t="str">
        <f t="shared" si="177"/>
        <v>152000166000</v>
      </c>
      <c r="O1862" s="117">
        <f t="shared" si="178"/>
        <v>33</v>
      </c>
      <c r="P1862" s="117">
        <f t="shared" si="179"/>
        <v>37</v>
      </c>
      <c r="R1862" s="117">
        <f>VLOOKUP(B1862&amp;"-"&amp;C1862,Backgroundconc!$A$3:$E$2100,4,FALSE)</f>
        <v>152000</v>
      </c>
      <c r="S1862" s="117">
        <f>VLOOKUP(B1862&amp;"-"&amp;C1862,Backgroundconc!$A$3:$E$2100,5,FALSE)</f>
        <v>166000</v>
      </c>
    </row>
    <row r="1863" spans="1:19">
      <c r="A1863" s="117" t="str">
        <f t="shared" si="176"/>
        <v>33382012</v>
      </c>
      <c r="B1863" s="117">
        <f t="shared" si="174"/>
        <v>33</v>
      </c>
      <c r="C1863" s="117">
        <f t="shared" si="175"/>
        <v>38</v>
      </c>
      <c r="D1863" s="117">
        <v>152000</v>
      </c>
      <c r="E1863" s="117">
        <v>170000</v>
      </c>
      <c r="F1863" s="117">
        <v>2012</v>
      </c>
      <c r="G1863" s="117">
        <v>2.7494510000000001</v>
      </c>
      <c r="N1863" s="117" t="str">
        <f t="shared" si="177"/>
        <v>152000170000</v>
      </c>
      <c r="O1863" s="117">
        <f t="shared" si="178"/>
        <v>33</v>
      </c>
      <c r="P1863" s="117">
        <f t="shared" si="179"/>
        <v>38</v>
      </c>
      <c r="R1863" s="117">
        <f>VLOOKUP(B1863&amp;"-"&amp;C1863,Backgroundconc!$A$3:$E$2100,4,FALSE)</f>
        <v>152000</v>
      </c>
      <c r="S1863" s="117">
        <f>VLOOKUP(B1863&amp;"-"&amp;C1863,Backgroundconc!$A$3:$E$2100,5,FALSE)</f>
        <v>170000</v>
      </c>
    </row>
    <row r="1864" spans="1:19">
      <c r="A1864" s="117" t="str">
        <f t="shared" si="176"/>
        <v>33392012</v>
      </c>
      <c r="B1864" s="117">
        <f t="shared" si="174"/>
        <v>33</v>
      </c>
      <c r="C1864" s="117">
        <f t="shared" si="175"/>
        <v>39</v>
      </c>
      <c r="D1864" s="117">
        <v>152000</v>
      </c>
      <c r="E1864" s="117">
        <v>174000</v>
      </c>
      <c r="F1864" s="117">
        <v>2012</v>
      </c>
      <c r="G1864" s="117">
        <v>2.8115549999999998</v>
      </c>
      <c r="N1864" s="117" t="str">
        <f t="shared" si="177"/>
        <v>152000174000</v>
      </c>
      <c r="O1864" s="117">
        <f t="shared" si="178"/>
        <v>33</v>
      </c>
      <c r="P1864" s="117">
        <f t="shared" si="179"/>
        <v>39</v>
      </c>
      <c r="R1864" s="117">
        <f>VLOOKUP(B1864&amp;"-"&amp;C1864,Backgroundconc!$A$3:$E$2100,4,FALSE)</f>
        <v>152000</v>
      </c>
      <c r="S1864" s="117">
        <f>VLOOKUP(B1864&amp;"-"&amp;C1864,Backgroundconc!$A$3:$E$2100,5,FALSE)</f>
        <v>174000</v>
      </c>
    </row>
    <row r="1865" spans="1:19">
      <c r="A1865" s="117" t="str">
        <f t="shared" si="176"/>
        <v>33402012</v>
      </c>
      <c r="B1865" s="117">
        <f t="shared" si="174"/>
        <v>33</v>
      </c>
      <c r="C1865" s="117">
        <f t="shared" si="175"/>
        <v>40</v>
      </c>
      <c r="D1865" s="117">
        <v>152000</v>
      </c>
      <c r="E1865" s="117">
        <v>178000</v>
      </c>
      <c r="F1865" s="117">
        <v>2012</v>
      </c>
      <c r="G1865" s="117">
        <v>2.88008</v>
      </c>
      <c r="N1865" s="117" t="str">
        <f t="shared" si="177"/>
        <v>152000178000</v>
      </c>
      <c r="O1865" s="117">
        <f t="shared" si="178"/>
        <v>33</v>
      </c>
      <c r="P1865" s="117">
        <f t="shared" si="179"/>
        <v>40</v>
      </c>
      <c r="R1865" s="117">
        <f>VLOOKUP(B1865&amp;"-"&amp;C1865,Backgroundconc!$A$3:$E$2100,4,FALSE)</f>
        <v>152000</v>
      </c>
      <c r="S1865" s="117">
        <f>VLOOKUP(B1865&amp;"-"&amp;C1865,Backgroundconc!$A$3:$E$2100,5,FALSE)</f>
        <v>178000</v>
      </c>
    </row>
    <row r="1866" spans="1:19">
      <c r="A1866" s="117" t="str">
        <f t="shared" si="176"/>
        <v>33412012</v>
      </c>
      <c r="B1866" s="117">
        <f t="shared" si="174"/>
        <v>33</v>
      </c>
      <c r="C1866" s="117">
        <f t="shared" si="175"/>
        <v>41</v>
      </c>
      <c r="D1866" s="117">
        <v>152000</v>
      </c>
      <c r="E1866" s="117">
        <v>182000</v>
      </c>
      <c r="F1866" s="117">
        <v>2012</v>
      </c>
      <c r="G1866" s="117">
        <v>3.1289889999999998</v>
      </c>
      <c r="N1866" s="117" t="str">
        <f t="shared" si="177"/>
        <v>152000182000</v>
      </c>
      <c r="O1866" s="117">
        <f t="shared" si="178"/>
        <v>33</v>
      </c>
      <c r="P1866" s="117">
        <f t="shared" si="179"/>
        <v>41</v>
      </c>
      <c r="R1866" s="117">
        <f>VLOOKUP(B1866&amp;"-"&amp;C1866,Backgroundconc!$A$3:$E$2100,4,FALSE)</f>
        <v>152000</v>
      </c>
      <c r="S1866" s="117">
        <f>VLOOKUP(B1866&amp;"-"&amp;C1866,Backgroundconc!$A$3:$E$2100,5,FALSE)</f>
        <v>182000</v>
      </c>
    </row>
    <row r="1867" spans="1:19">
      <c r="A1867" s="117" t="str">
        <f t="shared" si="176"/>
        <v>33422012</v>
      </c>
      <c r="B1867" s="117">
        <f t="shared" si="174"/>
        <v>33</v>
      </c>
      <c r="C1867" s="117">
        <f t="shared" si="175"/>
        <v>42</v>
      </c>
      <c r="D1867" s="117">
        <v>152000</v>
      </c>
      <c r="E1867" s="117">
        <v>186000</v>
      </c>
      <c r="F1867" s="117">
        <v>2012</v>
      </c>
      <c r="G1867" s="117">
        <v>3.1699860000000002</v>
      </c>
      <c r="N1867" s="117" t="str">
        <f t="shared" si="177"/>
        <v>152000186000</v>
      </c>
      <c r="O1867" s="117">
        <f t="shared" si="178"/>
        <v>33</v>
      </c>
      <c r="P1867" s="117">
        <f t="shared" si="179"/>
        <v>42</v>
      </c>
      <c r="R1867" s="117">
        <f>VLOOKUP(B1867&amp;"-"&amp;C1867,Backgroundconc!$A$3:$E$2100,4,FALSE)</f>
        <v>152000</v>
      </c>
      <c r="S1867" s="117">
        <f>VLOOKUP(B1867&amp;"-"&amp;C1867,Backgroundconc!$A$3:$E$2100,5,FALSE)</f>
        <v>186000</v>
      </c>
    </row>
    <row r="1868" spans="1:19">
      <c r="A1868" s="117" t="str">
        <f t="shared" si="176"/>
        <v>33432012</v>
      </c>
      <c r="B1868" s="117">
        <f t="shared" si="174"/>
        <v>33</v>
      </c>
      <c r="C1868" s="117">
        <f t="shared" si="175"/>
        <v>43</v>
      </c>
      <c r="D1868" s="117">
        <v>152000</v>
      </c>
      <c r="E1868" s="117">
        <v>190000</v>
      </c>
      <c r="F1868" s="117">
        <v>2012</v>
      </c>
      <c r="G1868" s="117">
        <v>3.2376209999999999</v>
      </c>
      <c r="N1868" s="117" t="str">
        <f t="shared" si="177"/>
        <v>152000190000</v>
      </c>
      <c r="O1868" s="117">
        <f t="shared" si="178"/>
        <v>33</v>
      </c>
      <c r="P1868" s="117">
        <f t="shared" si="179"/>
        <v>43</v>
      </c>
      <c r="R1868" s="117">
        <f>VLOOKUP(B1868&amp;"-"&amp;C1868,Backgroundconc!$A$3:$E$2100,4,FALSE)</f>
        <v>152000</v>
      </c>
      <c r="S1868" s="117">
        <f>VLOOKUP(B1868&amp;"-"&amp;C1868,Backgroundconc!$A$3:$E$2100,5,FALSE)</f>
        <v>190000</v>
      </c>
    </row>
    <row r="1869" spans="1:19">
      <c r="A1869" s="117" t="str">
        <f t="shared" si="176"/>
        <v>33442012</v>
      </c>
      <c r="B1869" s="117">
        <f t="shared" si="174"/>
        <v>33</v>
      </c>
      <c r="C1869" s="117">
        <f t="shared" si="175"/>
        <v>44</v>
      </c>
      <c r="D1869" s="117">
        <v>152000</v>
      </c>
      <c r="E1869" s="117">
        <v>194000</v>
      </c>
      <c r="F1869" s="117">
        <v>2012</v>
      </c>
      <c r="G1869" s="117">
        <v>3.15265</v>
      </c>
      <c r="N1869" s="117" t="str">
        <f t="shared" si="177"/>
        <v>152000194000</v>
      </c>
      <c r="O1869" s="117">
        <f t="shared" si="178"/>
        <v>33</v>
      </c>
      <c r="P1869" s="117">
        <f t="shared" si="179"/>
        <v>44</v>
      </c>
      <c r="R1869" s="117">
        <f>VLOOKUP(B1869&amp;"-"&amp;C1869,Backgroundconc!$A$3:$E$2100,4,FALSE)</f>
        <v>152000</v>
      </c>
      <c r="S1869" s="117">
        <f>VLOOKUP(B1869&amp;"-"&amp;C1869,Backgroundconc!$A$3:$E$2100,5,FALSE)</f>
        <v>194000</v>
      </c>
    </row>
    <row r="1870" spans="1:19">
      <c r="A1870" s="117" t="str">
        <f t="shared" si="176"/>
        <v>33452012</v>
      </c>
      <c r="B1870" s="117">
        <f t="shared" si="174"/>
        <v>33</v>
      </c>
      <c r="C1870" s="117">
        <f t="shared" si="175"/>
        <v>45</v>
      </c>
      <c r="D1870" s="117">
        <v>152000</v>
      </c>
      <c r="E1870" s="117">
        <v>198000</v>
      </c>
      <c r="F1870" s="117">
        <v>2012</v>
      </c>
      <c r="G1870" s="117">
        <v>3.1257009999999998</v>
      </c>
      <c r="N1870" s="117" t="str">
        <f t="shared" si="177"/>
        <v>152000198000</v>
      </c>
      <c r="O1870" s="117">
        <f t="shared" si="178"/>
        <v>33</v>
      </c>
      <c r="P1870" s="117">
        <f t="shared" si="179"/>
        <v>45</v>
      </c>
      <c r="R1870" s="117">
        <f>VLOOKUP(B1870&amp;"-"&amp;C1870,Backgroundconc!$A$3:$E$2100,4,FALSE)</f>
        <v>152000</v>
      </c>
      <c r="S1870" s="117">
        <f>VLOOKUP(B1870&amp;"-"&amp;C1870,Backgroundconc!$A$3:$E$2100,5,FALSE)</f>
        <v>198000</v>
      </c>
    </row>
    <row r="1871" spans="1:19">
      <c r="A1871" s="117" t="str">
        <f t="shared" si="176"/>
        <v>33462012</v>
      </c>
      <c r="B1871" s="117">
        <f t="shared" si="174"/>
        <v>33</v>
      </c>
      <c r="C1871" s="117">
        <f t="shared" si="175"/>
        <v>46</v>
      </c>
      <c r="D1871" s="117">
        <v>152000</v>
      </c>
      <c r="E1871" s="117">
        <v>202000</v>
      </c>
      <c r="F1871" s="117">
        <v>2012</v>
      </c>
      <c r="G1871" s="117">
        <v>3.280907</v>
      </c>
      <c r="N1871" s="117" t="str">
        <f t="shared" si="177"/>
        <v>152000202000</v>
      </c>
      <c r="O1871" s="117">
        <f t="shared" si="178"/>
        <v>33</v>
      </c>
      <c r="P1871" s="117">
        <f t="shared" si="179"/>
        <v>46</v>
      </c>
      <c r="R1871" s="117">
        <f>VLOOKUP(B1871&amp;"-"&amp;C1871,Backgroundconc!$A$3:$E$2100,4,FALSE)</f>
        <v>152000</v>
      </c>
      <c r="S1871" s="117">
        <f>VLOOKUP(B1871&amp;"-"&amp;C1871,Backgroundconc!$A$3:$E$2100,5,FALSE)</f>
        <v>202000</v>
      </c>
    </row>
    <row r="1872" spans="1:19">
      <c r="A1872" s="117" t="str">
        <f t="shared" si="176"/>
        <v>33472012</v>
      </c>
      <c r="B1872" s="117">
        <f t="shared" si="174"/>
        <v>33</v>
      </c>
      <c r="C1872" s="117">
        <f t="shared" si="175"/>
        <v>47</v>
      </c>
      <c r="D1872" s="117">
        <v>152000</v>
      </c>
      <c r="E1872" s="117">
        <v>206000</v>
      </c>
      <c r="F1872" s="117">
        <v>2012</v>
      </c>
      <c r="G1872" s="117">
        <v>3.2462010000000001</v>
      </c>
      <c r="N1872" s="117" t="str">
        <f t="shared" si="177"/>
        <v>152000206000</v>
      </c>
      <c r="O1872" s="117">
        <f t="shared" si="178"/>
        <v>33</v>
      </c>
      <c r="P1872" s="117">
        <f t="shared" si="179"/>
        <v>47</v>
      </c>
      <c r="R1872" s="117">
        <f>VLOOKUP(B1872&amp;"-"&amp;C1872,Backgroundconc!$A$3:$E$2100,4,FALSE)</f>
        <v>152000</v>
      </c>
      <c r="S1872" s="117">
        <f>VLOOKUP(B1872&amp;"-"&amp;C1872,Backgroundconc!$A$3:$E$2100,5,FALSE)</f>
        <v>206000</v>
      </c>
    </row>
    <row r="1873" spans="1:19">
      <c r="A1873" s="117" t="str">
        <f t="shared" si="176"/>
        <v>33482012</v>
      </c>
      <c r="B1873" s="117">
        <f t="shared" si="174"/>
        <v>33</v>
      </c>
      <c r="C1873" s="117">
        <f t="shared" si="175"/>
        <v>48</v>
      </c>
      <c r="D1873" s="117">
        <v>152000</v>
      </c>
      <c r="E1873" s="117">
        <v>210000</v>
      </c>
      <c r="F1873" s="117">
        <v>2012</v>
      </c>
      <c r="G1873" s="117">
        <v>3.2022629999999999</v>
      </c>
      <c r="N1873" s="117" t="str">
        <f t="shared" si="177"/>
        <v>152000210000</v>
      </c>
      <c r="O1873" s="117">
        <f t="shared" si="178"/>
        <v>33</v>
      </c>
      <c r="P1873" s="117">
        <f t="shared" si="179"/>
        <v>48</v>
      </c>
      <c r="R1873" s="117">
        <f>VLOOKUP(B1873&amp;"-"&amp;C1873,Backgroundconc!$A$3:$E$2100,4,FALSE)</f>
        <v>152000</v>
      </c>
      <c r="S1873" s="117">
        <f>VLOOKUP(B1873&amp;"-"&amp;C1873,Backgroundconc!$A$3:$E$2100,5,FALSE)</f>
        <v>210000</v>
      </c>
    </row>
    <row r="1874" spans="1:19">
      <c r="A1874" s="117" t="str">
        <f t="shared" si="176"/>
        <v>33492012</v>
      </c>
      <c r="B1874" s="117">
        <f t="shared" si="174"/>
        <v>33</v>
      </c>
      <c r="C1874" s="117">
        <f t="shared" si="175"/>
        <v>49</v>
      </c>
      <c r="D1874" s="117">
        <v>152000</v>
      </c>
      <c r="E1874" s="117">
        <v>214000</v>
      </c>
      <c r="F1874" s="117">
        <v>2012</v>
      </c>
      <c r="G1874" s="117">
        <v>2.9706079999999999</v>
      </c>
      <c r="N1874" s="117" t="str">
        <f t="shared" si="177"/>
        <v>152000214000</v>
      </c>
      <c r="O1874" s="117">
        <f t="shared" si="178"/>
        <v>33</v>
      </c>
      <c r="P1874" s="117">
        <f t="shared" si="179"/>
        <v>49</v>
      </c>
      <c r="R1874" s="117">
        <f>VLOOKUP(B1874&amp;"-"&amp;C1874,Backgroundconc!$A$3:$E$2100,4,FALSE)</f>
        <v>152000</v>
      </c>
      <c r="S1874" s="117">
        <f>VLOOKUP(B1874&amp;"-"&amp;C1874,Backgroundconc!$A$3:$E$2100,5,FALSE)</f>
        <v>214000</v>
      </c>
    </row>
    <row r="1875" spans="1:19">
      <c r="A1875" s="117" t="str">
        <f t="shared" si="176"/>
        <v>33502012</v>
      </c>
      <c r="B1875" s="117">
        <f t="shared" si="174"/>
        <v>33</v>
      </c>
      <c r="C1875" s="117">
        <f t="shared" si="175"/>
        <v>50</v>
      </c>
      <c r="D1875" s="117">
        <v>152000</v>
      </c>
      <c r="E1875" s="117">
        <v>218000</v>
      </c>
      <c r="F1875" s="117">
        <v>2012</v>
      </c>
      <c r="G1875" s="117">
        <v>3.060981</v>
      </c>
      <c r="N1875" s="117" t="str">
        <f t="shared" si="177"/>
        <v>152000218000</v>
      </c>
      <c r="O1875" s="117">
        <f t="shared" si="178"/>
        <v>33</v>
      </c>
      <c r="P1875" s="117">
        <f t="shared" si="179"/>
        <v>50</v>
      </c>
      <c r="R1875" s="117">
        <f>VLOOKUP(B1875&amp;"-"&amp;C1875,Backgroundconc!$A$3:$E$2100,4,FALSE)</f>
        <v>152000</v>
      </c>
      <c r="S1875" s="117">
        <f>VLOOKUP(B1875&amp;"-"&amp;C1875,Backgroundconc!$A$3:$E$2100,5,FALSE)</f>
        <v>218000</v>
      </c>
    </row>
    <row r="1876" spans="1:19">
      <c r="A1876" s="117" t="str">
        <f t="shared" si="176"/>
        <v>33512012</v>
      </c>
      <c r="B1876" s="117">
        <f t="shared" si="174"/>
        <v>33</v>
      </c>
      <c r="C1876" s="117">
        <f t="shared" si="175"/>
        <v>51</v>
      </c>
      <c r="D1876" s="117">
        <v>152000</v>
      </c>
      <c r="E1876" s="117">
        <v>222000</v>
      </c>
      <c r="F1876" s="117">
        <v>2012</v>
      </c>
      <c r="G1876" s="117">
        <v>3.3512689999999998</v>
      </c>
      <c r="N1876" s="117" t="str">
        <f t="shared" si="177"/>
        <v>152000222000</v>
      </c>
      <c r="O1876" s="117">
        <f t="shared" si="178"/>
        <v>33</v>
      </c>
      <c r="P1876" s="117">
        <f t="shared" si="179"/>
        <v>51</v>
      </c>
      <c r="R1876" s="117">
        <f>VLOOKUP(B1876&amp;"-"&amp;C1876,Backgroundconc!$A$3:$E$2100,4,FALSE)</f>
        <v>152000</v>
      </c>
      <c r="S1876" s="117">
        <f>VLOOKUP(B1876&amp;"-"&amp;C1876,Backgroundconc!$A$3:$E$2100,5,FALSE)</f>
        <v>222000</v>
      </c>
    </row>
    <row r="1877" spans="1:19">
      <c r="A1877" s="117" t="str">
        <f t="shared" si="176"/>
        <v>33522012</v>
      </c>
      <c r="B1877" s="117">
        <f t="shared" si="174"/>
        <v>33</v>
      </c>
      <c r="C1877" s="117">
        <f t="shared" si="175"/>
        <v>52</v>
      </c>
      <c r="D1877" s="117">
        <v>152000</v>
      </c>
      <c r="E1877" s="117">
        <v>226000</v>
      </c>
      <c r="F1877" s="117">
        <v>2012</v>
      </c>
      <c r="G1877" s="117">
        <v>2.978593</v>
      </c>
      <c r="N1877" s="117" t="str">
        <f t="shared" si="177"/>
        <v>152000226000</v>
      </c>
      <c r="O1877" s="117">
        <f t="shared" si="178"/>
        <v>33</v>
      </c>
      <c r="P1877" s="117">
        <f t="shared" si="179"/>
        <v>52</v>
      </c>
      <c r="R1877" s="117">
        <f>VLOOKUP(B1877&amp;"-"&amp;C1877,Backgroundconc!$A$3:$E$2100,4,FALSE)</f>
        <v>152000</v>
      </c>
      <c r="S1877" s="117">
        <f>VLOOKUP(B1877&amp;"-"&amp;C1877,Backgroundconc!$A$3:$E$2100,5,FALSE)</f>
        <v>226000</v>
      </c>
    </row>
    <row r="1878" spans="1:19">
      <c r="A1878" s="117" t="str">
        <f t="shared" si="176"/>
        <v>33532012</v>
      </c>
      <c r="B1878" s="117">
        <f t="shared" si="174"/>
        <v>33</v>
      </c>
      <c r="C1878" s="117">
        <f t="shared" si="175"/>
        <v>53</v>
      </c>
      <c r="D1878" s="117">
        <v>152000</v>
      </c>
      <c r="E1878" s="117">
        <v>230000</v>
      </c>
      <c r="F1878" s="117">
        <v>2012</v>
      </c>
      <c r="G1878" s="117">
        <v>2.9102109999999999</v>
      </c>
      <c r="N1878" s="117" t="str">
        <f t="shared" si="177"/>
        <v>152000230000</v>
      </c>
      <c r="O1878" s="117">
        <f t="shared" si="178"/>
        <v>33</v>
      </c>
      <c r="P1878" s="117">
        <f t="shared" si="179"/>
        <v>53</v>
      </c>
      <c r="R1878" s="117">
        <f>VLOOKUP(B1878&amp;"-"&amp;C1878,Backgroundconc!$A$3:$E$2100,4,FALSE)</f>
        <v>152000</v>
      </c>
      <c r="S1878" s="117">
        <f>VLOOKUP(B1878&amp;"-"&amp;C1878,Backgroundconc!$A$3:$E$2100,5,FALSE)</f>
        <v>230000</v>
      </c>
    </row>
    <row r="1879" spans="1:19">
      <c r="A1879" s="117" t="str">
        <f t="shared" si="176"/>
        <v>33542012</v>
      </c>
      <c r="B1879" s="117">
        <f t="shared" si="174"/>
        <v>33</v>
      </c>
      <c r="C1879" s="117">
        <f t="shared" si="175"/>
        <v>54</v>
      </c>
      <c r="D1879" s="117">
        <v>152000</v>
      </c>
      <c r="E1879" s="117">
        <v>234000</v>
      </c>
      <c r="F1879" s="117">
        <v>2012</v>
      </c>
      <c r="G1879" s="117">
        <v>3.1399530000000002</v>
      </c>
      <c r="N1879" s="117" t="str">
        <f t="shared" si="177"/>
        <v>152000234000</v>
      </c>
      <c r="O1879" s="117">
        <f t="shared" si="178"/>
        <v>33</v>
      </c>
      <c r="P1879" s="117">
        <f t="shared" si="179"/>
        <v>54</v>
      </c>
      <c r="R1879" s="117">
        <f>VLOOKUP(B1879&amp;"-"&amp;C1879,Backgroundconc!$A$3:$E$2100,4,FALSE)</f>
        <v>152000</v>
      </c>
      <c r="S1879" s="117">
        <f>VLOOKUP(B1879&amp;"-"&amp;C1879,Backgroundconc!$A$3:$E$2100,5,FALSE)</f>
        <v>234000</v>
      </c>
    </row>
    <row r="1880" spans="1:19">
      <c r="A1880" s="117" t="str">
        <f t="shared" si="176"/>
        <v>33552012</v>
      </c>
      <c r="B1880" s="117">
        <f t="shared" si="174"/>
        <v>33</v>
      </c>
      <c r="C1880" s="117">
        <f t="shared" si="175"/>
        <v>55</v>
      </c>
      <c r="D1880" s="117">
        <v>152000</v>
      </c>
      <c r="E1880" s="117">
        <v>238000</v>
      </c>
      <c r="F1880" s="117">
        <v>2012</v>
      </c>
      <c r="G1880" s="117">
        <v>3.399467</v>
      </c>
      <c r="N1880" s="117" t="str">
        <f t="shared" si="177"/>
        <v>152000238000</v>
      </c>
      <c r="O1880" s="117">
        <f t="shared" si="178"/>
        <v>33</v>
      </c>
      <c r="P1880" s="117">
        <f t="shared" si="179"/>
        <v>55</v>
      </c>
      <c r="R1880" s="117">
        <f>VLOOKUP(B1880&amp;"-"&amp;C1880,Backgroundconc!$A$3:$E$2100,4,FALSE)</f>
        <v>152000</v>
      </c>
      <c r="S1880" s="117">
        <f>VLOOKUP(B1880&amp;"-"&amp;C1880,Backgroundconc!$A$3:$E$2100,5,FALSE)</f>
        <v>238000</v>
      </c>
    </row>
    <row r="1881" spans="1:19">
      <c r="A1881" s="117" t="str">
        <f t="shared" si="176"/>
        <v>33562012</v>
      </c>
      <c r="B1881" s="117">
        <f t="shared" si="174"/>
        <v>33</v>
      </c>
      <c r="C1881" s="117">
        <f t="shared" si="175"/>
        <v>56</v>
      </c>
      <c r="D1881" s="117">
        <v>152000</v>
      </c>
      <c r="E1881" s="117">
        <v>242000</v>
      </c>
      <c r="F1881" s="117">
        <v>2012</v>
      </c>
      <c r="G1881" s="117">
        <v>3.4153950000000002</v>
      </c>
      <c r="N1881" s="117" t="str">
        <f t="shared" si="177"/>
        <v>152000242000</v>
      </c>
      <c r="O1881" s="117">
        <f t="shared" si="178"/>
        <v>33</v>
      </c>
      <c r="P1881" s="117">
        <f t="shared" si="179"/>
        <v>56</v>
      </c>
      <c r="R1881" s="117" t="e">
        <f>VLOOKUP(B1881&amp;"-"&amp;C1881,Backgroundconc!$A$3:$E$2100,4,FALSE)</f>
        <v>#N/A</v>
      </c>
      <c r="S1881" s="117" t="e">
        <f>VLOOKUP(B1881&amp;"-"&amp;C1881,Backgroundconc!$A$3:$E$2100,5,FALSE)</f>
        <v>#N/A</v>
      </c>
    </row>
    <row r="1882" spans="1:19">
      <c r="A1882" s="117" t="str">
        <f t="shared" si="176"/>
        <v>33572012</v>
      </c>
      <c r="B1882" s="117">
        <f t="shared" si="174"/>
        <v>33</v>
      </c>
      <c r="C1882" s="117">
        <f t="shared" si="175"/>
        <v>57</v>
      </c>
      <c r="D1882" s="117">
        <v>152000</v>
      </c>
      <c r="E1882" s="117">
        <v>246000</v>
      </c>
      <c r="F1882" s="117">
        <v>2012</v>
      </c>
      <c r="G1882" s="117">
        <v>3.6231529999999998</v>
      </c>
      <c r="N1882" s="117" t="str">
        <f t="shared" si="177"/>
        <v>152000246000</v>
      </c>
      <c r="O1882" s="117">
        <f t="shared" si="178"/>
        <v>33</v>
      </c>
      <c r="P1882" s="117">
        <f t="shared" si="179"/>
        <v>57</v>
      </c>
      <c r="R1882" s="117" t="e">
        <f>VLOOKUP(B1882&amp;"-"&amp;C1882,Backgroundconc!$A$3:$E$2100,4,FALSE)</f>
        <v>#N/A</v>
      </c>
      <c r="S1882" s="117" t="e">
        <f>VLOOKUP(B1882&amp;"-"&amp;C1882,Backgroundconc!$A$3:$E$2100,5,FALSE)</f>
        <v>#N/A</v>
      </c>
    </row>
    <row r="1883" spans="1:19">
      <c r="A1883" s="117" t="str">
        <f t="shared" si="176"/>
        <v>3412012</v>
      </c>
      <c r="B1883" s="117">
        <f t="shared" si="174"/>
        <v>34</v>
      </c>
      <c r="C1883" s="117">
        <f t="shared" si="175"/>
        <v>1</v>
      </c>
      <c r="D1883" s="117">
        <v>156000</v>
      </c>
      <c r="E1883" s="117">
        <v>22000</v>
      </c>
      <c r="F1883" s="117">
        <v>2012</v>
      </c>
      <c r="G1883" s="117">
        <v>3.2072880000000001</v>
      </c>
      <c r="N1883" s="117" t="str">
        <f t="shared" si="177"/>
        <v>15600022000</v>
      </c>
      <c r="O1883" s="117">
        <f t="shared" si="178"/>
        <v>34</v>
      </c>
      <c r="P1883" s="117">
        <f t="shared" si="179"/>
        <v>1</v>
      </c>
      <c r="R1883" s="117" t="e">
        <f>VLOOKUP(B1883&amp;"-"&amp;C1883,Backgroundconc!$A$3:$E$2100,4,FALSE)</f>
        <v>#N/A</v>
      </c>
      <c r="S1883" s="117" t="e">
        <f>VLOOKUP(B1883&amp;"-"&amp;C1883,Backgroundconc!$A$3:$E$2100,5,FALSE)</f>
        <v>#N/A</v>
      </c>
    </row>
    <row r="1884" spans="1:19">
      <c r="A1884" s="117" t="str">
        <f t="shared" si="176"/>
        <v>3422012</v>
      </c>
      <c r="B1884" s="117">
        <f t="shared" ref="B1884:B1947" si="180">(D1884-24000)/4000+1</f>
        <v>34</v>
      </c>
      <c r="C1884" s="117">
        <f t="shared" ref="C1884:C1947" si="181">(E1884-22000)/4000+1</f>
        <v>2</v>
      </c>
      <c r="D1884" s="117">
        <v>156000</v>
      </c>
      <c r="E1884" s="117">
        <v>26000</v>
      </c>
      <c r="F1884" s="117">
        <v>2012</v>
      </c>
      <c r="G1884" s="117">
        <v>3.0721949999999998</v>
      </c>
      <c r="N1884" s="117" t="str">
        <f t="shared" si="177"/>
        <v>15600026000</v>
      </c>
      <c r="O1884" s="117">
        <f t="shared" si="178"/>
        <v>34</v>
      </c>
      <c r="P1884" s="117">
        <f t="shared" si="179"/>
        <v>2</v>
      </c>
      <c r="R1884" s="117" t="e">
        <f>VLOOKUP(B1884&amp;"-"&amp;C1884,Backgroundconc!$A$3:$E$2100,4,FALSE)</f>
        <v>#N/A</v>
      </c>
      <c r="S1884" s="117" t="e">
        <f>VLOOKUP(B1884&amp;"-"&amp;C1884,Backgroundconc!$A$3:$E$2100,5,FALSE)</f>
        <v>#N/A</v>
      </c>
    </row>
    <row r="1885" spans="1:19">
      <c r="A1885" s="117" t="str">
        <f t="shared" si="176"/>
        <v>3432012</v>
      </c>
      <c r="B1885" s="117">
        <f t="shared" si="180"/>
        <v>34</v>
      </c>
      <c r="C1885" s="117">
        <f t="shared" si="181"/>
        <v>3</v>
      </c>
      <c r="D1885" s="117">
        <v>156000</v>
      </c>
      <c r="E1885" s="117">
        <v>30000</v>
      </c>
      <c r="F1885" s="117">
        <v>2012</v>
      </c>
      <c r="G1885" s="117">
        <v>3.2544089999999999</v>
      </c>
      <c r="N1885" s="117" t="str">
        <f t="shared" si="177"/>
        <v>15600030000</v>
      </c>
      <c r="O1885" s="117">
        <f t="shared" si="178"/>
        <v>34</v>
      </c>
      <c r="P1885" s="117">
        <f t="shared" si="179"/>
        <v>3</v>
      </c>
      <c r="R1885" s="117" t="e">
        <f>VLOOKUP(B1885&amp;"-"&amp;C1885,Backgroundconc!$A$3:$E$2100,4,FALSE)</f>
        <v>#N/A</v>
      </c>
      <c r="S1885" s="117" t="e">
        <f>VLOOKUP(B1885&amp;"-"&amp;C1885,Backgroundconc!$A$3:$E$2100,5,FALSE)</f>
        <v>#N/A</v>
      </c>
    </row>
    <row r="1886" spans="1:19">
      <c r="A1886" s="117" t="str">
        <f t="shared" si="176"/>
        <v>3442012</v>
      </c>
      <c r="B1886" s="117">
        <f t="shared" si="180"/>
        <v>34</v>
      </c>
      <c r="C1886" s="117">
        <f t="shared" si="181"/>
        <v>4</v>
      </c>
      <c r="D1886" s="117">
        <v>156000</v>
      </c>
      <c r="E1886" s="117">
        <v>34000</v>
      </c>
      <c r="F1886" s="117">
        <v>2012</v>
      </c>
      <c r="G1886" s="117">
        <v>3.099272</v>
      </c>
      <c r="N1886" s="117" t="str">
        <f t="shared" si="177"/>
        <v>15600034000</v>
      </c>
      <c r="O1886" s="117">
        <f t="shared" si="178"/>
        <v>34</v>
      </c>
      <c r="P1886" s="117">
        <f t="shared" si="179"/>
        <v>4</v>
      </c>
      <c r="R1886" s="117" t="e">
        <f>VLOOKUP(B1886&amp;"-"&amp;C1886,Backgroundconc!$A$3:$E$2100,4,FALSE)</f>
        <v>#N/A</v>
      </c>
      <c r="S1886" s="117" t="e">
        <f>VLOOKUP(B1886&amp;"-"&amp;C1886,Backgroundconc!$A$3:$E$2100,5,FALSE)</f>
        <v>#N/A</v>
      </c>
    </row>
    <row r="1887" spans="1:19">
      <c r="A1887" s="117" t="str">
        <f t="shared" si="176"/>
        <v>3452012</v>
      </c>
      <c r="B1887" s="117">
        <f t="shared" si="180"/>
        <v>34</v>
      </c>
      <c r="C1887" s="117">
        <f t="shared" si="181"/>
        <v>5</v>
      </c>
      <c r="D1887" s="117">
        <v>156000</v>
      </c>
      <c r="E1887" s="117">
        <v>38000</v>
      </c>
      <c r="F1887" s="117">
        <v>2012</v>
      </c>
      <c r="G1887" s="117">
        <v>2.750569</v>
      </c>
      <c r="N1887" s="117" t="str">
        <f t="shared" si="177"/>
        <v>15600038000</v>
      </c>
      <c r="O1887" s="117">
        <f t="shared" si="178"/>
        <v>34</v>
      </c>
      <c r="P1887" s="117">
        <f t="shared" si="179"/>
        <v>5</v>
      </c>
      <c r="R1887" s="117" t="e">
        <f>VLOOKUP(B1887&amp;"-"&amp;C1887,Backgroundconc!$A$3:$E$2100,4,FALSE)</f>
        <v>#N/A</v>
      </c>
      <c r="S1887" s="117" t="e">
        <f>VLOOKUP(B1887&amp;"-"&amp;C1887,Backgroundconc!$A$3:$E$2100,5,FALSE)</f>
        <v>#N/A</v>
      </c>
    </row>
    <row r="1888" spans="1:19">
      <c r="A1888" s="117" t="str">
        <f t="shared" si="176"/>
        <v>3462012</v>
      </c>
      <c r="B1888" s="117">
        <f t="shared" si="180"/>
        <v>34</v>
      </c>
      <c r="C1888" s="117">
        <f t="shared" si="181"/>
        <v>6</v>
      </c>
      <c r="D1888" s="117">
        <v>156000</v>
      </c>
      <c r="E1888" s="117">
        <v>42000</v>
      </c>
      <c r="F1888" s="117">
        <v>2012</v>
      </c>
      <c r="G1888" s="117">
        <v>2.874244</v>
      </c>
      <c r="N1888" s="117" t="str">
        <f t="shared" si="177"/>
        <v>15600042000</v>
      </c>
      <c r="O1888" s="117">
        <f t="shared" si="178"/>
        <v>34</v>
      </c>
      <c r="P1888" s="117">
        <f t="shared" si="179"/>
        <v>6</v>
      </c>
      <c r="R1888" s="117" t="e">
        <f>VLOOKUP(B1888&amp;"-"&amp;C1888,Backgroundconc!$A$3:$E$2100,4,FALSE)</f>
        <v>#N/A</v>
      </c>
      <c r="S1888" s="117" t="e">
        <f>VLOOKUP(B1888&amp;"-"&amp;C1888,Backgroundconc!$A$3:$E$2100,5,FALSE)</f>
        <v>#N/A</v>
      </c>
    </row>
    <row r="1889" spans="1:19">
      <c r="A1889" s="117" t="str">
        <f t="shared" si="176"/>
        <v>3472012</v>
      </c>
      <c r="B1889" s="117">
        <f t="shared" si="180"/>
        <v>34</v>
      </c>
      <c r="C1889" s="117">
        <f t="shared" si="181"/>
        <v>7</v>
      </c>
      <c r="D1889" s="117">
        <v>156000</v>
      </c>
      <c r="E1889" s="117">
        <v>46000</v>
      </c>
      <c r="F1889" s="117">
        <v>2012</v>
      </c>
      <c r="G1889" s="117">
        <v>3.0723980000000002</v>
      </c>
      <c r="N1889" s="117" t="str">
        <f t="shared" si="177"/>
        <v>15600046000</v>
      </c>
      <c r="O1889" s="117">
        <f t="shared" si="178"/>
        <v>34</v>
      </c>
      <c r="P1889" s="117">
        <f t="shared" si="179"/>
        <v>7</v>
      </c>
      <c r="R1889" s="117" t="e">
        <f>VLOOKUP(B1889&amp;"-"&amp;C1889,Backgroundconc!$A$3:$E$2100,4,FALSE)</f>
        <v>#N/A</v>
      </c>
      <c r="S1889" s="117" t="e">
        <f>VLOOKUP(B1889&amp;"-"&amp;C1889,Backgroundconc!$A$3:$E$2100,5,FALSE)</f>
        <v>#N/A</v>
      </c>
    </row>
    <row r="1890" spans="1:19">
      <c r="A1890" s="117" t="str">
        <f t="shared" si="176"/>
        <v>3482012</v>
      </c>
      <c r="B1890" s="117">
        <f t="shared" si="180"/>
        <v>34</v>
      </c>
      <c r="C1890" s="117">
        <f t="shared" si="181"/>
        <v>8</v>
      </c>
      <c r="D1890" s="117">
        <v>156000</v>
      </c>
      <c r="E1890" s="117">
        <v>50000</v>
      </c>
      <c r="F1890" s="117">
        <v>2012</v>
      </c>
      <c r="G1890" s="117">
        <v>3.1499480000000002</v>
      </c>
      <c r="N1890" s="117" t="str">
        <f t="shared" si="177"/>
        <v>15600050000</v>
      </c>
      <c r="O1890" s="117">
        <f t="shared" si="178"/>
        <v>34</v>
      </c>
      <c r="P1890" s="117">
        <f t="shared" si="179"/>
        <v>8</v>
      </c>
      <c r="R1890" s="117" t="e">
        <f>VLOOKUP(B1890&amp;"-"&amp;C1890,Backgroundconc!$A$3:$E$2100,4,FALSE)</f>
        <v>#N/A</v>
      </c>
      <c r="S1890" s="117" t="e">
        <f>VLOOKUP(B1890&amp;"-"&amp;C1890,Backgroundconc!$A$3:$E$2100,5,FALSE)</f>
        <v>#N/A</v>
      </c>
    </row>
    <row r="1891" spans="1:19">
      <c r="A1891" s="117" t="str">
        <f t="shared" si="176"/>
        <v>3492012</v>
      </c>
      <c r="B1891" s="117">
        <f t="shared" si="180"/>
        <v>34</v>
      </c>
      <c r="C1891" s="117">
        <f t="shared" si="181"/>
        <v>9</v>
      </c>
      <c r="D1891" s="117">
        <v>156000</v>
      </c>
      <c r="E1891" s="117">
        <v>54000</v>
      </c>
      <c r="F1891" s="117">
        <v>2012</v>
      </c>
      <c r="G1891" s="117">
        <v>3.2557130000000001</v>
      </c>
      <c r="N1891" s="117" t="str">
        <f t="shared" si="177"/>
        <v>15600054000</v>
      </c>
      <c r="O1891" s="117">
        <f t="shared" si="178"/>
        <v>34</v>
      </c>
      <c r="P1891" s="117">
        <f t="shared" si="179"/>
        <v>9</v>
      </c>
      <c r="R1891" s="117" t="e">
        <f>VLOOKUP(B1891&amp;"-"&amp;C1891,Backgroundconc!$A$3:$E$2100,4,FALSE)</f>
        <v>#N/A</v>
      </c>
      <c r="S1891" s="117" t="e">
        <f>VLOOKUP(B1891&amp;"-"&amp;C1891,Backgroundconc!$A$3:$E$2100,5,FALSE)</f>
        <v>#N/A</v>
      </c>
    </row>
    <row r="1892" spans="1:19">
      <c r="A1892" s="117" t="str">
        <f t="shared" si="176"/>
        <v>34102012</v>
      </c>
      <c r="B1892" s="117">
        <f t="shared" si="180"/>
        <v>34</v>
      </c>
      <c r="C1892" s="117">
        <f t="shared" si="181"/>
        <v>10</v>
      </c>
      <c r="D1892" s="117">
        <v>156000</v>
      </c>
      <c r="E1892" s="117">
        <v>58000</v>
      </c>
      <c r="F1892" s="117">
        <v>2012</v>
      </c>
      <c r="G1892" s="117">
        <v>3.2247840000000001</v>
      </c>
      <c r="N1892" s="117" t="str">
        <f t="shared" si="177"/>
        <v>15600058000</v>
      </c>
      <c r="O1892" s="117">
        <f t="shared" si="178"/>
        <v>34</v>
      </c>
      <c r="P1892" s="117">
        <f t="shared" si="179"/>
        <v>10</v>
      </c>
      <c r="R1892" s="117" t="e">
        <f>VLOOKUP(B1892&amp;"-"&amp;C1892,Backgroundconc!$A$3:$E$2100,4,FALSE)</f>
        <v>#N/A</v>
      </c>
      <c r="S1892" s="117" t="e">
        <f>VLOOKUP(B1892&amp;"-"&amp;C1892,Backgroundconc!$A$3:$E$2100,5,FALSE)</f>
        <v>#N/A</v>
      </c>
    </row>
    <row r="1893" spans="1:19">
      <c r="A1893" s="117" t="str">
        <f t="shared" si="176"/>
        <v>34112012</v>
      </c>
      <c r="B1893" s="117">
        <f t="shared" si="180"/>
        <v>34</v>
      </c>
      <c r="C1893" s="117">
        <f t="shared" si="181"/>
        <v>11</v>
      </c>
      <c r="D1893" s="117">
        <v>156000</v>
      </c>
      <c r="E1893" s="117">
        <v>62000</v>
      </c>
      <c r="F1893" s="117">
        <v>2012</v>
      </c>
      <c r="G1893" s="117">
        <v>2.9649930000000002</v>
      </c>
      <c r="N1893" s="117" t="str">
        <f t="shared" si="177"/>
        <v>15600062000</v>
      </c>
      <c r="O1893" s="117">
        <f t="shared" si="178"/>
        <v>34</v>
      </c>
      <c r="P1893" s="117">
        <f t="shared" si="179"/>
        <v>11</v>
      </c>
      <c r="R1893" s="117" t="e">
        <f>VLOOKUP(B1893&amp;"-"&amp;C1893,Backgroundconc!$A$3:$E$2100,4,FALSE)</f>
        <v>#N/A</v>
      </c>
      <c r="S1893" s="117" t="e">
        <f>VLOOKUP(B1893&amp;"-"&amp;C1893,Backgroundconc!$A$3:$E$2100,5,FALSE)</f>
        <v>#N/A</v>
      </c>
    </row>
    <row r="1894" spans="1:19">
      <c r="A1894" s="117" t="str">
        <f t="shared" si="176"/>
        <v>34122012</v>
      </c>
      <c r="B1894" s="117">
        <f t="shared" si="180"/>
        <v>34</v>
      </c>
      <c r="C1894" s="117">
        <f t="shared" si="181"/>
        <v>12</v>
      </c>
      <c r="D1894" s="117">
        <v>156000</v>
      </c>
      <c r="E1894" s="117">
        <v>66000</v>
      </c>
      <c r="F1894" s="117">
        <v>2012</v>
      </c>
      <c r="G1894" s="117">
        <v>3.1799559999999998</v>
      </c>
      <c r="N1894" s="117" t="str">
        <f t="shared" si="177"/>
        <v>15600066000</v>
      </c>
      <c r="O1894" s="117">
        <f t="shared" si="178"/>
        <v>34</v>
      </c>
      <c r="P1894" s="117">
        <f t="shared" si="179"/>
        <v>12</v>
      </c>
      <c r="R1894" s="117" t="e">
        <f>VLOOKUP(B1894&amp;"-"&amp;C1894,Backgroundconc!$A$3:$E$2100,4,FALSE)</f>
        <v>#N/A</v>
      </c>
      <c r="S1894" s="117" t="e">
        <f>VLOOKUP(B1894&amp;"-"&amp;C1894,Backgroundconc!$A$3:$E$2100,5,FALSE)</f>
        <v>#N/A</v>
      </c>
    </row>
    <row r="1895" spans="1:19">
      <c r="A1895" s="117" t="str">
        <f t="shared" si="176"/>
        <v>34132012</v>
      </c>
      <c r="B1895" s="117">
        <f t="shared" si="180"/>
        <v>34</v>
      </c>
      <c r="C1895" s="117">
        <f t="shared" si="181"/>
        <v>13</v>
      </c>
      <c r="D1895" s="117">
        <v>156000</v>
      </c>
      <c r="E1895" s="117">
        <v>70000</v>
      </c>
      <c r="F1895" s="117">
        <v>2012</v>
      </c>
      <c r="G1895" s="117">
        <v>3.1010610000000001</v>
      </c>
      <c r="N1895" s="117" t="str">
        <f t="shared" si="177"/>
        <v>15600070000</v>
      </c>
      <c r="O1895" s="117">
        <f t="shared" si="178"/>
        <v>34</v>
      </c>
      <c r="P1895" s="117">
        <f t="shared" si="179"/>
        <v>13</v>
      </c>
      <c r="R1895" s="117">
        <f>VLOOKUP(B1895&amp;"-"&amp;C1895,Backgroundconc!$A$3:$E$2100,4,FALSE)</f>
        <v>156000</v>
      </c>
      <c r="S1895" s="117">
        <f>VLOOKUP(B1895&amp;"-"&amp;C1895,Backgroundconc!$A$3:$E$2100,5,FALSE)</f>
        <v>70000</v>
      </c>
    </row>
    <row r="1896" spans="1:19">
      <c r="A1896" s="117" t="str">
        <f t="shared" si="176"/>
        <v>34142012</v>
      </c>
      <c r="B1896" s="117">
        <f t="shared" si="180"/>
        <v>34</v>
      </c>
      <c r="C1896" s="117">
        <f t="shared" si="181"/>
        <v>14</v>
      </c>
      <c r="D1896" s="117">
        <v>156000</v>
      </c>
      <c r="E1896" s="117">
        <v>74000</v>
      </c>
      <c r="F1896" s="117">
        <v>2012</v>
      </c>
      <c r="G1896" s="117">
        <v>2.6319249999999998</v>
      </c>
      <c r="N1896" s="117" t="str">
        <f t="shared" si="177"/>
        <v>15600074000</v>
      </c>
      <c r="O1896" s="117">
        <f t="shared" si="178"/>
        <v>34</v>
      </c>
      <c r="P1896" s="117">
        <f t="shared" si="179"/>
        <v>14</v>
      </c>
      <c r="R1896" s="117">
        <f>VLOOKUP(B1896&amp;"-"&amp;C1896,Backgroundconc!$A$3:$E$2100,4,FALSE)</f>
        <v>156000</v>
      </c>
      <c r="S1896" s="117">
        <f>VLOOKUP(B1896&amp;"-"&amp;C1896,Backgroundconc!$A$3:$E$2100,5,FALSE)</f>
        <v>74000</v>
      </c>
    </row>
    <row r="1897" spans="1:19">
      <c r="A1897" s="117" t="str">
        <f t="shared" si="176"/>
        <v>34152012</v>
      </c>
      <c r="B1897" s="117">
        <f t="shared" si="180"/>
        <v>34</v>
      </c>
      <c r="C1897" s="117">
        <f t="shared" si="181"/>
        <v>15</v>
      </c>
      <c r="D1897" s="117">
        <v>156000</v>
      </c>
      <c r="E1897" s="117">
        <v>78000</v>
      </c>
      <c r="F1897" s="117">
        <v>2012</v>
      </c>
      <c r="G1897" s="117">
        <v>2.548959</v>
      </c>
      <c r="N1897" s="117" t="str">
        <f t="shared" si="177"/>
        <v>15600078000</v>
      </c>
      <c r="O1897" s="117">
        <f t="shared" si="178"/>
        <v>34</v>
      </c>
      <c r="P1897" s="117">
        <f t="shared" si="179"/>
        <v>15</v>
      </c>
      <c r="R1897" s="117">
        <f>VLOOKUP(B1897&amp;"-"&amp;C1897,Backgroundconc!$A$3:$E$2100,4,FALSE)</f>
        <v>156000</v>
      </c>
      <c r="S1897" s="117">
        <f>VLOOKUP(B1897&amp;"-"&amp;C1897,Backgroundconc!$A$3:$E$2100,5,FALSE)</f>
        <v>78000</v>
      </c>
    </row>
    <row r="1898" spans="1:19">
      <c r="A1898" s="117" t="str">
        <f t="shared" si="176"/>
        <v>34162012</v>
      </c>
      <c r="B1898" s="117">
        <f t="shared" si="180"/>
        <v>34</v>
      </c>
      <c r="C1898" s="117">
        <f t="shared" si="181"/>
        <v>16</v>
      </c>
      <c r="D1898" s="117">
        <v>156000</v>
      </c>
      <c r="E1898" s="117">
        <v>82000</v>
      </c>
      <c r="F1898" s="117">
        <v>2012</v>
      </c>
      <c r="G1898" s="117">
        <v>2.8067890000000002</v>
      </c>
      <c r="N1898" s="117" t="str">
        <f t="shared" si="177"/>
        <v>15600082000</v>
      </c>
      <c r="O1898" s="117">
        <f t="shared" si="178"/>
        <v>34</v>
      </c>
      <c r="P1898" s="117">
        <f t="shared" si="179"/>
        <v>16</v>
      </c>
      <c r="R1898" s="117">
        <f>VLOOKUP(B1898&amp;"-"&amp;C1898,Backgroundconc!$A$3:$E$2100,4,FALSE)</f>
        <v>156000</v>
      </c>
      <c r="S1898" s="117">
        <f>VLOOKUP(B1898&amp;"-"&amp;C1898,Backgroundconc!$A$3:$E$2100,5,FALSE)</f>
        <v>82000</v>
      </c>
    </row>
    <row r="1899" spans="1:19">
      <c r="A1899" s="117" t="str">
        <f t="shared" si="176"/>
        <v>34172012</v>
      </c>
      <c r="B1899" s="117">
        <f t="shared" si="180"/>
        <v>34</v>
      </c>
      <c r="C1899" s="117">
        <f t="shared" si="181"/>
        <v>17</v>
      </c>
      <c r="D1899" s="117">
        <v>156000</v>
      </c>
      <c r="E1899" s="117">
        <v>86000</v>
      </c>
      <c r="F1899" s="117">
        <v>2012</v>
      </c>
      <c r="G1899" s="117">
        <v>2.7170749999999999</v>
      </c>
      <c r="N1899" s="117" t="str">
        <f t="shared" si="177"/>
        <v>15600086000</v>
      </c>
      <c r="O1899" s="117">
        <f t="shared" si="178"/>
        <v>34</v>
      </c>
      <c r="P1899" s="117">
        <f t="shared" si="179"/>
        <v>17</v>
      </c>
      <c r="R1899" s="117">
        <f>VLOOKUP(B1899&amp;"-"&amp;C1899,Backgroundconc!$A$3:$E$2100,4,FALSE)</f>
        <v>156000</v>
      </c>
      <c r="S1899" s="117">
        <f>VLOOKUP(B1899&amp;"-"&amp;C1899,Backgroundconc!$A$3:$E$2100,5,FALSE)</f>
        <v>86000</v>
      </c>
    </row>
    <row r="1900" spans="1:19">
      <c r="A1900" s="117" t="str">
        <f t="shared" si="176"/>
        <v>34182012</v>
      </c>
      <c r="B1900" s="117">
        <f t="shared" si="180"/>
        <v>34</v>
      </c>
      <c r="C1900" s="117">
        <f t="shared" si="181"/>
        <v>18</v>
      </c>
      <c r="D1900" s="117">
        <v>156000</v>
      </c>
      <c r="E1900" s="117">
        <v>90000</v>
      </c>
      <c r="F1900" s="117">
        <v>2012</v>
      </c>
      <c r="G1900" s="117">
        <v>2.487031</v>
      </c>
      <c r="N1900" s="117" t="str">
        <f t="shared" si="177"/>
        <v>15600090000</v>
      </c>
      <c r="O1900" s="117">
        <f t="shared" si="178"/>
        <v>34</v>
      </c>
      <c r="P1900" s="117">
        <f t="shared" si="179"/>
        <v>18</v>
      </c>
      <c r="R1900" s="117">
        <f>VLOOKUP(B1900&amp;"-"&amp;C1900,Backgroundconc!$A$3:$E$2100,4,FALSE)</f>
        <v>156000</v>
      </c>
      <c r="S1900" s="117">
        <f>VLOOKUP(B1900&amp;"-"&amp;C1900,Backgroundconc!$A$3:$E$2100,5,FALSE)</f>
        <v>90000</v>
      </c>
    </row>
    <row r="1901" spans="1:19">
      <c r="A1901" s="117" t="str">
        <f t="shared" si="176"/>
        <v>34192012</v>
      </c>
      <c r="B1901" s="117">
        <f t="shared" si="180"/>
        <v>34</v>
      </c>
      <c r="C1901" s="117">
        <f t="shared" si="181"/>
        <v>19</v>
      </c>
      <c r="D1901" s="117">
        <v>156000</v>
      </c>
      <c r="E1901" s="117">
        <v>94000</v>
      </c>
      <c r="F1901" s="117">
        <v>2012</v>
      </c>
      <c r="G1901" s="117">
        <v>2.6724830000000002</v>
      </c>
      <c r="N1901" s="117" t="str">
        <f t="shared" si="177"/>
        <v>15600094000</v>
      </c>
      <c r="O1901" s="117">
        <f t="shared" si="178"/>
        <v>34</v>
      </c>
      <c r="P1901" s="117">
        <f t="shared" si="179"/>
        <v>19</v>
      </c>
      <c r="R1901" s="117">
        <f>VLOOKUP(B1901&amp;"-"&amp;C1901,Backgroundconc!$A$3:$E$2100,4,FALSE)</f>
        <v>156000</v>
      </c>
      <c r="S1901" s="117">
        <f>VLOOKUP(B1901&amp;"-"&amp;C1901,Backgroundconc!$A$3:$E$2100,5,FALSE)</f>
        <v>94000</v>
      </c>
    </row>
    <row r="1902" spans="1:19">
      <c r="A1902" s="117" t="str">
        <f t="shared" si="176"/>
        <v>34202012</v>
      </c>
      <c r="B1902" s="117">
        <f t="shared" si="180"/>
        <v>34</v>
      </c>
      <c r="C1902" s="117">
        <f t="shared" si="181"/>
        <v>20</v>
      </c>
      <c r="D1902" s="117">
        <v>156000</v>
      </c>
      <c r="E1902" s="117">
        <v>98000</v>
      </c>
      <c r="F1902" s="117">
        <v>2012</v>
      </c>
      <c r="G1902" s="117">
        <v>2.7720579999999999</v>
      </c>
      <c r="N1902" s="117" t="str">
        <f t="shared" si="177"/>
        <v>15600098000</v>
      </c>
      <c r="O1902" s="117">
        <f t="shared" si="178"/>
        <v>34</v>
      </c>
      <c r="P1902" s="117">
        <f t="shared" si="179"/>
        <v>20</v>
      </c>
      <c r="R1902" s="117">
        <f>VLOOKUP(B1902&amp;"-"&amp;C1902,Backgroundconc!$A$3:$E$2100,4,FALSE)</f>
        <v>156000</v>
      </c>
      <c r="S1902" s="117">
        <f>VLOOKUP(B1902&amp;"-"&amp;C1902,Backgroundconc!$A$3:$E$2100,5,FALSE)</f>
        <v>98000</v>
      </c>
    </row>
    <row r="1903" spans="1:19">
      <c r="A1903" s="117" t="str">
        <f t="shared" si="176"/>
        <v>34212012</v>
      </c>
      <c r="B1903" s="117">
        <f t="shared" si="180"/>
        <v>34</v>
      </c>
      <c r="C1903" s="117">
        <f t="shared" si="181"/>
        <v>21</v>
      </c>
      <c r="D1903" s="117">
        <v>156000</v>
      </c>
      <c r="E1903" s="117">
        <v>102000</v>
      </c>
      <c r="F1903" s="117">
        <v>2012</v>
      </c>
      <c r="G1903" s="117">
        <v>2.770813</v>
      </c>
      <c r="N1903" s="117" t="str">
        <f t="shared" si="177"/>
        <v>156000102000</v>
      </c>
      <c r="O1903" s="117">
        <f t="shared" si="178"/>
        <v>34</v>
      </c>
      <c r="P1903" s="117">
        <f t="shared" si="179"/>
        <v>21</v>
      </c>
      <c r="R1903" s="117">
        <f>VLOOKUP(B1903&amp;"-"&amp;C1903,Backgroundconc!$A$3:$E$2100,4,FALSE)</f>
        <v>156000</v>
      </c>
      <c r="S1903" s="117">
        <f>VLOOKUP(B1903&amp;"-"&amp;C1903,Backgroundconc!$A$3:$E$2100,5,FALSE)</f>
        <v>102000</v>
      </c>
    </row>
    <row r="1904" spans="1:19">
      <c r="A1904" s="117" t="str">
        <f t="shared" si="176"/>
        <v>34222012</v>
      </c>
      <c r="B1904" s="117">
        <f t="shared" si="180"/>
        <v>34</v>
      </c>
      <c r="C1904" s="117">
        <f t="shared" si="181"/>
        <v>22</v>
      </c>
      <c r="D1904" s="117">
        <v>156000</v>
      </c>
      <c r="E1904" s="117">
        <v>106000</v>
      </c>
      <c r="F1904" s="117">
        <v>2012</v>
      </c>
      <c r="G1904" s="117">
        <v>2.6899389999999999</v>
      </c>
      <c r="N1904" s="117" t="str">
        <f t="shared" si="177"/>
        <v>156000106000</v>
      </c>
      <c r="O1904" s="117">
        <f t="shared" si="178"/>
        <v>34</v>
      </c>
      <c r="P1904" s="117">
        <f t="shared" si="179"/>
        <v>22</v>
      </c>
      <c r="R1904" s="117">
        <f>VLOOKUP(B1904&amp;"-"&amp;C1904,Backgroundconc!$A$3:$E$2100,4,FALSE)</f>
        <v>156000</v>
      </c>
      <c r="S1904" s="117">
        <f>VLOOKUP(B1904&amp;"-"&amp;C1904,Backgroundconc!$A$3:$E$2100,5,FALSE)</f>
        <v>106000</v>
      </c>
    </row>
    <row r="1905" spans="1:19">
      <c r="A1905" s="117" t="str">
        <f t="shared" si="176"/>
        <v>34232012</v>
      </c>
      <c r="B1905" s="117">
        <f t="shared" si="180"/>
        <v>34</v>
      </c>
      <c r="C1905" s="117">
        <f t="shared" si="181"/>
        <v>23</v>
      </c>
      <c r="D1905" s="117">
        <v>156000</v>
      </c>
      <c r="E1905" s="117">
        <v>110000</v>
      </c>
      <c r="F1905" s="117">
        <v>2012</v>
      </c>
      <c r="G1905" s="117">
        <v>2.534008</v>
      </c>
      <c r="N1905" s="117" t="str">
        <f t="shared" si="177"/>
        <v>156000110000</v>
      </c>
      <c r="O1905" s="117">
        <f t="shared" si="178"/>
        <v>34</v>
      </c>
      <c r="P1905" s="117">
        <f t="shared" si="179"/>
        <v>23</v>
      </c>
      <c r="R1905" s="117">
        <f>VLOOKUP(B1905&amp;"-"&amp;C1905,Backgroundconc!$A$3:$E$2100,4,FALSE)</f>
        <v>156000</v>
      </c>
      <c r="S1905" s="117">
        <f>VLOOKUP(B1905&amp;"-"&amp;C1905,Backgroundconc!$A$3:$E$2100,5,FALSE)</f>
        <v>110000</v>
      </c>
    </row>
    <row r="1906" spans="1:19">
      <c r="A1906" s="117" t="str">
        <f t="shared" si="176"/>
        <v>34242012</v>
      </c>
      <c r="B1906" s="117">
        <f t="shared" si="180"/>
        <v>34</v>
      </c>
      <c r="C1906" s="117">
        <f t="shared" si="181"/>
        <v>24</v>
      </c>
      <c r="D1906" s="117">
        <v>156000</v>
      </c>
      <c r="E1906" s="117">
        <v>114000</v>
      </c>
      <c r="F1906" s="117">
        <v>2012</v>
      </c>
      <c r="G1906" s="117">
        <v>2.2794400000000001</v>
      </c>
      <c r="N1906" s="117" t="str">
        <f t="shared" si="177"/>
        <v>156000114000</v>
      </c>
      <c r="O1906" s="117">
        <f t="shared" si="178"/>
        <v>34</v>
      </c>
      <c r="P1906" s="117">
        <f t="shared" si="179"/>
        <v>24</v>
      </c>
      <c r="R1906" s="117">
        <f>VLOOKUP(B1906&amp;"-"&amp;C1906,Backgroundconc!$A$3:$E$2100,4,FALSE)</f>
        <v>156000</v>
      </c>
      <c r="S1906" s="117">
        <f>VLOOKUP(B1906&amp;"-"&amp;C1906,Backgroundconc!$A$3:$E$2100,5,FALSE)</f>
        <v>114000</v>
      </c>
    </row>
    <row r="1907" spans="1:19">
      <c r="A1907" s="117" t="str">
        <f t="shared" si="176"/>
        <v>34252012</v>
      </c>
      <c r="B1907" s="117">
        <f t="shared" si="180"/>
        <v>34</v>
      </c>
      <c r="C1907" s="117">
        <f t="shared" si="181"/>
        <v>25</v>
      </c>
      <c r="D1907" s="117">
        <v>156000</v>
      </c>
      <c r="E1907" s="117">
        <v>118000</v>
      </c>
      <c r="F1907" s="117">
        <v>2012</v>
      </c>
      <c r="G1907" s="117">
        <v>2.0201310000000001</v>
      </c>
      <c r="N1907" s="117" t="str">
        <f t="shared" si="177"/>
        <v>156000118000</v>
      </c>
      <c r="O1907" s="117">
        <f t="shared" si="178"/>
        <v>34</v>
      </c>
      <c r="P1907" s="117">
        <f t="shared" si="179"/>
        <v>25</v>
      </c>
      <c r="R1907" s="117">
        <f>VLOOKUP(B1907&amp;"-"&amp;C1907,Backgroundconc!$A$3:$E$2100,4,FALSE)</f>
        <v>156000</v>
      </c>
      <c r="S1907" s="117">
        <f>VLOOKUP(B1907&amp;"-"&amp;C1907,Backgroundconc!$A$3:$E$2100,5,FALSE)</f>
        <v>118000</v>
      </c>
    </row>
    <row r="1908" spans="1:19">
      <c r="A1908" s="117" t="str">
        <f t="shared" si="176"/>
        <v>34262012</v>
      </c>
      <c r="B1908" s="117">
        <f t="shared" si="180"/>
        <v>34</v>
      </c>
      <c r="C1908" s="117">
        <f t="shared" si="181"/>
        <v>26</v>
      </c>
      <c r="D1908" s="117">
        <v>156000</v>
      </c>
      <c r="E1908" s="117">
        <v>122000</v>
      </c>
      <c r="F1908" s="117">
        <v>2012</v>
      </c>
      <c r="G1908" s="117">
        <v>2.447622</v>
      </c>
      <c r="N1908" s="117" t="str">
        <f t="shared" si="177"/>
        <v>156000122000</v>
      </c>
      <c r="O1908" s="117">
        <f t="shared" si="178"/>
        <v>34</v>
      </c>
      <c r="P1908" s="117">
        <f t="shared" si="179"/>
        <v>26</v>
      </c>
      <c r="R1908" s="117">
        <f>VLOOKUP(B1908&amp;"-"&amp;C1908,Backgroundconc!$A$3:$E$2100,4,FALSE)</f>
        <v>156000</v>
      </c>
      <c r="S1908" s="117">
        <f>VLOOKUP(B1908&amp;"-"&amp;C1908,Backgroundconc!$A$3:$E$2100,5,FALSE)</f>
        <v>122000</v>
      </c>
    </row>
    <row r="1909" spans="1:19">
      <c r="A1909" s="117" t="str">
        <f t="shared" si="176"/>
        <v>34272012</v>
      </c>
      <c r="B1909" s="117">
        <f t="shared" si="180"/>
        <v>34</v>
      </c>
      <c r="C1909" s="117">
        <f t="shared" si="181"/>
        <v>27</v>
      </c>
      <c r="D1909" s="117">
        <v>156000</v>
      </c>
      <c r="E1909" s="117">
        <v>126000</v>
      </c>
      <c r="F1909" s="117">
        <v>2012</v>
      </c>
      <c r="G1909" s="117">
        <v>3.1668880000000001</v>
      </c>
      <c r="N1909" s="117" t="str">
        <f t="shared" si="177"/>
        <v>156000126000</v>
      </c>
      <c r="O1909" s="117">
        <f t="shared" si="178"/>
        <v>34</v>
      </c>
      <c r="P1909" s="117">
        <f t="shared" si="179"/>
        <v>27</v>
      </c>
      <c r="R1909" s="117">
        <f>VLOOKUP(B1909&amp;"-"&amp;C1909,Backgroundconc!$A$3:$E$2100,4,FALSE)</f>
        <v>156000</v>
      </c>
      <c r="S1909" s="117">
        <f>VLOOKUP(B1909&amp;"-"&amp;C1909,Backgroundconc!$A$3:$E$2100,5,FALSE)</f>
        <v>126000</v>
      </c>
    </row>
    <row r="1910" spans="1:19">
      <c r="A1910" s="117" t="str">
        <f t="shared" si="176"/>
        <v>34282012</v>
      </c>
      <c r="B1910" s="117">
        <f t="shared" si="180"/>
        <v>34</v>
      </c>
      <c r="C1910" s="117">
        <f t="shared" si="181"/>
        <v>28</v>
      </c>
      <c r="D1910" s="117">
        <v>156000</v>
      </c>
      <c r="E1910" s="117">
        <v>130000</v>
      </c>
      <c r="F1910" s="117">
        <v>2012</v>
      </c>
      <c r="G1910" s="117">
        <v>4.0208740000000001</v>
      </c>
      <c r="N1910" s="117" t="str">
        <f t="shared" si="177"/>
        <v>156000130000</v>
      </c>
      <c r="O1910" s="117">
        <f t="shared" si="178"/>
        <v>34</v>
      </c>
      <c r="P1910" s="117">
        <f t="shared" si="179"/>
        <v>28</v>
      </c>
      <c r="R1910" s="117">
        <f>VLOOKUP(B1910&amp;"-"&amp;C1910,Backgroundconc!$A$3:$E$2100,4,FALSE)</f>
        <v>156000</v>
      </c>
      <c r="S1910" s="117">
        <f>VLOOKUP(B1910&amp;"-"&amp;C1910,Backgroundconc!$A$3:$E$2100,5,FALSE)</f>
        <v>130000</v>
      </c>
    </row>
    <row r="1911" spans="1:19">
      <c r="A1911" s="117" t="str">
        <f t="shared" si="176"/>
        <v>34292012</v>
      </c>
      <c r="B1911" s="117">
        <f t="shared" si="180"/>
        <v>34</v>
      </c>
      <c r="C1911" s="117">
        <f t="shared" si="181"/>
        <v>29</v>
      </c>
      <c r="D1911" s="117">
        <v>156000</v>
      </c>
      <c r="E1911" s="117">
        <v>134000</v>
      </c>
      <c r="F1911" s="117">
        <v>2012</v>
      </c>
      <c r="G1911" s="117">
        <v>4.0862270000000001</v>
      </c>
      <c r="N1911" s="117" t="str">
        <f t="shared" si="177"/>
        <v>156000134000</v>
      </c>
      <c r="O1911" s="117">
        <f t="shared" si="178"/>
        <v>34</v>
      </c>
      <c r="P1911" s="117">
        <f t="shared" si="179"/>
        <v>29</v>
      </c>
      <c r="R1911" s="117">
        <f>VLOOKUP(B1911&amp;"-"&amp;C1911,Backgroundconc!$A$3:$E$2100,4,FALSE)</f>
        <v>156000</v>
      </c>
      <c r="S1911" s="117">
        <f>VLOOKUP(B1911&amp;"-"&amp;C1911,Backgroundconc!$A$3:$E$2100,5,FALSE)</f>
        <v>134000</v>
      </c>
    </row>
    <row r="1912" spans="1:19">
      <c r="A1912" s="117" t="str">
        <f t="shared" si="176"/>
        <v>34302012</v>
      </c>
      <c r="B1912" s="117">
        <f t="shared" si="180"/>
        <v>34</v>
      </c>
      <c r="C1912" s="117">
        <f t="shared" si="181"/>
        <v>30</v>
      </c>
      <c r="D1912" s="117">
        <v>156000</v>
      </c>
      <c r="E1912" s="117">
        <v>138000</v>
      </c>
      <c r="F1912" s="117">
        <v>2012</v>
      </c>
      <c r="G1912" s="117">
        <v>4.0160780000000003</v>
      </c>
      <c r="N1912" s="117" t="str">
        <f t="shared" si="177"/>
        <v>156000138000</v>
      </c>
      <c r="O1912" s="117">
        <f t="shared" si="178"/>
        <v>34</v>
      </c>
      <c r="P1912" s="117">
        <f t="shared" si="179"/>
        <v>30</v>
      </c>
      <c r="R1912" s="117">
        <f>VLOOKUP(B1912&amp;"-"&amp;C1912,Backgroundconc!$A$3:$E$2100,4,FALSE)</f>
        <v>156000</v>
      </c>
      <c r="S1912" s="117">
        <f>VLOOKUP(B1912&amp;"-"&amp;C1912,Backgroundconc!$A$3:$E$2100,5,FALSE)</f>
        <v>138000</v>
      </c>
    </row>
    <row r="1913" spans="1:19">
      <c r="A1913" s="117" t="str">
        <f t="shared" si="176"/>
        <v>34312012</v>
      </c>
      <c r="B1913" s="117">
        <f t="shared" si="180"/>
        <v>34</v>
      </c>
      <c r="C1913" s="117">
        <f t="shared" si="181"/>
        <v>31</v>
      </c>
      <c r="D1913" s="117">
        <v>156000</v>
      </c>
      <c r="E1913" s="117">
        <v>142000</v>
      </c>
      <c r="F1913" s="117">
        <v>2012</v>
      </c>
      <c r="G1913" s="117">
        <v>3.7234099999999999</v>
      </c>
      <c r="N1913" s="117" t="str">
        <f t="shared" si="177"/>
        <v>156000142000</v>
      </c>
      <c r="O1913" s="117">
        <f t="shared" si="178"/>
        <v>34</v>
      </c>
      <c r="P1913" s="117">
        <f t="shared" si="179"/>
        <v>31</v>
      </c>
      <c r="R1913" s="117">
        <f>VLOOKUP(B1913&amp;"-"&amp;C1913,Backgroundconc!$A$3:$E$2100,4,FALSE)</f>
        <v>156000</v>
      </c>
      <c r="S1913" s="117">
        <f>VLOOKUP(B1913&amp;"-"&amp;C1913,Backgroundconc!$A$3:$E$2100,5,FALSE)</f>
        <v>142000</v>
      </c>
    </row>
    <row r="1914" spans="1:19">
      <c r="A1914" s="117" t="str">
        <f t="shared" si="176"/>
        <v>34322012</v>
      </c>
      <c r="B1914" s="117">
        <f t="shared" si="180"/>
        <v>34</v>
      </c>
      <c r="C1914" s="117">
        <f t="shared" si="181"/>
        <v>32</v>
      </c>
      <c r="D1914" s="117">
        <v>156000</v>
      </c>
      <c r="E1914" s="117">
        <v>146000</v>
      </c>
      <c r="F1914" s="117">
        <v>2012</v>
      </c>
      <c r="G1914" s="117">
        <v>3.7514439999999998</v>
      </c>
      <c r="N1914" s="117" t="str">
        <f t="shared" si="177"/>
        <v>156000146000</v>
      </c>
      <c r="O1914" s="117">
        <f t="shared" si="178"/>
        <v>34</v>
      </c>
      <c r="P1914" s="117">
        <f t="shared" si="179"/>
        <v>32</v>
      </c>
      <c r="R1914" s="117">
        <f>VLOOKUP(B1914&amp;"-"&amp;C1914,Backgroundconc!$A$3:$E$2100,4,FALSE)</f>
        <v>156000</v>
      </c>
      <c r="S1914" s="117">
        <f>VLOOKUP(B1914&amp;"-"&amp;C1914,Backgroundconc!$A$3:$E$2100,5,FALSE)</f>
        <v>146000</v>
      </c>
    </row>
    <row r="1915" spans="1:19">
      <c r="A1915" s="117" t="str">
        <f t="shared" si="176"/>
        <v>34332012</v>
      </c>
      <c r="B1915" s="117">
        <f t="shared" si="180"/>
        <v>34</v>
      </c>
      <c r="C1915" s="117">
        <f t="shared" si="181"/>
        <v>33</v>
      </c>
      <c r="D1915" s="117">
        <v>156000</v>
      </c>
      <c r="E1915" s="117">
        <v>150000</v>
      </c>
      <c r="F1915" s="117">
        <v>2012</v>
      </c>
      <c r="G1915" s="117">
        <v>3.7668940000000002</v>
      </c>
      <c r="N1915" s="117" t="str">
        <f t="shared" si="177"/>
        <v>156000150000</v>
      </c>
      <c r="O1915" s="117">
        <f t="shared" si="178"/>
        <v>34</v>
      </c>
      <c r="P1915" s="117">
        <f t="shared" si="179"/>
        <v>33</v>
      </c>
      <c r="R1915" s="117">
        <f>VLOOKUP(B1915&amp;"-"&amp;C1915,Backgroundconc!$A$3:$E$2100,4,FALSE)</f>
        <v>156000</v>
      </c>
      <c r="S1915" s="117">
        <f>VLOOKUP(B1915&amp;"-"&amp;C1915,Backgroundconc!$A$3:$E$2100,5,FALSE)</f>
        <v>150000</v>
      </c>
    </row>
    <row r="1916" spans="1:19">
      <c r="A1916" s="117" t="str">
        <f t="shared" si="176"/>
        <v>34342012</v>
      </c>
      <c r="B1916" s="117">
        <f t="shared" si="180"/>
        <v>34</v>
      </c>
      <c r="C1916" s="117">
        <f t="shared" si="181"/>
        <v>34</v>
      </c>
      <c r="D1916" s="117">
        <v>156000</v>
      </c>
      <c r="E1916" s="117">
        <v>154000</v>
      </c>
      <c r="F1916" s="117">
        <v>2012</v>
      </c>
      <c r="G1916" s="117">
        <v>3.4034080000000002</v>
      </c>
      <c r="N1916" s="117" t="str">
        <f t="shared" si="177"/>
        <v>156000154000</v>
      </c>
      <c r="O1916" s="117">
        <f t="shared" si="178"/>
        <v>34</v>
      </c>
      <c r="P1916" s="117">
        <f t="shared" si="179"/>
        <v>34</v>
      </c>
      <c r="R1916" s="117">
        <f>VLOOKUP(B1916&amp;"-"&amp;C1916,Backgroundconc!$A$3:$E$2100,4,FALSE)</f>
        <v>156000</v>
      </c>
      <c r="S1916" s="117">
        <f>VLOOKUP(B1916&amp;"-"&amp;C1916,Backgroundconc!$A$3:$E$2100,5,FALSE)</f>
        <v>154000</v>
      </c>
    </row>
    <row r="1917" spans="1:19">
      <c r="A1917" s="117" t="str">
        <f t="shared" si="176"/>
        <v>34352012</v>
      </c>
      <c r="B1917" s="117">
        <f t="shared" si="180"/>
        <v>34</v>
      </c>
      <c r="C1917" s="117">
        <f t="shared" si="181"/>
        <v>35</v>
      </c>
      <c r="D1917" s="117">
        <v>156000</v>
      </c>
      <c r="E1917" s="117">
        <v>158000</v>
      </c>
      <c r="F1917" s="117">
        <v>2012</v>
      </c>
      <c r="G1917" s="117">
        <v>3.108257</v>
      </c>
      <c r="N1917" s="117" t="str">
        <f t="shared" si="177"/>
        <v>156000158000</v>
      </c>
      <c r="O1917" s="117">
        <f t="shared" si="178"/>
        <v>34</v>
      </c>
      <c r="P1917" s="117">
        <f t="shared" si="179"/>
        <v>35</v>
      </c>
      <c r="R1917" s="117">
        <f>VLOOKUP(B1917&amp;"-"&amp;C1917,Backgroundconc!$A$3:$E$2100,4,FALSE)</f>
        <v>156000</v>
      </c>
      <c r="S1917" s="117">
        <f>VLOOKUP(B1917&amp;"-"&amp;C1917,Backgroundconc!$A$3:$E$2100,5,FALSE)</f>
        <v>158000</v>
      </c>
    </row>
    <row r="1918" spans="1:19">
      <c r="A1918" s="117" t="str">
        <f t="shared" si="176"/>
        <v>34362012</v>
      </c>
      <c r="B1918" s="117">
        <f t="shared" si="180"/>
        <v>34</v>
      </c>
      <c r="C1918" s="117">
        <f t="shared" si="181"/>
        <v>36</v>
      </c>
      <c r="D1918" s="117">
        <v>156000</v>
      </c>
      <c r="E1918" s="117">
        <v>162000</v>
      </c>
      <c r="F1918" s="117">
        <v>2012</v>
      </c>
      <c r="G1918" s="117">
        <v>2.9154049999999998</v>
      </c>
      <c r="N1918" s="117" t="str">
        <f t="shared" si="177"/>
        <v>156000162000</v>
      </c>
      <c r="O1918" s="117">
        <f t="shared" si="178"/>
        <v>34</v>
      </c>
      <c r="P1918" s="117">
        <f t="shared" si="179"/>
        <v>36</v>
      </c>
      <c r="R1918" s="117">
        <f>VLOOKUP(B1918&amp;"-"&amp;C1918,Backgroundconc!$A$3:$E$2100,4,FALSE)</f>
        <v>156000</v>
      </c>
      <c r="S1918" s="117">
        <f>VLOOKUP(B1918&amp;"-"&amp;C1918,Backgroundconc!$A$3:$E$2100,5,FALSE)</f>
        <v>162000</v>
      </c>
    </row>
    <row r="1919" spans="1:19">
      <c r="A1919" s="117" t="str">
        <f t="shared" si="176"/>
        <v>34372012</v>
      </c>
      <c r="B1919" s="117">
        <f t="shared" si="180"/>
        <v>34</v>
      </c>
      <c r="C1919" s="117">
        <f t="shared" si="181"/>
        <v>37</v>
      </c>
      <c r="D1919" s="117">
        <v>156000</v>
      </c>
      <c r="E1919" s="117">
        <v>166000</v>
      </c>
      <c r="F1919" s="117">
        <v>2012</v>
      </c>
      <c r="G1919" s="117">
        <v>2.8186659999999999</v>
      </c>
      <c r="N1919" s="117" t="str">
        <f t="shared" si="177"/>
        <v>156000166000</v>
      </c>
      <c r="O1919" s="117">
        <f t="shared" si="178"/>
        <v>34</v>
      </c>
      <c r="P1919" s="117">
        <f t="shared" si="179"/>
        <v>37</v>
      </c>
      <c r="R1919" s="117">
        <f>VLOOKUP(B1919&amp;"-"&amp;C1919,Backgroundconc!$A$3:$E$2100,4,FALSE)</f>
        <v>156000</v>
      </c>
      <c r="S1919" s="117">
        <f>VLOOKUP(B1919&amp;"-"&amp;C1919,Backgroundconc!$A$3:$E$2100,5,FALSE)</f>
        <v>166000</v>
      </c>
    </row>
    <row r="1920" spans="1:19">
      <c r="A1920" s="117" t="str">
        <f t="shared" si="176"/>
        <v>34382012</v>
      </c>
      <c r="B1920" s="117">
        <f t="shared" si="180"/>
        <v>34</v>
      </c>
      <c r="C1920" s="117">
        <f t="shared" si="181"/>
        <v>38</v>
      </c>
      <c r="D1920" s="117">
        <v>156000</v>
      </c>
      <c r="E1920" s="117">
        <v>170000</v>
      </c>
      <c r="F1920" s="117">
        <v>2012</v>
      </c>
      <c r="G1920" s="117">
        <v>2.957408</v>
      </c>
      <c r="N1920" s="117" t="str">
        <f t="shared" si="177"/>
        <v>156000170000</v>
      </c>
      <c r="O1920" s="117">
        <f t="shared" si="178"/>
        <v>34</v>
      </c>
      <c r="P1920" s="117">
        <f t="shared" si="179"/>
        <v>38</v>
      </c>
      <c r="R1920" s="117">
        <f>VLOOKUP(B1920&amp;"-"&amp;C1920,Backgroundconc!$A$3:$E$2100,4,FALSE)</f>
        <v>156000</v>
      </c>
      <c r="S1920" s="117">
        <f>VLOOKUP(B1920&amp;"-"&amp;C1920,Backgroundconc!$A$3:$E$2100,5,FALSE)</f>
        <v>170000</v>
      </c>
    </row>
    <row r="1921" spans="1:19">
      <c r="A1921" s="117" t="str">
        <f t="shared" si="176"/>
        <v>34392012</v>
      </c>
      <c r="B1921" s="117">
        <f t="shared" si="180"/>
        <v>34</v>
      </c>
      <c r="C1921" s="117">
        <f t="shared" si="181"/>
        <v>39</v>
      </c>
      <c r="D1921" s="117">
        <v>156000</v>
      </c>
      <c r="E1921" s="117">
        <v>174000</v>
      </c>
      <c r="F1921" s="117">
        <v>2012</v>
      </c>
      <c r="G1921" s="117">
        <v>3.1164809999999998</v>
      </c>
      <c r="N1921" s="117" t="str">
        <f t="shared" si="177"/>
        <v>156000174000</v>
      </c>
      <c r="O1921" s="117">
        <f t="shared" si="178"/>
        <v>34</v>
      </c>
      <c r="P1921" s="117">
        <f t="shared" si="179"/>
        <v>39</v>
      </c>
      <c r="R1921" s="117">
        <f>VLOOKUP(B1921&amp;"-"&amp;C1921,Backgroundconc!$A$3:$E$2100,4,FALSE)</f>
        <v>156000</v>
      </c>
      <c r="S1921" s="117">
        <f>VLOOKUP(B1921&amp;"-"&amp;C1921,Backgroundconc!$A$3:$E$2100,5,FALSE)</f>
        <v>174000</v>
      </c>
    </row>
    <row r="1922" spans="1:19">
      <c r="A1922" s="117" t="str">
        <f t="shared" si="176"/>
        <v>34402012</v>
      </c>
      <c r="B1922" s="117">
        <f t="shared" si="180"/>
        <v>34</v>
      </c>
      <c r="C1922" s="117">
        <f t="shared" si="181"/>
        <v>40</v>
      </c>
      <c r="D1922" s="117">
        <v>156000</v>
      </c>
      <c r="E1922" s="117">
        <v>178000</v>
      </c>
      <c r="F1922" s="117">
        <v>2012</v>
      </c>
      <c r="G1922" s="117">
        <v>3.0040239999999998</v>
      </c>
      <c r="N1922" s="117" t="str">
        <f t="shared" si="177"/>
        <v>156000178000</v>
      </c>
      <c r="O1922" s="117">
        <f t="shared" si="178"/>
        <v>34</v>
      </c>
      <c r="P1922" s="117">
        <f t="shared" si="179"/>
        <v>40</v>
      </c>
      <c r="R1922" s="117">
        <f>VLOOKUP(B1922&amp;"-"&amp;C1922,Backgroundconc!$A$3:$E$2100,4,FALSE)</f>
        <v>156000</v>
      </c>
      <c r="S1922" s="117">
        <f>VLOOKUP(B1922&amp;"-"&amp;C1922,Backgroundconc!$A$3:$E$2100,5,FALSE)</f>
        <v>178000</v>
      </c>
    </row>
    <row r="1923" spans="1:19">
      <c r="A1923" s="117" t="str">
        <f t="shared" ref="A1923:A1986" si="182">CONCATENATE(B1923,C1923,F1923)</f>
        <v>34412012</v>
      </c>
      <c r="B1923" s="117">
        <f t="shared" si="180"/>
        <v>34</v>
      </c>
      <c r="C1923" s="117">
        <f t="shared" si="181"/>
        <v>41</v>
      </c>
      <c r="D1923" s="117">
        <v>156000</v>
      </c>
      <c r="E1923" s="117">
        <v>182000</v>
      </c>
      <c r="F1923" s="117">
        <v>2012</v>
      </c>
      <c r="G1923" s="117">
        <v>3.090754</v>
      </c>
      <c r="N1923" s="117" t="str">
        <f t="shared" ref="N1923:N1986" si="183">D1923&amp;E1923</f>
        <v>156000182000</v>
      </c>
      <c r="O1923" s="117">
        <f t="shared" ref="O1923:O1986" si="184">B1923</f>
        <v>34</v>
      </c>
      <c r="P1923" s="117">
        <f t="shared" ref="P1923:P1986" si="185">C1923</f>
        <v>41</v>
      </c>
      <c r="R1923" s="117">
        <f>VLOOKUP(B1923&amp;"-"&amp;C1923,Backgroundconc!$A$3:$E$2100,4,FALSE)</f>
        <v>156000</v>
      </c>
      <c r="S1923" s="117">
        <f>VLOOKUP(B1923&amp;"-"&amp;C1923,Backgroundconc!$A$3:$E$2100,5,FALSE)</f>
        <v>182000</v>
      </c>
    </row>
    <row r="1924" spans="1:19">
      <c r="A1924" s="117" t="str">
        <f t="shared" si="182"/>
        <v>34422012</v>
      </c>
      <c r="B1924" s="117">
        <f t="shared" si="180"/>
        <v>34</v>
      </c>
      <c r="C1924" s="117">
        <f t="shared" si="181"/>
        <v>42</v>
      </c>
      <c r="D1924" s="117">
        <v>156000</v>
      </c>
      <c r="E1924" s="117">
        <v>186000</v>
      </c>
      <c r="F1924" s="117">
        <v>2012</v>
      </c>
      <c r="G1924" s="117">
        <v>3.2158920000000002</v>
      </c>
      <c r="N1924" s="117" t="str">
        <f t="shared" si="183"/>
        <v>156000186000</v>
      </c>
      <c r="O1924" s="117">
        <f t="shared" si="184"/>
        <v>34</v>
      </c>
      <c r="P1924" s="117">
        <f t="shared" si="185"/>
        <v>42</v>
      </c>
      <c r="R1924" s="117">
        <f>VLOOKUP(B1924&amp;"-"&amp;C1924,Backgroundconc!$A$3:$E$2100,4,FALSE)</f>
        <v>156000</v>
      </c>
      <c r="S1924" s="117">
        <f>VLOOKUP(B1924&amp;"-"&amp;C1924,Backgroundconc!$A$3:$E$2100,5,FALSE)</f>
        <v>186000</v>
      </c>
    </row>
    <row r="1925" spans="1:19">
      <c r="A1925" s="117" t="str">
        <f t="shared" si="182"/>
        <v>34432012</v>
      </c>
      <c r="B1925" s="117">
        <f t="shared" si="180"/>
        <v>34</v>
      </c>
      <c r="C1925" s="117">
        <f t="shared" si="181"/>
        <v>43</v>
      </c>
      <c r="D1925" s="117">
        <v>156000</v>
      </c>
      <c r="E1925" s="117">
        <v>190000</v>
      </c>
      <c r="F1925" s="117">
        <v>2012</v>
      </c>
      <c r="G1925" s="117">
        <v>2.9976159999999998</v>
      </c>
      <c r="N1925" s="117" t="str">
        <f t="shared" si="183"/>
        <v>156000190000</v>
      </c>
      <c r="O1925" s="117">
        <f t="shared" si="184"/>
        <v>34</v>
      </c>
      <c r="P1925" s="117">
        <f t="shared" si="185"/>
        <v>43</v>
      </c>
      <c r="R1925" s="117">
        <f>VLOOKUP(B1925&amp;"-"&amp;C1925,Backgroundconc!$A$3:$E$2100,4,FALSE)</f>
        <v>156000</v>
      </c>
      <c r="S1925" s="117">
        <f>VLOOKUP(B1925&amp;"-"&amp;C1925,Backgroundconc!$A$3:$E$2100,5,FALSE)</f>
        <v>190000</v>
      </c>
    </row>
    <row r="1926" spans="1:19">
      <c r="A1926" s="117" t="str">
        <f t="shared" si="182"/>
        <v>34442012</v>
      </c>
      <c r="B1926" s="117">
        <f t="shared" si="180"/>
        <v>34</v>
      </c>
      <c r="C1926" s="117">
        <f t="shared" si="181"/>
        <v>44</v>
      </c>
      <c r="D1926" s="117">
        <v>156000</v>
      </c>
      <c r="E1926" s="117">
        <v>194000</v>
      </c>
      <c r="F1926" s="117">
        <v>2012</v>
      </c>
      <c r="G1926" s="117">
        <v>2.9632800000000001</v>
      </c>
      <c r="N1926" s="117" t="str">
        <f t="shared" si="183"/>
        <v>156000194000</v>
      </c>
      <c r="O1926" s="117">
        <f t="shared" si="184"/>
        <v>34</v>
      </c>
      <c r="P1926" s="117">
        <f t="shared" si="185"/>
        <v>44</v>
      </c>
      <c r="R1926" s="117">
        <f>VLOOKUP(B1926&amp;"-"&amp;C1926,Backgroundconc!$A$3:$E$2100,4,FALSE)</f>
        <v>156000</v>
      </c>
      <c r="S1926" s="117">
        <f>VLOOKUP(B1926&amp;"-"&amp;C1926,Backgroundconc!$A$3:$E$2100,5,FALSE)</f>
        <v>194000</v>
      </c>
    </row>
    <row r="1927" spans="1:19">
      <c r="A1927" s="117" t="str">
        <f t="shared" si="182"/>
        <v>34452012</v>
      </c>
      <c r="B1927" s="117">
        <f t="shared" si="180"/>
        <v>34</v>
      </c>
      <c r="C1927" s="117">
        <f t="shared" si="181"/>
        <v>45</v>
      </c>
      <c r="D1927" s="117">
        <v>156000</v>
      </c>
      <c r="E1927" s="117">
        <v>198000</v>
      </c>
      <c r="F1927" s="117">
        <v>2012</v>
      </c>
      <c r="G1927" s="117">
        <v>3.2481360000000001</v>
      </c>
      <c r="N1927" s="117" t="str">
        <f t="shared" si="183"/>
        <v>156000198000</v>
      </c>
      <c r="O1927" s="117">
        <f t="shared" si="184"/>
        <v>34</v>
      </c>
      <c r="P1927" s="117">
        <f t="shared" si="185"/>
        <v>45</v>
      </c>
      <c r="R1927" s="117">
        <f>VLOOKUP(B1927&amp;"-"&amp;C1927,Backgroundconc!$A$3:$E$2100,4,FALSE)</f>
        <v>156000</v>
      </c>
      <c r="S1927" s="117">
        <f>VLOOKUP(B1927&amp;"-"&amp;C1927,Backgroundconc!$A$3:$E$2100,5,FALSE)</f>
        <v>198000</v>
      </c>
    </row>
    <row r="1928" spans="1:19">
      <c r="A1928" s="117" t="str">
        <f t="shared" si="182"/>
        <v>34462012</v>
      </c>
      <c r="B1928" s="117">
        <f t="shared" si="180"/>
        <v>34</v>
      </c>
      <c r="C1928" s="117">
        <f t="shared" si="181"/>
        <v>46</v>
      </c>
      <c r="D1928" s="117">
        <v>156000</v>
      </c>
      <c r="E1928" s="117">
        <v>202000</v>
      </c>
      <c r="F1928" s="117">
        <v>2012</v>
      </c>
      <c r="G1928" s="117">
        <v>3.2965710000000001</v>
      </c>
      <c r="N1928" s="117" t="str">
        <f t="shared" si="183"/>
        <v>156000202000</v>
      </c>
      <c r="O1928" s="117">
        <f t="shared" si="184"/>
        <v>34</v>
      </c>
      <c r="P1928" s="117">
        <f t="shared" si="185"/>
        <v>46</v>
      </c>
      <c r="R1928" s="117">
        <f>VLOOKUP(B1928&amp;"-"&amp;C1928,Backgroundconc!$A$3:$E$2100,4,FALSE)</f>
        <v>156000</v>
      </c>
      <c r="S1928" s="117">
        <f>VLOOKUP(B1928&amp;"-"&amp;C1928,Backgroundconc!$A$3:$E$2100,5,FALSE)</f>
        <v>202000</v>
      </c>
    </row>
    <row r="1929" spans="1:19">
      <c r="A1929" s="117" t="str">
        <f t="shared" si="182"/>
        <v>34472012</v>
      </c>
      <c r="B1929" s="117">
        <f t="shared" si="180"/>
        <v>34</v>
      </c>
      <c r="C1929" s="117">
        <f t="shared" si="181"/>
        <v>47</v>
      </c>
      <c r="D1929" s="117">
        <v>156000</v>
      </c>
      <c r="E1929" s="117">
        <v>206000</v>
      </c>
      <c r="F1929" s="117">
        <v>2012</v>
      </c>
      <c r="G1929" s="117">
        <v>3.322527</v>
      </c>
      <c r="N1929" s="117" t="str">
        <f t="shared" si="183"/>
        <v>156000206000</v>
      </c>
      <c r="O1929" s="117">
        <f t="shared" si="184"/>
        <v>34</v>
      </c>
      <c r="P1929" s="117">
        <f t="shared" si="185"/>
        <v>47</v>
      </c>
      <c r="R1929" s="117">
        <f>VLOOKUP(B1929&amp;"-"&amp;C1929,Backgroundconc!$A$3:$E$2100,4,FALSE)</f>
        <v>156000</v>
      </c>
      <c r="S1929" s="117">
        <f>VLOOKUP(B1929&amp;"-"&amp;C1929,Backgroundconc!$A$3:$E$2100,5,FALSE)</f>
        <v>206000</v>
      </c>
    </row>
    <row r="1930" spans="1:19">
      <c r="A1930" s="117" t="str">
        <f t="shared" si="182"/>
        <v>34482012</v>
      </c>
      <c r="B1930" s="117">
        <f t="shared" si="180"/>
        <v>34</v>
      </c>
      <c r="C1930" s="117">
        <f t="shared" si="181"/>
        <v>48</v>
      </c>
      <c r="D1930" s="117">
        <v>156000</v>
      </c>
      <c r="E1930" s="117">
        <v>210000</v>
      </c>
      <c r="F1930" s="117">
        <v>2012</v>
      </c>
      <c r="G1930" s="117">
        <v>3.157521</v>
      </c>
      <c r="N1930" s="117" t="str">
        <f t="shared" si="183"/>
        <v>156000210000</v>
      </c>
      <c r="O1930" s="117">
        <f t="shared" si="184"/>
        <v>34</v>
      </c>
      <c r="P1930" s="117">
        <f t="shared" si="185"/>
        <v>48</v>
      </c>
      <c r="R1930" s="117">
        <f>VLOOKUP(B1930&amp;"-"&amp;C1930,Backgroundconc!$A$3:$E$2100,4,FALSE)</f>
        <v>156000</v>
      </c>
      <c r="S1930" s="117">
        <f>VLOOKUP(B1930&amp;"-"&amp;C1930,Backgroundconc!$A$3:$E$2100,5,FALSE)</f>
        <v>210000</v>
      </c>
    </row>
    <row r="1931" spans="1:19">
      <c r="A1931" s="117" t="str">
        <f t="shared" si="182"/>
        <v>34492012</v>
      </c>
      <c r="B1931" s="117">
        <f t="shared" si="180"/>
        <v>34</v>
      </c>
      <c r="C1931" s="117">
        <f t="shared" si="181"/>
        <v>49</v>
      </c>
      <c r="D1931" s="117">
        <v>156000</v>
      </c>
      <c r="E1931" s="117">
        <v>214000</v>
      </c>
      <c r="F1931" s="117">
        <v>2012</v>
      </c>
      <c r="G1931" s="117">
        <v>3.0356519999999998</v>
      </c>
      <c r="N1931" s="117" t="str">
        <f t="shared" si="183"/>
        <v>156000214000</v>
      </c>
      <c r="O1931" s="117">
        <f t="shared" si="184"/>
        <v>34</v>
      </c>
      <c r="P1931" s="117">
        <f t="shared" si="185"/>
        <v>49</v>
      </c>
      <c r="R1931" s="117">
        <f>VLOOKUP(B1931&amp;"-"&amp;C1931,Backgroundconc!$A$3:$E$2100,4,FALSE)</f>
        <v>156000</v>
      </c>
      <c r="S1931" s="117">
        <f>VLOOKUP(B1931&amp;"-"&amp;C1931,Backgroundconc!$A$3:$E$2100,5,FALSE)</f>
        <v>214000</v>
      </c>
    </row>
    <row r="1932" spans="1:19">
      <c r="A1932" s="117" t="str">
        <f t="shared" si="182"/>
        <v>34502012</v>
      </c>
      <c r="B1932" s="117">
        <f t="shared" si="180"/>
        <v>34</v>
      </c>
      <c r="C1932" s="117">
        <f t="shared" si="181"/>
        <v>50</v>
      </c>
      <c r="D1932" s="117">
        <v>156000</v>
      </c>
      <c r="E1932" s="117">
        <v>218000</v>
      </c>
      <c r="F1932" s="117">
        <v>2012</v>
      </c>
      <c r="G1932" s="117">
        <v>3.053302</v>
      </c>
      <c r="N1932" s="117" t="str">
        <f t="shared" si="183"/>
        <v>156000218000</v>
      </c>
      <c r="O1932" s="117">
        <f t="shared" si="184"/>
        <v>34</v>
      </c>
      <c r="P1932" s="117">
        <f t="shared" si="185"/>
        <v>50</v>
      </c>
      <c r="R1932" s="117">
        <f>VLOOKUP(B1932&amp;"-"&amp;C1932,Backgroundconc!$A$3:$E$2100,4,FALSE)</f>
        <v>156000</v>
      </c>
      <c r="S1932" s="117">
        <f>VLOOKUP(B1932&amp;"-"&amp;C1932,Backgroundconc!$A$3:$E$2100,5,FALSE)</f>
        <v>218000</v>
      </c>
    </row>
    <row r="1933" spans="1:19">
      <c r="A1933" s="117" t="str">
        <f t="shared" si="182"/>
        <v>34512012</v>
      </c>
      <c r="B1933" s="117">
        <f t="shared" si="180"/>
        <v>34</v>
      </c>
      <c r="C1933" s="117">
        <f t="shared" si="181"/>
        <v>51</v>
      </c>
      <c r="D1933" s="117">
        <v>156000</v>
      </c>
      <c r="E1933" s="117">
        <v>222000</v>
      </c>
      <c r="F1933" s="117">
        <v>2012</v>
      </c>
      <c r="G1933" s="117">
        <v>2.877837</v>
      </c>
      <c r="N1933" s="117" t="str">
        <f t="shared" si="183"/>
        <v>156000222000</v>
      </c>
      <c r="O1933" s="117">
        <f t="shared" si="184"/>
        <v>34</v>
      </c>
      <c r="P1933" s="117">
        <f t="shared" si="185"/>
        <v>51</v>
      </c>
      <c r="R1933" s="117">
        <f>VLOOKUP(B1933&amp;"-"&amp;C1933,Backgroundconc!$A$3:$E$2100,4,FALSE)</f>
        <v>156000</v>
      </c>
      <c r="S1933" s="117">
        <f>VLOOKUP(B1933&amp;"-"&amp;C1933,Backgroundconc!$A$3:$E$2100,5,FALSE)</f>
        <v>222000</v>
      </c>
    </row>
    <row r="1934" spans="1:19">
      <c r="A1934" s="117" t="str">
        <f t="shared" si="182"/>
        <v>34522012</v>
      </c>
      <c r="B1934" s="117">
        <f t="shared" si="180"/>
        <v>34</v>
      </c>
      <c r="C1934" s="117">
        <f t="shared" si="181"/>
        <v>52</v>
      </c>
      <c r="D1934" s="117">
        <v>156000</v>
      </c>
      <c r="E1934" s="117">
        <v>226000</v>
      </c>
      <c r="F1934" s="117">
        <v>2012</v>
      </c>
      <c r="G1934" s="117">
        <v>2.8821880000000002</v>
      </c>
      <c r="N1934" s="117" t="str">
        <f t="shared" si="183"/>
        <v>156000226000</v>
      </c>
      <c r="O1934" s="117">
        <f t="shared" si="184"/>
        <v>34</v>
      </c>
      <c r="P1934" s="117">
        <f t="shared" si="185"/>
        <v>52</v>
      </c>
      <c r="R1934" s="117">
        <f>VLOOKUP(B1934&amp;"-"&amp;C1934,Backgroundconc!$A$3:$E$2100,4,FALSE)</f>
        <v>156000</v>
      </c>
      <c r="S1934" s="117">
        <f>VLOOKUP(B1934&amp;"-"&amp;C1934,Backgroundconc!$A$3:$E$2100,5,FALSE)</f>
        <v>226000</v>
      </c>
    </row>
    <row r="1935" spans="1:19">
      <c r="A1935" s="117" t="str">
        <f t="shared" si="182"/>
        <v>34532012</v>
      </c>
      <c r="B1935" s="117">
        <f t="shared" si="180"/>
        <v>34</v>
      </c>
      <c r="C1935" s="117">
        <f t="shared" si="181"/>
        <v>53</v>
      </c>
      <c r="D1935" s="117">
        <v>156000</v>
      </c>
      <c r="E1935" s="117">
        <v>230000</v>
      </c>
      <c r="F1935" s="117">
        <v>2012</v>
      </c>
      <c r="G1935" s="117">
        <v>2.916245</v>
      </c>
      <c r="N1935" s="117" t="str">
        <f t="shared" si="183"/>
        <v>156000230000</v>
      </c>
      <c r="O1935" s="117">
        <f t="shared" si="184"/>
        <v>34</v>
      </c>
      <c r="P1935" s="117">
        <f t="shared" si="185"/>
        <v>53</v>
      </c>
      <c r="R1935" s="117">
        <f>VLOOKUP(B1935&amp;"-"&amp;C1935,Backgroundconc!$A$3:$E$2100,4,FALSE)</f>
        <v>156000</v>
      </c>
      <c r="S1935" s="117">
        <f>VLOOKUP(B1935&amp;"-"&amp;C1935,Backgroundconc!$A$3:$E$2100,5,FALSE)</f>
        <v>230000</v>
      </c>
    </row>
    <row r="1936" spans="1:19">
      <c r="A1936" s="117" t="str">
        <f t="shared" si="182"/>
        <v>34542012</v>
      </c>
      <c r="B1936" s="117">
        <f t="shared" si="180"/>
        <v>34</v>
      </c>
      <c r="C1936" s="117">
        <f t="shared" si="181"/>
        <v>54</v>
      </c>
      <c r="D1936" s="117">
        <v>156000</v>
      </c>
      <c r="E1936" s="117">
        <v>234000</v>
      </c>
      <c r="F1936" s="117">
        <v>2012</v>
      </c>
      <c r="G1936" s="117">
        <v>3.0246770000000001</v>
      </c>
      <c r="N1936" s="117" t="str">
        <f t="shared" si="183"/>
        <v>156000234000</v>
      </c>
      <c r="O1936" s="117">
        <f t="shared" si="184"/>
        <v>34</v>
      </c>
      <c r="P1936" s="117">
        <f t="shared" si="185"/>
        <v>54</v>
      </c>
      <c r="R1936" s="117">
        <f>VLOOKUP(B1936&amp;"-"&amp;C1936,Backgroundconc!$A$3:$E$2100,4,FALSE)</f>
        <v>156000</v>
      </c>
      <c r="S1936" s="117">
        <f>VLOOKUP(B1936&amp;"-"&amp;C1936,Backgroundconc!$A$3:$E$2100,5,FALSE)</f>
        <v>234000</v>
      </c>
    </row>
    <row r="1937" spans="1:19">
      <c r="A1937" s="117" t="str">
        <f t="shared" si="182"/>
        <v>34552012</v>
      </c>
      <c r="B1937" s="117">
        <f t="shared" si="180"/>
        <v>34</v>
      </c>
      <c r="C1937" s="117">
        <f t="shared" si="181"/>
        <v>55</v>
      </c>
      <c r="D1937" s="117">
        <v>156000</v>
      </c>
      <c r="E1937" s="117">
        <v>238000</v>
      </c>
      <c r="F1937" s="117">
        <v>2012</v>
      </c>
      <c r="G1937" s="117">
        <v>3.1328839999999998</v>
      </c>
      <c r="N1937" s="117" t="str">
        <f t="shared" si="183"/>
        <v>156000238000</v>
      </c>
      <c r="O1937" s="117">
        <f t="shared" si="184"/>
        <v>34</v>
      </c>
      <c r="P1937" s="117">
        <f t="shared" si="185"/>
        <v>55</v>
      </c>
      <c r="R1937" s="117">
        <f>VLOOKUP(B1937&amp;"-"&amp;C1937,Backgroundconc!$A$3:$E$2100,4,FALSE)</f>
        <v>156000</v>
      </c>
      <c r="S1937" s="117">
        <f>VLOOKUP(B1937&amp;"-"&amp;C1937,Backgroundconc!$A$3:$E$2100,5,FALSE)</f>
        <v>238000</v>
      </c>
    </row>
    <row r="1938" spans="1:19">
      <c r="A1938" s="117" t="str">
        <f t="shared" si="182"/>
        <v>34562012</v>
      </c>
      <c r="B1938" s="117">
        <f t="shared" si="180"/>
        <v>34</v>
      </c>
      <c r="C1938" s="117">
        <f t="shared" si="181"/>
        <v>56</v>
      </c>
      <c r="D1938" s="117">
        <v>156000</v>
      </c>
      <c r="E1938" s="117">
        <v>242000</v>
      </c>
      <c r="F1938" s="117">
        <v>2012</v>
      </c>
      <c r="G1938" s="117">
        <v>3.3807809999999998</v>
      </c>
      <c r="N1938" s="117" t="str">
        <f t="shared" si="183"/>
        <v>156000242000</v>
      </c>
      <c r="O1938" s="117">
        <f t="shared" si="184"/>
        <v>34</v>
      </c>
      <c r="P1938" s="117">
        <f t="shared" si="185"/>
        <v>56</v>
      </c>
      <c r="R1938" s="117">
        <f>VLOOKUP(B1938&amp;"-"&amp;C1938,Backgroundconc!$A$3:$E$2100,4,FALSE)</f>
        <v>156000</v>
      </c>
      <c r="S1938" s="117">
        <f>VLOOKUP(B1938&amp;"-"&amp;C1938,Backgroundconc!$A$3:$E$2100,5,FALSE)</f>
        <v>242000</v>
      </c>
    </row>
    <row r="1939" spans="1:19">
      <c r="A1939" s="117" t="str">
        <f t="shared" si="182"/>
        <v>34572012</v>
      </c>
      <c r="B1939" s="117">
        <f t="shared" si="180"/>
        <v>34</v>
      </c>
      <c r="C1939" s="117">
        <f t="shared" si="181"/>
        <v>57</v>
      </c>
      <c r="D1939" s="117">
        <v>156000</v>
      </c>
      <c r="E1939" s="117">
        <v>246000</v>
      </c>
      <c r="F1939" s="117">
        <v>2012</v>
      </c>
      <c r="G1939" s="117">
        <v>3.034116</v>
      </c>
      <c r="N1939" s="117" t="str">
        <f t="shared" si="183"/>
        <v>156000246000</v>
      </c>
      <c r="O1939" s="117">
        <f t="shared" si="184"/>
        <v>34</v>
      </c>
      <c r="P1939" s="117">
        <f t="shared" si="185"/>
        <v>57</v>
      </c>
      <c r="R1939" s="117" t="e">
        <f>VLOOKUP(B1939&amp;"-"&amp;C1939,Backgroundconc!$A$3:$E$2100,4,FALSE)</f>
        <v>#N/A</v>
      </c>
      <c r="S1939" s="117" t="e">
        <f>VLOOKUP(B1939&amp;"-"&amp;C1939,Backgroundconc!$A$3:$E$2100,5,FALSE)</f>
        <v>#N/A</v>
      </c>
    </row>
    <row r="1940" spans="1:19">
      <c r="A1940" s="117" t="str">
        <f t="shared" si="182"/>
        <v>3512012</v>
      </c>
      <c r="B1940" s="117">
        <f t="shared" si="180"/>
        <v>35</v>
      </c>
      <c r="C1940" s="117">
        <f t="shared" si="181"/>
        <v>1</v>
      </c>
      <c r="D1940" s="117">
        <v>160000</v>
      </c>
      <c r="E1940" s="117">
        <v>22000</v>
      </c>
      <c r="F1940" s="117">
        <v>2012</v>
      </c>
      <c r="G1940" s="117">
        <v>3.2228789999999998</v>
      </c>
      <c r="N1940" s="117" t="str">
        <f t="shared" si="183"/>
        <v>16000022000</v>
      </c>
      <c r="O1940" s="117">
        <f t="shared" si="184"/>
        <v>35</v>
      </c>
      <c r="P1940" s="117">
        <f t="shared" si="185"/>
        <v>1</v>
      </c>
      <c r="R1940" s="117" t="e">
        <f>VLOOKUP(B1940&amp;"-"&amp;C1940,Backgroundconc!$A$3:$E$2100,4,FALSE)</f>
        <v>#N/A</v>
      </c>
      <c r="S1940" s="117" t="e">
        <f>VLOOKUP(B1940&amp;"-"&amp;C1940,Backgroundconc!$A$3:$E$2100,5,FALSE)</f>
        <v>#N/A</v>
      </c>
    </row>
    <row r="1941" spans="1:19">
      <c r="A1941" s="117" t="str">
        <f t="shared" si="182"/>
        <v>3522012</v>
      </c>
      <c r="B1941" s="117">
        <f t="shared" si="180"/>
        <v>35</v>
      </c>
      <c r="C1941" s="117">
        <f t="shared" si="181"/>
        <v>2</v>
      </c>
      <c r="D1941" s="117">
        <v>160000</v>
      </c>
      <c r="E1941" s="117">
        <v>26000</v>
      </c>
      <c r="F1941" s="117">
        <v>2012</v>
      </c>
      <c r="G1941" s="117">
        <v>3.0168650000000001</v>
      </c>
      <c r="N1941" s="117" t="str">
        <f t="shared" si="183"/>
        <v>16000026000</v>
      </c>
      <c r="O1941" s="117">
        <f t="shared" si="184"/>
        <v>35</v>
      </c>
      <c r="P1941" s="117">
        <f t="shared" si="185"/>
        <v>2</v>
      </c>
      <c r="R1941" s="117" t="e">
        <f>VLOOKUP(B1941&amp;"-"&amp;C1941,Backgroundconc!$A$3:$E$2100,4,FALSE)</f>
        <v>#N/A</v>
      </c>
      <c r="S1941" s="117" t="e">
        <f>VLOOKUP(B1941&amp;"-"&amp;C1941,Backgroundconc!$A$3:$E$2100,5,FALSE)</f>
        <v>#N/A</v>
      </c>
    </row>
    <row r="1942" spans="1:19">
      <c r="A1942" s="117" t="str">
        <f t="shared" si="182"/>
        <v>3532012</v>
      </c>
      <c r="B1942" s="117">
        <f t="shared" si="180"/>
        <v>35</v>
      </c>
      <c r="C1942" s="117">
        <f t="shared" si="181"/>
        <v>3</v>
      </c>
      <c r="D1942" s="117">
        <v>160000</v>
      </c>
      <c r="E1942" s="117">
        <v>30000</v>
      </c>
      <c r="F1942" s="117">
        <v>2012</v>
      </c>
      <c r="G1942" s="117">
        <v>3.1556449999999998</v>
      </c>
      <c r="N1942" s="117" t="str">
        <f t="shared" si="183"/>
        <v>16000030000</v>
      </c>
      <c r="O1942" s="117">
        <f t="shared" si="184"/>
        <v>35</v>
      </c>
      <c r="P1942" s="117">
        <f t="shared" si="185"/>
        <v>3</v>
      </c>
      <c r="R1942" s="117" t="e">
        <f>VLOOKUP(B1942&amp;"-"&amp;C1942,Backgroundconc!$A$3:$E$2100,4,FALSE)</f>
        <v>#N/A</v>
      </c>
      <c r="S1942" s="117" t="e">
        <f>VLOOKUP(B1942&amp;"-"&amp;C1942,Backgroundconc!$A$3:$E$2100,5,FALSE)</f>
        <v>#N/A</v>
      </c>
    </row>
    <row r="1943" spans="1:19">
      <c r="A1943" s="117" t="str">
        <f t="shared" si="182"/>
        <v>3542012</v>
      </c>
      <c r="B1943" s="117">
        <f t="shared" si="180"/>
        <v>35</v>
      </c>
      <c r="C1943" s="117">
        <f t="shared" si="181"/>
        <v>4</v>
      </c>
      <c r="D1943" s="117">
        <v>160000</v>
      </c>
      <c r="E1943" s="117">
        <v>34000</v>
      </c>
      <c r="F1943" s="117">
        <v>2012</v>
      </c>
      <c r="G1943" s="117">
        <v>3.1555460000000002</v>
      </c>
      <c r="N1943" s="117" t="str">
        <f t="shared" si="183"/>
        <v>16000034000</v>
      </c>
      <c r="O1943" s="117">
        <f t="shared" si="184"/>
        <v>35</v>
      </c>
      <c r="P1943" s="117">
        <f t="shared" si="185"/>
        <v>4</v>
      </c>
      <c r="R1943" s="117" t="e">
        <f>VLOOKUP(B1943&amp;"-"&amp;C1943,Backgroundconc!$A$3:$E$2100,4,FALSE)</f>
        <v>#N/A</v>
      </c>
      <c r="S1943" s="117" t="e">
        <f>VLOOKUP(B1943&amp;"-"&amp;C1943,Backgroundconc!$A$3:$E$2100,5,FALSE)</f>
        <v>#N/A</v>
      </c>
    </row>
    <row r="1944" spans="1:19">
      <c r="A1944" s="117" t="str">
        <f t="shared" si="182"/>
        <v>3552012</v>
      </c>
      <c r="B1944" s="117">
        <f t="shared" si="180"/>
        <v>35</v>
      </c>
      <c r="C1944" s="117">
        <f t="shared" si="181"/>
        <v>5</v>
      </c>
      <c r="D1944" s="117">
        <v>160000</v>
      </c>
      <c r="E1944" s="117">
        <v>38000</v>
      </c>
      <c r="F1944" s="117">
        <v>2012</v>
      </c>
      <c r="G1944" s="117">
        <v>2.9855610000000001</v>
      </c>
      <c r="N1944" s="117" t="str">
        <f t="shared" si="183"/>
        <v>16000038000</v>
      </c>
      <c r="O1944" s="117">
        <f t="shared" si="184"/>
        <v>35</v>
      </c>
      <c r="P1944" s="117">
        <f t="shared" si="185"/>
        <v>5</v>
      </c>
      <c r="R1944" s="117" t="e">
        <f>VLOOKUP(B1944&amp;"-"&amp;C1944,Backgroundconc!$A$3:$E$2100,4,FALSE)</f>
        <v>#N/A</v>
      </c>
      <c r="S1944" s="117" t="e">
        <f>VLOOKUP(B1944&amp;"-"&amp;C1944,Backgroundconc!$A$3:$E$2100,5,FALSE)</f>
        <v>#N/A</v>
      </c>
    </row>
    <row r="1945" spans="1:19">
      <c r="A1945" s="117" t="str">
        <f t="shared" si="182"/>
        <v>3562012</v>
      </c>
      <c r="B1945" s="117">
        <f t="shared" si="180"/>
        <v>35</v>
      </c>
      <c r="C1945" s="117">
        <f t="shared" si="181"/>
        <v>6</v>
      </c>
      <c r="D1945" s="117">
        <v>160000</v>
      </c>
      <c r="E1945" s="117">
        <v>42000</v>
      </c>
      <c r="F1945" s="117">
        <v>2012</v>
      </c>
      <c r="G1945" s="117">
        <v>3.2206239999999999</v>
      </c>
      <c r="N1945" s="117" t="str">
        <f t="shared" si="183"/>
        <v>16000042000</v>
      </c>
      <c r="O1945" s="117">
        <f t="shared" si="184"/>
        <v>35</v>
      </c>
      <c r="P1945" s="117">
        <f t="shared" si="185"/>
        <v>6</v>
      </c>
      <c r="R1945" s="117" t="e">
        <f>VLOOKUP(B1945&amp;"-"&amp;C1945,Backgroundconc!$A$3:$E$2100,4,FALSE)</f>
        <v>#N/A</v>
      </c>
      <c r="S1945" s="117" t="e">
        <f>VLOOKUP(B1945&amp;"-"&amp;C1945,Backgroundconc!$A$3:$E$2100,5,FALSE)</f>
        <v>#N/A</v>
      </c>
    </row>
    <row r="1946" spans="1:19">
      <c r="A1946" s="117" t="str">
        <f t="shared" si="182"/>
        <v>3572012</v>
      </c>
      <c r="B1946" s="117">
        <f t="shared" si="180"/>
        <v>35</v>
      </c>
      <c r="C1946" s="117">
        <f t="shared" si="181"/>
        <v>7</v>
      </c>
      <c r="D1946" s="117">
        <v>160000</v>
      </c>
      <c r="E1946" s="117">
        <v>46000</v>
      </c>
      <c r="F1946" s="117">
        <v>2012</v>
      </c>
      <c r="G1946" s="117">
        <v>2.9089200000000002</v>
      </c>
      <c r="N1946" s="117" t="str">
        <f t="shared" si="183"/>
        <v>16000046000</v>
      </c>
      <c r="O1946" s="117">
        <f t="shared" si="184"/>
        <v>35</v>
      </c>
      <c r="P1946" s="117">
        <f t="shared" si="185"/>
        <v>7</v>
      </c>
      <c r="R1946" s="117" t="e">
        <f>VLOOKUP(B1946&amp;"-"&amp;C1946,Backgroundconc!$A$3:$E$2100,4,FALSE)</f>
        <v>#N/A</v>
      </c>
      <c r="S1946" s="117" t="e">
        <f>VLOOKUP(B1946&amp;"-"&amp;C1946,Backgroundconc!$A$3:$E$2100,5,FALSE)</f>
        <v>#N/A</v>
      </c>
    </row>
    <row r="1947" spans="1:19">
      <c r="A1947" s="117" t="str">
        <f t="shared" si="182"/>
        <v>3582012</v>
      </c>
      <c r="B1947" s="117">
        <f t="shared" si="180"/>
        <v>35</v>
      </c>
      <c r="C1947" s="117">
        <f t="shared" si="181"/>
        <v>8</v>
      </c>
      <c r="D1947" s="117">
        <v>160000</v>
      </c>
      <c r="E1947" s="117">
        <v>50000</v>
      </c>
      <c r="F1947" s="117">
        <v>2012</v>
      </c>
      <c r="G1947" s="117">
        <v>2.9294720000000001</v>
      </c>
      <c r="N1947" s="117" t="str">
        <f t="shared" si="183"/>
        <v>16000050000</v>
      </c>
      <c r="O1947" s="117">
        <f t="shared" si="184"/>
        <v>35</v>
      </c>
      <c r="P1947" s="117">
        <f t="shared" si="185"/>
        <v>8</v>
      </c>
      <c r="R1947" s="117" t="e">
        <f>VLOOKUP(B1947&amp;"-"&amp;C1947,Backgroundconc!$A$3:$E$2100,4,FALSE)</f>
        <v>#N/A</v>
      </c>
      <c r="S1947" s="117" t="e">
        <f>VLOOKUP(B1947&amp;"-"&amp;C1947,Backgroundconc!$A$3:$E$2100,5,FALSE)</f>
        <v>#N/A</v>
      </c>
    </row>
    <row r="1948" spans="1:19">
      <c r="A1948" s="117" t="str">
        <f t="shared" si="182"/>
        <v>3592012</v>
      </c>
      <c r="B1948" s="117">
        <f t="shared" ref="B1948:B2011" si="186">(D1948-24000)/4000+1</f>
        <v>35</v>
      </c>
      <c r="C1948" s="117">
        <f t="shared" ref="C1948:C2011" si="187">(E1948-22000)/4000+1</f>
        <v>9</v>
      </c>
      <c r="D1948" s="117">
        <v>160000</v>
      </c>
      <c r="E1948" s="117">
        <v>54000</v>
      </c>
      <c r="F1948" s="117">
        <v>2012</v>
      </c>
      <c r="G1948" s="117">
        <v>2.9823490000000001</v>
      </c>
      <c r="N1948" s="117" t="str">
        <f t="shared" si="183"/>
        <v>16000054000</v>
      </c>
      <c r="O1948" s="117">
        <f t="shared" si="184"/>
        <v>35</v>
      </c>
      <c r="P1948" s="117">
        <f t="shared" si="185"/>
        <v>9</v>
      </c>
      <c r="R1948" s="117" t="e">
        <f>VLOOKUP(B1948&amp;"-"&amp;C1948,Backgroundconc!$A$3:$E$2100,4,FALSE)</f>
        <v>#N/A</v>
      </c>
      <c r="S1948" s="117" t="e">
        <f>VLOOKUP(B1948&amp;"-"&amp;C1948,Backgroundconc!$A$3:$E$2100,5,FALSE)</f>
        <v>#N/A</v>
      </c>
    </row>
    <row r="1949" spans="1:19">
      <c r="A1949" s="117" t="str">
        <f t="shared" si="182"/>
        <v>35102012</v>
      </c>
      <c r="B1949" s="117">
        <f t="shared" si="186"/>
        <v>35</v>
      </c>
      <c r="C1949" s="117">
        <f t="shared" si="187"/>
        <v>10</v>
      </c>
      <c r="D1949" s="117">
        <v>160000</v>
      </c>
      <c r="E1949" s="117">
        <v>58000</v>
      </c>
      <c r="F1949" s="117">
        <v>2012</v>
      </c>
      <c r="G1949" s="117">
        <v>2.867944</v>
      </c>
      <c r="N1949" s="117" t="str">
        <f t="shared" si="183"/>
        <v>16000058000</v>
      </c>
      <c r="O1949" s="117">
        <f t="shared" si="184"/>
        <v>35</v>
      </c>
      <c r="P1949" s="117">
        <f t="shared" si="185"/>
        <v>10</v>
      </c>
      <c r="R1949" s="117" t="e">
        <f>VLOOKUP(B1949&amp;"-"&amp;C1949,Backgroundconc!$A$3:$E$2100,4,FALSE)</f>
        <v>#N/A</v>
      </c>
      <c r="S1949" s="117" t="e">
        <f>VLOOKUP(B1949&amp;"-"&amp;C1949,Backgroundconc!$A$3:$E$2100,5,FALSE)</f>
        <v>#N/A</v>
      </c>
    </row>
    <row r="1950" spans="1:19">
      <c r="A1950" s="117" t="str">
        <f t="shared" si="182"/>
        <v>35112012</v>
      </c>
      <c r="B1950" s="117">
        <f t="shared" si="186"/>
        <v>35</v>
      </c>
      <c r="C1950" s="117">
        <f t="shared" si="187"/>
        <v>11</v>
      </c>
      <c r="D1950" s="117">
        <v>160000</v>
      </c>
      <c r="E1950" s="117">
        <v>62000</v>
      </c>
      <c r="F1950" s="117">
        <v>2012</v>
      </c>
      <c r="G1950" s="117">
        <v>2.7431809999999999</v>
      </c>
      <c r="N1950" s="117" t="str">
        <f t="shared" si="183"/>
        <v>16000062000</v>
      </c>
      <c r="O1950" s="117">
        <f t="shared" si="184"/>
        <v>35</v>
      </c>
      <c r="P1950" s="117">
        <f t="shared" si="185"/>
        <v>11</v>
      </c>
      <c r="R1950" s="117" t="e">
        <f>VLOOKUP(B1950&amp;"-"&amp;C1950,Backgroundconc!$A$3:$E$2100,4,FALSE)</f>
        <v>#N/A</v>
      </c>
      <c r="S1950" s="117" t="e">
        <f>VLOOKUP(B1950&amp;"-"&amp;C1950,Backgroundconc!$A$3:$E$2100,5,FALSE)</f>
        <v>#N/A</v>
      </c>
    </row>
    <row r="1951" spans="1:19">
      <c r="A1951" s="117" t="str">
        <f t="shared" si="182"/>
        <v>35122012</v>
      </c>
      <c r="B1951" s="117">
        <f t="shared" si="186"/>
        <v>35</v>
      </c>
      <c r="C1951" s="117">
        <f t="shared" si="187"/>
        <v>12</v>
      </c>
      <c r="D1951" s="117">
        <v>160000</v>
      </c>
      <c r="E1951" s="117">
        <v>66000</v>
      </c>
      <c r="F1951" s="117">
        <v>2012</v>
      </c>
      <c r="G1951" s="117">
        <v>3.1124339999999999</v>
      </c>
      <c r="N1951" s="117" t="str">
        <f t="shared" si="183"/>
        <v>16000066000</v>
      </c>
      <c r="O1951" s="117">
        <f t="shared" si="184"/>
        <v>35</v>
      </c>
      <c r="P1951" s="117">
        <f t="shared" si="185"/>
        <v>12</v>
      </c>
      <c r="R1951" s="117" t="e">
        <f>VLOOKUP(B1951&amp;"-"&amp;C1951,Backgroundconc!$A$3:$E$2100,4,FALSE)</f>
        <v>#N/A</v>
      </c>
      <c r="S1951" s="117" t="e">
        <f>VLOOKUP(B1951&amp;"-"&amp;C1951,Backgroundconc!$A$3:$E$2100,5,FALSE)</f>
        <v>#N/A</v>
      </c>
    </row>
    <row r="1952" spans="1:19">
      <c r="A1952" s="117" t="str">
        <f t="shared" si="182"/>
        <v>35132012</v>
      </c>
      <c r="B1952" s="117">
        <f t="shared" si="186"/>
        <v>35</v>
      </c>
      <c r="C1952" s="117">
        <f t="shared" si="187"/>
        <v>13</v>
      </c>
      <c r="D1952" s="117">
        <v>160000</v>
      </c>
      <c r="E1952" s="117">
        <v>70000</v>
      </c>
      <c r="F1952" s="117">
        <v>2012</v>
      </c>
      <c r="G1952" s="117">
        <v>2.9863249999999999</v>
      </c>
      <c r="N1952" s="117" t="str">
        <f t="shared" si="183"/>
        <v>16000070000</v>
      </c>
      <c r="O1952" s="117">
        <f t="shared" si="184"/>
        <v>35</v>
      </c>
      <c r="P1952" s="117">
        <f t="shared" si="185"/>
        <v>13</v>
      </c>
      <c r="R1952" s="117">
        <f>VLOOKUP(B1952&amp;"-"&amp;C1952,Backgroundconc!$A$3:$E$2100,4,FALSE)</f>
        <v>160000</v>
      </c>
      <c r="S1952" s="117">
        <f>VLOOKUP(B1952&amp;"-"&amp;C1952,Backgroundconc!$A$3:$E$2100,5,FALSE)</f>
        <v>70000</v>
      </c>
    </row>
    <row r="1953" spans="1:19">
      <c r="A1953" s="117" t="str">
        <f t="shared" si="182"/>
        <v>35142012</v>
      </c>
      <c r="B1953" s="117">
        <f t="shared" si="186"/>
        <v>35</v>
      </c>
      <c r="C1953" s="117">
        <f t="shared" si="187"/>
        <v>14</v>
      </c>
      <c r="D1953" s="117">
        <v>160000</v>
      </c>
      <c r="E1953" s="117">
        <v>74000</v>
      </c>
      <c r="F1953" s="117">
        <v>2012</v>
      </c>
      <c r="G1953" s="117">
        <v>2.5568949999999999</v>
      </c>
      <c r="N1953" s="117" t="str">
        <f t="shared" si="183"/>
        <v>16000074000</v>
      </c>
      <c r="O1953" s="117">
        <f t="shared" si="184"/>
        <v>35</v>
      </c>
      <c r="P1953" s="117">
        <f t="shared" si="185"/>
        <v>14</v>
      </c>
      <c r="R1953" s="117">
        <f>VLOOKUP(B1953&amp;"-"&amp;C1953,Backgroundconc!$A$3:$E$2100,4,FALSE)</f>
        <v>160000</v>
      </c>
      <c r="S1953" s="117">
        <f>VLOOKUP(B1953&amp;"-"&amp;C1953,Backgroundconc!$A$3:$E$2100,5,FALSE)</f>
        <v>74000</v>
      </c>
    </row>
    <row r="1954" spans="1:19">
      <c r="A1954" s="117" t="str">
        <f t="shared" si="182"/>
        <v>35152012</v>
      </c>
      <c r="B1954" s="117">
        <f t="shared" si="186"/>
        <v>35</v>
      </c>
      <c r="C1954" s="117">
        <f t="shared" si="187"/>
        <v>15</v>
      </c>
      <c r="D1954" s="117">
        <v>160000</v>
      </c>
      <c r="E1954" s="117">
        <v>78000</v>
      </c>
      <c r="F1954" s="117">
        <v>2012</v>
      </c>
      <c r="G1954" s="117">
        <v>2.3339989999999999</v>
      </c>
      <c r="N1954" s="117" t="str">
        <f t="shared" si="183"/>
        <v>16000078000</v>
      </c>
      <c r="O1954" s="117">
        <f t="shared" si="184"/>
        <v>35</v>
      </c>
      <c r="P1954" s="117">
        <f t="shared" si="185"/>
        <v>15</v>
      </c>
      <c r="R1954" s="117">
        <f>VLOOKUP(B1954&amp;"-"&amp;C1954,Backgroundconc!$A$3:$E$2100,4,FALSE)</f>
        <v>160000</v>
      </c>
      <c r="S1954" s="117">
        <f>VLOOKUP(B1954&amp;"-"&amp;C1954,Backgroundconc!$A$3:$E$2100,5,FALSE)</f>
        <v>78000</v>
      </c>
    </row>
    <row r="1955" spans="1:19">
      <c r="A1955" s="117" t="str">
        <f t="shared" si="182"/>
        <v>35162012</v>
      </c>
      <c r="B1955" s="117">
        <f t="shared" si="186"/>
        <v>35</v>
      </c>
      <c r="C1955" s="117">
        <f t="shared" si="187"/>
        <v>16</v>
      </c>
      <c r="D1955" s="117">
        <v>160000</v>
      </c>
      <c r="E1955" s="117">
        <v>82000</v>
      </c>
      <c r="F1955" s="117">
        <v>2012</v>
      </c>
      <c r="G1955" s="117">
        <v>2.415054</v>
      </c>
      <c r="N1955" s="117" t="str">
        <f t="shared" si="183"/>
        <v>16000082000</v>
      </c>
      <c r="O1955" s="117">
        <f t="shared" si="184"/>
        <v>35</v>
      </c>
      <c r="P1955" s="117">
        <f t="shared" si="185"/>
        <v>16</v>
      </c>
      <c r="R1955" s="117">
        <f>VLOOKUP(B1955&amp;"-"&amp;C1955,Backgroundconc!$A$3:$E$2100,4,FALSE)</f>
        <v>160000</v>
      </c>
      <c r="S1955" s="117">
        <f>VLOOKUP(B1955&amp;"-"&amp;C1955,Backgroundconc!$A$3:$E$2100,5,FALSE)</f>
        <v>82000</v>
      </c>
    </row>
    <row r="1956" spans="1:19">
      <c r="A1956" s="117" t="str">
        <f t="shared" si="182"/>
        <v>35172012</v>
      </c>
      <c r="B1956" s="117">
        <f t="shared" si="186"/>
        <v>35</v>
      </c>
      <c r="C1956" s="117">
        <f t="shared" si="187"/>
        <v>17</v>
      </c>
      <c r="D1956" s="117">
        <v>160000</v>
      </c>
      <c r="E1956" s="117">
        <v>86000</v>
      </c>
      <c r="F1956" s="117">
        <v>2012</v>
      </c>
      <c r="G1956" s="117">
        <v>2.527145</v>
      </c>
      <c r="N1956" s="117" t="str">
        <f t="shared" si="183"/>
        <v>16000086000</v>
      </c>
      <c r="O1956" s="117">
        <f t="shared" si="184"/>
        <v>35</v>
      </c>
      <c r="P1956" s="117">
        <f t="shared" si="185"/>
        <v>17</v>
      </c>
      <c r="R1956" s="117">
        <f>VLOOKUP(B1956&amp;"-"&amp;C1956,Backgroundconc!$A$3:$E$2100,4,FALSE)</f>
        <v>160000</v>
      </c>
      <c r="S1956" s="117">
        <f>VLOOKUP(B1956&amp;"-"&amp;C1956,Backgroundconc!$A$3:$E$2100,5,FALSE)</f>
        <v>86000</v>
      </c>
    </row>
    <row r="1957" spans="1:19">
      <c r="A1957" s="117" t="str">
        <f t="shared" si="182"/>
        <v>35182012</v>
      </c>
      <c r="B1957" s="117">
        <f t="shared" si="186"/>
        <v>35</v>
      </c>
      <c r="C1957" s="117">
        <f t="shared" si="187"/>
        <v>18</v>
      </c>
      <c r="D1957" s="117">
        <v>160000</v>
      </c>
      <c r="E1957" s="117">
        <v>90000</v>
      </c>
      <c r="F1957" s="117">
        <v>2012</v>
      </c>
      <c r="G1957" s="117">
        <v>2.4491160000000001</v>
      </c>
      <c r="N1957" s="117" t="str">
        <f t="shared" si="183"/>
        <v>16000090000</v>
      </c>
      <c r="O1957" s="117">
        <f t="shared" si="184"/>
        <v>35</v>
      </c>
      <c r="P1957" s="117">
        <f t="shared" si="185"/>
        <v>18</v>
      </c>
      <c r="R1957" s="117">
        <f>VLOOKUP(B1957&amp;"-"&amp;C1957,Backgroundconc!$A$3:$E$2100,4,FALSE)</f>
        <v>160000</v>
      </c>
      <c r="S1957" s="117">
        <f>VLOOKUP(B1957&amp;"-"&amp;C1957,Backgroundconc!$A$3:$E$2100,5,FALSE)</f>
        <v>90000</v>
      </c>
    </row>
    <row r="1958" spans="1:19">
      <c r="A1958" s="117" t="str">
        <f t="shared" si="182"/>
        <v>35192012</v>
      </c>
      <c r="B1958" s="117">
        <f t="shared" si="186"/>
        <v>35</v>
      </c>
      <c r="C1958" s="117">
        <f t="shared" si="187"/>
        <v>19</v>
      </c>
      <c r="D1958" s="117">
        <v>160000</v>
      </c>
      <c r="E1958" s="117">
        <v>94000</v>
      </c>
      <c r="F1958" s="117">
        <v>2012</v>
      </c>
      <c r="G1958" s="117">
        <v>2.662312</v>
      </c>
      <c r="N1958" s="117" t="str">
        <f t="shared" si="183"/>
        <v>16000094000</v>
      </c>
      <c r="O1958" s="117">
        <f t="shared" si="184"/>
        <v>35</v>
      </c>
      <c r="P1958" s="117">
        <f t="shared" si="185"/>
        <v>19</v>
      </c>
      <c r="R1958" s="117">
        <f>VLOOKUP(B1958&amp;"-"&amp;C1958,Backgroundconc!$A$3:$E$2100,4,FALSE)</f>
        <v>160000</v>
      </c>
      <c r="S1958" s="117">
        <f>VLOOKUP(B1958&amp;"-"&amp;C1958,Backgroundconc!$A$3:$E$2100,5,FALSE)</f>
        <v>94000</v>
      </c>
    </row>
    <row r="1959" spans="1:19">
      <c r="A1959" s="117" t="str">
        <f t="shared" si="182"/>
        <v>35202012</v>
      </c>
      <c r="B1959" s="117">
        <f t="shared" si="186"/>
        <v>35</v>
      </c>
      <c r="C1959" s="117">
        <f t="shared" si="187"/>
        <v>20</v>
      </c>
      <c r="D1959" s="117">
        <v>160000</v>
      </c>
      <c r="E1959" s="117">
        <v>98000</v>
      </c>
      <c r="F1959" s="117">
        <v>2012</v>
      </c>
      <c r="G1959" s="117">
        <v>3.0209410000000001</v>
      </c>
      <c r="N1959" s="117" t="str">
        <f t="shared" si="183"/>
        <v>16000098000</v>
      </c>
      <c r="O1959" s="117">
        <f t="shared" si="184"/>
        <v>35</v>
      </c>
      <c r="P1959" s="117">
        <f t="shared" si="185"/>
        <v>20</v>
      </c>
      <c r="R1959" s="117">
        <f>VLOOKUP(B1959&amp;"-"&amp;C1959,Backgroundconc!$A$3:$E$2100,4,FALSE)</f>
        <v>160000</v>
      </c>
      <c r="S1959" s="117">
        <f>VLOOKUP(B1959&amp;"-"&amp;C1959,Backgroundconc!$A$3:$E$2100,5,FALSE)</f>
        <v>98000</v>
      </c>
    </row>
    <row r="1960" spans="1:19">
      <c r="A1960" s="117" t="str">
        <f t="shared" si="182"/>
        <v>35212012</v>
      </c>
      <c r="B1960" s="117">
        <f t="shared" si="186"/>
        <v>35</v>
      </c>
      <c r="C1960" s="117">
        <f t="shared" si="187"/>
        <v>21</v>
      </c>
      <c r="D1960" s="117">
        <v>160000</v>
      </c>
      <c r="E1960" s="117">
        <v>102000</v>
      </c>
      <c r="F1960" s="117">
        <v>2012</v>
      </c>
      <c r="G1960" s="117">
        <v>2.8747289999999999</v>
      </c>
      <c r="N1960" s="117" t="str">
        <f t="shared" si="183"/>
        <v>160000102000</v>
      </c>
      <c r="O1960" s="117">
        <f t="shared" si="184"/>
        <v>35</v>
      </c>
      <c r="P1960" s="117">
        <f t="shared" si="185"/>
        <v>21</v>
      </c>
      <c r="R1960" s="117">
        <f>VLOOKUP(B1960&amp;"-"&amp;C1960,Backgroundconc!$A$3:$E$2100,4,FALSE)</f>
        <v>160000</v>
      </c>
      <c r="S1960" s="117">
        <f>VLOOKUP(B1960&amp;"-"&amp;C1960,Backgroundconc!$A$3:$E$2100,5,FALSE)</f>
        <v>102000</v>
      </c>
    </row>
    <row r="1961" spans="1:19">
      <c r="A1961" s="117" t="str">
        <f t="shared" si="182"/>
        <v>35222012</v>
      </c>
      <c r="B1961" s="117">
        <f t="shared" si="186"/>
        <v>35</v>
      </c>
      <c r="C1961" s="117">
        <f t="shared" si="187"/>
        <v>22</v>
      </c>
      <c r="D1961" s="117">
        <v>160000</v>
      </c>
      <c r="E1961" s="117">
        <v>106000</v>
      </c>
      <c r="F1961" s="117">
        <v>2012</v>
      </c>
      <c r="G1961" s="117">
        <v>2.7046389999999998</v>
      </c>
      <c r="N1961" s="117" t="str">
        <f t="shared" si="183"/>
        <v>160000106000</v>
      </c>
      <c r="O1961" s="117">
        <f t="shared" si="184"/>
        <v>35</v>
      </c>
      <c r="P1961" s="117">
        <f t="shared" si="185"/>
        <v>22</v>
      </c>
      <c r="R1961" s="117">
        <f>VLOOKUP(B1961&amp;"-"&amp;C1961,Backgroundconc!$A$3:$E$2100,4,FALSE)</f>
        <v>160000</v>
      </c>
      <c r="S1961" s="117">
        <f>VLOOKUP(B1961&amp;"-"&amp;C1961,Backgroundconc!$A$3:$E$2100,5,FALSE)</f>
        <v>106000</v>
      </c>
    </row>
    <row r="1962" spans="1:19">
      <c r="A1962" s="117" t="str">
        <f t="shared" si="182"/>
        <v>35232012</v>
      </c>
      <c r="B1962" s="117">
        <f t="shared" si="186"/>
        <v>35</v>
      </c>
      <c r="C1962" s="117">
        <f t="shared" si="187"/>
        <v>23</v>
      </c>
      <c r="D1962" s="117">
        <v>160000</v>
      </c>
      <c r="E1962" s="117">
        <v>110000</v>
      </c>
      <c r="F1962" s="117">
        <v>2012</v>
      </c>
      <c r="G1962" s="117">
        <v>2.8932289999999998</v>
      </c>
      <c r="N1962" s="117" t="str">
        <f t="shared" si="183"/>
        <v>160000110000</v>
      </c>
      <c r="O1962" s="117">
        <f t="shared" si="184"/>
        <v>35</v>
      </c>
      <c r="P1962" s="117">
        <f t="shared" si="185"/>
        <v>23</v>
      </c>
      <c r="R1962" s="117">
        <f>VLOOKUP(B1962&amp;"-"&amp;C1962,Backgroundconc!$A$3:$E$2100,4,FALSE)</f>
        <v>160000</v>
      </c>
      <c r="S1962" s="117">
        <f>VLOOKUP(B1962&amp;"-"&amp;C1962,Backgroundconc!$A$3:$E$2100,5,FALSE)</f>
        <v>110000</v>
      </c>
    </row>
    <row r="1963" spans="1:19">
      <c r="A1963" s="117" t="str">
        <f t="shared" si="182"/>
        <v>35242012</v>
      </c>
      <c r="B1963" s="117">
        <f t="shared" si="186"/>
        <v>35</v>
      </c>
      <c r="C1963" s="117">
        <f t="shared" si="187"/>
        <v>24</v>
      </c>
      <c r="D1963" s="117">
        <v>160000</v>
      </c>
      <c r="E1963" s="117">
        <v>114000</v>
      </c>
      <c r="F1963" s="117">
        <v>2012</v>
      </c>
      <c r="G1963" s="117">
        <v>2.748802</v>
      </c>
      <c r="N1963" s="117" t="str">
        <f t="shared" si="183"/>
        <v>160000114000</v>
      </c>
      <c r="O1963" s="117">
        <f t="shared" si="184"/>
        <v>35</v>
      </c>
      <c r="P1963" s="117">
        <f t="shared" si="185"/>
        <v>24</v>
      </c>
      <c r="R1963" s="117">
        <f>VLOOKUP(B1963&amp;"-"&amp;C1963,Backgroundconc!$A$3:$E$2100,4,FALSE)</f>
        <v>160000</v>
      </c>
      <c r="S1963" s="117">
        <f>VLOOKUP(B1963&amp;"-"&amp;C1963,Backgroundconc!$A$3:$E$2100,5,FALSE)</f>
        <v>114000</v>
      </c>
    </row>
    <row r="1964" spans="1:19">
      <c r="A1964" s="117" t="str">
        <f t="shared" si="182"/>
        <v>35252012</v>
      </c>
      <c r="B1964" s="117">
        <f t="shared" si="186"/>
        <v>35</v>
      </c>
      <c r="C1964" s="117">
        <f t="shared" si="187"/>
        <v>25</v>
      </c>
      <c r="D1964" s="117">
        <v>160000</v>
      </c>
      <c r="E1964" s="117">
        <v>118000</v>
      </c>
      <c r="F1964" s="117">
        <v>2012</v>
      </c>
      <c r="G1964" s="117">
        <v>2.420248</v>
      </c>
      <c r="N1964" s="117" t="str">
        <f t="shared" si="183"/>
        <v>160000118000</v>
      </c>
      <c r="O1964" s="117">
        <f t="shared" si="184"/>
        <v>35</v>
      </c>
      <c r="P1964" s="117">
        <f t="shared" si="185"/>
        <v>25</v>
      </c>
      <c r="R1964" s="117">
        <f>VLOOKUP(B1964&amp;"-"&amp;C1964,Backgroundconc!$A$3:$E$2100,4,FALSE)</f>
        <v>160000</v>
      </c>
      <c r="S1964" s="117">
        <f>VLOOKUP(B1964&amp;"-"&amp;C1964,Backgroundconc!$A$3:$E$2100,5,FALSE)</f>
        <v>118000</v>
      </c>
    </row>
    <row r="1965" spans="1:19">
      <c r="A1965" s="117" t="str">
        <f t="shared" si="182"/>
        <v>35262012</v>
      </c>
      <c r="B1965" s="117">
        <f t="shared" si="186"/>
        <v>35</v>
      </c>
      <c r="C1965" s="117">
        <f t="shared" si="187"/>
        <v>26</v>
      </c>
      <c r="D1965" s="117">
        <v>160000</v>
      </c>
      <c r="E1965" s="117">
        <v>122000</v>
      </c>
      <c r="F1965" s="117">
        <v>2012</v>
      </c>
      <c r="G1965" s="117">
        <v>2.5210240000000002</v>
      </c>
      <c r="N1965" s="117" t="str">
        <f t="shared" si="183"/>
        <v>160000122000</v>
      </c>
      <c r="O1965" s="117">
        <f t="shared" si="184"/>
        <v>35</v>
      </c>
      <c r="P1965" s="117">
        <f t="shared" si="185"/>
        <v>26</v>
      </c>
      <c r="R1965" s="117">
        <f>VLOOKUP(B1965&amp;"-"&amp;C1965,Backgroundconc!$A$3:$E$2100,4,FALSE)</f>
        <v>160000</v>
      </c>
      <c r="S1965" s="117">
        <f>VLOOKUP(B1965&amp;"-"&amp;C1965,Backgroundconc!$A$3:$E$2100,5,FALSE)</f>
        <v>122000</v>
      </c>
    </row>
    <row r="1966" spans="1:19">
      <c r="A1966" s="117" t="str">
        <f t="shared" si="182"/>
        <v>35272012</v>
      </c>
      <c r="B1966" s="117">
        <f t="shared" si="186"/>
        <v>35</v>
      </c>
      <c r="C1966" s="117">
        <f t="shared" si="187"/>
        <v>27</v>
      </c>
      <c r="D1966" s="117">
        <v>160000</v>
      </c>
      <c r="E1966" s="117">
        <v>126000</v>
      </c>
      <c r="F1966" s="117">
        <v>2012</v>
      </c>
      <c r="G1966" s="117">
        <v>2.7307130000000002</v>
      </c>
      <c r="N1966" s="117" t="str">
        <f t="shared" si="183"/>
        <v>160000126000</v>
      </c>
      <c r="O1966" s="117">
        <f t="shared" si="184"/>
        <v>35</v>
      </c>
      <c r="P1966" s="117">
        <f t="shared" si="185"/>
        <v>27</v>
      </c>
      <c r="R1966" s="117">
        <f>VLOOKUP(B1966&amp;"-"&amp;C1966,Backgroundconc!$A$3:$E$2100,4,FALSE)</f>
        <v>160000</v>
      </c>
      <c r="S1966" s="117">
        <f>VLOOKUP(B1966&amp;"-"&amp;C1966,Backgroundconc!$A$3:$E$2100,5,FALSE)</f>
        <v>126000</v>
      </c>
    </row>
    <row r="1967" spans="1:19">
      <c r="A1967" s="117" t="str">
        <f t="shared" si="182"/>
        <v>35282012</v>
      </c>
      <c r="B1967" s="117">
        <f t="shared" si="186"/>
        <v>35</v>
      </c>
      <c r="C1967" s="117">
        <f t="shared" si="187"/>
        <v>28</v>
      </c>
      <c r="D1967" s="117">
        <v>160000</v>
      </c>
      <c r="E1967" s="117">
        <v>130000</v>
      </c>
      <c r="F1967" s="117">
        <v>2012</v>
      </c>
      <c r="G1967" s="117">
        <v>3.5825079999999998</v>
      </c>
      <c r="N1967" s="117" t="str">
        <f t="shared" si="183"/>
        <v>160000130000</v>
      </c>
      <c r="O1967" s="117">
        <f t="shared" si="184"/>
        <v>35</v>
      </c>
      <c r="P1967" s="117">
        <f t="shared" si="185"/>
        <v>28</v>
      </c>
      <c r="R1967" s="117">
        <f>VLOOKUP(B1967&amp;"-"&amp;C1967,Backgroundconc!$A$3:$E$2100,4,FALSE)</f>
        <v>160000</v>
      </c>
      <c r="S1967" s="117">
        <f>VLOOKUP(B1967&amp;"-"&amp;C1967,Backgroundconc!$A$3:$E$2100,5,FALSE)</f>
        <v>130000</v>
      </c>
    </row>
    <row r="1968" spans="1:19">
      <c r="A1968" s="117" t="str">
        <f t="shared" si="182"/>
        <v>35292012</v>
      </c>
      <c r="B1968" s="117">
        <f t="shared" si="186"/>
        <v>35</v>
      </c>
      <c r="C1968" s="117">
        <f t="shared" si="187"/>
        <v>29</v>
      </c>
      <c r="D1968" s="117">
        <v>160000</v>
      </c>
      <c r="E1968" s="117">
        <v>134000</v>
      </c>
      <c r="F1968" s="117">
        <v>2012</v>
      </c>
      <c r="G1968" s="117">
        <v>3.8668100000000001</v>
      </c>
      <c r="N1968" s="117" t="str">
        <f t="shared" si="183"/>
        <v>160000134000</v>
      </c>
      <c r="O1968" s="117">
        <f t="shared" si="184"/>
        <v>35</v>
      </c>
      <c r="P1968" s="117">
        <f t="shared" si="185"/>
        <v>29</v>
      </c>
      <c r="R1968" s="117">
        <f>VLOOKUP(B1968&amp;"-"&amp;C1968,Backgroundconc!$A$3:$E$2100,4,FALSE)</f>
        <v>160000</v>
      </c>
      <c r="S1968" s="117">
        <f>VLOOKUP(B1968&amp;"-"&amp;C1968,Backgroundconc!$A$3:$E$2100,5,FALSE)</f>
        <v>134000</v>
      </c>
    </row>
    <row r="1969" spans="1:19">
      <c r="A1969" s="117" t="str">
        <f t="shared" si="182"/>
        <v>35302012</v>
      </c>
      <c r="B1969" s="117">
        <f t="shared" si="186"/>
        <v>35</v>
      </c>
      <c r="C1969" s="117">
        <f t="shared" si="187"/>
        <v>30</v>
      </c>
      <c r="D1969" s="117">
        <v>160000</v>
      </c>
      <c r="E1969" s="117">
        <v>138000</v>
      </c>
      <c r="F1969" s="117">
        <v>2012</v>
      </c>
      <c r="G1969" s="117">
        <v>3.7365810000000002</v>
      </c>
      <c r="N1969" s="117" t="str">
        <f t="shared" si="183"/>
        <v>160000138000</v>
      </c>
      <c r="O1969" s="117">
        <f t="shared" si="184"/>
        <v>35</v>
      </c>
      <c r="P1969" s="117">
        <f t="shared" si="185"/>
        <v>30</v>
      </c>
      <c r="R1969" s="117">
        <f>VLOOKUP(B1969&amp;"-"&amp;C1969,Backgroundconc!$A$3:$E$2100,4,FALSE)</f>
        <v>160000</v>
      </c>
      <c r="S1969" s="117">
        <f>VLOOKUP(B1969&amp;"-"&amp;C1969,Backgroundconc!$A$3:$E$2100,5,FALSE)</f>
        <v>138000</v>
      </c>
    </row>
    <row r="1970" spans="1:19">
      <c r="A1970" s="117" t="str">
        <f t="shared" si="182"/>
        <v>35312012</v>
      </c>
      <c r="B1970" s="117">
        <f t="shared" si="186"/>
        <v>35</v>
      </c>
      <c r="C1970" s="117">
        <f t="shared" si="187"/>
        <v>31</v>
      </c>
      <c r="D1970" s="117">
        <v>160000</v>
      </c>
      <c r="E1970" s="117">
        <v>142000</v>
      </c>
      <c r="F1970" s="117">
        <v>2012</v>
      </c>
      <c r="G1970" s="117">
        <v>3.5612189999999999</v>
      </c>
      <c r="N1970" s="117" t="str">
        <f t="shared" si="183"/>
        <v>160000142000</v>
      </c>
      <c r="O1970" s="117">
        <f t="shared" si="184"/>
        <v>35</v>
      </c>
      <c r="P1970" s="117">
        <f t="shared" si="185"/>
        <v>31</v>
      </c>
      <c r="R1970" s="117">
        <f>VLOOKUP(B1970&amp;"-"&amp;C1970,Backgroundconc!$A$3:$E$2100,4,FALSE)</f>
        <v>160000</v>
      </c>
      <c r="S1970" s="117">
        <f>VLOOKUP(B1970&amp;"-"&amp;C1970,Backgroundconc!$A$3:$E$2100,5,FALSE)</f>
        <v>142000</v>
      </c>
    </row>
    <row r="1971" spans="1:19">
      <c r="A1971" s="117" t="str">
        <f t="shared" si="182"/>
        <v>35322012</v>
      </c>
      <c r="B1971" s="117">
        <f t="shared" si="186"/>
        <v>35</v>
      </c>
      <c r="C1971" s="117">
        <f t="shared" si="187"/>
        <v>32</v>
      </c>
      <c r="D1971" s="117">
        <v>160000</v>
      </c>
      <c r="E1971" s="117">
        <v>146000</v>
      </c>
      <c r="F1971" s="117">
        <v>2012</v>
      </c>
      <c r="G1971" s="117">
        <v>3.4068079999999998</v>
      </c>
      <c r="N1971" s="117" t="str">
        <f t="shared" si="183"/>
        <v>160000146000</v>
      </c>
      <c r="O1971" s="117">
        <f t="shared" si="184"/>
        <v>35</v>
      </c>
      <c r="P1971" s="117">
        <f t="shared" si="185"/>
        <v>32</v>
      </c>
      <c r="R1971" s="117">
        <f>VLOOKUP(B1971&amp;"-"&amp;C1971,Backgroundconc!$A$3:$E$2100,4,FALSE)</f>
        <v>160000</v>
      </c>
      <c r="S1971" s="117">
        <f>VLOOKUP(B1971&amp;"-"&amp;C1971,Backgroundconc!$A$3:$E$2100,5,FALSE)</f>
        <v>146000</v>
      </c>
    </row>
    <row r="1972" spans="1:19">
      <c r="A1972" s="117" t="str">
        <f t="shared" si="182"/>
        <v>35332012</v>
      </c>
      <c r="B1972" s="117">
        <f t="shared" si="186"/>
        <v>35</v>
      </c>
      <c r="C1972" s="117">
        <f t="shared" si="187"/>
        <v>33</v>
      </c>
      <c r="D1972" s="117">
        <v>160000</v>
      </c>
      <c r="E1972" s="117">
        <v>150000</v>
      </c>
      <c r="F1972" s="117">
        <v>2012</v>
      </c>
      <c r="G1972" s="117">
        <v>3.6232519999999999</v>
      </c>
      <c r="N1972" s="117" t="str">
        <f t="shared" si="183"/>
        <v>160000150000</v>
      </c>
      <c r="O1972" s="117">
        <f t="shared" si="184"/>
        <v>35</v>
      </c>
      <c r="P1972" s="117">
        <f t="shared" si="185"/>
        <v>33</v>
      </c>
      <c r="R1972" s="117">
        <f>VLOOKUP(B1972&amp;"-"&amp;C1972,Backgroundconc!$A$3:$E$2100,4,FALSE)</f>
        <v>160000</v>
      </c>
      <c r="S1972" s="117">
        <f>VLOOKUP(B1972&amp;"-"&amp;C1972,Backgroundconc!$A$3:$E$2100,5,FALSE)</f>
        <v>150000</v>
      </c>
    </row>
    <row r="1973" spans="1:19">
      <c r="A1973" s="117" t="str">
        <f t="shared" si="182"/>
        <v>35342012</v>
      </c>
      <c r="B1973" s="117">
        <f t="shared" si="186"/>
        <v>35</v>
      </c>
      <c r="C1973" s="117">
        <f t="shared" si="187"/>
        <v>34</v>
      </c>
      <c r="D1973" s="117">
        <v>160000</v>
      </c>
      <c r="E1973" s="117">
        <v>154000</v>
      </c>
      <c r="F1973" s="117">
        <v>2012</v>
      </c>
      <c r="G1973" s="117">
        <v>3.4384039999999998</v>
      </c>
      <c r="N1973" s="117" t="str">
        <f t="shared" si="183"/>
        <v>160000154000</v>
      </c>
      <c r="O1973" s="117">
        <f t="shared" si="184"/>
        <v>35</v>
      </c>
      <c r="P1973" s="117">
        <f t="shared" si="185"/>
        <v>34</v>
      </c>
      <c r="R1973" s="117">
        <f>VLOOKUP(B1973&amp;"-"&amp;C1973,Backgroundconc!$A$3:$E$2100,4,FALSE)</f>
        <v>160000</v>
      </c>
      <c r="S1973" s="117">
        <f>VLOOKUP(B1973&amp;"-"&amp;C1973,Backgroundconc!$A$3:$E$2100,5,FALSE)</f>
        <v>154000</v>
      </c>
    </row>
    <row r="1974" spans="1:19">
      <c r="A1974" s="117" t="str">
        <f t="shared" si="182"/>
        <v>35352012</v>
      </c>
      <c r="B1974" s="117">
        <f t="shared" si="186"/>
        <v>35</v>
      </c>
      <c r="C1974" s="117">
        <f t="shared" si="187"/>
        <v>35</v>
      </c>
      <c r="D1974" s="117">
        <v>160000</v>
      </c>
      <c r="E1974" s="117">
        <v>158000</v>
      </c>
      <c r="F1974" s="117">
        <v>2012</v>
      </c>
      <c r="G1974" s="117">
        <v>3.3408030000000002</v>
      </c>
      <c r="N1974" s="117" t="str">
        <f t="shared" si="183"/>
        <v>160000158000</v>
      </c>
      <c r="O1974" s="117">
        <f t="shared" si="184"/>
        <v>35</v>
      </c>
      <c r="P1974" s="117">
        <f t="shared" si="185"/>
        <v>35</v>
      </c>
      <c r="R1974" s="117">
        <f>VLOOKUP(B1974&amp;"-"&amp;C1974,Backgroundconc!$A$3:$E$2100,4,FALSE)</f>
        <v>160000</v>
      </c>
      <c r="S1974" s="117">
        <f>VLOOKUP(B1974&amp;"-"&amp;C1974,Backgroundconc!$A$3:$E$2100,5,FALSE)</f>
        <v>158000</v>
      </c>
    </row>
    <row r="1975" spans="1:19">
      <c r="A1975" s="117" t="str">
        <f t="shared" si="182"/>
        <v>35362012</v>
      </c>
      <c r="B1975" s="117">
        <f t="shared" si="186"/>
        <v>35</v>
      </c>
      <c r="C1975" s="117">
        <f t="shared" si="187"/>
        <v>36</v>
      </c>
      <c r="D1975" s="117">
        <v>160000</v>
      </c>
      <c r="E1975" s="117">
        <v>162000</v>
      </c>
      <c r="F1975" s="117">
        <v>2012</v>
      </c>
      <c r="G1975" s="117">
        <v>3.308897</v>
      </c>
      <c r="N1975" s="117" t="str">
        <f t="shared" si="183"/>
        <v>160000162000</v>
      </c>
      <c r="O1975" s="117">
        <f t="shared" si="184"/>
        <v>35</v>
      </c>
      <c r="P1975" s="117">
        <f t="shared" si="185"/>
        <v>36</v>
      </c>
      <c r="R1975" s="117">
        <f>VLOOKUP(B1975&amp;"-"&amp;C1975,Backgroundconc!$A$3:$E$2100,4,FALSE)</f>
        <v>160000</v>
      </c>
      <c r="S1975" s="117">
        <f>VLOOKUP(B1975&amp;"-"&amp;C1975,Backgroundconc!$A$3:$E$2100,5,FALSE)</f>
        <v>162000</v>
      </c>
    </row>
    <row r="1976" spans="1:19">
      <c r="A1976" s="117" t="str">
        <f t="shared" si="182"/>
        <v>35372012</v>
      </c>
      <c r="B1976" s="117">
        <f t="shared" si="186"/>
        <v>35</v>
      </c>
      <c r="C1976" s="117">
        <f t="shared" si="187"/>
        <v>37</v>
      </c>
      <c r="D1976" s="117">
        <v>160000</v>
      </c>
      <c r="E1976" s="117">
        <v>166000</v>
      </c>
      <c r="F1976" s="117">
        <v>2012</v>
      </c>
      <c r="G1976" s="117">
        <v>3.1773959999999999</v>
      </c>
      <c r="N1976" s="117" t="str">
        <f t="shared" si="183"/>
        <v>160000166000</v>
      </c>
      <c r="O1976" s="117">
        <f t="shared" si="184"/>
        <v>35</v>
      </c>
      <c r="P1976" s="117">
        <f t="shared" si="185"/>
        <v>37</v>
      </c>
      <c r="R1976" s="117">
        <f>VLOOKUP(B1976&amp;"-"&amp;C1976,Backgroundconc!$A$3:$E$2100,4,FALSE)</f>
        <v>160000</v>
      </c>
      <c r="S1976" s="117">
        <f>VLOOKUP(B1976&amp;"-"&amp;C1976,Backgroundconc!$A$3:$E$2100,5,FALSE)</f>
        <v>166000</v>
      </c>
    </row>
    <row r="1977" spans="1:19">
      <c r="A1977" s="117" t="str">
        <f t="shared" si="182"/>
        <v>35382012</v>
      </c>
      <c r="B1977" s="117">
        <f t="shared" si="186"/>
        <v>35</v>
      </c>
      <c r="C1977" s="117">
        <f t="shared" si="187"/>
        <v>38</v>
      </c>
      <c r="D1977" s="117">
        <v>160000</v>
      </c>
      <c r="E1977" s="117">
        <v>170000</v>
      </c>
      <c r="F1977" s="117">
        <v>2012</v>
      </c>
      <c r="G1977" s="117">
        <v>3.3204920000000002</v>
      </c>
      <c r="N1977" s="117" t="str">
        <f t="shared" si="183"/>
        <v>160000170000</v>
      </c>
      <c r="O1977" s="117">
        <f t="shared" si="184"/>
        <v>35</v>
      </c>
      <c r="P1977" s="117">
        <f t="shared" si="185"/>
        <v>38</v>
      </c>
      <c r="R1977" s="117">
        <f>VLOOKUP(B1977&amp;"-"&amp;C1977,Backgroundconc!$A$3:$E$2100,4,FALSE)</f>
        <v>160000</v>
      </c>
      <c r="S1977" s="117">
        <f>VLOOKUP(B1977&amp;"-"&amp;C1977,Backgroundconc!$A$3:$E$2100,5,FALSE)</f>
        <v>170000</v>
      </c>
    </row>
    <row r="1978" spans="1:19">
      <c r="A1978" s="117" t="str">
        <f t="shared" si="182"/>
        <v>35392012</v>
      </c>
      <c r="B1978" s="117">
        <f t="shared" si="186"/>
        <v>35</v>
      </c>
      <c r="C1978" s="117">
        <f t="shared" si="187"/>
        <v>39</v>
      </c>
      <c r="D1978" s="117">
        <v>160000</v>
      </c>
      <c r="E1978" s="117">
        <v>174000</v>
      </c>
      <c r="F1978" s="117">
        <v>2012</v>
      </c>
      <c r="G1978" s="117">
        <v>3.6688170000000002</v>
      </c>
      <c r="N1978" s="117" t="str">
        <f t="shared" si="183"/>
        <v>160000174000</v>
      </c>
      <c r="O1978" s="117">
        <f t="shared" si="184"/>
        <v>35</v>
      </c>
      <c r="P1978" s="117">
        <f t="shared" si="185"/>
        <v>39</v>
      </c>
      <c r="R1978" s="117">
        <f>VLOOKUP(B1978&amp;"-"&amp;C1978,Backgroundconc!$A$3:$E$2100,4,FALSE)</f>
        <v>160000</v>
      </c>
      <c r="S1978" s="117">
        <f>VLOOKUP(B1978&amp;"-"&amp;C1978,Backgroundconc!$A$3:$E$2100,5,FALSE)</f>
        <v>174000</v>
      </c>
    </row>
    <row r="1979" spans="1:19">
      <c r="A1979" s="117" t="str">
        <f t="shared" si="182"/>
        <v>35402012</v>
      </c>
      <c r="B1979" s="117">
        <f t="shared" si="186"/>
        <v>35</v>
      </c>
      <c r="C1979" s="117">
        <f t="shared" si="187"/>
        <v>40</v>
      </c>
      <c r="D1979" s="117">
        <v>160000</v>
      </c>
      <c r="E1979" s="117">
        <v>178000</v>
      </c>
      <c r="F1979" s="117">
        <v>2012</v>
      </c>
      <c r="G1979" s="117">
        <v>3.453389</v>
      </c>
      <c r="N1979" s="117" t="str">
        <f t="shared" si="183"/>
        <v>160000178000</v>
      </c>
      <c r="O1979" s="117">
        <f t="shared" si="184"/>
        <v>35</v>
      </c>
      <c r="P1979" s="117">
        <f t="shared" si="185"/>
        <v>40</v>
      </c>
      <c r="R1979" s="117">
        <f>VLOOKUP(B1979&amp;"-"&amp;C1979,Backgroundconc!$A$3:$E$2100,4,FALSE)</f>
        <v>160000</v>
      </c>
      <c r="S1979" s="117">
        <f>VLOOKUP(B1979&amp;"-"&amp;C1979,Backgroundconc!$A$3:$E$2100,5,FALSE)</f>
        <v>178000</v>
      </c>
    </row>
    <row r="1980" spans="1:19">
      <c r="A1980" s="117" t="str">
        <f t="shared" si="182"/>
        <v>35412012</v>
      </c>
      <c r="B1980" s="117">
        <f t="shared" si="186"/>
        <v>35</v>
      </c>
      <c r="C1980" s="117">
        <f t="shared" si="187"/>
        <v>41</v>
      </c>
      <c r="D1980" s="117">
        <v>160000</v>
      </c>
      <c r="E1980" s="117">
        <v>182000</v>
      </c>
      <c r="F1980" s="117">
        <v>2012</v>
      </c>
      <c r="G1980" s="117">
        <v>3.2476919999999998</v>
      </c>
      <c r="N1980" s="117" t="str">
        <f t="shared" si="183"/>
        <v>160000182000</v>
      </c>
      <c r="O1980" s="117">
        <f t="shared" si="184"/>
        <v>35</v>
      </c>
      <c r="P1980" s="117">
        <f t="shared" si="185"/>
        <v>41</v>
      </c>
      <c r="R1980" s="117">
        <f>VLOOKUP(B1980&amp;"-"&amp;C1980,Backgroundconc!$A$3:$E$2100,4,FALSE)</f>
        <v>160000</v>
      </c>
      <c r="S1980" s="117">
        <f>VLOOKUP(B1980&amp;"-"&amp;C1980,Backgroundconc!$A$3:$E$2100,5,FALSE)</f>
        <v>182000</v>
      </c>
    </row>
    <row r="1981" spans="1:19">
      <c r="A1981" s="117" t="str">
        <f t="shared" si="182"/>
        <v>35422012</v>
      </c>
      <c r="B1981" s="117">
        <f t="shared" si="186"/>
        <v>35</v>
      </c>
      <c r="C1981" s="117">
        <f t="shared" si="187"/>
        <v>42</v>
      </c>
      <c r="D1981" s="117">
        <v>160000</v>
      </c>
      <c r="E1981" s="117">
        <v>186000</v>
      </c>
      <c r="F1981" s="117">
        <v>2012</v>
      </c>
      <c r="G1981" s="117">
        <v>3.0107210000000002</v>
      </c>
      <c r="N1981" s="117" t="str">
        <f t="shared" si="183"/>
        <v>160000186000</v>
      </c>
      <c r="O1981" s="117">
        <f t="shared" si="184"/>
        <v>35</v>
      </c>
      <c r="P1981" s="117">
        <f t="shared" si="185"/>
        <v>42</v>
      </c>
      <c r="R1981" s="117">
        <f>VLOOKUP(B1981&amp;"-"&amp;C1981,Backgroundconc!$A$3:$E$2100,4,FALSE)</f>
        <v>160000</v>
      </c>
      <c r="S1981" s="117">
        <f>VLOOKUP(B1981&amp;"-"&amp;C1981,Backgroundconc!$A$3:$E$2100,5,FALSE)</f>
        <v>186000</v>
      </c>
    </row>
    <row r="1982" spans="1:19">
      <c r="A1982" s="117" t="str">
        <f t="shared" si="182"/>
        <v>35432012</v>
      </c>
      <c r="B1982" s="117">
        <f t="shared" si="186"/>
        <v>35</v>
      </c>
      <c r="C1982" s="117">
        <f t="shared" si="187"/>
        <v>43</v>
      </c>
      <c r="D1982" s="117">
        <v>160000</v>
      </c>
      <c r="E1982" s="117">
        <v>190000</v>
      </c>
      <c r="F1982" s="117">
        <v>2012</v>
      </c>
      <c r="G1982" s="117">
        <v>2.8115749999999999</v>
      </c>
      <c r="N1982" s="117" t="str">
        <f t="shared" si="183"/>
        <v>160000190000</v>
      </c>
      <c r="O1982" s="117">
        <f t="shared" si="184"/>
        <v>35</v>
      </c>
      <c r="P1982" s="117">
        <f t="shared" si="185"/>
        <v>43</v>
      </c>
      <c r="R1982" s="117">
        <f>VLOOKUP(B1982&amp;"-"&amp;C1982,Backgroundconc!$A$3:$E$2100,4,FALSE)</f>
        <v>160000</v>
      </c>
      <c r="S1982" s="117">
        <f>VLOOKUP(B1982&amp;"-"&amp;C1982,Backgroundconc!$A$3:$E$2100,5,FALSE)</f>
        <v>190000</v>
      </c>
    </row>
    <row r="1983" spans="1:19">
      <c r="A1983" s="117" t="str">
        <f t="shared" si="182"/>
        <v>35442012</v>
      </c>
      <c r="B1983" s="117">
        <f t="shared" si="186"/>
        <v>35</v>
      </c>
      <c r="C1983" s="117">
        <f t="shared" si="187"/>
        <v>44</v>
      </c>
      <c r="D1983" s="117">
        <v>160000</v>
      </c>
      <c r="E1983" s="117">
        <v>194000</v>
      </c>
      <c r="F1983" s="117">
        <v>2012</v>
      </c>
      <c r="G1983" s="117">
        <v>2.975441</v>
      </c>
      <c r="N1983" s="117" t="str">
        <f t="shared" si="183"/>
        <v>160000194000</v>
      </c>
      <c r="O1983" s="117">
        <f t="shared" si="184"/>
        <v>35</v>
      </c>
      <c r="P1983" s="117">
        <f t="shared" si="185"/>
        <v>44</v>
      </c>
      <c r="R1983" s="117">
        <f>VLOOKUP(B1983&amp;"-"&amp;C1983,Backgroundconc!$A$3:$E$2100,4,FALSE)</f>
        <v>160000</v>
      </c>
      <c r="S1983" s="117">
        <f>VLOOKUP(B1983&amp;"-"&amp;C1983,Backgroundconc!$A$3:$E$2100,5,FALSE)</f>
        <v>194000</v>
      </c>
    </row>
    <row r="1984" spans="1:19">
      <c r="A1984" s="117" t="str">
        <f t="shared" si="182"/>
        <v>35452012</v>
      </c>
      <c r="B1984" s="117">
        <f t="shared" si="186"/>
        <v>35</v>
      </c>
      <c r="C1984" s="117">
        <f t="shared" si="187"/>
        <v>45</v>
      </c>
      <c r="D1984" s="117">
        <v>160000</v>
      </c>
      <c r="E1984" s="117">
        <v>198000</v>
      </c>
      <c r="F1984" s="117">
        <v>2012</v>
      </c>
      <c r="G1984" s="117">
        <v>2.9850479999999999</v>
      </c>
      <c r="N1984" s="117" t="str">
        <f t="shared" si="183"/>
        <v>160000198000</v>
      </c>
      <c r="O1984" s="117">
        <f t="shared" si="184"/>
        <v>35</v>
      </c>
      <c r="P1984" s="117">
        <f t="shared" si="185"/>
        <v>45</v>
      </c>
      <c r="R1984" s="117">
        <f>VLOOKUP(B1984&amp;"-"&amp;C1984,Backgroundconc!$A$3:$E$2100,4,FALSE)</f>
        <v>160000</v>
      </c>
      <c r="S1984" s="117">
        <f>VLOOKUP(B1984&amp;"-"&amp;C1984,Backgroundconc!$A$3:$E$2100,5,FALSE)</f>
        <v>198000</v>
      </c>
    </row>
    <row r="1985" spans="1:19">
      <c r="A1985" s="117" t="str">
        <f t="shared" si="182"/>
        <v>35462012</v>
      </c>
      <c r="B1985" s="117">
        <f t="shared" si="186"/>
        <v>35</v>
      </c>
      <c r="C1985" s="117">
        <f t="shared" si="187"/>
        <v>46</v>
      </c>
      <c r="D1985" s="117">
        <v>160000</v>
      </c>
      <c r="E1985" s="117">
        <v>202000</v>
      </c>
      <c r="F1985" s="117">
        <v>2012</v>
      </c>
      <c r="G1985" s="117">
        <v>3.1562640000000002</v>
      </c>
      <c r="N1985" s="117" t="str">
        <f t="shared" si="183"/>
        <v>160000202000</v>
      </c>
      <c r="O1985" s="117">
        <f t="shared" si="184"/>
        <v>35</v>
      </c>
      <c r="P1985" s="117">
        <f t="shared" si="185"/>
        <v>46</v>
      </c>
      <c r="R1985" s="117">
        <f>VLOOKUP(B1985&amp;"-"&amp;C1985,Backgroundconc!$A$3:$E$2100,4,FALSE)</f>
        <v>160000</v>
      </c>
      <c r="S1985" s="117">
        <f>VLOOKUP(B1985&amp;"-"&amp;C1985,Backgroundconc!$A$3:$E$2100,5,FALSE)</f>
        <v>202000</v>
      </c>
    </row>
    <row r="1986" spans="1:19">
      <c r="A1986" s="117" t="str">
        <f t="shared" si="182"/>
        <v>35472012</v>
      </c>
      <c r="B1986" s="117">
        <f t="shared" si="186"/>
        <v>35</v>
      </c>
      <c r="C1986" s="117">
        <f t="shared" si="187"/>
        <v>47</v>
      </c>
      <c r="D1986" s="117">
        <v>160000</v>
      </c>
      <c r="E1986" s="117">
        <v>206000</v>
      </c>
      <c r="F1986" s="117">
        <v>2012</v>
      </c>
      <c r="G1986" s="117">
        <v>3.2648419999999998</v>
      </c>
      <c r="N1986" s="117" t="str">
        <f t="shared" si="183"/>
        <v>160000206000</v>
      </c>
      <c r="O1986" s="117">
        <f t="shared" si="184"/>
        <v>35</v>
      </c>
      <c r="P1986" s="117">
        <f t="shared" si="185"/>
        <v>47</v>
      </c>
      <c r="R1986" s="117">
        <f>VLOOKUP(B1986&amp;"-"&amp;C1986,Backgroundconc!$A$3:$E$2100,4,FALSE)</f>
        <v>160000</v>
      </c>
      <c r="S1986" s="117">
        <f>VLOOKUP(B1986&amp;"-"&amp;C1986,Backgroundconc!$A$3:$E$2100,5,FALSE)</f>
        <v>206000</v>
      </c>
    </row>
    <row r="1987" spans="1:19">
      <c r="A1987" s="117" t="str">
        <f t="shared" ref="A1987:A2050" si="188">CONCATENATE(B1987,C1987,F1987)</f>
        <v>35482012</v>
      </c>
      <c r="B1987" s="117">
        <f t="shared" si="186"/>
        <v>35</v>
      </c>
      <c r="C1987" s="117">
        <f t="shared" si="187"/>
        <v>48</v>
      </c>
      <c r="D1987" s="117">
        <v>160000</v>
      </c>
      <c r="E1987" s="117">
        <v>210000</v>
      </c>
      <c r="F1987" s="117">
        <v>2012</v>
      </c>
      <c r="G1987" s="117">
        <v>3.1852079999999998</v>
      </c>
      <c r="N1987" s="117" t="str">
        <f t="shared" ref="N1987:N2050" si="189">D1987&amp;E1987</f>
        <v>160000210000</v>
      </c>
      <c r="O1987" s="117">
        <f t="shared" ref="O1987:O2050" si="190">B1987</f>
        <v>35</v>
      </c>
      <c r="P1987" s="117">
        <f t="shared" ref="P1987:P2050" si="191">C1987</f>
        <v>48</v>
      </c>
      <c r="R1987" s="117">
        <f>VLOOKUP(B1987&amp;"-"&amp;C1987,Backgroundconc!$A$3:$E$2100,4,FALSE)</f>
        <v>160000</v>
      </c>
      <c r="S1987" s="117">
        <f>VLOOKUP(B1987&amp;"-"&amp;C1987,Backgroundconc!$A$3:$E$2100,5,FALSE)</f>
        <v>210000</v>
      </c>
    </row>
    <row r="1988" spans="1:19">
      <c r="A1988" s="117" t="str">
        <f t="shared" si="188"/>
        <v>35492012</v>
      </c>
      <c r="B1988" s="117">
        <f t="shared" si="186"/>
        <v>35</v>
      </c>
      <c r="C1988" s="117">
        <f t="shared" si="187"/>
        <v>49</v>
      </c>
      <c r="D1988" s="117">
        <v>160000</v>
      </c>
      <c r="E1988" s="117">
        <v>214000</v>
      </c>
      <c r="F1988" s="117">
        <v>2012</v>
      </c>
      <c r="G1988" s="117">
        <v>3.0926749999999998</v>
      </c>
      <c r="N1988" s="117" t="str">
        <f t="shared" si="189"/>
        <v>160000214000</v>
      </c>
      <c r="O1988" s="117">
        <f t="shared" si="190"/>
        <v>35</v>
      </c>
      <c r="P1988" s="117">
        <f t="shared" si="191"/>
        <v>49</v>
      </c>
      <c r="R1988" s="117">
        <f>VLOOKUP(B1988&amp;"-"&amp;C1988,Backgroundconc!$A$3:$E$2100,4,FALSE)</f>
        <v>160000</v>
      </c>
      <c r="S1988" s="117">
        <f>VLOOKUP(B1988&amp;"-"&amp;C1988,Backgroundconc!$A$3:$E$2100,5,FALSE)</f>
        <v>214000</v>
      </c>
    </row>
    <row r="1989" spans="1:19">
      <c r="A1989" s="117" t="str">
        <f t="shared" si="188"/>
        <v>35502012</v>
      </c>
      <c r="B1989" s="117">
        <f t="shared" si="186"/>
        <v>35</v>
      </c>
      <c r="C1989" s="117">
        <f t="shared" si="187"/>
        <v>50</v>
      </c>
      <c r="D1989" s="117">
        <v>160000</v>
      </c>
      <c r="E1989" s="117">
        <v>218000</v>
      </c>
      <c r="F1989" s="117">
        <v>2012</v>
      </c>
      <c r="G1989" s="117">
        <v>2.9580139999999999</v>
      </c>
      <c r="N1989" s="117" t="str">
        <f t="shared" si="189"/>
        <v>160000218000</v>
      </c>
      <c r="O1989" s="117">
        <f t="shared" si="190"/>
        <v>35</v>
      </c>
      <c r="P1989" s="117">
        <f t="shared" si="191"/>
        <v>50</v>
      </c>
      <c r="R1989" s="117">
        <f>VLOOKUP(B1989&amp;"-"&amp;C1989,Backgroundconc!$A$3:$E$2100,4,FALSE)</f>
        <v>160000</v>
      </c>
      <c r="S1989" s="117">
        <f>VLOOKUP(B1989&amp;"-"&amp;C1989,Backgroundconc!$A$3:$E$2100,5,FALSE)</f>
        <v>218000</v>
      </c>
    </row>
    <row r="1990" spans="1:19">
      <c r="A1990" s="117" t="str">
        <f t="shared" si="188"/>
        <v>35512012</v>
      </c>
      <c r="B1990" s="117">
        <f t="shared" si="186"/>
        <v>35</v>
      </c>
      <c r="C1990" s="117">
        <f t="shared" si="187"/>
        <v>51</v>
      </c>
      <c r="D1990" s="117">
        <v>160000</v>
      </c>
      <c r="E1990" s="117">
        <v>222000</v>
      </c>
      <c r="F1990" s="117">
        <v>2012</v>
      </c>
      <c r="G1990" s="117">
        <v>2.8905180000000001</v>
      </c>
      <c r="N1990" s="117" t="str">
        <f t="shared" si="189"/>
        <v>160000222000</v>
      </c>
      <c r="O1990" s="117">
        <f t="shared" si="190"/>
        <v>35</v>
      </c>
      <c r="P1990" s="117">
        <f t="shared" si="191"/>
        <v>51</v>
      </c>
      <c r="R1990" s="117">
        <f>VLOOKUP(B1990&amp;"-"&amp;C1990,Backgroundconc!$A$3:$E$2100,4,FALSE)</f>
        <v>160000</v>
      </c>
      <c r="S1990" s="117">
        <f>VLOOKUP(B1990&amp;"-"&amp;C1990,Backgroundconc!$A$3:$E$2100,5,FALSE)</f>
        <v>222000</v>
      </c>
    </row>
    <row r="1991" spans="1:19">
      <c r="A1991" s="117" t="str">
        <f t="shared" si="188"/>
        <v>35522012</v>
      </c>
      <c r="B1991" s="117">
        <f t="shared" si="186"/>
        <v>35</v>
      </c>
      <c r="C1991" s="117">
        <f t="shared" si="187"/>
        <v>52</v>
      </c>
      <c r="D1991" s="117">
        <v>160000</v>
      </c>
      <c r="E1991" s="117">
        <v>226000</v>
      </c>
      <c r="F1991" s="117">
        <v>2012</v>
      </c>
      <c r="G1991" s="117">
        <v>2.9941680000000002</v>
      </c>
      <c r="N1991" s="117" t="str">
        <f t="shared" si="189"/>
        <v>160000226000</v>
      </c>
      <c r="O1991" s="117">
        <f t="shared" si="190"/>
        <v>35</v>
      </c>
      <c r="P1991" s="117">
        <f t="shared" si="191"/>
        <v>52</v>
      </c>
      <c r="R1991" s="117">
        <f>VLOOKUP(B1991&amp;"-"&amp;C1991,Backgroundconc!$A$3:$E$2100,4,FALSE)</f>
        <v>160000</v>
      </c>
      <c r="S1991" s="117">
        <f>VLOOKUP(B1991&amp;"-"&amp;C1991,Backgroundconc!$A$3:$E$2100,5,FALSE)</f>
        <v>226000</v>
      </c>
    </row>
    <row r="1992" spans="1:19">
      <c r="A1992" s="117" t="str">
        <f t="shared" si="188"/>
        <v>35532012</v>
      </c>
      <c r="B1992" s="117">
        <f t="shared" si="186"/>
        <v>35</v>
      </c>
      <c r="C1992" s="117">
        <f t="shared" si="187"/>
        <v>53</v>
      </c>
      <c r="D1992" s="117">
        <v>160000</v>
      </c>
      <c r="E1992" s="117">
        <v>230000</v>
      </c>
      <c r="F1992" s="117">
        <v>2012</v>
      </c>
      <c r="G1992" s="117">
        <v>3.2584399999999998</v>
      </c>
      <c r="N1992" s="117" t="str">
        <f t="shared" si="189"/>
        <v>160000230000</v>
      </c>
      <c r="O1992" s="117">
        <f t="shared" si="190"/>
        <v>35</v>
      </c>
      <c r="P1992" s="117">
        <f t="shared" si="191"/>
        <v>53</v>
      </c>
      <c r="R1992" s="117">
        <f>VLOOKUP(B1992&amp;"-"&amp;C1992,Backgroundconc!$A$3:$E$2100,4,FALSE)</f>
        <v>160000</v>
      </c>
      <c r="S1992" s="117">
        <f>VLOOKUP(B1992&amp;"-"&amp;C1992,Backgroundconc!$A$3:$E$2100,5,FALSE)</f>
        <v>230000</v>
      </c>
    </row>
    <row r="1993" spans="1:19">
      <c r="A1993" s="117" t="str">
        <f t="shared" si="188"/>
        <v>35542012</v>
      </c>
      <c r="B1993" s="117">
        <f t="shared" si="186"/>
        <v>35</v>
      </c>
      <c r="C1993" s="117">
        <f t="shared" si="187"/>
        <v>54</v>
      </c>
      <c r="D1993" s="117">
        <v>160000</v>
      </c>
      <c r="E1993" s="117">
        <v>234000</v>
      </c>
      <c r="F1993" s="117">
        <v>2012</v>
      </c>
      <c r="G1993" s="117">
        <v>3.3501829999999999</v>
      </c>
      <c r="N1993" s="117" t="str">
        <f t="shared" si="189"/>
        <v>160000234000</v>
      </c>
      <c r="O1993" s="117">
        <f t="shared" si="190"/>
        <v>35</v>
      </c>
      <c r="P1993" s="117">
        <f t="shared" si="191"/>
        <v>54</v>
      </c>
      <c r="R1993" s="117">
        <f>VLOOKUP(B1993&amp;"-"&amp;C1993,Backgroundconc!$A$3:$E$2100,4,FALSE)</f>
        <v>160000</v>
      </c>
      <c r="S1993" s="117">
        <f>VLOOKUP(B1993&amp;"-"&amp;C1993,Backgroundconc!$A$3:$E$2100,5,FALSE)</f>
        <v>234000</v>
      </c>
    </row>
    <row r="1994" spans="1:19">
      <c r="A1994" s="117" t="str">
        <f t="shared" si="188"/>
        <v>35552012</v>
      </c>
      <c r="B1994" s="117">
        <f t="shared" si="186"/>
        <v>35</v>
      </c>
      <c r="C1994" s="117">
        <f t="shared" si="187"/>
        <v>55</v>
      </c>
      <c r="D1994" s="117">
        <v>160000</v>
      </c>
      <c r="E1994" s="117">
        <v>238000</v>
      </c>
      <c r="F1994" s="117">
        <v>2012</v>
      </c>
      <c r="G1994" s="117">
        <v>3.1983220000000001</v>
      </c>
      <c r="N1994" s="117" t="str">
        <f t="shared" si="189"/>
        <v>160000238000</v>
      </c>
      <c r="O1994" s="117">
        <f t="shared" si="190"/>
        <v>35</v>
      </c>
      <c r="P1994" s="117">
        <f t="shared" si="191"/>
        <v>55</v>
      </c>
      <c r="R1994" s="117">
        <f>VLOOKUP(B1994&amp;"-"&amp;C1994,Backgroundconc!$A$3:$E$2100,4,FALSE)</f>
        <v>160000</v>
      </c>
      <c r="S1994" s="117">
        <f>VLOOKUP(B1994&amp;"-"&amp;C1994,Backgroundconc!$A$3:$E$2100,5,FALSE)</f>
        <v>238000</v>
      </c>
    </row>
    <row r="1995" spans="1:19">
      <c r="A1995" s="117" t="str">
        <f t="shared" si="188"/>
        <v>35562012</v>
      </c>
      <c r="B1995" s="117">
        <f t="shared" si="186"/>
        <v>35</v>
      </c>
      <c r="C1995" s="117">
        <f t="shared" si="187"/>
        <v>56</v>
      </c>
      <c r="D1995" s="117">
        <v>160000</v>
      </c>
      <c r="E1995" s="117">
        <v>242000</v>
      </c>
      <c r="F1995" s="117">
        <v>2012</v>
      </c>
      <c r="G1995" s="117">
        <v>3.0520350000000001</v>
      </c>
      <c r="N1995" s="117" t="str">
        <f t="shared" si="189"/>
        <v>160000242000</v>
      </c>
      <c r="O1995" s="117">
        <f t="shared" si="190"/>
        <v>35</v>
      </c>
      <c r="P1995" s="117">
        <f t="shared" si="191"/>
        <v>56</v>
      </c>
      <c r="R1995" s="117">
        <f>VLOOKUP(B1995&amp;"-"&amp;C1995,Backgroundconc!$A$3:$E$2100,4,FALSE)</f>
        <v>160000</v>
      </c>
      <c r="S1995" s="117">
        <f>VLOOKUP(B1995&amp;"-"&amp;C1995,Backgroundconc!$A$3:$E$2100,5,FALSE)</f>
        <v>242000</v>
      </c>
    </row>
    <row r="1996" spans="1:19">
      <c r="A1996" s="117" t="str">
        <f t="shared" si="188"/>
        <v>35572012</v>
      </c>
      <c r="B1996" s="117">
        <f t="shared" si="186"/>
        <v>35</v>
      </c>
      <c r="C1996" s="117">
        <f t="shared" si="187"/>
        <v>57</v>
      </c>
      <c r="D1996" s="117">
        <v>160000</v>
      </c>
      <c r="E1996" s="117">
        <v>246000</v>
      </c>
      <c r="F1996" s="117">
        <v>2012</v>
      </c>
      <c r="G1996" s="117">
        <v>3.1984880000000002</v>
      </c>
      <c r="N1996" s="117" t="str">
        <f t="shared" si="189"/>
        <v>160000246000</v>
      </c>
      <c r="O1996" s="117">
        <f t="shared" si="190"/>
        <v>35</v>
      </c>
      <c r="P1996" s="117">
        <f t="shared" si="191"/>
        <v>57</v>
      </c>
      <c r="R1996" s="117" t="e">
        <f>VLOOKUP(B1996&amp;"-"&amp;C1996,Backgroundconc!$A$3:$E$2100,4,FALSE)</f>
        <v>#N/A</v>
      </c>
      <c r="S1996" s="117" t="e">
        <f>VLOOKUP(B1996&amp;"-"&amp;C1996,Backgroundconc!$A$3:$E$2100,5,FALSE)</f>
        <v>#N/A</v>
      </c>
    </row>
    <row r="1997" spans="1:19">
      <c r="A1997" s="117" t="str">
        <f t="shared" si="188"/>
        <v>3612012</v>
      </c>
      <c r="B1997" s="117">
        <f t="shared" si="186"/>
        <v>36</v>
      </c>
      <c r="C1997" s="117">
        <f t="shared" si="187"/>
        <v>1</v>
      </c>
      <c r="D1997" s="117">
        <v>164000</v>
      </c>
      <c r="E1997" s="117">
        <v>22000</v>
      </c>
      <c r="F1997" s="117">
        <v>2012</v>
      </c>
      <c r="G1997" s="117">
        <v>3.2066780000000001</v>
      </c>
      <c r="N1997" s="117" t="str">
        <f t="shared" si="189"/>
        <v>16400022000</v>
      </c>
      <c r="O1997" s="117">
        <f t="shared" si="190"/>
        <v>36</v>
      </c>
      <c r="P1997" s="117">
        <f t="shared" si="191"/>
        <v>1</v>
      </c>
      <c r="R1997" s="117" t="e">
        <f>VLOOKUP(B1997&amp;"-"&amp;C1997,Backgroundconc!$A$3:$E$2100,4,FALSE)</f>
        <v>#N/A</v>
      </c>
      <c r="S1997" s="117" t="e">
        <f>VLOOKUP(B1997&amp;"-"&amp;C1997,Backgroundconc!$A$3:$E$2100,5,FALSE)</f>
        <v>#N/A</v>
      </c>
    </row>
    <row r="1998" spans="1:19">
      <c r="A1998" s="117" t="str">
        <f t="shared" si="188"/>
        <v>3622012</v>
      </c>
      <c r="B1998" s="117">
        <f t="shared" si="186"/>
        <v>36</v>
      </c>
      <c r="C1998" s="117">
        <f t="shared" si="187"/>
        <v>2</v>
      </c>
      <c r="D1998" s="117">
        <v>164000</v>
      </c>
      <c r="E1998" s="117">
        <v>26000</v>
      </c>
      <c r="F1998" s="117">
        <v>2012</v>
      </c>
      <c r="G1998" s="117">
        <v>2.928083</v>
      </c>
      <c r="N1998" s="117" t="str">
        <f t="shared" si="189"/>
        <v>16400026000</v>
      </c>
      <c r="O1998" s="117">
        <f t="shared" si="190"/>
        <v>36</v>
      </c>
      <c r="P1998" s="117">
        <f t="shared" si="191"/>
        <v>2</v>
      </c>
      <c r="R1998" s="117" t="e">
        <f>VLOOKUP(B1998&amp;"-"&amp;C1998,Backgroundconc!$A$3:$E$2100,4,FALSE)</f>
        <v>#N/A</v>
      </c>
      <c r="S1998" s="117" t="e">
        <f>VLOOKUP(B1998&amp;"-"&amp;C1998,Backgroundconc!$A$3:$E$2100,5,FALSE)</f>
        <v>#N/A</v>
      </c>
    </row>
    <row r="1999" spans="1:19">
      <c r="A1999" s="117" t="str">
        <f t="shared" si="188"/>
        <v>3632012</v>
      </c>
      <c r="B1999" s="117">
        <f t="shared" si="186"/>
        <v>36</v>
      </c>
      <c r="C1999" s="117">
        <f t="shared" si="187"/>
        <v>3</v>
      </c>
      <c r="D1999" s="117">
        <v>164000</v>
      </c>
      <c r="E1999" s="117">
        <v>30000</v>
      </c>
      <c r="F1999" s="117">
        <v>2012</v>
      </c>
      <c r="G1999" s="117">
        <v>3.1036079999999999</v>
      </c>
      <c r="N1999" s="117" t="str">
        <f t="shared" si="189"/>
        <v>16400030000</v>
      </c>
      <c r="O1999" s="117">
        <f t="shared" si="190"/>
        <v>36</v>
      </c>
      <c r="P1999" s="117">
        <f t="shared" si="191"/>
        <v>3</v>
      </c>
      <c r="R1999" s="117" t="e">
        <f>VLOOKUP(B1999&amp;"-"&amp;C1999,Backgroundconc!$A$3:$E$2100,4,FALSE)</f>
        <v>#N/A</v>
      </c>
      <c r="S1999" s="117" t="e">
        <f>VLOOKUP(B1999&amp;"-"&amp;C1999,Backgroundconc!$A$3:$E$2100,5,FALSE)</f>
        <v>#N/A</v>
      </c>
    </row>
    <row r="2000" spans="1:19">
      <c r="A2000" s="117" t="str">
        <f t="shared" si="188"/>
        <v>3642012</v>
      </c>
      <c r="B2000" s="117">
        <f t="shared" si="186"/>
        <v>36</v>
      </c>
      <c r="C2000" s="117">
        <f t="shared" si="187"/>
        <v>4</v>
      </c>
      <c r="D2000" s="117">
        <v>164000</v>
      </c>
      <c r="E2000" s="117">
        <v>34000</v>
      </c>
      <c r="F2000" s="117">
        <v>2012</v>
      </c>
      <c r="G2000" s="117">
        <v>2.8464619999999998</v>
      </c>
      <c r="N2000" s="117" t="str">
        <f t="shared" si="189"/>
        <v>16400034000</v>
      </c>
      <c r="O2000" s="117">
        <f t="shared" si="190"/>
        <v>36</v>
      </c>
      <c r="P2000" s="117">
        <f t="shared" si="191"/>
        <v>4</v>
      </c>
      <c r="R2000" s="117" t="e">
        <f>VLOOKUP(B2000&amp;"-"&amp;C2000,Backgroundconc!$A$3:$E$2100,4,FALSE)</f>
        <v>#N/A</v>
      </c>
      <c r="S2000" s="117" t="e">
        <f>VLOOKUP(B2000&amp;"-"&amp;C2000,Backgroundconc!$A$3:$E$2100,5,FALSE)</f>
        <v>#N/A</v>
      </c>
    </row>
    <row r="2001" spans="1:19">
      <c r="A2001" s="117" t="str">
        <f t="shared" si="188"/>
        <v>3652012</v>
      </c>
      <c r="B2001" s="117">
        <f t="shared" si="186"/>
        <v>36</v>
      </c>
      <c r="C2001" s="117">
        <f t="shared" si="187"/>
        <v>5</v>
      </c>
      <c r="D2001" s="117">
        <v>164000</v>
      </c>
      <c r="E2001" s="117">
        <v>38000</v>
      </c>
      <c r="F2001" s="117">
        <v>2012</v>
      </c>
      <c r="G2001" s="117">
        <v>2.986758</v>
      </c>
      <c r="N2001" s="117" t="str">
        <f t="shared" si="189"/>
        <v>16400038000</v>
      </c>
      <c r="O2001" s="117">
        <f t="shared" si="190"/>
        <v>36</v>
      </c>
      <c r="P2001" s="117">
        <f t="shared" si="191"/>
        <v>5</v>
      </c>
      <c r="R2001" s="117" t="e">
        <f>VLOOKUP(B2001&amp;"-"&amp;C2001,Backgroundconc!$A$3:$E$2100,4,FALSE)</f>
        <v>#N/A</v>
      </c>
      <c r="S2001" s="117" t="e">
        <f>VLOOKUP(B2001&amp;"-"&amp;C2001,Backgroundconc!$A$3:$E$2100,5,FALSE)</f>
        <v>#N/A</v>
      </c>
    </row>
    <row r="2002" spans="1:19">
      <c r="A2002" s="117" t="str">
        <f t="shared" si="188"/>
        <v>3662012</v>
      </c>
      <c r="B2002" s="117">
        <f t="shared" si="186"/>
        <v>36</v>
      </c>
      <c r="C2002" s="117">
        <f t="shared" si="187"/>
        <v>6</v>
      </c>
      <c r="D2002" s="117">
        <v>164000</v>
      </c>
      <c r="E2002" s="117">
        <v>42000</v>
      </c>
      <c r="F2002" s="117">
        <v>2012</v>
      </c>
      <c r="G2002" s="117">
        <v>2.8765399999999999</v>
      </c>
      <c r="N2002" s="117" t="str">
        <f t="shared" si="189"/>
        <v>16400042000</v>
      </c>
      <c r="O2002" s="117">
        <f t="shared" si="190"/>
        <v>36</v>
      </c>
      <c r="P2002" s="117">
        <f t="shared" si="191"/>
        <v>6</v>
      </c>
      <c r="R2002" s="117" t="e">
        <f>VLOOKUP(B2002&amp;"-"&amp;C2002,Backgroundconc!$A$3:$E$2100,4,FALSE)</f>
        <v>#N/A</v>
      </c>
      <c r="S2002" s="117" t="e">
        <f>VLOOKUP(B2002&amp;"-"&amp;C2002,Backgroundconc!$A$3:$E$2100,5,FALSE)</f>
        <v>#N/A</v>
      </c>
    </row>
    <row r="2003" spans="1:19">
      <c r="A2003" s="117" t="str">
        <f t="shared" si="188"/>
        <v>3672012</v>
      </c>
      <c r="B2003" s="117">
        <f t="shared" si="186"/>
        <v>36</v>
      </c>
      <c r="C2003" s="117">
        <f t="shared" si="187"/>
        <v>7</v>
      </c>
      <c r="D2003" s="117">
        <v>164000</v>
      </c>
      <c r="E2003" s="117">
        <v>46000</v>
      </c>
      <c r="F2003" s="117">
        <v>2012</v>
      </c>
      <c r="G2003" s="117">
        <v>2.609928</v>
      </c>
      <c r="N2003" s="117" t="str">
        <f t="shared" si="189"/>
        <v>16400046000</v>
      </c>
      <c r="O2003" s="117">
        <f t="shared" si="190"/>
        <v>36</v>
      </c>
      <c r="P2003" s="117">
        <f t="shared" si="191"/>
        <v>7</v>
      </c>
      <c r="R2003" s="117" t="e">
        <f>VLOOKUP(B2003&amp;"-"&amp;C2003,Backgroundconc!$A$3:$E$2100,4,FALSE)</f>
        <v>#N/A</v>
      </c>
      <c r="S2003" s="117" t="e">
        <f>VLOOKUP(B2003&amp;"-"&amp;C2003,Backgroundconc!$A$3:$E$2100,5,FALSE)</f>
        <v>#N/A</v>
      </c>
    </row>
    <row r="2004" spans="1:19">
      <c r="A2004" s="117" t="str">
        <f t="shared" si="188"/>
        <v>3682012</v>
      </c>
      <c r="B2004" s="117">
        <f t="shared" si="186"/>
        <v>36</v>
      </c>
      <c r="C2004" s="117">
        <f t="shared" si="187"/>
        <v>8</v>
      </c>
      <c r="D2004" s="117">
        <v>164000</v>
      </c>
      <c r="E2004" s="117">
        <v>50000</v>
      </c>
      <c r="F2004" s="117">
        <v>2012</v>
      </c>
      <c r="G2004" s="117">
        <v>3.0609660000000001</v>
      </c>
      <c r="N2004" s="117" t="str">
        <f t="shared" si="189"/>
        <v>16400050000</v>
      </c>
      <c r="O2004" s="117">
        <f t="shared" si="190"/>
        <v>36</v>
      </c>
      <c r="P2004" s="117">
        <f t="shared" si="191"/>
        <v>8</v>
      </c>
      <c r="R2004" s="117" t="e">
        <f>VLOOKUP(B2004&amp;"-"&amp;C2004,Backgroundconc!$A$3:$E$2100,4,FALSE)</f>
        <v>#N/A</v>
      </c>
      <c r="S2004" s="117" t="e">
        <f>VLOOKUP(B2004&amp;"-"&amp;C2004,Backgroundconc!$A$3:$E$2100,5,FALSE)</f>
        <v>#N/A</v>
      </c>
    </row>
    <row r="2005" spans="1:19">
      <c r="A2005" s="117" t="str">
        <f t="shared" si="188"/>
        <v>3692012</v>
      </c>
      <c r="B2005" s="117">
        <f t="shared" si="186"/>
        <v>36</v>
      </c>
      <c r="C2005" s="117">
        <f t="shared" si="187"/>
        <v>9</v>
      </c>
      <c r="D2005" s="117">
        <v>164000</v>
      </c>
      <c r="E2005" s="117">
        <v>54000</v>
      </c>
      <c r="F2005" s="117">
        <v>2012</v>
      </c>
      <c r="G2005" s="117">
        <v>2.9970629999999998</v>
      </c>
      <c r="N2005" s="117" t="str">
        <f t="shared" si="189"/>
        <v>16400054000</v>
      </c>
      <c r="O2005" s="117">
        <f t="shared" si="190"/>
        <v>36</v>
      </c>
      <c r="P2005" s="117">
        <f t="shared" si="191"/>
        <v>9</v>
      </c>
      <c r="R2005" s="117" t="e">
        <f>VLOOKUP(B2005&amp;"-"&amp;C2005,Backgroundconc!$A$3:$E$2100,4,FALSE)</f>
        <v>#N/A</v>
      </c>
      <c r="S2005" s="117" t="e">
        <f>VLOOKUP(B2005&amp;"-"&amp;C2005,Backgroundconc!$A$3:$E$2100,5,FALSE)</f>
        <v>#N/A</v>
      </c>
    </row>
    <row r="2006" spans="1:19">
      <c r="A2006" s="117" t="str">
        <f t="shared" si="188"/>
        <v>36102012</v>
      </c>
      <c r="B2006" s="117">
        <f t="shared" si="186"/>
        <v>36</v>
      </c>
      <c r="C2006" s="117">
        <f t="shared" si="187"/>
        <v>10</v>
      </c>
      <c r="D2006" s="117">
        <v>164000</v>
      </c>
      <c r="E2006" s="117">
        <v>58000</v>
      </c>
      <c r="F2006" s="117">
        <v>2012</v>
      </c>
      <c r="G2006" s="117">
        <v>2.6779419999999998</v>
      </c>
      <c r="N2006" s="117" t="str">
        <f t="shared" si="189"/>
        <v>16400058000</v>
      </c>
      <c r="O2006" s="117">
        <f t="shared" si="190"/>
        <v>36</v>
      </c>
      <c r="P2006" s="117">
        <f t="shared" si="191"/>
        <v>10</v>
      </c>
      <c r="R2006" s="117" t="e">
        <f>VLOOKUP(B2006&amp;"-"&amp;C2006,Backgroundconc!$A$3:$E$2100,4,FALSE)</f>
        <v>#N/A</v>
      </c>
      <c r="S2006" s="117" t="e">
        <f>VLOOKUP(B2006&amp;"-"&amp;C2006,Backgroundconc!$A$3:$E$2100,5,FALSE)</f>
        <v>#N/A</v>
      </c>
    </row>
    <row r="2007" spans="1:19">
      <c r="A2007" s="117" t="str">
        <f t="shared" si="188"/>
        <v>36112012</v>
      </c>
      <c r="B2007" s="117">
        <f t="shared" si="186"/>
        <v>36</v>
      </c>
      <c r="C2007" s="117">
        <f t="shared" si="187"/>
        <v>11</v>
      </c>
      <c r="D2007" s="117">
        <v>164000</v>
      </c>
      <c r="E2007" s="117">
        <v>62000</v>
      </c>
      <c r="F2007" s="117">
        <v>2012</v>
      </c>
      <c r="G2007" s="117">
        <v>2.3917700000000002</v>
      </c>
      <c r="N2007" s="117" t="str">
        <f t="shared" si="189"/>
        <v>16400062000</v>
      </c>
      <c r="O2007" s="117">
        <f t="shared" si="190"/>
        <v>36</v>
      </c>
      <c r="P2007" s="117">
        <f t="shared" si="191"/>
        <v>11</v>
      </c>
      <c r="R2007" s="117" t="e">
        <f>VLOOKUP(B2007&amp;"-"&amp;C2007,Backgroundconc!$A$3:$E$2100,4,FALSE)</f>
        <v>#N/A</v>
      </c>
      <c r="S2007" s="117" t="e">
        <f>VLOOKUP(B2007&amp;"-"&amp;C2007,Backgroundconc!$A$3:$E$2100,5,FALSE)</f>
        <v>#N/A</v>
      </c>
    </row>
    <row r="2008" spans="1:19">
      <c r="A2008" s="117" t="str">
        <f t="shared" si="188"/>
        <v>36122012</v>
      </c>
      <c r="B2008" s="117">
        <f t="shared" si="186"/>
        <v>36</v>
      </c>
      <c r="C2008" s="117">
        <f t="shared" si="187"/>
        <v>12</v>
      </c>
      <c r="D2008" s="117">
        <v>164000</v>
      </c>
      <c r="E2008" s="117">
        <v>66000</v>
      </c>
      <c r="F2008" s="117">
        <v>2012</v>
      </c>
      <c r="G2008" s="117">
        <v>2.494631</v>
      </c>
      <c r="N2008" s="117" t="str">
        <f t="shared" si="189"/>
        <v>16400066000</v>
      </c>
      <c r="O2008" s="117">
        <f t="shared" si="190"/>
        <v>36</v>
      </c>
      <c r="P2008" s="117">
        <f t="shared" si="191"/>
        <v>12</v>
      </c>
      <c r="R2008" s="117" t="e">
        <f>VLOOKUP(B2008&amp;"-"&amp;C2008,Backgroundconc!$A$3:$E$2100,4,FALSE)</f>
        <v>#N/A</v>
      </c>
      <c r="S2008" s="117" t="e">
        <f>VLOOKUP(B2008&amp;"-"&amp;C2008,Backgroundconc!$A$3:$E$2100,5,FALSE)</f>
        <v>#N/A</v>
      </c>
    </row>
    <row r="2009" spans="1:19">
      <c r="A2009" s="117" t="str">
        <f t="shared" si="188"/>
        <v>36132012</v>
      </c>
      <c r="B2009" s="117">
        <f t="shared" si="186"/>
        <v>36</v>
      </c>
      <c r="C2009" s="117">
        <f t="shared" si="187"/>
        <v>13</v>
      </c>
      <c r="D2009" s="117">
        <v>164000</v>
      </c>
      <c r="E2009" s="117">
        <v>70000</v>
      </c>
      <c r="F2009" s="117">
        <v>2012</v>
      </c>
      <c r="G2009" s="117">
        <v>2.6273559999999998</v>
      </c>
      <c r="N2009" s="117" t="str">
        <f t="shared" si="189"/>
        <v>16400070000</v>
      </c>
      <c r="O2009" s="117">
        <f t="shared" si="190"/>
        <v>36</v>
      </c>
      <c r="P2009" s="117">
        <f t="shared" si="191"/>
        <v>13</v>
      </c>
      <c r="R2009" s="117" t="e">
        <f>VLOOKUP(B2009&amp;"-"&amp;C2009,Backgroundconc!$A$3:$E$2100,4,FALSE)</f>
        <v>#N/A</v>
      </c>
      <c r="S2009" s="117" t="e">
        <f>VLOOKUP(B2009&amp;"-"&amp;C2009,Backgroundconc!$A$3:$E$2100,5,FALSE)</f>
        <v>#N/A</v>
      </c>
    </row>
    <row r="2010" spans="1:19">
      <c r="A2010" s="117" t="str">
        <f t="shared" si="188"/>
        <v>36142012</v>
      </c>
      <c r="B2010" s="117">
        <f t="shared" si="186"/>
        <v>36</v>
      </c>
      <c r="C2010" s="117">
        <f t="shared" si="187"/>
        <v>14</v>
      </c>
      <c r="D2010" s="117">
        <v>164000</v>
      </c>
      <c r="E2010" s="117">
        <v>74000</v>
      </c>
      <c r="F2010" s="117">
        <v>2012</v>
      </c>
      <c r="G2010" s="117">
        <v>2.4642719999999998</v>
      </c>
      <c r="N2010" s="117" t="str">
        <f t="shared" si="189"/>
        <v>16400074000</v>
      </c>
      <c r="O2010" s="117">
        <f t="shared" si="190"/>
        <v>36</v>
      </c>
      <c r="P2010" s="117">
        <f t="shared" si="191"/>
        <v>14</v>
      </c>
      <c r="R2010" s="117">
        <f>VLOOKUP(B2010&amp;"-"&amp;C2010,Backgroundconc!$A$3:$E$2100,4,FALSE)</f>
        <v>164000</v>
      </c>
      <c r="S2010" s="117">
        <f>VLOOKUP(B2010&amp;"-"&amp;C2010,Backgroundconc!$A$3:$E$2100,5,FALSE)</f>
        <v>74000</v>
      </c>
    </row>
    <row r="2011" spans="1:19">
      <c r="A2011" s="117" t="str">
        <f t="shared" si="188"/>
        <v>36152012</v>
      </c>
      <c r="B2011" s="117">
        <f t="shared" si="186"/>
        <v>36</v>
      </c>
      <c r="C2011" s="117">
        <f t="shared" si="187"/>
        <v>15</v>
      </c>
      <c r="D2011" s="117">
        <v>164000</v>
      </c>
      <c r="E2011" s="117">
        <v>78000</v>
      </c>
      <c r="F2011" s="117">
        <v>2012</v>
      </c>
      <c r="G2011" s="117">
        <v>2.34606</v>
      </c>
      <c r="N2011" s="117" t="str">
        <f t="shared" si="189"/>
        <v>16400078000</v>
      </c>
      <c r="O2011" s="117">
        <f t="shared" si="190"/>
        <v>36</v>
      </c>
      <c r="P2011" s="117">
        <f t="shared" si="191"/>
        <v>15</v>
      </c>
      <c r="R2011" s="117">
        <f>VLOOKUP(B2011&amp;"-"&amp;C2011,Backgroundconc!$A$3:$E$2100,4,FALSE)</f>
        <v>164000</v>
      </c>
      <c r="S2011" s="117">
        <f>VLOOKUP(B2011&amp;"-"&amp;C2011,Backgroundconc!$A$3:$E$2100,5,FALSE)</f>
        <v>78000</v>
      </c>
    </row>
    <row r="2012" spans="1:19">
      <c r="A2012" s="117" t="str">
        <f t="shared" si="188"/>
        <v>36162012</v>
      </c>
      <c r="B2012" s="117">
        <f t="shared" ref="B2012:B2075" si="192">(D2012-24000)/4000+1</f>
        <v>36</v>
      </c>
      <c r="C2012" s="117">
        <f t="shared" ref="C2012:C2075" si="193">(E2012-22000)/4000+1</f>
        <v>16</v>
      </c>
      <c r="D2012" s="117">
        <v>164000</v>
      </c>
      <c r="E2012" s="117">
        <v>82000</v>
      </c>
      <c r="F2012" s="117">
        <v>2012</v>
      </c>
      <c r="G2012" s="117">
        <v>2.3122500000000001</v>
      </c>
      <c r="N2012" s="117" t="str">
        <f t="shared" si="189"/>
        <v>16400082000</v>
      </c>
      <c r="O2012" s="117">
        <f t="shared" si="190"/>
        <v>36</v>
      </c>
      <c r="P2012" s="117">
        <f t="shared" si="191"/>
        <v>16</v>
      </c>
      <c r="R2012" s="117">
        <f>VLOOKUP(B2012&amp;"-"&amp;C2012,Backgroundconc!$A$3:$E$2100,4,FALSE)</f>
        <v>164000</v>
      </c>
      <c r="S2012" s="117">
        <f>VLOOKUP(B2012&amp;"-"&amp;C2012,Backgroundconc!$A$3:$E$2100,5,FALSE)</f>
        <v>82000</v>
      </c>
    </row>
    <row r="2013" spans="1:19">
      <c r="A2013" s="117" t="str">
        <f t="shared" si="188"/>
        <v>36172012</v>
      </c>
      <c r="B2013" s="117">
        <f t="shared" si="192"/>
        <v>36</v>
      </c>
      <c r="C2013" s="117">
        <f t="shared" si="193"/>
        <v>17</v>
      </c>
      <c r="D2013" s="117">
        <v>164000</v>
      </c>
      <c r="E2013" s="117">
        <v>86000</v>
      </c>
      <c r="F2013" s="117">
        <v>2012</v>
      </c>
      <c r="G2013" s="117">
        <v>2.5076209999999999</v>
      </c>
      <c r="N2013" s="117" t="str">
        <f t="shared" si="189"/>
        <v>16400086000</v>
      </c>
      <c r="O2013" s="117">
        <f t="shared" si="190"/>
        <v>36</v>
      </c>
      <c r="P2013" s="117">
        <f t="shared" si="191"/>
        <v>17</v>
      </c>
      <c r="R2013" s="117">
        <f>VLOOKUP(B2013&amp;"-"&amp;C2013,Backgroundconc!$A$3:$E$2100,4,FALSE)</f>
        <v>164000</v>
      </c>
      <c r="S2013" s="117">
        <f>VLOOKUP(B2013&amp;"-"&amp;C2013,Backgroundconc!$A$3:$E$2100,5,FALSE)</f>
        <v>86000</v>
      </c>
    </row>
    <row r="2014" spans="1:19">
      <c r="A2014" s="117" t="str">
        <f t="shared" si="188"/>
        <v>36182012</v>
      </c>
      <c r="B2014" s="117">
        <f t="shared" si="192"/>
        <v>36</v>
      </c>
      <c r="C2014" s="117">
        <f t="shared" si="193"/>
        <v>18</v>
      </c>
      <c r="D2014" s="117">
        <v>164000</v>
      </c>
      <c r="E2014" s="117">
        <v>90000</v>
      </c>
      <c r="F2014" s="117">
        <v>2012</v>
      </c>
      <c r="G2014" s="117">
        <v>2.5236610000000002</v>
      </c>
      <c r="N2014" s="117" t="str">
        <f t="shared" si="189"/>
        <v>16400090000</v>
      </c>
      <c r="O2014" s="117">
        <f t="shared" si="190"/>
        <v>36</v>
      </c>
      <c r="P2014" s="117">
        <f t="shared" si="191"/>
        <v>18</v>
      </c>
      <c r="R2014" s="117">
        <f>VLOOKUP(B2014&amp;"-"&amp;C2014,Backgroundconc!$A$3:$E$2100,4,FALSE)</f>
        <v>164000</v>
      </c>
      <c r="S2014" s="117">
        <f>VLOOKUP(B2014&amp;"-"&amp;C2014,Backgroundconc!$A$3:$E$2100,5,FALSE)</f>
        <v>90000</v>
      </c>
    </row>
    <row r="2015" spans="1:19">
      <c r="A2015" s="117" t="str">
        <f t="shared" si="188"/>
        <v>36192012</v>
      </c>
      <c r="B2015" s="117">
        <f t="shared" si="192"/>
        <v>36</v>
      </c>
      <c r="C2015" s="117">
        <f t="shared" si="193"/>
        <v>19</v>
      </c>
      <c r="D2015" s="117">
        <v>164000</v>
      </c>
      <c r="E2015" s="117">
        <v>94000</v>
      </c>
      <c r="F2015" s="117">
        <v>2012</v>
      </c>
      <c r="G2015" s="117">
        <v>2.682277</v>
      </c>
      <c r="N2015" s="117" t="str">
        <f t="shared" si="189"/>
        <v>16400094000</v>
      </c>
      <c r="O2015" s="117">
        <f t="shared" si="190"/>
        <v>36</v>
      </c>
      <c r="P2015" s="117">
        <f t="shared" si="191"/>
        <v>19</v>
      </c>
      <c r="R2015" s="117">
        <f>VLOOKUP(B2015&amp;"-"&amp;C2015,Backgroundconc!$A$3:$E$2100,4,FALSE)</f>
        <v>164000</v>
      </c>
      <c r="S2015" s="117">
        <f>VLOOKUP(B2015&amp;"-"&amp;C2015,Backgroundconc!$A$3:$E$2100,5,FALSE)</f>
        <v>94000</v>
      </c>
    </row>
    <row r="2016" spans="1:19">
      <c r="A2016" s="117" t="str">
        <f t="shared" si="188"/>
        <v>36202012</v>
      </c>
      <c r="B2016" s="117">
        <f t="shared" si="192"/>
        <v>36</v>
      </c>
      <c r="C2016" s="117">
        <f t="shared" si="193"/>
        <v>20</v>
      </c>
      <c r="D2016" s="117">
        <v>164000</v>
      </c>
      <c r="E2016" s="117">
        <v>98000</v>
      </c>
      <c r="F2016" s="117">
        <v>2012</v>
      </c>
      <c r="G2016" s="117">
        <v>2.911791</v>
      </c>
      <c r="N2016" s="117" t="str">
        <f t="shared" si="189"/>
        <v>16400098000</v>
      </c>
      <c r="O2016" s="117">
        <f t="shared" si="190"/>
        <v>36</v>
      </c>
      <c r="P2016" s="117">
        <f t="shared" si="191"/>
        <v>20</v>
      </c>
      <c r="R2016" s="117">
        <f>VLOOKUP(B2016&amp;"-"&amp;C2016,Backgroundconc!$A$3:$E$2100,4,FALSE)</f>
        <v>164000</v>
      </c>
      <c r="S2016" s="117">
        <f>VLOOKUP(B2016&amp;"-"&amp;C2016,Backgroundconc!$A$3:$E$2100,5,FALSE)</f>
        <v>98000</v>
      </c>
    </row>
    <row r="2017" spans="1:19">
      <c r="A2017" s="117" t="str">
        <f t="shared" si="188"/>
        <v>36212012</v>
      </c>
      <c r="B2017" s="117">
        <f t="shared" si="192"/>
        <v>36</v>
      </c>
      <c r="C2017" s="117">
        <f t="shared" si="193"/>
        <v>21</v>
      </c>
      <c r="D2017" s="117">
        <v>164000</v>
      </c>
      <c r="E2017" s="117">
        <v>102000</v>
      </c>
      <c r="F2017" s="117">
        <v>2012</v>
      </c>
      <c r="G2017" s="117">
        <v>3.0914160000000002</v>
      </c>
      <c r="N2017" s="117" t="str">
        <f t="shared" si="189"/>
        <v>164000102000</v>
      </c>
      <c r="O2017" s="117">
        <f t="shared" si="190"/>
        <v>36</v>
      </c>
      <c r="P2017" s="117">
        <f t="shared" si="191"/>
        <v>21</v>
      </c>
      <c r="R2017" s="117">
        <f>VLOOKUP(B2017&amp;"-"&amp;C2017,Backgroundconc!$A$3:$E$2100,4,FALSE)</f>
        <v>164000</v>
      </c>
      <c r="S2017" s="117">
        <f>VLOOKUP(B2017&amp;"-"&amp;C2017,Backgroundconc!$A$3:$E$2100,5,FALSE)</f>
        <v>102000</v>
      </c>
    </row>
    <row r="2018" spans="1:19">
      <c r="A2018" s="117" t="str">
        <f t="shared" si="188"/>
        <v>36222012</v>
      </c>
      <c r="B2018" s="117">
        <f t="shared" si="192"/>
        <v>36</v>
      </c>
      <c r="C2018" s="117">
        <f t="shared" si="193"/>
        <v>22</v>
      </c>
      <c r="D2018" s="117">
        <v>164000</v>
      </c>
      <c r="E2018" s="117">
        <v>106000</v>
      </c>
      <c r="F2018" s="117">
        <v>2012</v>
      </c>
      <c r="G2018" s="117">
        <v>3.0572119999999998</v>
      </c>
      <c r="N2018" s="117" t="str">
        <f t="shared" si="189"/>
        <v>164000106000</v>
      </c>
      <c r="O2018" s="117">
        <f t="shared" si="190"/>
        <v>36</v>
      </c>
      <c r="P2018" s="117">
        <f t="shared" si="191"/>
        <v>22</v>
      </c>
      <c r="R2018" s="117">
        <f>VLOOKUP(B2018&amp;"-"&amp;C2018,Backgroundconc!$A$3:$E$2100,4,FALSE)</f>
        <v>164000</v>
      </c>
      <c r="S2018" s="117">
        <f>VLOOKUP(B2018&amp;"-"&amp;C2018,Backgroundconc!$A$3:$E$2100,5,FALSE)</f>
        <v>106000</v>
      </c>
    </row>
    <row r="2019" spans="1:19">
      <c r="A2019" s="117" t="str">
        <f t="shared" si="188"/>
        <v>36232012</v>
      </c>
      <c r="B2019" s="117">
        <f t="shared" si="192"/>
        <v>36</v>
      </c>
      <c r="C2019" s="117">
        <f t="shared" si="193"/>
        <v>23</v>
      </c>
      <c r="D2019" s="117">
        <v>164000</v>
      </c>
      <c r="E2019" s="117">
        <v>110000</v>
      </c>
      <c r="F2019" s="117">
        <v>2012</v>
      </c>
      <c r="G2019" s="117">
        <v>2.7306010000000001</v>
      </c>
      <c r="N2019" s="117" t="str">
        <f t="shared" si="189"/>
        <v>164000110000</v>
      </c>
      <c r="O2019" s="117">
        <f t="shared" si="190"/>
        <v>36</v>
      </c>
      <c r="P2019" s="117">
        <f t="shared" si="191"/>
        <v>23</v>
      </c>
      <c r="R2019" s="117">
        <f>VLOOKUP(B2019&amp;"-"&amp;C2019,Backgroundconc!$A$3:$E$2100,4,FALSE)</f>
        <v>164000</v>
      </c>
      <c r="S2019" s="117">
        <f>VLOOKUP(B2019&amp;"-"&amp;C2019,Backgroundconc!$A$3:$E$2100,5,FALSE)</f>
        <v>110000</v>
      </c>
    </row>
    <row r="2020" spans="1:19">
      <c r="A2020" s="117" t="str">
        <f t="shared" si="188"/>
        <v>36242012</v>
      </c>
      <c r="B2020" s="117">
        <f t="shared" si="192"/>
        <v>36</v>
      </c>
      <c r="C2020" s="117">
        <f t="shared" si="193"/>
        <v>24</v>
      </c>
      <c r="D2020" s="117">
        <v>164000</v>
      </c>
      <c r="E2020" s="117">
        <v>114000</v>
      </c>
      <c r="F2020" s="117">
        <v>2012</v>
      </c>
      <c r="G2020" s="117">
        <v>2.990936</v>
      </c>
      <c r="N2020" s="117" t="str">
        <f t="shared" si="189"/>
        <v>164000114000</v>
      </c>
      <c r="O2020" s="117">
        <f t="shared" si="190"/>
        <v>36</v>
      </c>
      <c r="P2020" s="117">
        <f t="shared" si="191"/>
        <v>24</v>
      </c>
      <c r="R2020" s="117">
        <f>VLOOKUP(B2020&amp;"-"&amp;C2020,Backgroundconc!$A$3:$E$2100,4,FALSE)</f>
        <v>164000</v>
      </c>
      <c r="S2020" s="117">
        <f>VLOOKUP(B2020&amp;"-"&amp;C2020,Backgroundconc!$A$3:$E$2100,5,FALSE)</f>
        <v>114000</v>
      </c>
    </row>
    <row r="2021" spans="1:19">
      <c r="A2021" s="117" t="str">
        <f t="shared" si="188"/>
        <v>36252012</v>
      </c>
      <c r="B2021" s="117">
        <f t="shared" si="192"/>
        <v>36</v>
      </c>
      <c r="C2021" s="117">
        <f t="shared" si="193"/>
        <v>25</v>
      </c>
      <c r="D2021" s="117">
        <v>164000</v>
      </c>
      <c r="E2021" s="117">
        <v>118000</v>
      </c>
      <c r="F2021" s="117">
        <v>2012</v>
      </c>
      <c r="G2021" s="117">
        <v>2.7296469999999999</v>
      </c>
      <c r="N2021" s="117" t="str">
        <f t="shared" si="189"/>
        <v>164000118000</v>
      </c>
      <c r="O2021" s="117">
        <f t="shared" si="190"/>
        <v>36</v>
      </c>
      <c r="P2021" s="117">
        <f t="shared" si="191"/>
        <v>25</v>
      </c>
      <c r="R2021" s="117">
        <f>VLOOKUP(B2021&amp;"-"&amp;C2021,Backgroundconc!$A$3:$E$2100,4,FALSE)</f>
        <v>164000</v>
      </c>
      <c r="S2021" s="117">
        <f>VLOOKUP(B2021&amp;"-"&amp;C2021,Backgroundconc!$A$3:$E$2100,5,FALSE)</f>
        <v>118000</v>
      </c>
    </row>
    <row r="2022" spans="1:19">
      <c r="A2022" s="117" t="str">
        <f t="shared" si="188"/>
        <v>36262012</v>
      </c>
      <c r="B2022" s="117">
        <f t="shared" si="192"/>
        <v>36</v>
      </c>
      <c r="C2022" s="117">
        <f t="shared" si="193"/>
        <v>26</v>
      </c>
      <c r="D2022" s="117">
        <v>164000</v>
      </c>
      <c r="E2022" s="117">
        <v>122000</v>
      </c>
      <c r="F2022" s="117">
        <v>2012</v>
      </c>
      <c r="G2022" s="117">
        <v>2.7743549999999999</v>
      </c>
      <c r="N2022" s="117" t="str">
        <f t="shared" si="189"/>
        <v>164000122000</v>
      </c>
      <c r="O2022" s="117">
        <f t="shared" si="190"/>
        <v>36</v>
      </c>
      <c r="P2022" s="117">
        <f t="shared" si="191"/>
        <v>26</v>
      </c>
      <c r="R2022" s="117">
        <f>VLOOKUP(B2022&amp;"-"&amp;C2022,Backgroundconc!$A$3:$E$2100,4,FALSE)</f>
        <v>164000</v>
      </c>
      <c r="S2022" s="117">
        <f>VLOOKUP(B2022&amp;"-"&amp;C2022,Backgroundconc!$A$3:$E$2100,5,FALSE)</f>
        <v>122000</v>
      </c>
    </row>
    <row r="2023" spans="1:19">
      <c r="A2023" s="117" t="str">
        <f t="shared" si="188"/>
        <v>36272012</v>
      </c>
      <c r="B2023" s="117">
        <f t="shared" si="192"/>
        <v>36</v>
      </c>
      <c r="C2023" s="117">
        <f t="shared" si="193"/>
        <v>27</v>
      </c>
      <c r="D2023" s="117">
        <v>164000</v>
      </c>
      <c r="E2023" s="117">
        <v>126000</v>
      </c>
      <c r="F2023" s="117">
        <v>2012</v>
      </c>
      <c r="G2023" s="117">
        <v>2.8088489999999999</v>
      </c>
      <c r="N2023" s="117" t="str">
        <f t="shared" si="189"/>
        <v>164000126000</v>
      </c>
      <c r="O2023" s="117">
        <f t="shared" si="190"/>
        <v>36</v>
      </c>
      <c r="P2023" s="117">
        <f t="shared" si="191"/>
        <v>27</v>
      </c>
      <c r="R2023" s="117">
        <f>VLOOKUP(B2023&amp;"-"&amp;C2023,Backgroundconc!$A$3:$E$2100,4,FALSE)</f>
        <v>164000</v>
      </c>
      <c r="S2023" s="117">
        <f>VLOOKUP(B2023&amp;"-"&amp;C2023,Backgroundconc!$A$3:$E$2100,5,FALSE)</f>
        <v>126000</v>
      </c>
    </row>
    <row r="2024" spans="1:19">
      <c r="A2024" s="117" t="str">
        <f t="shared" si="188"/>
        <v>36282012</v>
      </c>
      <c r="B2024" s="117">
        <f t="shared" si="192"/>
        <v>36</v>
      </c>
      <c r="C2024" s="117">
        <f t="shared" si="193"/>
        <v>28</v>
      </c>
      <c r="D2024" s="117">
        <v>164000</v>
      </c>
      <c r="E2024" s="117">
        <v>130000</v>
      </c>
      <c r="F2024" s="117">
        <v>2012</v>
      </c>
      <c r="G2024" s="117">
        <v>3.2738019999999999</v>
      </c>
      <c r="N2024" s="117" t="str">
        <f t="shared" si="189"/>
        <v>164000130000</v>
      </c>
      <c r="O2024" s="117">
        <f t="shared" si="190"/>
        <v>36</v>
      </c>
      <c r="P2024" s="117">
        <f t="shared" si="191"/>
        <v>28</v>
      </c>
      <c r="R2024" s="117">
        <f>VLOOKUP(B2024&amp;"-"&amp;C2024,Backgroundconc!$A$3:$E$2100,4,FALSE)</f>
        <v>164000</v>
      </c>
      <c r="S2024" s="117">
        <f>VLOOKUP(B2024&amp;"-"&amp;C2024,Backgroundconc!$A$3:$E$2100,5,FALSE)</f>
        <v>130000</v>
      </c>
    </row>
    <row r="2025" spans="1:19">
      <c r="A2025" s="117" t="str">
        <f t="shared" si="188"/>
        <v>36292012</v>
      </c>
      <c r="B2025" s="117">
        <f t="shared" si="192"/>
        <v>36</v>
      </c>
      <c r="C2025" s="117">
        <f t="shared" si="193"/>
        <v>29</v>
      </c>
      <c r="D2025" s="117">
        <v>164000</v>
      </c>
      <c r="E2025" s="117">
        <v>134000</v>
      </c>
      <c r="F2025" s="117">
        <v>2012</v>
      </c>
      <c r="G2025" s="117">
        <v>3.4866869999999999</v>
      </c>
      <c r="N2025" s="117" t="str">
        <f t="shared" si="189"/>
        <v>164000134000</v>
      </c>
      <c r="O2025" s="117">
        <f t="shared" si="190"/>
        <v>36</v>
      </c>
      <c r="P2025" s="117">
        <f t="shared" si="191"/>
        <v>29</v>
      </c>
      <c r="R2025" s="117">
        <f>VLOOKUP(B2025&amp;"-"&amp;C2025,Backgroundconc!$A$3:$E$2100,4,FALSE)</f>
        <v>164000</v>
      </c>
      <c r="S2025" s="117">
        <f>VLOOKUP(B2025&amp;"-"&amp;C2025,Backgroundconc!$A$3:$E$2100,5,FALSE)</f>
        <v>134000</v>
      </c>
    </row>
    <row r="2026" spans="1:19">
      <c r="A2026" s="117" t="str">
        <f t="shared" si="188"/>
        <v>36302012</v>
      </c>
      <c r="B2026" s="117">
        <f t="shared" si="192"/>
        <v>36</v>
      </c>
      <c r="C2026" s="117">
        <f t="shared" si="193"/>
        <v>30</v>
      </c>
      <c r="D2026" s="117">
        <v>164000</v>
      </c>
      <c r="E2026" s="117">
        <v>138000</v>
      </c>
      <c r="F2026" s="117">
        <v>2012</v>
      </c>
      <c r="G2026" s="117">
        <v>3.7665130000000002</v>
      </c>
      <c r="N2026" s="117" t="str">
        <f t="shared" si="189"/>
        <v>164000138000</v>
      </c>
      <c r="O2026" s="117">
        <f t="shared" si="190"/>
        <v>36</v>
      </c>
      <c r="P2026" s="117">
        <f t="shared" si="191"/>
        <v>30</v>
      </c>
      <c r="R2026" s="117">
        <f>VLOOKUP(B2026&amp;"-"&amp;C2026,Backgroundconc!$A$3:$E$2100,4,FALSE)</f>
        <v>164000</v>
      </c>
      <c r="S2026" s="117">
        <f>VLOOKUP(B2026&amp;"-"&amp;C2026,Backgroundconc!$A$3:$E$2100,5,FALSE)</f>
        <v>138000</v>
      </c>
    </row>
    <row r="2027" spans="1:19">
      <c r="A2027" s="117" t="str">
        <f t="shared" si="188"/>
        <v>36312012</v>
      </c>
      <c r="B2027" s="117">
        <f t="shared" si="192"/>
        <v>36</v>
      </c>
      <c r="C2027" s="117">
        <f t="shared" si="193"/>
        <v>31</v>
      </c>
      <c r="D2027" s="117">
        <v>164000</v>
      </c>
      <c r="E2027" s="117">
        <v>142000</v>
      </c>
      <c r="F2027" s="117">
        <v>2012</v>
      </c>
      <c r="G2027" s="117">
        <v>3.6221610000000002</v>
      </c>
      <c r="N2027" s="117" t="str">
        <f t="shared" si="189"/>
        <v>164000142000</v>
      </c>
      <c r="O2027" s="117">
        <f t="shared" si="190"/>
        <v>36</v>
      </c>
      <c r="P2027" s="117">
        <f t="shared" si="191"/>
        <v>31</v>
      </c>
      <c r="R2027" s="117">
        <f>VLOOKUP(B2027&amp;"-"&amp;C2027,Backgroundconc!$A$3:$E$2100,4,FALSE)</f>
        <v>164000</v>
      </c>
      <c r="S2027" s="117">
        <f>VLOOKUP(B2027&amp;"-"&amp;C2027,Backgroundconc!$A$3:$E$2100,5,FALSE)</f>
        <v>142000</v>
      </c>
    </row>
    <row r="2028" spans="1:19">
      <c r="A2028" s="117" t="str">
        <f t="shared" si="188"/>
        <v>36322012</v>
      </c>
      <c r="B2028" s="117">
        <f t="shared" si="192"/>
        <v>36</v>
      </c>
      <c r="C2028" s="117">
        <f t="shared" si="193"/>
        <v>32</v>
      </c>
      <c r="D2028" s="117">
        <v>164000</v>
      </c>
      <c r="E2028" s="117">
        <v>146000</v>
      </c>
      <c r="F2028" s="117">
        <v>2012</v>
      </c>
      <c r="G2028" s="117">
        <v>3.4828730000000001</v>
      </c>
      <c r="N2028" s="117" t="str">
        <f t="shared" si="189"/>
        <v>164000146000</v>
      </c>
      <c r="O2028" s="117">
        <f t="shared" si="190"/>
        <v>36</v>
      </c>
      <c r="P2028" s="117">
        <f t="shared" si="191"/>
        <v>32</v>
      </c>
      <c r="R2028" s="117">
        <f>VLOOKUP(B2028&amp;"-"&amp;C2028,Backgroundconc!$A$3:$E$2100,4,FALSE)</f>
        <v>164000</v>
      </c>
      <c r="S2028" s="117">
        <f>VLOOKUP(B2028&amp;"-"&amp;C2028,Backgroundconc!$A$3:$E$2100,5,FALSE)</f>
        <v>146000</v>
      </c>
    </row>
    <row r="2029" spans="1:19">
      <c r="A2029" s="117" t="str">
        <f t="shared" si="188"/>
        <v>36332012</v>
      </c>
      <c r="B2029" s="117">
        <f t="shared" si="192"/>
        <v>36</v>
      </c>
      <c r="C2029" s="117">
        <f t="shared" si="193"/>
        <v>33</v>
      </c>
      <c r="D2029" s="117">
        <v>164000</v>
      </c>
      <c r="E2029" s="117">
        <v>150000</v>
      </c>
      <c r="F2029" s="117">
        <v>2012</v>
      </c>
      <c r="G2029" s="117">
        <v>3.3299799999999999</v>
      </c>
      <c r="N2029" s="117" t="str">
        <f t="shared" si="189"/>
        <v>164000150000</v>
      </c>
      <c r="O2029" s="117">
        <f t="shared" si="190"/>
        <v>36</v>
      </c>
      <c r="P2029" s="117">
        <f t="shared" si="191"/>
        <v>33</v>
      </c>
      <c r="R2029" s="117">
        <f>VLOOKUP(B2029&amp;"-"&amp;C2029,Backgroundconc!$A$3:$E$2100,4,FALSE)</f>
        <v>164000</v>
      </c>
      <c r="S2029" s="117">
        <f>VLOOKUP(B2029&amp;"-"&amp;C2029,Backgroundconc!$A$3:$E$2100,5,FALSE)</f>
        <v>150000</v>
      </c>
    </row>
    <row r="2030" spans="1:19">
      <c r="A2030" s="117" t="str">
        <f t="shared" si="188"/>
        <v>36342012</v>
      </c>
      <c r="B2030" s="117">
        <f t="shared" si="192"/>
        <v>36</v>
      </c>
      <c r="C2030" s="117">
        <f t="shared" si="193"/>
        <v>34</v>
      </c>
      <c r="D2030" s="117">
        <v>164000</v>
      </c>
      <c r="E2030" s="117">
        <v>154000</v>
      </c>
      <c r="F2030" s="117">
        <v>2012</v>
      </c>
      <c r="G2030" s="117">
        <v>3.3778139999999999</v>
      </c>
      <c r="N2030" s="117" t="str">
        <f t="shared" si="189"/>
        <v>164000154000</v>
      </c>
      <c r="O2030" s="117">
        <f t="shared" si="190"/>
        <v>36</v>
      </c>
      <c r="P2030" s="117">
        <f t="shared" si="191"/>
        <v>34</v>
      </c>
      <c r="R2030" s="117">
        <f>VLOOKUP(B2030&amp;"-"&amp;C2030,Backgroundconc!$A$3:$E$2100,4,FALSE)</f>
        <v>164000</v>
      </c>
      <c r="S2030" s="117">
        <f>VLOOKUP(B2030&amp;"-"&amp;C2030,Backgroundconc!$A$3:$E$2100,5,FALSE)</f>
        <v>154000</v>
      </c>
    </row>
    <row r="2031" spans="1:19">
      <c r="A2031" s="117" t="str">
        <f t="shared" si="188"/>
        <v>36352012</v>
      </c>
      <c r="B2031" s="117">
        <f t="shared" si="192"/>
        <v>36</v>
      </c>
      <c r="C2031" s="117">
        <f t="shared" si="193"/>
        <v>35</v>
      </c>
      <c r="D2031" s="117">
        <v>164000</v>
      </c>
      <c r="E2031" s="117">
        <v>158000</v>
      </c>
      <c r="F2031" s="117">
        <v>2012</v>
      </c>
      <c r="G2031" s="117">
        <v>3.3714780000000002</v>
      </c>
      <c r="N2031" s="117" t="str">
        <f t="shared" si="189"/>
        <v>164000158000</v>
      </c>
      <c r="O2031" s="117">
        <f t="shared" si="190"/>
        <v>36</v>
      </c>
      <c r="P2031" s="117">
        <f t="shared" si="191"/>
        <v>35</v>
      </c>
      <c r="R2031" s="117">
        <f>VLOOKUP(B2031&amp;"-"&amp;C2031,Backgroundconc!$A$3:$E$2100,4,FALSE)</f>
        <v>164000</v>
      </c>
      <c r="S2031" s="117">
        <f>VLOOKUP(B2031&amp;"-"&amp;C2031,Backgroundconc!$A$3:$E$2100,5,FALSE)</f>
        <v>158000</v>
      </c>
    </row>
    <row r="2032" spans="1:19">
      <c r="A2032" s="117" t="str">
        <f t="shared" si="188"/>
        <v>36362012</v>
      </c>
      <c r="B2032" s="117">
        <f t="shared" si="192"/>
        <v>36</v>
      </c>
      <c r="C2032" s="117">
        <f t="shared" si="193"/>
        <v>36</v>
      </c>
      <c r="D2032" s="117">
        <v>164000</v>
      </c>
      <c r="E2032" s="117">
        <v>162000</v>
      </c>
      <c r="F2032" s="117">
        <v>2012</v>
      </c>
      <c r="G2032" s="117">
        <v>3.531911</v>
      </c>
      <c r="N2032" s="117" t="str">
        <f t="shared" si="189"/>
        <v>164000162000</v>
      </c>
      <c r="O2032" s="117">
        <f t="shared" si="190"/>
        <v>36</v>
      </c>
      <c r="P2032" s="117">
        <f t="shared" si="191"/>
        <v>36</v>
      </c>
      <c r="R2032" s="117">
        <f>VLOOKUP(B2032&amp;"-"&amp;C2032,Backgroundconc!$A$3:$E$2100,4,FALSE)</f>
        <v>164000</v>
      </c>
      <c r="S2032" s="117">
        <f>VLOOKUP(B2032&amp;"-"&amp;C2032,Backgroundconc!$A$3:$E$2100,5,FALSE)</f>
        <v>162000</v>
      </c>
    </row>
    <row r="2033" spans="1:19">
      <c r="A2033" s="117" t="str">
        <f t="shared" si="188"/>
        <v>36372012</v>
      </c>
      <c r="B2033" s="117">
        <f t="shared" si="192"/>
        <v>36</v>
      </c>
      <c r="C2033" s="117">
        <f t="shared" si="193"/>
        <v>37</v>
      </c>
      <c r="D2033" s="117">
        <v>164000</v>
      </c>
      <c r="E2033" s="117">
        <v>166000</v>
      </c>
      <c r="F2033" s="117">
        <v>2012</v>
      </c>
      <c r="G2033" s="117">
        <v>3.6418750000000002</v>
      </c>
      <c r="N2033" s="117" t="str">
        <f t="shared" si="189"/>
        <v>164000166000</v>
      </c>
      <c r="O2033" s="117">
        <f t="shared" si="190"/>
        <v>36</v>
      </c>
      <c r="P2033" s="117">
        <f t="shared" si="191"/>
        <v>37</v>
      </c>
      <c r="R2033" s="117">
        <f>VLOOKUP(B2033&amp;"-"&amp;C2033,Backgroundconc!$A$3:$E$2100,4,FALSE)</f>
        <v>164000</v>
      </c>
      <c r="S2033" s="117">
        <f>VLOOKUP(B2033&amp;"-"&amp;C2033,Backgroundconc!$A$3:$E$2100,5,FALSE)</f>
        <v>166000</v>
      </c>
    </row>
    <row r="2034" spans="1:19">
      <c r="A2034" s="117" t="str">
        <f t="shared" si="188"/>
        <v>36382012</v>
      </c>
      <c r="B2034" s="117">
        <f t="shared" si="192"/>
        <v>36</v>
      </c>
      <c r="C2034" s="117">
        <f t="shared" si="193"/>
        <v>38</v>
      </c>
      <c r="D2034" s="117">
        <v>164000</v>
      </c>
      <c r="E2034" s="117">
        <v>170000</v>
      </c>
      <c r="F2034" s="117">
        <v>2012</v>
      </c>
      <c r="G2034" s="117">
        <v>3.5979809999999999</v>
      </c>
      <c r="N2034" s="117" t="str">
        <f t="shared" si="189"/>
        <v>164000170000</v>
      </c>
      <c r="O2034" s="117">
        <f t="shared" si="190"/>
        <v>36</v>
      </c>
      <c r="P2034" s="117">
        <f t="shared" si="191"/>
        <v>38</v>
      </c>
      <c r="R2034" s="117">
        <f>VLOOKUP(B2034&amp;"-"&amp;C2034,Backgroundconc!$A$3:$E$2100,4,FALSE)</f>
        <v>164000</v>
      </c>
      <c r="S2034" s="117">
        <f>VLOOKUP(B2034&amp;"-"&amp;C2034,Backgroundconc!$A$3:$E$2100,5,FALSE)</f>
        <v>170000</v>
      </c>
    </row>
    <row r="2035" spans="1:19">
      <c r="A2035" s="117" t="str">
        <f t="shared" si="188"/>
        <v>36392012</v>
      </c>
      <c r="B2035" s="117">
        <f t="shared" si="192"/>
        <v>36</v>
      </c>
      <c r="C2035" s="117">
        <f t="shared" si="193"/>
        <v>39</v>
      </c>
      <c r="D2035" s="117">
        <v>164000</v>
      </c>
      <c r="E2035" s="117">
        <v>174000</v>
      </c>
      <c r="F2035" s="117">
        <v>2012</v>
      </c>
      <c r="G2035" s="117">
        <v>3.4988450000000002</v>
      </c>
      <c r="N2035" s="117" t="str">
        <f t="shared" si="189"/>
        <v>164000174000</v>
      </c>
      <c r="O2035" s="117">
        <f t="shared" si="190"/>
        <v>36</v>
      </c>
      <c r="P2035" s="117">
        <f t="shared" si="191"/>
        <v>39</v>
      </c>
      <c r="R2035" s="117">
        <f>VLOOKUP(B2035&amp;"-"&amp;C2035,Backgroundconc!$A$3:$E$2100,4,FALSE)</f>
        <v>164000</v>
      </c>
      <c r="S2035" s="117">
        <f>VLOOKUP(B2035&amp;"-"&amp;C2035,Backgroundconc!$A$3:$E$2100,5,FALSE)</f>
        <v>174000</v>
      </c>
    </row>
    <row r="2036" spans="1:19">
      <c r="A2036" s="117" t="str">
        <f t="shared" si="188"/>
        <v>36402012</v>
      </c>
      <c r="B2036" s="117">
        <f t="shared" si="192"/>
        <v>36</v>
      </c>
      <c r="C2036" s="117">
        <f t="shared" si="193"/>
        <v>40</v>
      </c>
      <c r="D2036" s="117">
        <v>164000</v>
      </c>
      <c r="E2036" s="117">
        <v>178000</v>
      </c>
      <c r="F2036" s="117">
        <v>2012</v>
      </c>
      <c r="G2036" s="117">
        <v>3.3885040000000002</v>
      </c>
      <c r="N2036" s="117" t="str">
        <f t="shared" si="189"/>
        <v>164000178000</v>
      </c>
      <c r="O2036" s="117">
        <f t="shared" si="190"/>
        <v>36</v>
      </c>
      <c r="P2036" s="117">
        <f t="shared" si="191"/>
        <v>40</v>
      </c>
      <c r="R2036" s="117">
        <f>VLOOKUP(B2036&amp;"-"&amp;C2036,Backgroundconc!$A$3:$E$2100,4,FALSE)</f>
        <v>164000</v>
      </c>
      <c r="S2036" s="117">
        <f>VLOOKUP(B2036&amp;"-"&amp;C2036,Backgroundconc!$A$3:$E$2100,5,FALSE)</f>
        <v>178000</v>
      </c>
    </row>
    <row r="2037" spans="1:19">
      <c r="A2037" s="117" t="str">
        <f t="shared" si="188"/>
        <v>36412012</v>
      </c>
      <c r="B2037" s="117">
        <f t="shared" si="192"/>
        <v>36</v>
      </c>
      <c r="C2037" s="117">
        <f t="shared" si="193"/>
        <v>41</v>
      </c>
      <c r="D2037" s="117">
        <v>164000</v>
      </c>
      <c r="E2037" s="117">
        <v>182000</v>
      </c>
      <c r="F2037" s="117">
        <v>2012</v>
      </c>
      <c r="G2037" s="117">
        <v>3.3054709999999998</v>
      </c>
      <c r="N2037" s="117" t="str">
        <f t="shared" si="189"/>
        <v>164000182000</v>
      </c>
      <c r="O2037" s="117">
        <f t="shared" si="190"/>
        <v>36</v>
      </c>
      <c r="P2037" s="117">
        <f t="shared" si="191"/>
        <v>41</v>
      </c>
      <c r="R2037" s="117">
        <f>VLOOKUP(B2037&amp;"-"&amp;C2037,Backgroundconc!$A$3:$E$2100,4,FALSE)</f>
        <v>164000</v>
      </c>
      <c r="S2037" s="117">
        <f>VLOOKUP(B2037&amp;"-"&amp;C2037,Backgroundconc!$A$3:$E$2100,5,FALSE)</f>
        <v>182000</v>
      </c>
    </row>
    <row r="2038" spans="1:19">
      <c r="A2038" s="117" t="str">
        <f t="shared" si="188"/>
        <v>36422012</v>
      </c>
      <c r="B2038" s="117">
        <f t="shared" si="192"/>
        <v>36</v>
      </c>
      <c r="C2038" s="117">
        <f t="shared" si="193"/>
        <v>42</v>
      </c>
      <c r="D2038" s="117">
        <v>164000</v>
      </c>
      <c r="E2038" s="117">
        <v>186000</v>
      </c>
      <c r="F2038" s="117">
        <v>2012</v>
      </c>
      <c r="G2038" s="117">
        <v>3.2749480000000002</v>
      </c>
      <c r="N2038" s="117" t="str">
        <f t="shared" si="189"/>
        <v>164000186000</v>
      </c>
      <c r="O2038" s="117">
        <f t="shared" si="190"/>
        <v>36</v>
      </c>
      <c r="P2038" s="117">
        <f t="shared" si="191"/>
        <v>42</v>
      </c>
      <c r="R2038" s="117">
        <f>VLOOKUP(B2038&amp;"-"&amp;C2038,Backgroundconc!$A$3:$E$2100,4,FALSE)</f>
        <v>164000</v>
      </c>
      <c r="S2038" s="117">
        <f>VLOOKUP(B2038&amp;"-"&amp;C2038,Backgroundconc!$A$3:$E$2100,5,FALSE)</f>
        <v>186000</v>
      </c>
    </row>
    <row r="2039" spans="1:19">
      <c r="A2039" s="117" t="str">
        <f t="shared" si="188"/>
        <v>36432012</v>
      </c>
      <c r="B2039" s="117">
        <f t="shared" si="192"/>
        <v>36</v>
      </c>
      <c r="C2039" s="117">
        <f t="shared" si="193"/>
        <v>43</v>
      </c>
      <c r="D2039" s="117">
        <v>164000</v>
      </c>
      <c r="E2039" s="117">
        <v>190000</v>
      </c>
      <c r="F2039" s="117">
        <v>2012</v>
      </c>
      <c r="G2039" s="117">
        <v>2.994116</v>
      </c>
      <c r="N2039" s="117" t="str">
        <f t="shared" si="189"/>
        <v>164000190000</v>
      </c>
      <c r="O2039" s="117">
        <f t="shared" si="190"/>
        <v>36</v>
      </c>
      <c r="P2039" s="117">
        <f t="shared" si="191"/>
        <v>43</v>
      </c>
      <c r="R2039" s="117">
        <f>VLOOKUP(B2039&amp;"-"&amp;C2039,Backgroundconc!$A$3:$E$2100,4,FALSE)</f>
        <v>164000</v>
      </c>
      <c r="S2039" s="117">
        <f>VLOOKUP(B2039&amp;"-"&amp;C2039,Backgroundconc!$A$3:$E$2100,5,FALSE)</f>
        <v>190000</v>
      </c>
    </row>
    <row r="2040" spans="1:19">
      <c r="A2040" s="117" t="str">
        <f t="shared" si="188"/>
        <v>36442012</v>
      </c>
      <c r="B2040" s="117">
        <f t="shared" si="192"/>
        <v>36</v>
      </c>
      <c r="C2040" s="117">
        <f t="shared" si="193"/>
        <v>44</v>
      </c>
      <c r="D2040" s="117">
        <v>164000</v>
      </c>
      <c r="E2040" s="117">
        <v>194000</v>
      </c>
      <c r="F2040" s="117">
        <v>2012</v>
      </c>
      <c r="G2040" s="117">
        <v>2.9940030000000002</v>
      </c>
      <c r="N2040" s="117" t="str">
        <f t="shared" si="189"/>
        <v>164000194000</v>
      </c>
      <c r="O2040" s="117">
        <f t="shared" si="190"/>
        <v>36</v>
      </c>
      <c r="P2040" s="117">
        <f t="shared" si="191"/>
        <v>44</v>
      </c>
      <c r="R2040" s="117">
        <f>VLOOKUP(B2040&amp;"-"&amp;C2040,Backgroundconc!$A$3:$E$2100,4,FALSE)</f>
        <v>164000</v>
      </c>
      <c r="S2040" s="117">
        <f>VLOOKUP(B2040&amp;"-"&amp;C2040,Backgroundconc!$A$3:$E$2100,5,FALSE)</f>
        <v>194000</v>
      </c>
    </row>
    <row r="2041" spans="1:19">
      <c r="A2041" s="117" t="str">
        <f t="shared" si="188"/>
        <v>36452012</v>
      </c>
      <c r="B2041" s="117">
        <f t="shared" si="192"/>
        <v>36</v>
      </c>
      <c r="C2041" s="117">
        <f t="shared" si="193"/>
        <v>45</v>
      </c>
      <c r="D2041" s="117">
        <v>164000</v>
      </c>
      <c r="E2041" s="117">
        <v>198000</v>
      </c>
      <c r="F2041" s="117">
        <v>2012</v>
      </c>
      <c r="G2041" s="117">
        <v>3.0350480000000002</v>
      </c>
      <c r="N2041" s="117" t="str">
        <f t="shared" si="189"/>
        <v>164000198000</v>
      </c>
      <c r="O2041" s="117">
        <f t="shared" si="190"/>
        <v>36</v>
      </c>
      <c r="P2041" s="117">
        <f t="shared" si="191"/>
        <v>45</v>
      </c>
      <c r="R2041" s="117">
        <f>VLOOKUP(B2041&amp;"-"&amp;C2041,Backgroundconc!$A$3:$E$2100,4,FALSE)</f>
        <v>164000</v>
      </c>
      <c r="S2041" s="117">
        <f>VLOOKUP(B2041&amp;"-"&amp;C2041,Backgroundconc!$A$3:$E$2100,5,FALSE)</f>
        <v>198000</v>
      </c>
    </row>
    <row r="2042" spans="1:19">
      <c r="A2042" s="117" t="str">
        <f t="shared" si="188"/>
        <v>36462012</v>
      </c>
      <c r="B2042" s="117">
        <f t="shared" si="192"/>
        <v>36</v>
      </c>
      <c r="C2042" s="117">
        <f t="shared" si="193"/>
        <v>46</v>
      </c>
      <c r="D2042" s="117">
        <v>164000</v>
      </c>
      <c r="E2042" s="117">
        <v>202000</v>
      </c>
      <c r="F2042" s="117">
        <v>2012</v>
      </c>
      <c r="G2042" s="117">
        <v>2.9636149999999999</v>
      </c>
      <c r="N2042" s="117" t="str">
        <f t="shared" si="189"/>
        <v>164000202000</v>
      </c>
      <c r="O2042" s="117">
        <f t="shared" si="190"/>
        <v>36</v>
      </c>
      <c r="P2042" s="117">
        <f t="shared" si="191"/>
        <v>46</v>
      </c>
      <c r="R2042" s="117">
        <f>VLOOKUP(B2042&amp;"-"&amp;C2042,Backgroundconc!$A$3:$E$2100,4,FALSE)</f>
        <v>164000</v>
      </c>
      <c r="S2042" s="117">
        <f>VLOOKUP(B2042&amp;"-"&amp;C2042,Backgroundconc!$A$3:$E$2100,5,FALSE)</f>
        <v>202000</v>
      </c>
    </row>
    <row r="2043" spans="1:19">
      <c r="A2043" s="117" t="str">
        <f t="shared" si="188"/>
        <v>36472012</v>
      </c>
      <c r="B2043" s="117">
        <f t="shared" si="192"/>
        <v>36</v>
      </c>
      <c r="C2043" s="117">
        <f t="shared" si="193"/>
        <v>47</v>
      </c>
      <c r="D2043" s="117">
        <v>164000</v>
      </c>
      <c r="E2043" s="117">
        <v>206000</v>
      </c>
      <c r="F2043" s="117">
        <v>2012</v>
      </c>
      <c r="G2043" s="117">
        <v>3.2485780000000002</v>
      </c>
      <c r="N2043" s="117" t="str">
        <f t="shared" si="189"/>
        <v>164000206000</v>
      </c>
      <c r="O2043" s="117">
        <f t="shared" si="190"/>
        <v>36</v>
      </c>
      <c r="P2043" s="117">
        <f t="shared" si="191"/>
        <v>47</v>
      </c>
      <c r="R2043" s="117">
        <f>VLOOKUP(B2043&amp;"-"&amp;C2043,Backgroundconc!$A$3:$E$2100,4,FALSE)</f>
        <v>164000</v>
      </c>
      <c r="S2043" s="117">
        <f>VLOOKUP(B2043&amp;"-"&amp;C2043,Backgroundconc!$A$3:$E$2100,5,FALSE)</f>
        <v>206000</v>
      </c>
    </row>
    <row r="2044" spans="1:19">
      <c r="A2044" s="117" t="str">
        <f t="shared" si="188"/>
        <v>36482012</v>
      </c>
      <c r="B2044" s="117">
        <f t="shared" si="192"/>
        <v>36</v>
      </c>
      <c r="C2044" s="117">
        <f t="shared" si="193"/>
        <v>48</v>
      </c>
      <c r="D2044" s="117">
        <v>164000</v>
      </c>
      <c r="E2044" s="117">
        <v>210000</v>
      </c>
      <c r="F2044" s="117">
        <v>2012</v>
      </c>
      <c r="G2044" s="117">
        <v>3.1824599999999998</v>
      </c>
      <c r="N2044" s="117" t="str">
        <f t="shared" si="189"/>
        <v>164000210000</v>
      </c>
      <c r="O2044" s="117">
        <f t="shared" si="190"/>
        <v>36</v>
      </c>
      <c r="P2044" s="117">
        <f t="shared" si="191"/>
        <v>48</v>
      </c>
      <c r="R2044" s="117">
        <f>VLOOKUP(B2044&amp;"-"&amp;C2044,Backgroundconc!$A$3:$E$2100,4,FALSE)</f>
        <v>164000</v>
      </c>
      <c r="S2044" s="117">
        <f>VLOOKUP(B2044&amp;"-"&amp;C2044,Backgroundconc!$A$3:$E$2100,5,FALSE)</f>
        <v>210000</v>
      </c>
    </row>
    <row r="2045" spans="1:19">
      <c r="A2045" s="117" t="str">
        <f t="shared" si="188"/>
        <v>36492012</v>
      </c>
      <c r="B2045" s="117">
        <f t="shared" si="192"/>
        <v>36</v>
      </c>
      <c r="C2045" s="117">
        <f t="shared" si="193"/>
        <v>49</v>
      </c>
      <c r="D2045" s="117">
        <v>164000</v>
      </c>
      <c r="E2045" s="117">
        <v>214000</v>
      </c>
      <c r="F2045" s="117">
        <v>2012</v>
      </c>
      <c r="G2045" s="117">
        <v>2.923721</v>
      </c>
      <c r="N2045" s="117" t="str">
        <f t="shared" si="189"/>
        <v>164000214000</v>
      </c>
      <c r="O2045" s="117">
        <f t="shared" si="190"/>
        <v>36</v>
      </c>
      <c r="P2045" s="117">
        <f t="shared" si="191"/>
        <v>49</v>
      </c>
      <c r="R2045" s="117">
        <f>VLOOKUP(B2045&amp;"-"&amp;C2045,Backgroundconc!$A$3:$E$2100,4,FALSE)</f>
        <v>164000</v>
      </c>
      <c r="S2045" s="117">
        <f>VLOOKUP(B2045&amp;"-"&amp;C2045,Backgroundconc!$A$3:$E$2100,5,FALSE)</f>
        <v>214000</v>
      </c>
    </row>
    <row r="2046" spans="1:19">
      <c r="A2046" s="117" t="str">
        <f t="shared" si="188"/>
        <v>36502012</v>
      </c>
      <c r="B2046" s="117">
        <f t="shared" si="192"/>
        <v>36</v>
      </c>
      <c r="C2046" s="117">
        <f t="shared" si="193"/>
        <v>50</v>
      </c>
      <c r="D2046" s="117">
        <v>164000</v>
      </c>
      <c r="E2046" s="117">
        <v>218000</v>
      </c>
      <c r="F2046" s="117">
        <v>2012</v>
      </c>
      <c r="G2046" s="117">
        <v>2.9975339999999999</v>
      </c>
      <c r="N2046" s="117" t="str">
        <f t="shared" si="189"/>
        <v>164000218000</v>
      </c>
      <c r="O2046" s="117">
        <f t="shared" si="190"/>
        <v>36</v>
      </c>
      <c r="P2046" s="117">
        <f t="shared" si="191"/>
        <v>50</v>
      </c>
      <c r="R2046" s="117">
        <f>VLOOKUP(B2046&amp;"-"&amp;C2046,Backgroundconc!$A$3:$E$2100,4,FALSE)</f>
        <v>164000</v>
      </c>
      <c r="S2046" s="117">
        <f>VLOOKUP(B2046&amp;"-"&amp;C2046,Backgroundconc!$A$3:$E$2100,5,FALSE)</f>
        <v>218000</v>
      </c>
    </row>
    <row r="2047" spans="1:19">
      <c r="A2047" s="117" t="str">
        <f t="shared" si="188"/>
        <v>36512012</v>
      </c>
      <c r="B2047" s="117">
        <f t="shared" si="192"/>
        <v>36</v>
      </c>
      <c r="C2047" s="117">
        <f t="shared" si="193"/>
        <v>51</v>
      </c>
      <c r="D2047" s="117">
        <v>164000</v>
      </c>
      <c r="E2047" s="117">
        <v>222000</v>
      </c>
      <c r="F2047" s="117">
        <v>2012</v>
      </c>
      <c r="G2047" s="117">
        <v>2.9232930000000001</v>
      </c>
      <c r="N2047" s="117" t="str">
        <f t="shared" si="189"/>
        <v>164000222000</v>
      </c>
      <c r="O2047" s="117">
        <f t="shared" si="190"/>
        <v>36</v>
      </c>
      <c r="P2047" s="117">
        <f t="shared" si="191"/>
        <v>51</v>
      </c>
      <c r="R2047" s="117">
        <f>VLOOKUP(B2047&amp;"-"&amp;C2047,Backgroundconc!$A$3:$E$2100,4,FALSE)</f>
        <v>164000</v>
      </c>
      <c r="S2047" s="117">
        <f>VLOOKUP(B2047&amp;"-"&amp;C2047,Backgroundconc!$A$3:$E$2100,5,FALSE)</f>
        <v>222000</v>
      </c>
    </row>
    <row r="2048" spans="1:19">
      <c r="A2048" s="117" t="str">
        <f t="shared" si="188"/>
        <v>36522012</v>
      </c>
      <c r="B2048" s="117">
        <f t="shared" si="192"/>
        <v>36</v>
      </c>
      <c r="C2048" s="117">
        <f t="shared" si="193"/>
        <v>52</v>
      </c>
      <c r="D2048" s="117">
        <v>164000</v>
      </c>
      <c r="E2048" s="117">
        <v>226000</v>
      </c>
      <c r="F2048" s="117">
        <v>2012</v>
      </c>
      <c r="G2048" s="117">
        <v>3.1844160000000001</v>
      </c>
      <c r="N2048" s="117" t="str">
        <f t="shared" si="189"/>
        <v>164000226000</v>
      </c>
      <c r="O2048" s="117">
        <f t="shared" si="190"/>
        <v>36</v>
      </c>
      <c r="P2048" s="117">
        <f t="shared" si="191"/>
        <v>52</v>
      </c>
      <c r="R2048" s="117">
        <f>VLOOKUP(B2048&amp;"-"&amp;C2048,Backgroundconc!$A$3:$E$2100,4,FALSE)</f>
        <v>164000</v>
      </c>
      <c r="S2048" s="117">
        <f>VLOOKUP(B2048&amp;"-"&amp;C2048,Backgroundconc!$A$3:$E$2100,5,FALSE)</f>
        <v>226000</v>
      </c>
    </row>
    <row r="2049" spans="1:19">
      <c r="A2049" s="117" t="str">
        <f t="shared" si="188"/>
        <v>36532012</v>
      </c>
      <c r="B2049" s="117">
        <f t="shared" si="192"/>
        <v>36</v>
      </c>
      <c r="C2049" s="117">
        <f t="shared" si="193"/>
        <v>53</v>
      </c>
      <c r="D2049" s="117">
        <v>164000</v>
      </c>
      <c r="E2049" s="117">
        <v>230000</v>
      </c>
      <c r="F2049" s="117">
        <v>2012</v>
      </c>
      <c r="G2049" s="117">
        <v>3.107872</v>
      </c>
      <c r="N2049" s="117" t="str">
        <f t="shared" si="189"/>
        <v>164000230000</v>
      </c>
      <c r="O2049" s="117">
        <f t="shared" si="190"/>
        <v>36</v>
      </c>
      <c r="P2049" s="117">
        <f t="shared" si="191"/>
        <v>53</v>
      </c>
      <c r="R2049" s="117">
        <f>VLOOKUP(B2049&amp;"-"&amp;C2049,Backgroundconc!$A$3:$E$2100,4,FALSE)</f>
        <v>164000</v>
      </c>
      <c r="S2049" s="117">
        <f>VLOOKUP(B2049&amp;"-"&amp;C2049,Backgroundconc!$A$3:$E$2100,5,FALSE)</f>
        <v>230000</v>
      </c>
    </row>
    <row r="2050" spans="1:19">
      <c r="A2050" s="117" t="str">
        <f t="shared" si="188"/>
        <v>36542012</v>
      </c>
      <c r="B2050" s="117">
        <f t="shared" si="192"/>
        <v>36</v>
      </c>
      <c r="C2050" s="117">
        <f t="shared" si="193"/>
        <v>54</v>
      </c>
      <c r="D2050" s="117">
        <v>164000</v>
      </c>
      <c r="E2050" s="117">
        <v>234000</v>
      </c>
      <c r="F2050" s="117">
        <v>2012</v>
      </c>
      <c r="G2050" s="117">
        <v>3.3080850000000002</v>
      </c>
      <c r="N2050" s="117" t="str">
        <f t="shared" si="189"/>
        <v>164000234000</v>
      </c>
      <c r="O2050" s="117">
        <f t="shared" si="190"/>
        <v>36</v>
      </c>
      <c r="P2050" s="117">
        <f t="shared" si="191"/>
        <v>54</v>
      </c>
      <c r="R2050" s="117">
        <f>VLOOKUP(B2050&amp;"-"&amp;C2050,Backgroundconc!$A$3:$E$2100,4,FALSE)</f>
        <v>164000</v>
      </c>
      <c r="S2050" s="117">
        <f>VLOOKUP(B2050&amp;"-"&amp;C2050,Backgroundconc!$A$3:$E$2100,5,FALSE)</f>
        <v>234000</v>
      </c>
    </row>
    <row r="2051" spans="1:19">
      <c r="A2051" s="117" t="str">
        <f t="shared" ref="A2051:A2114" si="194">CONCATENATE(B2051,C2051,F2051)</f>
        <v>36552012</v>
      </c>
      <c r="B2051" s="117">
        <f t="shared" si="192"/>
        <v>36</v>
      </c>
      <c r="C2051" s="117">
        <f t="shared" si="193"/>
        <v>55</v>
      </c>
      <c r="D2051" s="117">
        <v>164000</v>
      </c>
      <c r="E2051" s="117">
        <v>238000</v>
      </c>
      <c r="F2051" s="117">
        <v>2012</v>
      </c>
      <c r="G2051" s="117">
        <v>3.378495</v>
      </c>
      <c r="N2051" s="117" t="str">
        <f t="shared" ref="N2051:N2114" si="195">D2051&amp;E2051</f>
        <v>164000238000</v>
      </c>
      <c r="O2051" s="117">
        <f t="shared" ref="O2051:O2114" si="196">B2051</f>
        <v>36</v>
      </c>
      <c r="P2051" s="117">
        <f t="shared" ref="P2051:P2114" si="197">C2051</f>
        <v>55</v>
      </c>
      <c r="R2051" s="117">
        <f>VLOOKUP(B2051&amp;"-"&amp;C2051,Backgroundconc!$A$3:$E$2100,4,FALSE)</f>
        <v>164000</v>
      </c>
      <c r="S2051" s="117">
        <f>VLOOKUP(B2051&amp;"-"&amp;C2051,Backgroundconc!$A$3:$E$2100,5,FALSE)</f>
        <v>238000</v>
      </c>
    </row>
    <row r="2052" spans="1:19">
      <c r="A2052" s="117" t="str">
        <f t="shared" si="194"/>
        <v>36562012</v>
      </c>
      <c r="B2052" s="117">
        <f t="shared" si="192"/>
        <v>36</v>
      </c>
      <c r="C2052" s="117">
        <f t="shared" si="193"/>
        <v>56</v>
      </c>
      <c r="D2052" s="117">
        <v>164000</v>
      </c>
      <c r="E2052" s="117">
        <v>242000</v>
      </c>
      <c r="F2052" s="117">
        <v>2012</v>
      </c>
      <c r="G2052" s="117">
        <v>3.3710819999999999</v>
      </c>
      <c r="N2052" s="117" t="str">
        <f t="shared" si="195"/>
        <v>164000242000</v>
      </c>
      <c r="O2052" s="117">
        <f t="shared" si="196"/>
        <v>36</v>
      </c>
      <c r="P2052" s="117">
        <f t="shared" si="197"/>
        <v>56</v>
      </c>
      <c r="R2052" s="117">
        <f>VLOOKUP(B2052&amp;"-"&amp;C2052,Backgroundconc!$A$3:$E$2100,4,FALSE)</f>
        <v>164000</v>
      </c>
      <c r="S2052" s="117">
        <f>VLOOKUP(B2052&amp;"-"&amp;C2052,Backgroundconc!$A$3:$E$2100,5,FALSE)</f>
        <v>242000</v>
      </c>
    </row>
    <row r="2053" spans="1:19">
      <c r="A2053" s="117" t="str">
        <f t="shared" si="194"/>
        <v>36572012</v>
      </c>
      <c r="B2053" s="117">
        <f t="shared" si="192"/>
        <v>36</v>
      </c>
      <c r="C2053" s="117">
        <f t="shared" si="193"/>
        <v>57</v>
      </c>
      <c r="D2053" s="117">
        <v>164000</v>
      </c>
      <c r="E2053" s="117">
        <v>246000</v>
      </c>
      <c r="F2053" s="117">
        <v>2012</v>
      </c>
      <c r="G2053" s="117">
        <v>3.0722830000000001</v>
      </c>
      <c r="N2053" s="117" t="str">
        <f t="shared" si="195"/>
        <v>164000246000</v>
      </c>
      <c r="O2053" s="117">
        <f t="shared" si="196"/>
        <v>36</v>
      </c>
      <c r="P2053" s="117">
        <f t="shared" si="197"/>
        <v>57</v>
      </c>
      <c r="R2053" s="117" t="e">
        <f>VLOOKUP(B2053&amp;"-"&amp;C2053,Backgroundconc!$A$3:$E$2100,4,FALSE)</f>
        <v>#N/A</v>
      </c>
      <c r="S2053" s="117" t="e">
        <f>VLOOKUP(B2053&amp;"-"&amp;C2053,Backgroundconc!$A$3:$E$2100,5,FALSE)</f>
        <v>#N/A</v>
      </c>
    </row>
    <row r="2054" spans="1:19">
      <c r="A2054" s="117" t="str">
        <f t="shared" si="194"/>
        <v>3712012</v>
      </c>
      <c r="B2054" s="117">
        <f t="shared" si="192"/>
        <v>37</v>
      </c>
      <c r="C2054" s="117">
        <f t="shared" si="193"/>
        <v>1</v>
      </c>
      <c r="D2054" s="117">
        <v>168000</v>
      </c>
      <c r="E2054" s="117">
        <v>22000</v>
      </c>
      <c r="F2054" s="117">
        <v>2012</v>
      </c>
      <c r="G2054" s="117">
        <v>3.1482929999999998</v>
      </c>
      <c r="N2054" s="117" t="str">
        <f t="shared" si="195"/>
        <v>16800022000</v>
      </c>
      <c r="O2054" s="117">
        <f t="shared" si="196"/>
        <v>37</v>
      </c>
      <c r="P2054" s="117">
        <f t="shared" si="197"/>
        <v>1</v>
      </c>
      <c r="R2054" s="117" t="e">
        <f>VLOOKUP(B2054&amp;"-"&amp;C2054,Backgroundconc!$A$3:$E$2100,4,FALSE)</f>
        <v>#N/A</v>
      </c>
      <c r="S2054" s="117" t="e">
        <f>VLOOKUP(B2054&amp;"-"&amp;C2054,Backgroundconc!$A$3:$E$2100,5,FALSE)</f>
        <v>#N/A</v>
      </c>
    </row>
    <row r="2055" spans="1:19">
      <c r="A2055" s="117" t="str">
        <f t="shared" si="194"/>
        <v>3722012</v>
      </c>
      <c r="B2055" s="117">
        <f t="shared" si="192"/>
        <v>37</v>
      </c>
      <c r="C2055" s="117">
        <f t="shared" si="193"/>
        <v>2</v>
      </c>
      <c r="D2055" s="117">
        <v>168000</v>
      </c>
      <c r="E2055" s="117">
        <v>26000</v>
      </c>
      <c r="F2055" s="117">
        <v>2012</v>
      </c>
      <c r="G2055" s="117">
        <v>3.1251440000000001</v>
      </c>
      <c r="N2055" s="117" t="str">
        <f t="shared" si="195"/>
        <v>16800026000</v>
      </c>
      <c r="O2055" s="117">
        <f t="shared" si="196"/>
        <v>37</v>
      </c>
      <c r="P2055" s="117">
        <f t="shared" si="197"/>
        <v>2</v>
      </c>
      <c r="R2055" s="117" t="e">
        <f>VLOOKUP(B2055&amp;"-"&amp;C2055,Backgroundconc!$A$3:$E$2100,4,FALSE)</f>
        <v>#N/A</v>
      </c>
      <c r="S2055" s="117" t="e">
        <f>VLOOKUP(B2055&amp;"-"&amp;C2055,Backgroundconc!$A$3:$E$2100,5,FALSE)</f>
        <v>#N/A</v>
      </c>
    </row>
    <row r="2056" spans="1:19">
      <c r="A2056" s="117" t="str">
        <f t="shared" si="194"/>
        <v>3732012</v>
      </c>
      <c r="B2056" s="117">
        <f t="shared" si="192"/>
        <v>37</v>
      </c>
      <c r="C2056" s="117">
        <f t="shared" si="193"/>
        <v>3</v>
      </c>
      <c r="D2056" s="117">
        <v>168000</v>
      </c>
      <c r="E2056" s="117">
        <v>30000</v>
      </c>
      <c r="F2056" s="117">
        <v>2012</v>
      </c>
      <c r="G2056" s="117">
        <v>2.9241009999999998</v>
      </c>
      <c r="N2056" s="117" t="str">
        <f t="shared" si="195"/>
        <v>16800030000</v>
      </c>
      <c r="O2056" s="117">
        <f t="shared" si="196"/>
        <v>37</v>
      </c>
      <c r="P2056" s="117">
        <f t="shared" si="197"/>
        <v>3</v>
      </c>
      <c r="R2056" s="117" t="e">
        <f>VLOOKUP(B2056&amp;"-"&amp;C2056,Backgroundconc!$A$3:$E$2100,4,FALSE)</f>
        <v>#N/A</v>
      </c>
      <c r="S2056" s="117" t="e">
        <f>VLOOKUP(B2056&amp;"-"&amp;C2056,Backgroundconc!$A$3:$E$2100,5,FALSE)</f>
        <v>#N/A</v>
      </c>
    </row>
    <row r="2057" spans="1:19">
      <c r="A2057" s="117" t="str">
        <f t="shared" si="194"/>
        <v>3742012</v>
      </c>
      <c r="B2057" s="117">
        <f t="shared" si="192"/>
        <v>37</v>
      </c>
      <c r="C2057" s="117">
        <f t="shared" si="193"/>
        <v>4</v>
      </c>
      <c r="D2057" s="117">
        <v>168000</v>
      </c>
      <c r="E2057" s="117">
        <v>34000</v>
      </c>
      <c r="F2057" s="117">
        <v>2012</v>
      </c>
      <c r="G2057" s="117">
        <v>2.8670300000000002</v>
      </c>
      <c r="N2057" s="117" t="str">
        <f t="shared" si="195"/>
        <v>16800034000</v>
      </c>
      <c r="O2057" s="117">
        <f t="shared" si="196"/>
        <v>37</v>
      </c>
      <c r="P2057" s="117">
        <f t="shared" si="197"/>
        <v>4</v>
      </c>
      <c r="R2057" s="117" t="e">
        <f>VLOOKUP(B2057&amp;"-"&amp;C2057,Backgroundconc!$A$3:$E$2100,4,FALSE)</f>
        <v>#N/A</v>
      </c>
      <c r="S2057" s="117" t="e">
        <f>VLOOKUP(B2057&amp;"-"&amp;C2057,Backgroundconc!$A$3:$E$2100,5,FALSE)</f>
        <v>#N/A</v>
      </c>
    </row>
    <row r="2058" spans="1:19">
      <c r="A2058" s="117" t="str">
        <f t="shared" si="194"/>
        <v>3752012</v>
      </c>
      <c r="B2058" s="117">
        <f t="shared" si="192"/>
        <v>37</v>
      </c>
      <c r="C2058" s="117">
        <f t="shared" si="193"/>
        <v>5</v>
      </c>
      <c r="D2058" s="117">
        <v>168000</v>
      </c>
      <c r="E2058" s="117">
        <v>38000</v>
      </c>
      <c r="F2058" s="117">
        <v>2012</v>
      </c>
      <c r="G2058" s="117">
        <v>3.047784</v>
      </c>
      <c r="N2058" s="117" t="str">
        <f t="shared" si="195"/>
        <v>16800038000</v>
      </c>
      <c r="O2058" s="117">
        <f t="shared" si="196"/>
        <v>37</v>
      </c>
      <c r="P2058" s="117">
        <f t="shared" si="197"/>
        <v>5</v>
      </c>
      <c r="R2058" s="117" t="e">
        <f>VLOOKUP(B2058&amp;"-"&amp;C2058,Backgroundconc!$A$3:$E$2100,4,FALSE)</f>
        <v>#N/A</v>
      </c>
      <c r="S2058" s="117" t="e">
        <f>VLOOKUP(B2058&amp;"-"&amp;C2058,Backgroundconc!$A$3:$E$2100,5,FALSE)</f>
        <v>#N/A</v>
      </c>
    </row>
    <row r="2059" spans="1:19">
      <c r="A2059" s="117" t="str">
        <f t="shared" si="194"/>
        <v>3762012</v>
      </c>
      <c r="B2059" s="117">
        <f t="shared" si="192"/>
        <v>37</v>
      </c>
      <c r="C2059" s="117">
        <f t="shared" si="193"/>
        <v>6</v>
      </c>
      <c r="D2059" s="117">
        <v>168000</v>
      </c>
      <c r="E2059" s="117">
        <v>42000</v>
      </c>
      <c r="F2059" s="117">
        <v>2012</v>
      </c>
      <c r="G2059" s="117">
        <v>2.6545109999999998</v>
      </c>
      <c r="N2059" s="117" t="str">
        <f t="shared" si="195"/>
        <v>16800042000</v>
      </c>
      <c r="O2059" s="117">
        <f t="shared" si="196"/>
        <v>37</v>
      </c>
      <c r="P2059" s="117">
        <f t="shared" si="197"/>
        <v>6</v>
      </c>
      <c r="R2059" s="117" t="e">
        <f>VLOOKUP(B2059&amp;"-"&amp;C2059,Backgroundconc!$A$3:$E$2100,4,FALSE)</f>
        <v>#N/A</v>
      </c>
      <c r="S2059" s="117" t="e">
        <f>VLOOKUP(B2059&amp;"-"&amp;C2059,Backgroundconc!$A$3:$E$2100,5,FALSE)</f>
        <v>#N/A</v>
      </c>
    </row>
    <row r="2060" spans="1:19">
      <c r="A2060" s="117" t="str">
        <f t="shared" si="194"/>
        <v>3772012</v>
      </c>
      <c r="B2060" s="117">
        <f t="shared" si="192"/>
        <v>37</v>
      </c>
      <c r="C2060" s="117">
        <f t="shared" si="193"/>
        <v>7</v>
      </c>
      <c r="D2060" s="117">
        <v>168000</v>
      </c>
      <c r="E2060" s="117">
        <v>46000</v>
      </c>
      <c r="F2060" s="117">
        <v>2012</v>
      </c>
      <c r="G2060" s="117">
        <v>2.6528610000000001</v>
      </c>
      <c r="N2060" s="117" t="str">
        <f t="shared" si="195"/>
        <v>16800046000</v>
      </c>
      <c r="O2060" s="117">
        <f t="shared" si="196"/>
        <v>37</v>
      </c>
      <c r="P2060" s="117">
        <f t="shared" si="197"/>
        <v>7</v>
      </c>
      <c r="R2060" s="117" t="e">
        <f>VLOOKUP(B2060&amp;"-"&amp;C2060,Backgroundconc!$A$3:$E$2100,4,FALSE)</f>
        <v>#N/A</v>
      </c>
      <c r="S2060" s="117" t="e">
        <f>VLOOKUP(B2060&amp;"-"&amp;C2060,Backgroundconc!$A$3:$E$2100,5,FALSE)</f>
        <v>#N/A</v>
      </c>
    </row>
    <row r="2061" spans="1:19">
      <c r="A2061" s="117" t="str">
        <f t="shared" si="194"/>
        <v>3782012</v>
      </c>
      <c r="B2061" s="117">
        <f t="shared" si="192"/>
        <v>37</v>
      </c>
      <c r="C2061" s="117">
        <f t="shared" si="193"/>
        <v>8</v>
      </c>
      <c r="D2061" s="117">
        <v>168000</v>
      </c>
      <c r="E2061" s="117">
        <v>50000</v>
      </c>
      <c r="F2061" s="117">
        <v>2012</v>
      </c>
      <c r="G2061" s="117">
        <v>3.0065029999999999</v>
      </c>
      <c r="N2061" s="117" t="str">
        <f t="shared" si="195"/>
        <v>16800050000</v>
      </c>
      <c r="O2061" s="117">
        <f t="shared" si="196"/>
        <v>37</v>
      </c>
      <c r="P2061" s="117">
        <f t="shared" si="197"/>
        <v>8</v>
      </c>
      <c r="R2061" s="117" t="e">
        <f>VLOOKUP(B2061&amp;"-"&amp;C2061,Backgroundconc!$A$3:$E$2100,4,FALSE)</f>
        <v>#N/A</v>
      </c>
      <c r="S2061" s="117" t="e">
        <f>VLOOKUP(B2061&amp;"-"&amp;C2061,Backgroundconc!$A$3:$E$2100,5,FALSE)</f>
        <v>#N/A</v>
      </c>
    </row>
    <row r="2062" spans="1:19">
      <c r="A2062" s="117" t="str">
        <f t="shared" si="194"/>
        <v>3792012</v>
      </c>
      <c r="B2062" s="117">
        <f t="shared" si="192"/>
        <v>37</v>
      </c>
      <c r="C2062" s="117">
        <f t="shared" si="193"/>
        <v>9</v>
      </c>
      <c r="D2062" s="117">
        <v>168000</v>
      </c>
      <c r="E2062" s="117">
        <v>54000</v>
      </c>
      <c r="F2062" s="117">
        <v>2012</v>
      </c>
      <c r="G2062" s="117">
        <v>2.9917029999999998</v>
      </c>
      <c r="N2062" s="117" t="str">
        <f t="shared" si="195"/>
        <v>16800054000</v>
      </c>
      <c r="O2062" s="117">
        <f t="shared" si="196"/>
        <v>37</v>
      </c>
      <c r="P2062" s="117">
        <f t="shared" si="197"/>
        <v>9</v>
      </c>
      <c r="R2062" s="117" t="e">
        <f>VLOOKUP(B2062&amp;"-"&amp;C2062,Backgroundconc!$A$3:$E$2100,4,FALSE)</f>
        <v>#N/A</v>
      </c>
      <c r="S2062" s="117" t="e">
        <f>VLOOKUP(B2062&amp;"-"&amp;C2062,Backgroundconc!$A$3:$E$2100,5,FALSE)</f>
        <v>#N/A</v>
      </c>
    </row>
    <row r="2063" spans="1:19">
      <c r="A2063" s="117" t="str">
        <f t="shared" si="194"/>
        <v>37102012</v>
      </c>
      <c r="B2063" s="117">
        <f t="shared" si="192"/>
        <v>37</v>
      </c>
      <c r="C2063" s="117">
        <f t="shared" si="193"/>
        <v>10</v>
      </c>
      <c r="D2063" s="117">
        <v>168000</v>
      </c>
      <c r="E2063" s="117">
        <v>58000</v>
      </c>
      <c r="F2063" s="117">
        <v>2012</v>
      </c>
      <c r="G2063" s="117">
        <v>2.7316180000000001</v>
      </c>
      <c r="N2063" s="117" t="str">
        <f t="shared" si="195"/>
        <v>16800058000</v>
      </c>
      <c r="O2063" s="117">
        <f t="shared" si="196"/>
        <v>37</v>
      </c>
      <c r="P2063" s="117">
        <f t="shared" si="197"/>
        <v>10</v>
      </c>
      <c r="R2063" s="117" t="e">
        <f>VLOOKUP(B2063&amp;"-"&amp;C2063,Backgroundconc!$A$3:$E$2100,4,FALSE)</f>
        <v>#N/A</v>
      </c>
      <c r="S2063" s="117" t="e">
        <f>VLOOKUP(B2063&amp;"-"&amp;C2063,Backgroundconc!$A$3:$E$2100,5,FALSE)</f>
        <v>#N/A</v>
      </c>
    </row>
    <row r="2064" spans="1:19">
      <c r="A2064" s="117" t="str">
        <f t="shared" si="194"/>
        <v>37112012</v>
      </c>
      <c r="B2064" s="117">
        <f t="shared" si="192"/>
        <v>37</v>
      </c>
      <c r="C2064" s="117">
        <f t="shared" si="193"/>
        <v>11</v>
      </c>
      <c r="D2064" s="117">
        <v>168000</v>
      </c>
      <c r="E2064" s="117">
        <v>62000</v>
      </c>
      <c r="F2064" s="117">
        <v>2012</v>
      </c>
      <c r="G2064" s="117">
        <v>2.4456699999999998</v>
      </c>
      <c r="N2064" s="117" t="str">
        <f t="shared" si="195"/>
        <v>16800062000</v>
      </c>
      <c r="O2064" s="117">
        <f t="shared" si="196"/>
        <v>37</v>
      </c>
      <c r="P2064" s="117">
        <f t="shared" si="197"/>
        <v>11</v>
      </c>
      <c r="R2064" s="117" t="e">
        <f>VLOOKUP(B2064&amp;"-"&amp;C2064,Backgroundconc!$A$3:$E$2100,4,FALSE)</f>
        <v>#N/A</v>
      </c>
      <c r="S2064" s="117" t="e">
        <f>VLOOKUP(B2064&amp;"-"&amp;C2064,Backgroundconc!$A$3:$E$2100,5,FALSE)</f>
        <v>#N/A</v>
      </c>
    </row>
    <row r="2065" spans="1:19">
      <c r="A2065" s="117" t="str">
        <f t="shared" si="194"/>
        <v>37122012</v>
      </c>
      <c r="B2065" s="117">
        <f t="shared" si="192"/>
        <v>37</v>
      </c>
      <c r="C2065" s="117">
        <f t="shared" si="193"/>
        <v>12</v>
      </c>
      <c r="D2065" s="117">
        <v>168000</v>
      </c>
      <c r="E2065" s="117">
        <v>66000</v>
      </c>
      <c r="F2065" s="117">
        <v>2012</v>
      </c>
      <c r="G2065" s="117">
        <v>2.479657</v>
      </c>
      <c r="N2065" s="117" t="str">
        <f t="shared" si="195"/>
        <v>16800066000</v>
      </c>
      <c r="O2065" s="117">
        <f t="shared" si="196"/>
        <v>37</v>
      </c>
      <c r="P2065" s="117">
        <f t="shared" si="197"/>
        <v>12</v>
      </c>
      <c r="R2065" s="117" t="e">
        <f>VLOOKUP(B2065&amp;"-"&amp;C2065,Backgroundconc!$A$3:$E$2100,4,FALSE)</f>
        <v>#N/A</v>
      </c>
      <c r="S2065" s="117" t="e">
        <f>VLOOKUP(B2065&amp;"-"&amp;C2065,Backgroundconc!$A$3:$E$2100,5,FALSE)</f>
        <v>#N/A</v>
      </c>
    </row>
    <row r="2066" spans="1:19">
      <c r="A2066" s="117" t="str">
        <f t="shared" si="194"/>
        <v>37132012</v>
      </c>
      <c r="B2066" s="117">
        <f t="shared" si="192"/>
        <v>37</v>
      </c>
      <c r="C2066" s="117">
        <f t="shared" si="193"/>
        <v>13</v>
      </c>
      <c r="D2066" s="117">
        <v>168000</v>
      </c>
      <c r="E2066" s="117">
        <v>70000</v>
      </c>
      <c r="F2066" s="117">
        <v>2012</v>
      </c>
      <c r="G2066" s="117">
        <v>2.4023850000000002</v>
      </c>
      <c r="N2066" s="117" t="str">
        <f t="shared" si="195"/>
        <v>16800070000</v>
      </c>
      <c r="O2066" s="117">
        <f t="shared" si="196"/>
        <v>37</v>
      </c>
      <c r="P2066" s="117">
        <f t="shared" si="197"/>
        <v>13</v>
      </c>
      <c r="R2066" s="117" t="e">
        <f>VLOOKUP(B2066&amp;"-"&amp;C2066,Backgroundconc!$A$3:$E$2100,4,FALSE)</f>
        <v>#N/A</v>
      </c>
      <c r="S2066" s="117" t="e">
        <f>VLOOKUP(B2066&amp;"-"&amp;C2066,Backgroundconc!$A$3:$E$2100,5,FALSE)</f>
        <v>#N/A</v>
      </c>
    </row>
    <row r="2067" spans="1:19">
      <c r="A2067" s="117" t="str">
        <f t="shared" si="194"/>
        <v>37142012</v>
      </c>
      <c r="B2067" s="117">
        <f t="shared" si="192"/>
        <v>37</v>
      </c>
      <c r="C2067" s="117">
        <f t="shared" si="193"/>
        <v>14</v>
      </c>
      <c r="D2067" s="117">
        <v>168000</v>
      </c>
      <c r="E2067" s="117">
        <v>74000</v>
      </c>
      <c r="F2067" s="117">
        <v>2012</v>
      </c>
      <c r="G2067" s="117">
        <v>2.308843</v>
      </c>
      <c r="N2067" s="117" t="str">
        <f t="shared" si="195"/>
        <v>16800074000</v>
      </c>
      <c r="O2067" s="117">
        <f t="shared" si="196"/>
        <v>37</v>
      </c>
      <c r="P2067" s="117">
        <f t="shared" si="197"/>
        <v>14</v>
      </c>
      <c r="R2067" s="117">
        <f>VLOOKUP(B2067&amp;"-"&amp;C2067,Backgroundconc!$A$3:$E$2100,4,FALSE)</f>
        <v>168000</v>
      </c>
      <c r="S2067" s="117">
        <f>VLOOKUP(B2067&amp;"-"&amp;C2067,Backgroundconc!$A$3:$E$2100,5,FALSE)</f>
        <v>74000</v>
      </c>
    </row>
    <row r="2068" spans="1:19">
      <c r="A2068" s="117" t="str">
        <f t="shared" si="194"/>
        <v>37152012</v>
      </c>
      <c r="B2068" s="117">
        <f t="shared" si="192"/>
        <v>37</v>
      </c>
      <c r="C2068" s="117">
        <f t="shared" si="193"/>
        <v>15</v>
      </c>
      <c r="D2068" s="117">
        <v>168000</v>
      </c>
      <c r="E2068" s="117">
        <v>78000</v>
      </c>
      <c r="F2068" s="117">
        <v>2012</v>
      </c>
      <c r="G2068" s="117">
        <v>2.324341</v>
      </c>
      <c r="N2068" s="117" t="str">
        <f t="shared" si="195"/>
        <v>16800078000</v>
      </c>
      <c r="O2068" s="117">
        <f t="shared" si="196"/>
        <v>37</v>
      </c>
      <c r="P2068" s="117">
        <f t="shared" si="197"/>
        <v>15</v>
      </c>
      <c r="R2068" s="117">
        <f>VLOOKUP(B2068&amp;"-"&amp;C2068,Backgroundconc!$A$3:$E$2100,4,FALSE)</f>
        <v>168000</v>
      </c>
      <c r="S2068" s="117">
        <f>VLOOKUP(B2068&amp;"-"&amp;C2068,Backgroundconc!$A$3:$E$2100,5,FALSE)</f>
        <v>78000</v>
      </c>
    </row>
    <row r="2069" spans="1:19">
      <c r="A2069" s="117" t="str">
        <f t="shared" si="194"/>
        <v>37162012</v>
      </c>
      <c r="B2069" s="117">
        <f t="shared" si="192"/>
        <v>37</v>
      </c>
      <c r="C2069" s="117">
        <f t="shared" si="193"/>
        <v>16</v>
      </c>
      <c r="D2069" s="117">
        <v>168000</v>
      </c>
      <c r="E2069" s="117">
        <v>82000</v>
      </c>
      <c r="F2069" s="117">
        <v>2012</v>
      </c>
      <c r="G2069" s="117">
        <v>2.3055720000000002</v>
      </c>
      <c r="N2069" s="117" t="str">
        <f t="shared" si="195"/>
        <v>16800082000</v>
      </c>
      <c r="O2069" s="117">
        <f t="shared" si="196"/>
        <v>37</v>
      </c>
      <c r="P2069" s="117">
        <f t="shared" si="197"/>
        <v>16</v>
      </c>
      <c r="R2069" s="117">
        <f>VLOOKUP(B2069&amp;"-"&amp;C2069,Backgroundconc!$A$3:$E$2100,4,FALSE)</f>
        <v>168000</v>
      </c>
      <c r="S2069" s="117">
        <f>VLOOKUP(B2069&amp;"-"&amp;C2069,Backgroundconc!$A$3:$E$2100,5,FALSE)</f>
        <v>82000</v>
      </c>
    </row>
    <row r="2070" spans="1:19">
      <c r="A2070" s="117" t="str">
        <f t="shared" si="194"/>
        <v>37172012</v>
      </c>
      <c r="B2070" s="117">
        <f t="shared" si="192"/>
        <v>37</v>
      </c>
      <c r="C2070" s="117">
        <f t="shared" si="193"/>
        <v>17</v>
      </c>
      <c r="D2070" s="117">
        <v>168000</v>
      </c>
      <c r="E2070" s="117">
        <v>86000</v>
      </c>
      <c r="F2070" s="117">
        <v>2012</v>
      </c>
      <c r="G2070" s="117">
        <v>2.5697109999999999</v>
      </c>
      <c r="N2070" s="117" t="str">
        <f t="shared" si="195"/>
        <v>16800086000</v>
      </c>
      <c r="O2070" s="117">
        <f t="shared" si="196"/>
        <v>37</v>
      </c>
      <c r="P2070" s="117">
        <f t="shared" si="197"/>
        <v>17</v>
      </c>
      <c r="R2070" s="117">
        <f>VLOOKUP(B2070&amp;"-"&amp;C2070,Backgroundconc!$A$3:$E$2100,4,FALSE)</f>
        <v>168000</v>
      </c>
      <c r="S2070" s="117">
        <f>VLOOKUP(B2070&amp;"-"&amp;C2070,Backgroundconc!$A$3:$E$2100,5,FALSE)</f>
        <v>86000</v>
      </c>
    </row>
    <row r="2071" spans="1:19">
      <c r="A2071" s="117" t="str">
        <f t="shared" si="194"/>
        <v>37182012</v>
      </c>
      <c r="B2071" s="117">
        <f t="shared" si="192"/>
        <v>37</v>
      </c>
      <c r="C2071" s="117">
        <f t="shared" si="193"/>
        <v>18</v>
      </c>
      <c r="D2071" s="117">
        <v>168000</v>
      </c>
      <c r="E2071" s="117">
        <v>90000</v>
      </c>
      <c r="F2071" s="117">
        <v>2012</v>
      </c>
      <c r="G2071" s="117">
        <v>2.5265460000000002</v>
      </c>
      <c r="N2071" s="117" t="str">
        <f t="shared" si="195"/>
        <v>16800090000</v>
      </c>
      <c r="O2071" s="117">
        <f t="shared" si="196"/>
        <v>37</v>
      </c>
      <c r="P2071" s="117">
        <f t="shared" si="197"/>
        <v>18</v>
      </c>
      <c r="R2071" s="117">
        <f>VLOOKUP(B2071&amp;"-"&amp;C2071,Backgroundconc!$A$3:$E$2100,4,FALSE)</f>
        <v>168000</v>
      </c>
      <c r="S2071" s="117">
        <f>VLOOKUP(B2071&amp;"-"&amp;C2071,Backgroundconc!$A$3:$E$2100,5,FALSE)</f>
        <v>90000</v>
      </c>
    </row>
    <row r="2072" spans="1:19">
      <c r="A2072" s="117" t="str">
        <f t="shared" si="194"/>
        <v>37192012</v>
      </c>
      <c r="B2072" s="117">
        <f t="shared" si="192"/>
        <v>37</v>
      </c>
      <c r="C2072" s="117">
        <f t="shared" si="193"/>
        <v>19</v>
      </c>
      <c r="D2072" s="117">
        <v>168000</v>
      </c>
      <c r="E2072" s="117">
        <v>94000</v>
      </c>
      <c r="F2072" s="117">
        <v>2012</v>
      </c>
      <c r="G2072" s="117">
        <v>2.7975750000000001</v>
      </c>
      <c r="N2072" s="117" t="str">
        <f t="shared" si="195"/>
        <v>16800094000</v>
      </c>
      <c r="O2072" s="117">
        <f t="shared" si="196"/>
        <v>37</v>
      </c>
      <c r="P2072" s="117">
        <f t="shared" si="197"/>
        <v>19</v>
      </c>
      <c r="R2072" s="117">
        <f>VLOOKUP(B2072&amp;"-"&amp;C2072,Backgroundconc!$A$3:$E$2100,4,FALSE)</f>
        <v>168000</v>
      </c>
      <c r="S2072" s="117">
        <f>VLOOKUP(B2072&amp;"-"&amp;C2072,Backgroundconc!$A$3:$E$2100,5,FALSE)</f>
        <v>94000</v>
      </c>
    </row>
    <row r="2073" spans="1:19">
      <c r="A2073" s="117" t="str">
        <f t="shared" si="194"/>
        <v>37202012</v>
      </c>
      <c r="B2073" s="117">
        <f t="shared" si="192"/>
        <v>37</v>
      </c>
      <c r="C2073" s="117">
        <f t="shared" si="193"/>
        <v>20</v>
      </c>
      <c r="D2073" s="117">
        <v>168000</v>
      </c>
      <c r="E2073" s="117">
        <v>98000</v>
      </c>
      <c r="F2073" s="117">
        <v>2012</v>
      </c>
      <c r="G2073" s="117">
        <v>3.1854849999999999</v>
      </c>
      <c r="N2073" s="117" t="str">
        <f t="shared" si="195"/>
        <v>16800098000</v>
      </c>
      <c r="O2073" s="117">
        <f t="shared" si="196"/>
        <v>37</v>
      </c>
      <c r="P2073" s="117">
        <f t="shared" si="197"/>
        <v>20</v>
      </c>
      <c r="R2073" s="117">
        <f>VLOOKUP(B2073&amp;"-"&amp;C2073,Backgroundconc!$A$3:$E$2100,4,FALSE)</f>
        <v>168000</v>
      </c>
      <c r="S2073" s="117">
        <f>VLOOKUP(B2073&amp;"-"&amp;C2073,Backgroundconc!$A$3:$E$2100,5,FALSE)</f>
        <v>98000</v>
      </c>
    </row>
    <row r="2074" spans="1:19">
      <c r="A2074" s="117" t="str">
        <f t="shared" si="194"/>
        <v>37212012</v>
      </c>
      <c r="B2074" s="117">
        <f t="shared" si="192"/>
        <v>37</v>
      </c>
      <c r="C2074" s="117">
        <f t="shared" si="193"/>
        <v>21</v>
      </c>
      <c r="D2074" s="117">
        <v>168000</v>
      </c>
      <c r="E2074" s="117">
        <v>102000</v>
      </c>
      <c r="F2074" s="117">
        <v>2012</v>
      </c>
      <c r="G2074" s="117">
        <v>3.1669209999999999</v>
      </c>
      <c r="N2074" s="117" t="str">
        <f t="shared" si="195"/>
        <v>168000102000</v>
      </c>
      <c r="O2074" s="117">
        <f t="shared" si="196"/>
        <v>37</v>
      </c>
      <c r="P2074" s="117">
        <f t="shared" si="197"/>
        <v>21</v>
      </c>
      <c r="R2074" s="117">
        <f>VLOOKUP(B2074&amp;"-"&amp;C2074,Backgroundconc!$A$3:$E$2100,4,FALSE)</f>
        <v>168000</v>
      </c>
      <c r="S2074" s="117">
        <f>VLOOKUP(B2074&amp;"-"&amp;C2074,Backgroundconc!$A$3:$E$2100,5,FALSE)</f>
        <v>102000</v>
      </c>
    </row>
    <row r="2075" spans="1:19">
      <c r="A2075" s="117" t="str">
        <f t="shared" si="194"/>
        <v>37222012</v>
      </c>
      <c r="B2075" s="117">
        <f t="shared" si="192"/>
        <v>37</v>
      </c>
      <c r="C2075" s="117">
        <f t="shared" si="193"/>
        <v>22</v>
      </c>
      <c r="D2075" s="117">
        <v>168000</v>
      </c>
      <c r="E2075" s="117">
        <v>106000</v>
      </c>
      <c r="F2075" s="117">
        <v>2012</v>
      </c>
      <c r="G2075" s="117">
        <v>3.409942</v>
      </c>
      <c r="N2075" s="117" t="str">
        <f t="shared" si="195"/>
        <v>168000106000</v>
      </c>
      <c r="O2075" s="117">
        <f t="shared" si="196"/>
        <v>37</v>
      </c>
      <c r="P2075" s="117">
        <f t="shared" si="197"/>
        <v>22</v>
      </c>
      <c r="R2075" s="117">
        <f>VLOOKUP(B2075&amp;"-"&amp;C2075,Backgroundconc!$A$3:$E$2100,4,FALSE)</f>
        <v>168000</v>
      </c>
      <c r="S2075" s="117">
        <f>VLOOKUP(B2075&amp;"-"&amp;C2075,Backgroundconc!$A$3:$E$2100,5,FALSE)</f>
        <v>106000</v>
      </c>
    </row>
    <row r="2076" spans="1:19">
      <c r="A2076" s="117" t="str">
        <f t="shared" si="194"/>
        <v>37232012</v>
      </c>
      <c r="B2076" s="117">
        <f t="shared" ref="B2076:B2139" si="198">(D2076-24000)/4000+1</f>
        <v>37</v>
      </c>
      <c r="C2076" s="117">
        <f t="shared" ref="C2076:C2139" si="199">(E2076-22000)/4000+1</f>
        <v>23</v>
      </c>
      <c r="D2076" s="117">
        <v>168000</v>
      </c>
      <c r="E2076" s="117">
        <v>110000</v>
      </c>
      <c r="F2076" s="117">
        <v>2012</v>
      </c>
      <c r="G2076" s="117">
        <v>3.4627460000000001</v>
      </c>
      <c r="N2076" s="117" t="str">
        <f t="shared" si="195"/>
        <v>168000110000</v>
      </c>
      <c r="O2076" s="117">
        <f t="shared" si="196"/>
        <v>37</v>
      </c>
      <c r="P2076" s="117">
        <f t="shared" si="197"/>
        <v>23</v>
      </c>
      <c r="R2076" s="117">
        <f>VLOOKUP(B2076&amp;"-"&amp;C2076,Backgroundconc!$A$3:$E$2100,4,FALSE)</f>
        <v>168000</v>
      </c>
      <c r="S2076" s="117">
        <f>VLOOKUP(B2076&amp;"-"&amp;C2076,Backgroundconc!$A$3:$E$2100,5,FALSE)</f>
        <v>110000</v>
      </c>
    </row>
    <row r="2077" spans="1:19">
      <c r="A2077" s="117" t="str">
        <f t="shared" si="194"/>
        <v>37242012</v>
      </c>
      <c r="B2077" s="117">
        <f t="shared" si="198"/>
        <v>37</v>
      </c>
      <c r="C2077" s="117">
        <f t="shared" si="199"/>
        <v>24</v>
      </c>
      <c r="D2077" s="117">
        <v>168000</v>
      </c>
      <c r="E2077" s="117">
        <v>114000</v>
      </c>
      <c r="F2077" s="117">
        <v>2012</v>
      </c>
      <c r="G2077" s="117">
        <v>3.0895510000000002</v>
      </c>
      <c r="N2077" s="117" t="str">
        <f t="shared" si="195"/>
        <v>168000114000</v>
      </c>
      <c r="O2077" s="117">
        <f t="shared" si="196"/>
        <v>37</v>
      </c>
      <c r="P2077" s="117">
        <f t="shared" si="197"/>
        <v>24</v>
      </c>
      <c r="R2077" s="117">
        <f>VLOOKUP(B2077&amp;"-"&amp;C2077,Backgroundconc!$A$3:$E$2100,4,FALSE)</f>
        <v>168000</v>
      </c>
      <c r="S2077" s="117">
        <f>VLOOKUP(B2077&amp;"-"&amp;C2077,Backgroundconc!$A$3:$E$2100,5,FALSE)</f>
        <v>114000</v>
      </c>
    </row>
    <row r="2078" spans="1:19">
      <c r="A2078" s="117" t="str">
        <f t="shared" si="194"/>
        <v>37252012</v>
      </c>
      <c r="B2078" s="117">
        <f t="shared" si="198"/>
        <v>37</v>
      </c>
      <c r="C2078" s="117">
        <f t="shared" si="199"/>
        <v>25</v>
      </c>
      <c r="D2078" s="117">
        <v>168000</v>
      </c>
      <c r="E2078" s="117">
        <v>118000</v>
      </c>
      <c r="F2078" s="117">
        <v>2012</v>
      </c>
      <c r="G2078" s="117">
        <v>2.9665159999999999</v>
      </c>
      <c r="N2078" s="117" t="str">
        <f t="shared" si="195"/>
        <v>168000118000</v>
      </c>
      <c r="O2078" s="117">
        <f t="shared" si="196"/>
        <v>37</v>
      </c>
      <c r="P2078" s="117">
        <f t="shared" si="197"/>
        <v>25</v>
      </c>
      <c r="R2078" s="117">
        <f>VLOOKUP(B2078&amp;"-"&amp;C2078,Backgroundconc!$A$3:$E$2100,4,FALSE)</f>
        <v>168000</v>
      </c>
      <c r="S2078" s="117">
        <f>VLOOKUP(B2078&amp;"-"&amp;C2078,Backgroundconc!$A$3:$E$2100,5,FALSE)</f>
        <v>118000</v>
      </c>
    </row>
    <row r="2079" spans="1:19">
      <c r="A2079" s="117" t="str">
        <f t="shared" si="194"/>
        <v>37262012</v>
      </c>
      <c r="B2079" s="117">
        <f t="shared" si="198"/>
        <v>37</v>
      </c>
      <c r="C2079" s="117">
        <f t="shared" si="199"/>
        <v>26</v>
      </c>
      <c r="D2079" s="117">
        <v>168000</v>
      </c>
      <c r="E2079" s="117">
        <v>122000</v>
      </c>
      <c r="F2079" s="117">
        <v>2012</v>
      </c>
      <c r="G2079" s="117">
        <v>2.9457610000000001</v>
      </c>
      <c r="N2079" s="117" t="str">
        <f t="shared" si="195"/>
        <v>168000122000</v>
      </c>
      <c r="O2079" s="117">
        <f t="shared" si="196"/>
        <v>37</v>
      </c>
      <c r="P2079" s="117">
        <f t="shared" si="197"/>
        <v>26</v>
      </c>
      <c r="R2079" s="117">
        <f>VLOOKUP(B2079&amp;"-"&amp;C2079,Backgroundconc!$A$3:$E$2100,4,FALSE)</f>
        <v>168000</v>
      </c>
      <c r="S2079" s="117">
        <f>VLOOKUP(B2079&amp;"-"&amp;C2079,Backgroundconc!$A$3:$E$2100,5,FALSE)</f>
        <v>122000</v>
      </c>
    </row>
    <row r="2080" spans="1:19">
      <c r="A2080" s="117" t="str">
        <f t="shared" si="194"/>
        <v>37272012</v>
      </c>
      <c r="B2080" s="117">
        <f t="shared" si="198"/>
        <v>37</v>
      </c>
      <c r="C2080" s="117">
        <f t="shared" si="199"/>
        <v>27</v>
      </c>
      <c r="D2080" s="117">
        <v>168000</v>
      </c>
      <c r="E2080" s="117">
        <v>126000</v>
      </c>
      <c r="F2080" s="117">
        <v>2012</v>
      </c>
      <c r="G2080" s="117">
        <v>2.9195139999999999</v>
      </c>
      <c r="N2080" s="117" t="str">
        <f t="shared" si="195"/>
        <v>168000126000</v>
      </c>
      <c r="O2080" s="117">
        <f t="shared" si="196"/>
        <v>37</v>
      </c>
      <c r="P2080" s="117">
        <f t="shared" si="197"/>
        <v>27</v>
      </c>
      <c r="R2080" s="117">
        <f>VLOOKUP(B2080&amp;"-"&amp;C2080,Backgroundconc!$A$3:$E$2100,4,FALSE)</f>
        <v>168000</v>
      </c>
      <c r="S2080" s="117">
        <f>VLOOKUP(B2080&amp;"-"&amp;C2080,Backgroundconc!$A$3:$E$2100,5,FALSE)</f>
        <v>126000</v>
      </c>
    </row>
    <row r="2081" spans="1:19">
      <c r="A2081" s="117" t="str">
        <f t="shared" si="194"/>
        <v>37282012</v>
      </c>
      <c r="B2081" s="117">
        <f t="shared" si="198"/>
        <v>37</v>
      </c>
      <c r="C2081" s="117">
        <f t="shared" si="199"/>
        <v>28</v>
      </c>
      <c r="D2081" s="117">
        <v>168000</v>
      </c>
      <c r="E2081" s="117">
        <v>130000</v>
      </c>
      <c r="F2081" s="117">
        <v>2012</v>
      </c>
      <c r="G2081" s="117">
        <v>3.235325</v>
      </c>
      <c r="N2081" s="117" t="str">
        <f t="shared" si="195"/>
        <v>168000130000</v>
      </c>
      <c r="O2081" s="117">
        <f t="shared" si="196"/>
        <v>37</v>
      </c>
      <c r="P2081" s="117">
        <f t="shared" si="197"/>
        <v>28</v>
      </c>
      <c r="R2081" s="117">
        <f>VLOOKUP(B2081&amp;"-"&amp;C2081,Backgroundconc!$A$3:$E$2100,4,FALSE)</f>
        <v>168000</v>
      </c>
      <c r="S2081" s="117">
        <f>VLOOKUP(B2081&amp;"-"&amp;C2081,Backgroundconc!$A$3:$E$2100,5,FALSE)</f>
        <v>130000</v>
      </c>
    </row>
    <row r="2082" spans="1:19">
      <c r="A2082" s="117" t="str">
        <f t="shared" si="194"/>
        <v>37292012</v>
      </c>
      <c r="B2082" s="117">
        <f t="shared" si="198"/>
        <v>37</v>
      </c>
      <c r="C2082" s="117">
        <f t="shared" si="199"/>
        <v>29</v>
      </c>
      <c r="D2082" s="117">
        <v>168000</v>
      </c>
      <c r="E2082" s="117">
        <v>134000</v>
      </c>
      <c r="F2082" s="117">
        <v>2012</v>
      </c>
      <c r="G2082" s="117">
        <v>3.40774</v>
      </c>
      <c r="N2082" s="117" t="str">
        <f t="shared" si="195"/>
        <v>168000134000</v>
      </c>
      <c r="O2082" s="117">
        <f t="shared" si="196"/>
        <v>37</v>
      </c>
      <c r="P2082" s="117">
        <f t="shared" si="197"/>
        <v>29</v>
      </c>
      <c r="R2082" s="117">
        <f>VLOOKUP(B2082&amp;"-"&amp;C2082,Backgroundconc!$A$3:$E$2100,4,FALSE)</f>
        <v>168000</v>
      </c>
      <c r="S2082" s="117">
        <f>VLOOKUP(B2082&amp;"-"&amp;C2082,Backgroundconc!$A$3:$E$2100,5,FALSE)</f>
        <v>134000</v>
      </c>
    </row>
    <row r="2083" spans="1:19">
      <c r="A2083" s="117" t="str">
        <f t="shared" si="194"/>
        <v>37302012</v>
      </c>
      <c r="B2083" s="117">
        <f t="shared" si="198"/>
        <v>37</v>
      </c>
      <c r="C2083" s="117">
        <f t="shared" si="199"/>
        <v>30</v>
      </c>
      <c r="D2083" s="117">
        <v>168000</v>
      </c>
      <c r="E2083" s="117">
        <v>138000</v>
      </c>
      <c r="F2083" s="117">
        <v>2012</v>
      </c>
      <c r="G2083" s="117">
        <v>3.6952910000000001</v>
      </c>
      <c r="N2083" s="117" t="str">
        <f t="shared" si="195"/>
        <v>168000138000</v>
      </c>
      <c r="O2083" s="117">
        <f t="shared" si="196"/>
        <v>37</v>
      </c>
      <c r="P2083" s="117">
        <f t="shared" si="197"/>
        <v>30</v>
      </c>
      <c r="R2083" s="117">
        <f>VLOOKUP(B2083&amp;"-"&amp;C2083,Backgroundconc!$A$3:$E$2100,4,FALSE)</f>
        <v>168000</v>
      </c>
      <c r="S2083" s="117">
        <f>VLOOKUP(B2083&amp;"-"&amp;C2083,Backgroundconc!$A$3:$E$2100,5,FALSE)</f>
        <v>138000</v>
      </c>
    </row>
    <row r="2084" spans="1:19">
      <c r="A2084" s="117" t="str">
        <f t="shared" si="194"/>
        <v>37312012</v>
      </c>
      <c r="B2084" s="117">
        <f t="shared" si="198"/>
        <v>37</v>
      </c>
      <c r="C2084" s="117">
        <f t="shared" si="199"/>
        <v>31</v>
      </c>
      <c r="D2084" s="117">
        <v>168000</v>
      </c>
      <c r="E2084" s="117">
        <v>142000</v>
      </c>
      <c r="F2084" s="117">
        <v>2012</v>
      </c>
      <c r="G2084" s="117">
        <v>3.6681889999999999</v>
      </c>
      <c r="N2084" s="117" t="str">
        <f t="shared" si="195"/>
        <v>168000142000</v>
      </c>
      <c r="O2084" s="117">
        <f t="shared" si="196"/>
        <v>37</v>
      </c>
      <c r="P2084" s="117">
        <f t="shared" si="197"/>
        <v>31</v>
      </c>
      <c r="R2084" s="117">
        <f>VLOOKUP(B2084&amp;"-"&amp;C2084,Backgroundconc!$A$3:$E$2100,4,FALSE)</f>
        <v>168000</v>
      </c>
      <c r="S2084" s="117">
        <f>VLOOKUP(B2084&amp;"-"&amp;C2084,Backgroundconc!$A$3:$E$2100,5,FALSE)</f>
        <v>142000</v>
      </c>
    </row>
    <row r="2085" spans="1:19">
      <c r="A2085" s="117" t="str">
        <f t="shared" si="194"/>
        <v>37322012</v>
      </c>
      <c r="B2085" s="117">
        <f t="shared" si="198"/>
        <v>37</v>
      </c>
      <c r="C2085" s="117">
        <f t="shared" si="199"/>
        <v>32</v>
      </c>
      <c r="D2085" s="117">
        <v>168000</v>
      </c>
      <c r="E2085" s="117">
        <v>146000</v>
      </c>
      <c r="F2085" s="117">
        <v>2012</v>
      </c>
      <c r="G2085" s="117">
        <v>3.5668090000000001</v>
      </c>
      <c r="N2085" s="117" t="str">
        <f t="shared" si="195"/>
        <v>168000146000</v>
      </c>
      <c r="O2085" s="117">
        <f t="shared" si="196"/>
        <v>37</v>
      </c>
      <c r="P2085" s="117">
        <f t="shared" si="197"/>
        <v>32</v>
      </c>
      <c r="R2085" s="117">
        <f>VLOOKUP(B2085&amp;"-"&amp;C2085,Backgroundconc!$A$3:$E$2100,4,FALSE)</f>
        <v>168000</v>
      </c>
      <c r="S2085" s="117">
        <f>VLOOKUP(B2085&amp;"-"&amp;C2085,Backgroundconc!$A$3:$E$2100,5,FALSE)</f>
        <v>146000</v>
      </c>
    </row>
    <row r="2086" spans="1:19">
      <c r="A2086" s="117" t="str">
        <f t="shared" si="194"/>
        <v>37332012</v>
      </c>
      <c r="B2086" s="117">
        <f t="shared" si="198"/>
        <v>37</v>
      </c>
      <c r="C2086" s="117">
        <f t="shared" si="199"/>
        <v>33</v>
      </c>
      <c r="D2086" s="117">
        <v>168000</v>
      </c>
      <c r="E2086" s="117">
        <v>150000</v>
      </c>
      <c r="F2086" s="117">
        <v>2012</v>
      </c>
      <c r="G2086" s="117">
        <v>3.4763609999999998</v>
      </c>
      <c r="N2086" s="117" t="str">
        <f t="shared" si="195"/>
        <v>168000150000</v>
      </c>
      <c r="O2086" s="117">
        <f t="shared" si="196"/>
        <v>37</v>
      </c>
      <c r="P2086" s="117">
        <f t="shared" si="197"/>
        <v>33</v>
      </c>
      <c r="R2086" s="117">
        <f>VLOOKUP(B2086&amp;"-"&amp;C2086,Backgroundconc!$A$3:$E$2100,4,FALSE)</f>
        <v>168000</v>
      </c>
      <c r="S2086" s="117">
        <f>VLOOKUP(B2086&amp;"-"&amp;C2086,Backgroundconc!$A$3:$E$2100,5,FALSE)</f>
        <v>150000</v>
      </c>
    </row>
    <row r="2087" spans="1:19">
      <c r="A2087" s="117" t="str">
        <f t="shared" si="194"/>
        <v>37342012</v>
      </c>
      <c r="B2087" s="117">
        <f t="shared" si="198"/>
        <v>37</v>
      </c>
      <c r="C2087" s="117">
        <f t="shared" si="199"/>
        <v>34</v>
      </c>
      <c r="D2087" s="117">
        <v>168000</v>
      </c>
      <c r="E2087" s="117">
        <v>154000</v>
      </c>
      <c r="F2087" s="117">
        <v>2012</v>
      </c>
      <c r="G2087" s="117">
        <v>3.435578</v>
      </c>
      <c r="N2087" s="117" t="str">
        <f t="shared" si="195"/>
        <v>168000154000</v>
      </c>
      <c r="O2087" s="117">
        <f t="shared" si="196"/>
        <v>37</v>
      </c>
      <c r="P2087" s="117">
        <f t="shared" si="197"/>
        <v>34</v>
      </c>
      <c r="R2087" s="117">
        <f>VLOOKUP(B2087&amp;"-"&amp;C2087,Backgroundconc!$A$3:$E$2100,4,FALSE)</f>
        <v>168000</v>
      </c>
      <c r="S2087" s="117">
        <f>VLOOKUP(B2087&amp;"-"&amp;C2087,Backgroundconc!$A$3:$E$2100,5,FALSE)</f>
        <v>154000</v>
      </c>
    </row>
    <row r="2088" spans="1:19">
      <c r="A2088" s="117" t="str">
        <f t="shared" si="194"/>
        <v>37352012</v>
      </c>
      <c r="B2088" s="117">
        <f t="shared" si="198"/>
        <v>37</v>
      </c>
      <c r="C2088" s="117">
        <f t="shared" si="199"/>
        <v>35</v>
      </c>
      <c r="D2088" s="117">
        <v>168000</v>
      </c>
      <c r="E2088" s="117">
        <v>158000</v>
      </c>
      <c r="F2088" s="117">
        <v>2012</v>
      </c>
      <c r="G2088" s="117">
        <v>3.4597570000000002</v>
      </c>
      <c r="N2088" s="117" t="str">
        <f t="shared" si="195"/>
        <v>168000158000</v>
      </c>
      <c r="O2088" s="117">
        <f t="shared" si="196"/>
        <v>37</v>
      </c>
      <c r="P2088" s="117">
        <f t="shared" si="197"/>
        <v>35</v>
      </c>
      <c r="R2088" s="117">
        <f>VLOOKUP(B2088&amp;"-"&amp;C2088,Backgroundconc!$A$3:$E$2100,4,FALSE)</f>
        <v>168000</v>
      </c>
      <c r="S2088" s="117">
        <f>VLOOKUP(B2088&amp;"-"&amp;C2088,Backgroundconc!$A$3:$E$2100,5,FALSE)</f>
        <v>158000</v>
      </c>
    </row>
    <row r="2089" spans="1:19">
      <c r="A2089" s="117" t="str">
        <f t="shared" si="194"/>
        <v>37362012</v>
      </c>
      <c r="B2089" s="117">
        <f t="shared" si="198"/>
        <v>37</v>
      </c>
      <c r="C2089" s="117">
        <f t="shared" si="199"/>
        <v>36</v>
      </c>
      <c r="D2089" s="117">
        <v>168000</v>
      </c>
      <c r="E2089" s="117">
        <v>162000</v>
      </c>
      <c r="F2089" s="117">
        <v>2012</v>
      </c>
      <c r="G2089" s="117">
        <v>3.4969480000000002</v>
      </c>
      <c r="N2089" s="117" t="str">
        <f t="shared" si="195"/>
        <v>168000162000</v>
      </c>
      <c r="O2089" s="117">
        <f t="shared" si="196"/>
        <v>37</v>
      </c>
      <c r="P2089" s="117">
        <f t="shared" si="197"/>
        <v>36</v>
      </c>
      <c r="R2089" s="117">
        <f>VLOOKUP(B2089&amp;"-"&amp;C2089,Backgroundconc!$A$3:$E$2100,4,FALSE)</f>
        <v>168000</v>
      </c>
      <c r="S2089" s="117">
        <f>VLOOKUP(B2089&amp;"-"&amp;C2089,Backgroundconc!$A$3:$E$2100,5,FALSE)</f>
        <v>162000</v>
      </c>
    </row>
    <row r="2090" spans="1:19">
      <c r="A2090" s="117" t="str">
        <f t="shared" si="194"/>
        <v>37372012</v>
      </c>
      <c r="B2090" s="117">
        <f t="shared" si="198"/>
        <v>37</v>
      </c>
      <c r="C2090" s="117">
        <f t="shared" si="199"/>
        <v>37</v>
      </c>
      <c r="D2090" s="117">
        <v>168000</v>
      </c>
      <c r="E2090" s="117">
        <v>166000</v>
      </c>
      <c r="F2090" s="117">
        <v>2012</v>
      </c>
      <c r="G2090" s="117">
        <v>3.5927539999999998</v>
      </c>
      <c r="N2090" s="117" t="str">
        <f t="shared" si="195"/>
        <v>168000166000</v>
      </c>
      <c r="O2090" s="117">
        <f t="shared" si="196"/>
        <v>37</v>
      </c>
      <c r="P2090" s="117">
        <f t="shared" si="197"/>
        <v>37</v>
      </c>
      <c r="R2090" s="117">
        <f>VLOOKUP(B2090&amp;"-"&amp;C2090,Backgroundconc!$A$3:$E$2100,4,FALSE)</f>
        <v>168000</v>
      </c>
      <c r="S2090" s="117">
        <f>VLOOKUP(B2090&amp;"-"&amp;C2090,Backgroundconc!$A$3:$E$2100,5,FALSE)</f>
        <v>166000</v>
      </c>
    </row>
    <row r="2091" spans="1:19">
      <c r="A2091" s="117" t="str">
        <f t="shared" si="194"/>
        <v>37382012</v>
      </c>
      <c r="B2091" s="117">
        <f t="shared" si="198"/>
        <v>37</v>
      </c>
      <c r="C2091" s="117">
        <f t="shared" si="199"/>
        <v>38</v>
      </c>
      <c r="D2091" s="117">
        <v>168000</v>
      </c>
      <c r="E2091" s="117">
        <v>170000</v>
      </c>
      <c r="F2091" s="117">
        <v>2012</v>
      </c>
      <c r="G2091" s="117">
        <v>3.8000530000000001</v>
      </c>
      <c r="N2091" s="117" t="str">
        <f t="shared" si="195"/>
        <v>168000170000</v>
      </c>
      <c r="O2091" s="117">
        <f t="shared" si="196"/>
        <v>37</v>
      </c>
      <c r="P2091" s="117">
        <f t="shared" si="197"/>
        <v>38</v>
      </c>
      <c r="R2091" s="117">
        <f>VLOOKUP(B2091&amp;"-"&amp;C2091,Backgroundconc!$A$3:$E$2100,4,FALSE)</f>
        <v>168000</v>
      </c>
      <c r="S2091" s="117">
        <f>VLOOKUP(B2091&amp;"-"&amp;C2091,Backgroundconc!$A$3:$E$2100,5,FALSE)</f>
        <v>170000</v>
      </c>
    </row>
    <row r="2092" spans="1:19">
      <c r="A2092" s="117" t="str">
        <f t="shared" si="194"/>
        <v>37392012</v>
      </c>
      <c r="B2092" s="117">
        <f t="shared" si="198"/>
        <v>37</v>
      </c>
      <c r="C2092" s="117">
        <f t="shared" si="199"/>
        <v>39</v>
      </c>
      <c r="D2092" s="117">
        <v>168000</v>
      </c>
      <c r="E2092" s="117">
        <v>174000</v>
      </c>
      <c r="F2092" s="117">
        <v>2012</v>
      </c>
      <c r="G2092" s="117">
        <v>3.5696870000000001</v>
      </c>
      <c r="N2092" s="117" t="str">
        <f t="shared" si="195"/>
        <v>168000174000</v>
      </c>
      <c r="O2092" s="117">
        <f t="shared" si="196"/>
        <v>37</v>
      </c>
      <c r="P2092" s="117">
        <f t="shared" si="197"/>
        <v>39</v>
      </c>
      <c r="R2092" s="117">
        <f>VLOOKUP(B2092&amp;"-"&amp;C2092,Backgroundconc!$A$3:$E$2100,4,FALSE)</f>
        <v>168000</v>
      </c>
      <c r="S2092" s="117">
        <f>VLOOKUP(B2092&amp;"-"&amp;C2092,Backgroundconc!$A$3:$E$2100,5,FALSE)</f>
        <v>174000</v>
      </c>
    </row>
    <row r="2093" spans="1:19">
      <c r="A2093" s="117" t="str">
        <f t="shared" si="194"/>
        <v>37402012</v>
      </c>
      <c r="B2093" s="117">
        <f t="shared" si="198"/>
        <v>37</v>
      </c>
      <c r="C2093" s="117">
        <f t="shared" si="199"/>
        <v>40</v>
      </c>
      <c r="D2093" s="117">
        <v>168000</v>
      </c>
      <c r="E2093" s="117">
        <v>178000</v>
      </c>
      <c r="F2093" s="117">
        <v>2012</v>
      </c>
      <c r="G2093" s="117">
        <v>3.3527990000000001</v>
      </c>
      <c r="N2093" s="117" t="str">
        <f t="shared" si="195"/>
        <v>168000178000</v>
      </c>
      <c r="O2093" s="117">
        <f t="shared" si="196"/>
        <v>37</v>
      </c>
      <c r="P2093" s="117">
        <f t="shared" si="197"/>
        <v>40</v>
      </c>
      <c r="R2093" s="117">
        <f>VLOOKUP(B2093&amp;"-"&amp;C2093,Backgroundconc!$A$3:$E$2100,4,FALSE)</f>
        <v>168000</v>
      </c>
      <c r="S2093" s="117">
        <f>VLOOKUP(B2093&amp;"-"&amp;C2093,Backgroundconc!$A$3:$E$2100,5,FALSE)</f>
        <v>178000</v>
      </c>
    </row>
    <row r="2094" spans="1:19">
      <c r="A2094" s="117" t="str">
        <f t="shared" si="194"/>
        <v>37412012</v>
      </c>
      <c r="B2094" s="117">
        <f t="shared" si="198"/>
        <v>37</v>
      </c>
      <c r="C2094" s="117">
        <f t="shared" si="199"/>
        <v>41</v>
      </c>
      <c r="D2094" s="117">
        <v>168000</v>
      </c>
      <c r="E2094" s="117">
        <v>182000</v>
      </c>
      <c r="F2094" s="117">
        <v>2012</v>
      </c>
      <c r="G2094" s="117">
        <v>3.2279800000000001</v>
      </c>
      <c r="N2094" s="117" t="str">
        <f t="shared" si="195"/>
        <v>168000182000</v>
      </c>
      <c r="O2094" s="117">
        <f t="shared" si="196"/>
        <v>37</v>
      </c>
      <c r="P2094" s="117">
        <f t="shared" si="197"/>
        <v>41</v>
      </c>
      <c r="R2094" s="117">
        <f>VLOOKUP(B2094&amp;"-"&amp;C2094,Backgroundconc!$A$3:$E$2100,4,FALSE)</f>
        <v>168000</v>
      </c>
      <c r="S2094" s="117">
        <f>VLOOKUP(B2094&amp;"-"&amp;C2094,Backgroundconc!$A$3:$E$2100,5,FALSE)</f>
        <v>182000</v>
      </c>
    </row>
    <row r="2095" spans="1:19">
      <c r="A2095" s="117" t="str">
        <f t="shared" si="194"/>
        <v>37422012</v>
      </c>
      <c r="B2095" s="117">
        <f t="shared" si="198"/>
        <v>37</v>
      </c>
      <c r="C2095" s="117">
        <f t="shared" si="199"/>
        <v>42</v>
      </c>
      <c r="D2095" s="117">
        <v>168000</v>
      </c>
      <c r="E2095" s="117">
        <v>186000</v>
      </c>
      <c r="F2095" s="117">
        <v>2012</v>
      </c>
      <c r="G2095" s="117">
        <v>3.101048</v>
      </c>
      <c r="N2095" s="117" t="str">
        <f t="shared" si="195"/>
        <v>168000186000</v>
      </c>
      <c r="O2095" s="117">
        <f t="shared" si="196"/>
        <v>37</v>
      </c>
      <c r="P2095" s="117">
        <f t="shared" si="197"/>
        <v>42</v>
      </c>
      <c r="R2095" s="117">
        <f>VLOOKUP(B2095&amp;"-"&amp;C2095,Backgroundconc!$A$3:$E$2100,4,FALSE)</f>
        <v>168000</v>
      </c>
      <c r="S2095" s="117">
        <f>VLOOKUP(B2095&amp;"-"&amp;C2095,Backgroundconc!$A$3:$E$2100,5,FALSE)</f>
        <v>186000</v>
      </c>
    </row>
    <row r="2096" spans="1:19">
      <c r="A2096" s="117" t="str">
        <f t="shared" si="194"/>
        <v>37432012</v>
      </c>
      <c r="B2096" s="117">
        <f t="shared" si="198"/>
        <v>37</v>
      </c>
      <c r="C2096" s="117">
        <f t="shared" si="199"/>
        <v>43</v>
      </c>
      <c r="D2096" s="117">
        <v>168000</v>
      </c>
      <c r="E2096" s="117">
        <v>190000</v>
      </c>
      <c r="F2096" s="117">
        <v>2012</v>
      </c>
      <c r="G2096" s="117">
        <v>3.0864669999999998</v>
      </c>
      <c r="N2096" s="117" t="str">
        <f t="shared" si="195"/>
        <v>168000190000</v>
      </c>
      <c r="O2096" s="117">
        <f t="shared" si="196"/>
        <v>37</v>
      </c>
      <c r="P2096" s="117">
        <f t="shared" si="197"/>
        <v>43</v>
      </c>
      <c r="R2096" s="117">
        <f>VLOOKUP(B2096&amp;"-"&amp;C2096,Backgroundconc!$A$3:$E$2100,4,FALSE)</f>
        <v>168000</v>
      </c>
      <c r="S2096" s="117">
        <f>VLOOKUP(B2096&amp;"-"&amp;C2096,Backgroundconc!$A$3:$E$2100,5,FALSE)</f>
        <v>190000</v>
      </c>
    </row>
    <row r="2097" spans="1:19">
      <c r="A2097" s="117" t="str">
        <f t="shared" si="194"/>
        <v>37442012</v>
      </c>
      <c r="B2097" s="117">
        <f t="shared" si="198"/>
        <v>37</v>
      </c>
      <c r="C2097" s="117">
        <f t="shared" si="199"/>
        <v>44</v>
      </c>
      <c r="D2097" s="117">
        <v>168000</v>
      </c>
      <c r="E2097" s="117">
        <v>194000</v>
      </c>
      <c r="F2097" s="117">
        <v>2012</v>
      </c>
      <c r="G2097" s="117">
        <v>3.1383390000000002</v>
      </c>
      <c r="N2097" s="117" t="str">
        <f t="shared" si="195"/>
        <v>168000194000</v>
      </c>
      <c r="O2097" s="117">
        <f t="shared" si="196"/>
        <v>37</v>
      </c>
      <c r="P2097" s="117">
        <f t="shared" si="197"/>
        <v>44</v>
      </c>
      <c r="R2097" s="117">
        <f>VLOOKUP(B2097&amp;"-"&amp;C2097,Backgroundconc!$A$3:$E$2100,4,FALSE)</f>
        <v>168000</v>
      </c>
      <c r="S2097" s="117">
        <f>VLOOKUP(B2097&amp;"-"&amp;C2097,Backgroundconc!$A$3:$E$2100,5,FALSE)</f>
        <v>194000</v>
      </c>
    </row>
    <row r="2098" spans="1:19">
      <c r="A2098" s="117" t="str">
        <f t="shared" si="194"/>
        <v>37452012</v>
      </c>
      <c r="B2098" s="117">
        <f t="shared" si="198"/>
        <v>37</v>
      </c>
      <c r="C2098" s="117">
        <f t="shared" si="199"/>
        <v>45</v>
      </c>
      <c r="D2098" s="117">
        <v>168000</v>
      </c>
      <c r="E2098" s="117">
        <v>198000</v>
      </c>
      <c r="F2098" s="117">
        <v>2012</v>
      </c>
      <c r="G2098" s="117">
        <v>3.07159</v>
      </c>
      <c r="N2098" s="117" t="str">
        <f t="shared" si="195"/>
        <v>168000198000</v>
      </c>
      <c r="O2098" s="117">
        <f t="shared" si="196"/>
        <v>37</v>
      </c>
      <c r="P2098" s="117">
        <f t="shared" si="197"/>
        <v>45</v>
      </c>
      <c r="R2098" s="117">
        <f>VLOOKUP(B2098&amp;"-"&amp;C2098,Backgroundconc!$A$3:$E$2100,4,FALSE)</f>
        <v>168000</v>
      </c>
      <c r="S2098" s="117">
        <f>VLOOKUP(B2098&amp;"-"&amp;C2098,Backgroundconc!$A$3:$E$2100,5,FALSE)</f>
        <v>198000</v>
      </c>
    </row>
    <row r="2099" spans="1:19">
      <c r="A2099" s="117" t="str">
        <f t="shared" si="194"/>
        <v>37462012</v>
      </c>
      <c r="B2099" s="117">
        <f t="shared" si="198"/>
        <v>37</v>
      </c>
      <c r="C2099" s="117">
        <f t="shared" si="199"/>
        <v>46</v>
      </c>
      <c r="D2099" s="117">
        <v>168000</v>
      </c>
      <c r="E2099" s="117">
        <v>202000</v>
      </c>
      <c r="F2099" s="117">
        <v>2012</v>
      </c>
      <c r="G2099" s="117">
        <v>2.9627729999999999</v>
      </c>
      <c r="N2099" s="117" t="str">
        <f t="shared" si="195"/>
        <v>168000202000</v>
      </c>
      <c r="O2099" s="117">
        <f t="shared" si="196"/>
        <v>37</v>
      </c>
      <c r="P2099" s="117">
        <f t="shared" si="197"/>
        <v>46</v>
      </c>
      <c r="R2099" s="117">
        <f>VLOOKUP(B2099&amp;"-"&amp;C2099,Backgroundconc!$A$3:$E$2100,4,FALSE)</f>
        <v>168000</v>
      </c>
      <c r="S2099" s="117">
        <f>VLOOKUP(B2099&amp;"-"&amp;C2099,Backgroundconc!$A$3:$E$2100,5,FALSE)</f>
        <v>202000</v>
      </c>
    </row>
    <row r="2100" spans="1:19">
      <c r="A2100" s="117" t="str">
        <f t="shared" si="194"/>
        <v>37472012</v>
      </c>
      <c r="B2100" s="117">
        <f t="shared" si="198"/>
        <v>37</v>
      </c>
      <c r="C2100" s="117">
        <f t="shared" si="199"/>
        <v>47</v>
      </c>
      <c r="D2100" s="117">
        <v>168000</v>
      </c>
      <c r="E2100" s="117">
        <v>206000</v>
      </c>
      <c r="F2100" s="117">
        <v>2012</v>
      </c>
      <c r="G2100" s="117">
        <v>2.9235769999999999</v>
      </c>
      <c r="N2100" s="117" t="str">
        <f t="shared" si="195"/>
        <v>168000206000</v>
      </c>
      <c r="O2100" s="117">
        <f t="shared" si="196"/>
        <v>37</v>
      </c>
      <c r="P2100" s="117">
        <f t="shared" si="197"/>
        <v>47</v>
      </c>
      <c r="R2100" s="117">
        <f>VLOOKUP(B2100&amp;"-"&amp;C2100,Backgroundconc!$A$3:$E$2100,4,FALSE)</f>
        <v>168000</v>
      </c>
      <c r="S2100" s="117">
        <f>VLOOKUP(B2100&amp;"-"&amp;C2100,Backgroundconc!$A$3:$E$2100,5,FALSE)</f>
        <v>206000</v>
      </c>
    </row>
    <row r="2101" spans="1:19">
      <c r="A2101" s="117" t="str">
        <f t="shared" si="194"/>
        <v>37482012</v>
      </c>
      <c r="B2101" s="117">
        <f t="shared" si="198"/>
        <v>37</v>
      </c>
      <c r="C2101" s="117">
        <f t="shared" si="199"/>
        <v>48</v>
      </c>
      <c r="D2101" s="117">
        <v>168000</v>
      </c>
      <c r="E2101" s="117">
        <v>210000</v>
      </c>
      <c r="F2101" s="117">
        <v>2012</v>
      </c>
      <c r="G2101" s="117">
        <v>2.885202</v>
      </c>
      <c r="N2101" s="117" t="str">
        <f t="shared" si="195"/>
        <v>168000210000</v>
      </c>
      <c r="O2101" s="117">
        <f t="shared" si="196"/>
        <v>37</v>
      </c>
      <c r="P2101" s="117">
        <f t="shared" si="197"/>
        <v>48</v>
      </c>
      <c r="R2101" s="117">
        <f>VLOOKUP(B2101&amp;"-"&amp;C2101,Backgroundconc!$A$3:$E$2100,4,FALSE)</f>
        <v>168000</v>
      </c>
      <c r="S2101" s="117">
        <f>VLOOKUP(B2101&amp;"-"&amp;C2101,Backgroundconc!$A$3:$E$2100,5,FALSE)</f>
        <v>210000</v>
      </c>
    </row>
    <row r="2102" spans="1:19">
      <c r="A2102" s="117" t="str">
        <f t="shared" si="194"/>
        <v>37492012</v>
      </c>
      <c r="B2102" s="117">
        <f t="shared" si="198"/>
        <v>37</v>
      </c>
      <c r="C2102" s="117">
        <f t="shared" si="199"/>
        <v>49</v>
      </c>
      <c r="D2102" s="117">
        <v>168000</v>
      </c>
      <c r="E2102" s="117">
        <v>214000</v>
      </c>
      <c r="F2102" s="117">
        <v>2012</v>
      </c>
      <c r="G2102" s="117">
        <v>2.8152140000000001</v>
      </c>
      <c r="N2102" s="117" t="str">
        <f t="shared" si="195"/>
        <v>168000214000</v>
      </c>
      <c r="O2102" s="117">
        <f t="shared" si="196"/>
        <v>37</v>
      </c>
      <c r="P2102" s="117">
        <f t="shared" si="197"/>
        <v>49</v>
      </c>
      <c r="R2102" s="117">
        <f>VLOOKUP(B2102&amp;"-"&amp;C2102,Backgroundconc!$A$3:$E$2100,4,FALSE)</f>
        <v>168000</v>
      </c>
      <c r="S2102" s="117">
        <f>VLOOKUP(B2102&amp;"-"&amp;C2102,Backgroundconc!$A$3:$E$2100,5,FALSE)</f>
        <v>214000</v>
      </c>
    </row>
    <row r="2103" spans="1:19">
      <c r="A2103" s="117" t="str">
        <f t="shared" si="194"/>
        <v>37502012</v>
      </c>
      <c r="B2103" s="117">
        <f t="shared" si="198"/>
        <v>37</v>
      </c>
      <c r="C2103" s="117">
        <f t="shared" si="199"/>
        <v>50</v>
      </c>
      <c r="D2103" s="117">
        <v>168000</v>
      </c>
      <c r="E2103" s="117">
        <v>218000</v>
      </c>
      <c r="F2103" s="117">
        <v>2012</v>
      </c>
      <c r="G2103" s="117">
        <v>2.7941449999999999</v>
      </c>
      <c r="N2103" s="117" t="str">
        <f t="shared" si="195"/>
        <v>168000218000</v>
      </c>
      <c r="O2103" s="117">
        <f t="shared" si="196"/>
        <v>37</v>
      </c>
      <c r="P2103" s="117">
        <f t="shared" si="197"/>
        <v>50</v>
      </c>
      <c r="R2103" s="117">
        <f>VLOOKUP(B2103&amp;"-"&amp;C2103,Backgroundconc!$A$3:$E$2100,4,FALSE)</f>
        <v>168000</v>
      </c>
      <c r="S2103" s="117">
        <f>VLOOKUP(B2103&amp;"-"&amp;C2103,Backgroundconc!$A$3:$E$2100,5,FALSE)</f>
        <v>218000</v>
      </c>
    </row>
    <row r="2104" spans="1:19">
      <c r="A2104" s="117" t="str">
        <f t="shared" si="194"/>
        <v>37512012</v>
      </c>
      <c r="B2104" s="117">
        <f t="shared" si="198"/>
        <v>37</v>
      </c>
      <c r="C2104" s="117">
        <f t="shared" si="199"/>
        <v>51</v>
      </c>
      <c r="D2104" s="117">
        <v>168000</v>
      </c>
      <c r="E2104" s="117">
        <v>222000</v>
      </c>
      <c r="F2104" s="117">
        <v>2012</v>
      </c>
      <c r="G2104" s="117">
        <v>2.971867</v>
      </c>
      <c r="N2104" s="117" t="str">
        <f t="shared" si="195"/>
        <v>168000222000</v>
      </c>
      <c r="O2104" s="117">
        <f t="shared" si="196"/>
        <v>37</v>
      </c>
      <c r="P2104" s="117">
        <f t="shared" si="197"/>
        <v>51</v>
      </c>
      <c r="R2104" s="117">
        <f>VLOOKUP(B2104&amp;"-"&amp;C2104,Backgroundconc!$A$3:$E$2100,4,FALSE)</f>
        <v>168000</v>
      </c>
      <c r="S2104" s="117">
        <f>VLOOKUP(B2104&amp;"-"&amp;C2104,Backgroundconc!$A$3:$E$2100,5,FALSE)</f>
        <v>222000</v>
      </c>
    </row>
    <row r="2105" spans="1:19">
      <c r="A2105" s="117" t="str">
        <f t="shared" si="194"/>
        <v>37522012</v>
      </c>
      <c r="B2105" s="117">
        <f t="shared" si="198"/>
        <v>37</v>
      </c>
      <c r="C2105" s="117">
        <f t="shared" si="199"/>
        <v>52</v>
      </c>
      <c r="D2105" s="117">
        <v>168000</v>
      </c>
      <c r="E2105" s="117">
        <v>226000</v>
      </c>
      <c r="F2105" s="117">
        <v>2012</v>
      </c>
      <c r="G2105" s="117">
        <v>3.255522</v>
      </c>
      <c r="N2105" s="117" t="str">
        <f t="shared" si="195"/>
        <v>168000226000</v>
      </c>
      <c r="O2105" s="117">
        <f t="shared" si="196"/>
        <v>37</v>
      </c>
      <c r="P2105" s="117">
        <f t="shared" si="197"/>
        <v>52</v>
      </c>
      <c r="R2105" s="117">
        <f>VLOOKUP(B2105&amp;"-"&amp;C2105,Backgroundconc!$A$3:$E$2100,4,FALSE)</f>
        <v>168000</v>
      </c>
      <c r="S2105" s="117">
        <f>VLOOKUP(B2105&amp;"-"&amp;C2105,Backgroundconc!$A$3:$E$2100,5,FALSE)</f>
        <v>226000</v>
      </c>
    </row>
    <row r="2106" spans="1:19">
      <c r="A2106" s="117" t="str">
        <f t="shared" si="194"/>
        <v>37532012</v>
      </c>
      <c r="B2106" s="117">
        <f t="shared" si="198"/>
        <v>37</v>
      </c>
      <c r="C2106" s="117">
        <f t="shared" si="199"/>
        <v>53</v>
      </c>
      <c r="D2106" s="117">
        <v>168000</v>
      </c>
      <c r="E2106" s="117">
        <v>230000</v>
      </c>
      <c r="F2106" s="117">
        <v>2012</v>
      </c>
      <c r="G2106" s="117">
        <v>3.0942340000000002</v>
      </c>
      <c r="N2106" s="117" t="str">
        <f t="shared" si="195"/>
        <v>168000230000</v>
      </c>
      <c r="O2106" s="117">
        <f t="shared" si="196"/>
        <v>37</v>
      </c>
      <c r="P2106" s="117">
        <f t="shared" si="197"/>
        <v>53</v>
      </c>
      <c r="R2106" s="117">
        <f>VLOOKUP(B2106&amp;"-"&amp;C2106,Backgroundconc!$A$3:$E$2100,4,FALSE)</f>
        <v>168000</v>
      </c>
      <c r="S2106" s="117">
        <f>VLOOKUP(B2106&amp;"-"&amp;C2106,Backgroundconc!$A$3:$E$2100,5,FALSE)</f>
        <v>230000</v>
      </c>
    </row>
    <row r="2107" spans="1:19">
      <c r="A2107" s="117" t="str">
        <f t="shared" si="194"/>
        <v>37542012</v>
      </c>
      <c r="B2107" s="117">
        <f t="shared" si="198"/>
        <v>37</v>
      </c>
      <c r="C2107" s="117">
        <f t="shared" si="199"/>
        <v>54</v>
      </c>
      <c r="D2107" s="117">
        <v>168000</v>
      </c>
      <c r="E2107" s="117">
        <v>234000</v>
      </c>
      <c r="F2107" s="117">
        <v>2012</v>
      </c>
      <c r="G2107" s="117">
        <v>3.2918210000000001</v>
      </c>
      <c r="N2107" s="117" t="str">
        <f t="shared" si="195"/>
        <v>168000234000</v>
      </c>
      <c r="O2107" s="117">
        <f t="shared" si="196"/>
        <v>37</v>
      </c>
      <c r="P2107" s="117">
        <f t="shared" si="197"/>
        <v>54</v>
      </c>
      <c r="R2107" s="117">
        <f>VLOOKUP(B2107&amp;"-"&amp;C2107,Backgroundconc!$A$3:$E$2100,4,FALSE)</f>
        <v>168000</v>
      </c>
      <c r="S2107" s="117">
        <f>VLOOKUP(B2107&amp;"-"&amp;C2107,Backgroundconc!$A$3:$E$2100,5,FALSE)</f>
        <v>234000</v>
      </c>
    </row>
    <row r="2108" spans="1:19">
      <c r="A2108" s="117" t="str">
        <f t="shared" si="194"/>
        <v>37552012</v>
      </c>
      <c r="B2108" s="117">
        <f t="shared" si="198"/>
        <v>37</v>
      </c>
      <c r="C2108" s="117">
        <f t="shared" si="199"/>
        <v>55</v>
      </c>
      <c r="D2108" s="117">
        <v>168000</v>
      </c>
      <c r="E2108" s="117">
        <v>238000</v>
      </c>
      <c r="F2108" s="117">
        <v>2012</v>
      </c>
      <c r="G2108" s="117">
        <v>3.367235</v>
      </c>
      <c r="N2108" s="117" t="str">
        <f t="shared" si="195"/>
        <v>168000238000</v>
      </c>
      <c r="O2108" s="117">
        <f t="shared" si="196"/>
        <v>37</v>
      </c>
      <c r="P2108" s="117">
        <f t="shared" si="197"/>
        <v>55</v>
      </c>
      <c r="R2108" s="117" t="e">
        <f>VLOOKUP(B2108&amp;"-"&amp;C2108,Backgroundconc!$A$3:$E$2100,4,FALSE)</f>
        <v>#N/A</v>
      </c>
      <c r="S2108" s="117" t="e">
        <f>VLOOKUP(B2108&amp;"-"&amp;C2108,Backgroundconc!$A$3:$E$2100,5,FALSE)</f>
        <v>#N/A</v>
      </c>
    </row>
    <row r="2109" spans="1:19">
      <c r="A2109" s="117" t="str">
        <f t="shared" si="194"/>
        <v>37562012</v>
      </c>
      <c r="B2109" s="117">
        <f t="shared" si="198"/>
        <v>37</v>
      </c>
      <c r="C2109" s="117">
        <f t="shared" si="199"/>
        <v>56</v>
      </c>
      <c r="D2109" s="117">
        <v>168000</v>
      </c>
      <c r="E2109" s="117">
        <v>242000</v>
      </c>
      <c r="F2109" s="117">
        <v>2012</v>
      </c>
      <c r="G2109" s="117">
        <v>3.1287250000000002</v>
      </c>
      <c r="N2109" s="117" t="str">
        <f t="shared" si="195"/>
        <v>168000242000</v>
      </c>
      <c r="O2109" s="117">
        <f t="shared" si="196"/>
        <v>37</v>
      </c>
      <c r="P2109" s="117">
        <f t="shared" si="197"/>
        <v>56</v>
      </c>
      <c r="R2109" s="117" t="e">
        <f>VLOOKUP(B2109&amp;"-"&amp;C2109,Backgroundconc!$A$3:$E$2100,4,FALSE)</f>
        <v>#N/A</v>
      </c>
      <c r="S2109" s="117" t="e">
        <f>VLOOKUP(B2109&amp;"-"&amp;C2109,Backgroundconc!$A$3:$E$2100,5,FALSE)</f>
        <v>#N/A</v>
      </c>
    </row>
    <row r="2110" spans="1:19">
      <c r="A2110" s="117" t="str">
        <f t="shared" si="194"/>
        <v>37572012</v>
      </c>
      <c r="B2110" s="117">
        <f t="shared" si="198"/>
        <v>37</v>
      </c>
      <c r="C2110" s="117">
        <f t="shared" si="199"/>
        <v>57</v>
      </c>
      <c r="D2110" s="117">
        <v>168000</v>
      </c>
      <c r="E2110" s="117">
        <v>246000</v>
      </c>
      <c r="F2110" s="117">
        <v>2012</v>
      </c>
      <c r="G2110" s="117">
        <v>3.3148610000000001</v>
      </c>
      <c r="N2110" s="117" t="str">
        <f t="shared" si="195"/>
        <v>168000246000</v>
      </c>
      <c r="O2110" s="117">
        <f t="shared" si="196"/>
        <v>37</v>
      </c>
      <c r="P2110" s="117">
        <f t="shared" si="197"/>
        <v>57</v>
      </c>
      <c r="R2110" s="117" t="e">
        <f>VLOOKUP(B2110&amp;"-"&amp;C2110,Backgroundconc!$A$3:$E$2100,4,FALSE)</f>
        <v>#N/A</v>
      </c>
      <c r="S2110" s="117" t="e">
        <f>VLOOKUP(B2110&amp;"-"&amp;C2110,Backgroundconc!$A$3:$E$2100,5,FALSE)</f>
        <v>#N/A</v>
      </c>
    </row>
    <row r="2111" spans="1:19">
      <c r="A2111" s="117" t="str">
        <f t="shared" si="194"/>
        <v>3812012</v>
      </c>
      <c r="B2111" s="117">
        <f t="shared" si="198"/>
        <v>38</v>
      </c>
      <c r="C2111" s="117">
        <f t="shared" si="199"/>
        <v>1</v>
      </c>
      <c r="D2111" s="117">
        <v>172000</v>
      </c>
      <c r="E2111" s="117">
        <v>22000</v>
      </c>
      <c r="F2111" s="117">
        <v>2012</v>
      </c>
      <c r="G2111" s="117">
        <v>2.9249559999999999</v>
      </c>
      <c r="N2111" s="117" t="str">
        <f t="shared" si="195"/>
        <v>17200022000</v>
      </c>
      <c r="O2111" s="117">
        <f t="shared" si="196"/>
        <v>38</v>
      </c>
      <c r="P2111" s="117">
        <f t="shared" si="197"/>
        <v>1</v>
      </c>
      <c r="R2111" s="117" t="e">
        <f>VLOOKUP(B2111&amp;"-"&amp;C2111,Backgroundconc!$A$3:$E$2100,4,FALSE)</f>
        <v>#N/A</v>
      </c>
      <c r="S2111" s="117" t="e">
        <f>VLOOKUP(B2111&amp;"-"&amp;C2111,Backgroundconc!$A$3:$E$2100,5,FALSE)</f>
        <v>#N/A</v>
      </c>
    </row>
    <row r="2112" spans="1:19">
      <c r="A2112" s="117" t="str">
        <f t="shared" si="194"/>
        <v>3822012</v>
      </c>
      <c r="B2112" s="117">
        <f t="shared" si="198"/>
        <v>38</v>
      </c>
      <c r="C2112" s="117">
        <f t="shared" si="199"/>
        <v>2</v>
      </c>
      <c r="D2112" s="117">
        <v>172000</v>
      </c>
      <c r="E2112" s="117">
        <v>26000</v>
      </c>
      <c r="F2112" s="117">
        <v>2012</v>
      </c>
      <c r="G2112" s="117">
        <v>2.9724110000000001</v>
      </c>
      <c r="N2112" s="117" t="str">
        <f t="shared" si="195"/>
        <v>17200026000</v>
      </c>
      <c r="O2112" s="117">
        <f t="shared" si="196"/>
        <v>38</v>
      </c>
      <c r="P2112" s="117">
        <f t="shared" si="197"/>
        <v>2</v>
      </c>
      <c r="R2112" s="117" t="e">
        <f>VLOOKUP(B2112&amp;"-"&amp;C2112,Backgroundconc!$A$3:$E$2100,4,FALSE)</f>
        <v>#N/A</v>
      </c>
      <c r="S2112" s="117" t="e">
        <f>VLOOKUP(B2112&amp;"-"&amp;C2112,Backgroundconc!$A$3:$E$2100,5,FALSE)</f>
        <v>#N/A</v>
      </c>
    </row>
    <row r="2113" spans="1:19">
      <c r="A2113" s="117" t="str">
        <f t="shared" si="194"/>
        <v>3832012</v>
      </c>
      <c r="B2113" s="117">
        <f t="shared" si="198"/>
        <v>38</v>
      </c>
      <c r="C2113" s="117">
        <f t="shared" si="199"/>
        <v>3</v>
      </c>
      <c r="D2113" s="117">
        <v>172000</v>
      </c>
      <c r="E2113" s="117">
        <v>30000</v>
      </c>
      <c r="F2113" s="117">
        <v>2012</v>
      </c>
      <c r="G2113" s="117">
        <v>3.0301110000000002</v>
      </c>
      <c r="N2113" s="117" t="str">
        <f t="shared" si="195"/>
        <v>17200030000</v>
      </c>
      <c r="O2113" s="117">
        <f t="shared" si="196"/>
        <v>38</v>
      </c>
      <c r="P2113" s="117">
        <f t="shared" si="197"/>
        <v>3</v>
      </c>
      <c r="R2113" s="117" t="e">
        <f>VLOOKUP(B2113&amp;"-"&amp;C2113,Backgroundconc!$A$3:$E$2100,4,FALSE)</f>
        <v>#N/A</v>
      </c>
      <c r="S2113" s="117" t="e">
        <f>VLOOKUP(B2113&amp;"-"&amp;C2113,Backgroundconc!$A$3:$E$2100,5,FALSE)</f>
        <v>#N/A</v>
      </c>
    </row>
    <row r="2114" spans="1:19">
      <c r="A2114" s="117" t="str">
        <f t="shared" si="194"/>
        <v>3842012</v>
      </c>
      <c r="B2114" s="117">
        <f t="shared" si="198"/>
        <v>38</v>
      </c>
      <c r="C2114" s="117">
        <f t="shared" si="199"/>
        <v>4</v>
      </c>
      <c r="D2114" s="117">
        <v>172000</v>
      </c>
      <c r="E2114" s="117">
        <v>34000</v>
      </c>
      <c r="F2114" s="117">
        <v>2012</v>
      </c>
      <c r="G2114" s="117">
        <v>2.6427939999999999</v>
      </c>
      <c r="N2114" s="117" t="str">
        <f t="shared" si="195"/>
        <v>17200034000</v>
      </c>
      <c r="O2114" s="117">
        <f t="shared" si="196"/>
        <v>38</v>
      </c>
      <c r="P2114" s="117">
        <f t="shared" si="197"/>
        <v>4</v>
      </c>
      <c r="R2114" s="117" t="e">
        <f>VLOOKUP(B2114&amp;"-"&amp;C2114,Backgroundconc!$A$3:$E$2100,4,FALSE)</f>
        <v>#N/A</v>
      </c>
      <c r="S2114" s="117" t="e">
        <f>VLOOKUP(B2114&amp;"-"&amp;C2114,Backgroundconc!$A$3:$E$2100,5,FALSE)</f>
        <v>#N/A</v>
      </c>
    </row>
    <row r="2115" spans="1:19">
      <c r="A2115" s="117" t="str">
        <f t="shared" ref="A2115:A2178" si="200">CONCATENATE(B2115,C2115,F2115)</f>
        <v>3852012</v>
      </c>
      <c r="B2115" s="117">
        <f t="shared" si="198"/>
        <v>38</v>
      </c>
      <c r="C2115" s="117">
        <f t="shared" si="199"/>
        <v>5</v>
      </c>
      <c r="D2115" s="117">
        <v>172000</v>
      </c>
      <c r="E2115" s="117">
        <v>38000</v>
      </c>
      <c r="F2115" s="117">
        <v>2012</v>
      </c>
      <c r="G2115" s="117">
        <v>3.0848650000000002</v>
      </c>
      <c r="N2115" s="117" t="str">
        <f t="shared" ref="N2115:N2178" si="201">D2115&amp;E2115</f>
        <v>17200038000</v>
      </c>
      <c r="O2115" s="117">
        <f t="shared" ref="O2115:O2178" si="202">B2115</f>
        <v>38</v>
      </c>
      <c r="P2115" s="117">
        <f t="shared" ref="P2115:P2178" si="203">C2115</f>
        <v>5</v>
      </c>
      <c r="R2115" s="117" t="e">
        <f>VLOOKUP(B2115&amp;"-"&amp;C2115,Backgroundconc!$A$3:$E$2100,4,FALSE)</f>
        <v>#N/A</v>
      </c>
      <c r="S2115" s="117" t="e">
        <f>VLOOKUP(B2115&amp;"-"&amp;C2115,Backgroundconc!$A$3:$E$2100,5,FALSE)</f>
        <v>#N/A</v>
      </c>
    </row>
    <row r="2116" spans="1:19">
      <c r="A2116" s="117" t="str">
        <f t="shared" si="200"/>
        <v>3862012</v>
      </c>
      <c r="B2116" s="117">
        <f t="shared" si="198"/>
        <v>38</v>
      </c>
      <c r="C2116" s="117">
        <f t="shared" si="199"/>
        <v>6</v>
      </c>
      <c r="D2116" s="117">
        <v>172000</v>
      </c>
      <c r="E2116" s="117">
        <v>42000</v>
      </c>
      <c r="F2116" s="117">
        <v>2012</v>
      </c>
      <c r="G2116" s="117">
        <v>2.7992439999999998</v>
      </c>
      <c r="N2116" s="117" t="str">
        <f t="shared" si="201"/>
        <v>17200042000</v>
      </c>
      <c r="O2116" s="117">
        <f t="shared" si="202"/>
        <v>38</v>
      </c>
      <c r="P2116" s="117">
        <f t="shared" si="203"/>
        <v>6</v>
      </c>
      <c r="R2116" s="117" t="e">
        <f>VLOOKUP(B2116&amp;"-"&amp;C2116,Backgroundconc!$A$3:$E$2100,4,FALSE)</f>
        <v>#N/A</v>
      </c>
      <c r="S2116" s="117" t="e">
        <f>VLOOKUP(B2116&amp;"-"&amp;C2116,Backgroundconc!$A$3:$E$2100,5,FALSE)</f>
        <v>#N/A</v>
      </c>
    </row>
    <row r="2117" spans="1:19">
      <c r="A2117" s="117" t="str">
        <f t="shared" si="200"/>
        <v>3872012</v>
      </c>
      <c r="B2117" s="117">
        <f t="shared" si="198"/>
        <v>38</v>
      </c>
      <c r="C2117" s="117">
        <f t="shared" si="199"/>
        <v>7</v>
      </c>
      <c r="D2117" s="117">
        <v>172000</v>
      </c>
      <c r="E2117" s="117">
        <v>46000</v>
      </c>
      <c r="F2117" s="117">
        <v>2012</v>
      </c>
      <c r="G2117" s="117">
        <v>2.9789270000000001</v>
      </c>
      <c r="N2117" s="117" t="str">
        <f t="shared" si="201"/>
        <v>17200046000</v>
      </c>
      <c r="O2117" s="117">
        <f t="shared" si="202"/>
        <v>38</v>
      </c>
      <c r="P2117" s="117">
        <f t="shared" si="203"/>
        <v>7</v>
      </c>
      <c r="R2117" s="117" t="e">
        <f>VLOOKUP(B2117&amp;"-"&amp;C2117,Backgroundconc!$A$3:$E$2100,4,FALSE)</f>
        <v>#N/A</v>
      </c>
      <c r="S2117" s="117" t="e">
        <f>VLOOKUP(B2117&amp;"-"&amp;C2117,Backgroundconc!$A$3:$E$2100,5,FALSE)</f>
        <v>#N/A</v>
      </c>
    </row>
    <row r="2118" spans="1:19">
      <c r="A2118" s="117" t="str">
        <f t="shared" si="200"/>
        <v>3882012</v>
      </c>
      <c r="B2118" s="117">
        <f t="shared" si="198"/>
        <v>38</v>
      </c>
      <c r="C2118" s="117">
        <f t="shared" si="199"/>
        <v>8</v>
      </c>
      <c r="D2118" s="117">
        <v>172000</v>
      </c>
      <c r="E2118" s="117">
        <v>50000</v>
      </c>
      <c r="F2118" s="117">
        <v>2012</v>
      </c>
      <c r="G2118" s="117">
        <v>2.8492009999999999</v>
      </c>
      <c r="N2118" s="117" t="str">
        <f t="shared" si="201"/>
        <v>17200050000</v>
      </c>
      <c r="O2118" s="117">
        <f t="shared" si="202"/>
        <v>38</v>
      </c>
      <c r="P2118" s="117">
        <f t="shared" si="203"/>
        <v>8</v>
      </c>
      <c r="R2118" s="117" t="e">
        <f>VLOOKUP(B2118&amp;"-"&amp;C2118,Backgroundconc!$A$3:$E$2100,4,FALSE)</f>
        <v>#N/A</v>
      </c>
      <c r="S2118" s="117" t="e">
        <f>VLOOKUP(B2118&amp;"-"&amp;C2118,Backgroundconc!$A$3:$E$2100,5,FALSE)</f>
        <v>#N/A</v>
      </c>
    </row>
    <row r="2119" spans="1:19">
      <c r="A2119" s="117" t="str">
        <f t="shared" si="200"/>
        <v>3892012</v>
      </c>
      <c r="B2119" s="117">
        <f t="shared" si="198"/>
        <v>38</v>
      </c>
      <c r="C2119" s="117">
        <f t="shared" si="199"/>
        <v>9</v>
      </c>
      <c r="D2119" s="117">
        <v>172000</v>
      </c>
      <c r="E2119" s="117">
        <v>54000</v>
      </c>
      <c r="F2119" s="117">
        <v>2012</v>
      </c>
      <c r="G2119" s="117">
        <v>2.898415</v>
      </c>
      <c r="N2119" s="117" t="str">
        <f t="shared" si="201"/>
        <v>17200054000</v>
      </c>
      <c r="O2119" s="117">
        <f t="shared" si="202"/>
        <v>38</v>
      </c>
      <c r="P2119" s="117">
        <f t="shared" si="203"/>
        <v>9</v>
      </c>
      <c r="R2119" s="117" t="e">
        <f>VLOOKUP(B2119&amp;"-"&amp;C2119,Backgroundconc!$A$3:$E$2100,4,FALSE)</f>
        <v>#N/A</v>
      </c>
      <c r="S2119" s="117" t="e">
        <f>VLOOKUP(B2119&amp;"-"&amp;C2119,Backgroundconc!$A$3:$E$2100,5,FALSE)</f>
        <v>#N/A</v>
      </c>
    </row>
    <row r="2120" spans="1:19">
      <c r="A2120" s="117" t="str">
        <f t="shared" si="200"/>
        <v>38102012</v>
      </c>
      <c r="B2120" s="117">
        <f t="shared" si="198"/>
        <v>38</v>
      </c>
      <c r="C2120" s="117">
        <f t="shared" si="199"/>
        <v>10</v>
      </c>
      <c r="D2120" s="117">
        <v>172000</v>
      </c>
      <c r="E2120" s="117">
        <v>58000</v>
      </c>
      <c r="F2120" s="117">
        <v>2012</v>
      </c>
      <c r="G2120" s="117">
        <v>2.4457239999999998</v>
      </c>
      <c r="N2120" s="117" t="str">
        <f t="shared" si="201"/>
        <v>17200058000</v>
      </c>
      <c r="O2120" s="117">
        <f t="shared" si="202"/>
        <v>38</v>
      </c>
      <c r="P2120" s="117">
        <f t="shared" si="203"/>
        <v>10</v>
      </c>
      <c r="R2120" s="117" t="e">
        <f>VLOOKUP(B2120&amp;"-"&amp;C2120,Backgroundconc!$A$3:$E$2100,4,FALSE)</f>
        <v>#N/A</v>
      </c>
      <c r="S2120" s="117" t="e">
        <f>VLOOKUP(B2120&amp;"-"&amp;C2120,Backgroundconc!$A$3:$E$2100,5,FALSE)</f>
        <v>#N/A</v>
      </c>
    </row>
    <row r="2121" spans="1:19">
      <c r="A2121" s="117" t="str">
        <f t="shared" si="200"/>
        <v>38112012</v>
      </c>
      <c r="B2121" s="117">
        <f t="shared" si="198"/>
        <v>38</v>
      </c>
      <c r="C2121" s="117">
        <f t="shared" si="199"/>
        <v>11</v>
      </c>
      <c r="D2121" s="117">
        <v>172000</v>
      </c>
      <c r="E2121" s="117">
        <v>62000</v>
      </c>
      <c r="F2121" s="117">
        <v>2012</v>
      </c>
      <c r="G2121" s="117">
        <v>2.5061429999999998</v>
      </c>
      <c r="N2121" s="117" t="str">
        <f t="shared" si="201"/>
        <v>17200062000</v>
      </c>
      <c r="O2121" s="117">
        <f t="shared" si="202"/>
        <v>38</v>
      </c>
      <c r="P2121" s="117">
        <f t="shared" si="203"/>
        <v>11</v>
      </c>
      <c r="R2121" s="117" t="e">
        <f>VLOOKUP(B2121&amp;"-"&amp;C2121,Backgroundconc!$A$3:$E$2100,4,FALSE)</f>
        <v>#N/A</v>
      </c>
      <c r="S2121" s="117" t="e">
        <f>VLOOKUP(B2121&amp;"-"&amp;C2121,Backgroundconc!$A$3:$E$2100,5,FALSE)</f>
        <v>#N/A</v>
      </c>
    </row>
    <row r="2122" spans="1:19">
      <c r="A2122" s="117" t="str">
        <f t="shared" si="200"/>
        <v>38122012</v>
      </c>
      <c r="B2122" s="117">
        <f t="shared" si="198"/>
        <v>38</v>
      </c>
      <c r="C2122" s="117">
        <f t="shared" si="199"/>
        <v>12</v>
      </c>
      <c r="D2122" s="117">
        <v>172000</v>
      </c>
      <c r="E2122" s="117">
        <v>66000</v>
      </c>
      <c r="F2122" s="117">
        <v>2012</v>
      </c>
      <c r="G2122" s="117">
        <v>2.3845200000000002</v>
      </c>
      <c r="N2122" s="117" t="str">
        <f t="shared" si="201"/>
        <v>17200066000</v>
      </c>
      <c r="O2122" s="117">
        <f t="shared" si="202"/>
        <v>38</v>
      </c>
      <c r="P2122" s="117">
        <f t="shared" si="203"/>
        <v>12</v>
      </c>
      <c r="R2122" s="117" t="e">
        <f>VLOOKUP(B2122&amp;"-"&amp;C2122,Backgroundconc!$A$3:$E$2100,4,FALSE)</f>
        <v>#N/A</v>
      </c>
      <c r="S2122" s="117" t="e">
        <f>VLOOKUP(B2122&amp;"-"&amp;C2122,Backgroundconc!$A$3:$E$2100,5,FALSE)</f>
        <v>#N/A</v>
      </c>
    </row>
    <row r="2123" spans="1:19">
      <c r="A2123" s="117" t="str">
        <f t="shared" si="200"/>
        <v>38132012</v>
      </c>
      <c r="B2123" s="117">
        <f t="shared" si="198"/>
        <v>38</v>
      </c>
      <c r="C2123" s="117">
        <f t="shared" si="199"/>
        <v>13</v>
      </c>
      <c r="D2123" s="117">
        <v>172000</v>
      </c>
      <c r="E2123" s="117">
        <v>70000</v>
      </c>
      <c r="F2123" s="117">
        <v>2012</v>
      </c>
      <c r="G2123" s="117">
        <v>2.4387699999999999</v>
      </c>
      <c r="N2123" s="117" t="str">
        <f t="shared" si="201"/>
        <v>17200070000</v>
      </c>
      <c r="O2123" s="117">
        <f t="shared" si="202"/>
        <v>38</v>
      </c>
      <c r="P2123" s="117">
        <f t="shared" si="203"/>
        <v>13</v>
      </c>
      <c r="R2123" s="117" t="e">
        <f>VLOOKUP(B2123&amp;"-"&amp;C2123,Backgroundconc!$A$3:$E$2100,4,FALSE)</f>
        <v>#N/A</v>
      </c>
      <c r="S2123" s="117" t="e">
        <f>VLOOKUP(B2123&amp;"-"&amp;C2123,Backgroundconc!$A$3:$E$2100,5,FALSE)</f>
        <v>#N/A</v>
      </c>
    </row>
    <row r="2124" spans="1:19">
      <c r="A2124" s="117" t="str">
        <f t="shared" si="200"/>
        <v>38142012</v>
      </c>
      <c r="B2124" s="117">
        <f t="shared" si="198"/>
        <v>38</v>
      </c>
      <c r="C2124" s="117">
        <f t="shared" si="199"/>
        <v>14</v>
      </c>
      <c r="D2124" s="117">
        <v>172000</v>
      </c>
      <c r="E2124" s="117">
        <v>74000</v>
      </c>
      <c r="F2124" s="117">
        <v>2012</v>
      </c>
      <c r="G2124" s="117">
        <v>2.364169</v>
      </c>
      <c r="N2124" s="117" t="str">
        <f t="shared" si="201"/>
        <v>17200074000</v>
      </c>
      <c r="O2124" s="117">
        <f t="shared" si="202"/>
        <v>38</v>
      </c>
      <c r="P2124" s="117">
        <f t="shared" si="203"/>
        <v>14</v>
      </c>
      <c r="R2124" s="117">
        <f>VLOOKUP(B2124&amp;"-"&amp;C2124,Backgroundconc!$A$3:$E$2100,4,FALSE)</f>
        <v>172000</v>
      </c>
      <c r="S2124" s="117">
        <f>VLOOKUP(B2124&amp;"-"&amp;C2124,Backgroundconc!$A$3:$E$2100,5,FALSE)</f>
        <v>74000</v>
      </c>
    </row>
    <row r="2125" spans="1:19">
      <c r="A2125" s="117" t="str">
        <f t="shared" si="200"/>
        <v>38152012</v>
      </c>
      <c r="B2125" s="117">
        <f t="shared" si="198"/>
        <v>38</v>
      </c>
      <c r="C2125" s="117">
        <f t="shared" si="199"/>
        <v>15</v>
      </c>
      <c r="D2125" s="117">
        <v>172000</v>
      </c>
      <c r="E2125" s="117">
        <v>78000</v>
      </c>
      <c r="F2125" s="117">
        <v>2012</v>
      </c>
      <c r="G2125" s="117">
        <v>2.3864770000000002</v>
      </c>
      <c r="N2125" s="117" t="str">
        <f t="shared" si="201"/>
        <v>17200078000</v>
      </c>
      <c r="O2125" s="117">
        <f t="shared" si="202"/>
        <v>38</v>
      </c>
      <c r="P2125" s="117">
        <f t="shared" si="203"/>
        <v>15</v>
      </c>
      <c r="R2125" s="117">
        <f>VLOOKUP(B2125&amp;"-"&amp;C2125,Backgroundconc!$A$3:$E$2100,4,FALSE)</f>
        <v>172000</v>
      </c>
      <c r="S2125" s="117">
        <f>VLOOKUP(B2125&amp;"-"&amp;C2125,Backgroundconc!$A$3:$E$2100,5,FALSE)</f>
        <v>78000</v>
      </c>
    </row>
    <row r="2126" spans="1:19">
      <c r="A2126" s="117" t="str">
        <f t="shared" si="200"/>
        <v>38162012</v>
      </c>
      <c r="B2126" s="117">
        <f t="shared" si="198"/>
        <v>38</v>
      </c>
      <c r="C2126" s="117">
        <f t="shared" si="199"/>
        <v>16</v>
      </c>
      <c r="D2126" s="117">
        <v>172000</v>
      </c>
      <c r="E2126" s="117">
        <v>82000</v>
      </c>
      <c r="F2126" s="117">
        <v>2012</v>
      </c>
      <c r="G2126" s="117">
        <v>2.3834460000000002</v>
      </c>
      <c r="N2126" s="117" t="str">
        <f t="shared" si="201"/>
        <v>17200082000</v>
      </c>
      <c r="O2126" s="117">
        <f t="shared" si="202"/>
        <v>38</v>
      </c>
      <c r="P2126" s="117">
        <f t="shared" si="203"/>
        <v>16</v>
      </c>
      <c r="R2126" s="117">
        <f>VLOOKUP(B2126&amp;"-"&amp;C2126,Backgroundconc!$A$3:$E$2100,4,FALSE)</f>
        <v>172000</v>
      </c>
      <c r="S2126" s="117">
        <f>VLOOKUP(B2126&amp;"-"&amp;C2126,Backgroundconc!$A$3:$E$2100,5,FALSE)</f>
        <v>82000</v>
      </c>
    </row>
    <row r="2127" spans="1:19">
      <c r="A2127" s="117" t="str">
        <f t="shared" si="200"/>
        <v>38172012</v>
      </c>
      <c r="B2127" s="117">
        <f t="shared" si="198"/>
        <v>38</v>
      </c>
      <c r="C2127" s="117">
        <f t="shared" si="199"/>
        <v>17</v>
      </c>
      <c r="D2127" s="117">
        <v>172000</v>
      </c>
      <c r="E2127" s="117">
        <v>86000</v>
      </c>
      <c r="F2127" s="117">
        <v>2012</v>
      </c>
      <c r="G2127" s="117">
        <v>2.6238079999999999</v>
      </c>
      <c r="N2127" s="117" t="str">
        <f t="shared" si="201"/>
        <v>17200086000</v>
      </c>
      <c r="O2127" s="117">
        <f t="shared" si="202"/>
        <v>38</v>
      </c>
      <c r="P2127" s="117">
        <f t="shared" si="203"/>
        <v>17</v>
      </c>
      <c r="R2127" s="117">
        <f>VLOOKUP(B2127&amp;"-"&amp;C2127,Backgroundconc!$A$3:$E$2100,4,FALSE)</f>
        <v>172000</v>
      </c>
      <c r="S2127" s="117">
        <f>VLOOKUP(B2127&amp;"-"&amp;C2127,Backgroundconc!$A$3:$E$2100,5,FALSE)</f>
        <v>86000</v>
      </c>
    </row>
    <row r="2128" spans="1:19">
      <c r="A2128" s="117" t="str">
        <f t="shared" si="200"/>
        <v>38182012</v>
      </c>
      <c r="B2128" s="117">
        <f t="shared" si="198"/>
        <v>38</v>
      </c>
      <c r="C2128" s="117">
        <f t="shared" si="199"/>
        <v>18</v>
      </c>
      <c r="D2128" s="117">
        <v>172000</v>
      </c>
      <c r="E2128" s="117">
        <v>90000</v>
      </c>
      <c r="F2128" s="117">
        <v>2012</v>
      </c>
      <c r="G2128" s="117">
        <v>3.1061179999999999</v>
      </c>
      <c r="N2128" s="117" t="str">
        <f t="shared" si="201"/>
        <v>17200090000</v>
      </c>
      <c r="O2128" s="117">
        <f t="shared" si="202"/>
        <v>38</v>
      </c>
      <c r="P2128" s="117">
        <f t="shared" si="203"/>
        <v>18</v>
      </c>
      <c r="R2128" s="117">
        <f>VLOOKUP(B2128&amp;"-"&amp;C2128,Backgroundconc!$A$3:$E$2100,4,FALSE)</f>
        <v>172000</v>
      </c>
      <c r="S2128" s="117">
        <f>VLOOKUP(B2128&amp;"-"&amp;C2128,Backgroundconc!$A$3:$E$2100,5,FALSE)</f>
        <v>90000</v>
      </c>
    </row>
    <row r="2129" spans="1:19">
      <c r="A2129" s="117" t="str">
        <f t="shared" si="200"/>
        <v>38192012</v>
      </c>
      <c r="B2129" s="117">
        <f t="shared" si="198"/>
        <v>38</v>
      </c>
      <c r="C2129" s="117">
        <f t="shared" si="199"/>
        <v>19</v>
      </c>
      <c r="D2129" s="117">
        <v>172000</v>
      </c>
      <c r="E2129" s="117">
        <v>94000</v>
      </c>
      <c r="F2129" s="117">
        <v>2012</v>
      </c>
      <c r="G2129" s="117">
        <v>2.9608660000000002</v>
      </c>
      <c r="N2129" s="117" t="str">
        <f t="shared" si="201"/>
        <v>17200094000</v>
      </c>
      <c r="O2129" s="117">
        <f t="shared" si="202"/>
        <v>38</v>
      </c>
      <c r="P2129" s="117">
        <f t="shared" si="203"/>
        <v>19</v>
      </c>
      <c r="R2129" s="117">
        <f>VLOOKUP(B2129&amp;"-"&amp;C2129,Backgroundconc!$A$3:$E$2100,4,FALSE)</f>
        <v>172000</v>
      </c>
      <c r="S2129" s="117">
        <f>VLOOKUP(B2129&amp;"-"&amp;C2129,Backgroundconc!$A$3:$E$2100,5,FALSE)</f>
        <v>94000</v>
      </c>
    </row>
    <row r="2130" spans="1:19">
      <c r="A2130" s="117" t="str">
        <f t="shared" si="200"/>
        <v>38202012</v>
      </c>
      <c r="B2130" s="117">
        <f t="shared" si="198"/>
        <v>38</v>
      </c>
      <c r="C2130" s="117">
        <f t="shared" si="199"/>
        <v>20</v>
      </c>
      <c r="D2130" s="117">
        <v>172000</v>
      </c>
      <c r="E2130" s="117">
        <v>98000</v>
      </c>
      <c r="F2130" s="117">
        <v>2012</v>
      </c>
      <c r="G2130" s="117">
        <v>3.3554729999999999</v>
      </c>
      <c r="N2130" s="117" t="str">
        <f t="shared" si="201"/>
        <v>17200098000</v>
      </c>
      <c r="O2130" s="117">
        <f t="shared" si="202"/>
        <v>38</v>
      </c>
      <c r="P2130" s="117">
        <f t="shared" si="203"/>
        <v>20</v>
      </c>
      <c r="R2130" s="117">
        <f>VLOOKUP(B2130&amp;"-"&amp;C2130,Backgroundconc!$A$3:$E$2100,4,FALSE)</f>
        <v>172000</v>
      </c>
      <c r="S2130" s="117">
        <f>VLOOKUP(B2130&amp;"-"&amp;C2130,Backgroundconc!$A$3:$E$2100,5,FALSE)</f>
        <v>98000</v>
      </c>
    </row>
    <row r="2131" spans="1:19">
      <c r="A2131" s="117" t="str">
        <f t="shared" si="200"/>
        <v>38212012</v>
      </c>
      <c r="B2131" s="117">
        <f t="shared" si="198"/>
        <v>38</v>
      </c>
      <c r="C2131" s="117">
        <f t="shared" si="199"/>
        <v>21</v>
      </c>
      <c r="D2131" s="117">
        <v>172000</v>
      </c>
      <c r="E2131" s="117">
        <v>102000</v>
      </c>
      <c r="F2131" s="117">
        <v>2012</v>
      </c>
      <c r="G2131" s="117">
        <v>3.851137</v>
      </c>
      <c r="N2131" s="117" t="str">
        <f t="shared" si="201"/>
        <v>172000102000</v>
      </c>
      <c r="O2131" s="117">
        <f t="shared" si="202"/>
        <v>38</v>
      </c>
      <c r="P2131" s="117">
        <f t="shared" si="203"/>
        <v>21</v>
      </c>
      <c r="R2131" s="117">
        <f>VLOOKUP(B2131&amp;"-"&amp;C2131,Backgroundconc!$A$3:$E$2100,4,FALSE)</f>
        <v>172000</v>
      </c>
      <c r="S2131" s="117">
        <f>VLOOKUP(B2131&amp;"-"&amp;C2131,Backgroundconc!$A$3:$E$2100,5,FALSE)</f>
        <v>102000</v>
      </c>
    </row>
    <row r="2132" spans="1:19">
      <c r="A2132" s="117" t="str">
        <f t="shared" si="200"/>
        <v>38222012</v>
      </c>
      <c r="B2132" s="117">
        <f t="shared" si="198"/>
        <v>38</v>
      </c>
      <c r="C2132" s="117">
        <f t="shared" si="199"/>
        <v>22</v>
      </c>
      <c r="D2132" s="117">
        <v>172000</v>
      </c>
      <c r="E2132" s="117">
        <v>106000</v>
      </c>
      <c r="F2132" s="117">
        <v>2012</v>
      </c>
      <c r="G2132" s="117">
        <v>3.6673689999999999</v>
      </c>
      <c r="N2132" s="117" t="str">
        <f t="shared" si="201"/>
        <v>172000106000</v>
      </c>
      <c r="O2132" s="117">
        <f t="shared" si="202"/>
        <v>38</v>
      </c>
      <c r="P2132" s="117">
        <f t="shared" si="203"/>
        <v>22</v>
      </c>
      <c r="R2132" s="117">
        <f>VLOOKUP(B2132&amp;"-"&amp;C2132,Backgroundconc!$A$3:$E$2100,4,FALSE)</f>
        <v>172000</v>
      </c>
      <c r="S2132" s="117">
        <f>VLOOKUP(B2132&amp;"-"&amp;C2132,Backgroundconc!$A$3:$E$2100,5,FALSE)</f>
        <v>106000</v>
      </c>
    </row>
    <row r="2133" spans="1:19">
      <c r="A2133" s="117" t="str">
        <f t="shared" si="200"/>
        <v>38232012</v>
      </c>
      <c r="B2133" s="117">
        <f t="shared" si="198"/>
        <v>38</v>
      </c>
      <c r="C2133" s="117">
        <f t="shared" si="199"/>
        <v>23</v>
      </c>
      <c r="D2133" s="117">
        <v>172000</v>
      </c>
      <c r="E2133" s="117">
        <v>110000</v>
      </c>
      <c r="F2133" s="117">
        <v>2012</v>
      </c>
      <c r="G2133" s="117">
        <v>3.6093820000000001</v>
      </c>
      <c r="N2133" s="117" t="str">
        <f t="shared" si="201"/>
        <v>172000110000</v>
      </c>
      <c r="O2133" s="117">
        <f t="shared" si="202"/>
        <v>38</v>
      </c>
      <c r="P2133" s="117">
        <f t="shared" si="203"/>
        <v>23</v>
      </c>
      <c r="R2133" s="117">
        <f>VLOOKUP(B2133&amp;"-"&amp;C2133,Backgroundconc!$A$3:$E$2100,4,FALSE)</f>
        <v>172000</v>
      </c>
      <c r="S2133" s="117">
        <f>VLOOKUP(B2133&amp;"-"&amp;C2133,Backgroundconc!$A$3:$E$2100,5,FALSE)</f>
        <v>110000</v>
      </c>
    </row>
    <row r="2134" spans="1:19">
      <c r="A2134" s="117" t="str">
        <f t="shared" si="200"/>
        <v>38242012</v>
      </c>
      <c r="B2134" s="117">
        <f t="shared" si="198"/>
        <v>38</v>
      </c>
      <c r="C2134" s="117">
        <f t="shared" si="199"/>
        <v>24</v>
      </c>
      <c r="D2134" s="117">
        <v>172000</v>
      </c>
      <c r="E2134" s="117">
        <v>114000</v>
      </c>
      <c r="F2134" s="117">
        <v>2012</v>
      </c>
      <c r="G2134" s="117">
        <v>3.2717260000000001</v>
      </c>
      <c r="N2134" s="117" t="str">
        <f t="shared" si="201"/>
        <v>172000114000</v>
      </c>
      <c r="O2134" s="117">
        <f t="shared" si="202"/>
        <v>38</v>
      </c>
      <c r="P2134" s="117">
        <f t="shared" si="203"/>
        <v>24</v>
      </c>
      <c r="R2134" s="117">
        <f>VLOOKUP(B2134&amp;"-"&amp;C2134,Backgroundconc!$A$3:$E$2100,4,FALSE)</f>
        <v>172000</v>
      </c>
      <c r="S2134" s="117">
        <f>VLOOKUP(B2134&amp;"-"&amp;C2134,Backgroundconc!$A$3:$E$2100,5,FALSE)</f>
        <v>114000</v>
      </c>
    </row>
    <row r="2135" spans="1:19">
      <c r="A2135" s="117" t="str">
        <f t="shared" si="200"/>
        <v>38252012</v>
      </c>
      <c r="B2135" s="117">
        <f t="shared" si="198"/>
        <v>38</v>
      </c>
      <c r="C2135" s="117">
        <f t="shared" si="199"/>
        <v>25</v>
      </c>
      <c r="D2135" s="117">
        <v>172000</v>
      </c>
      <c r="E2135" s="117">
        <v>118000</v>
      </c>
      <c r="F2135" s="117">
        <v>2012</v>
      </c>
      <c r="G2135" s="117">
        <v>3.1517330000000001</v>
      </c>
      <c r="N2135" s="117" t="str">
        <f t="shared" si="201"/>
        <v>172000118000</v>
      </c>
      <c r="O2135" s="117">
        <f t="shared" si="202"/>
        <v>38</v>
      </c>
      <c r="P2135" s="117">
        <f t="shared" si="203"/>
        <v>25</v>
      </c>
      <c r="R2135" s="117">
        <f>VLOOKUP(B2135&amp;"-"&amp;C2135,Backgroundconc!$A$3:$E$2100,4,FALSE)</f>
        <v>172000</v>
      </c>
      <c r="S2135" s="117">
        <f>VLOOKUP(B2135&amp;"-"&amp;C2135,Backgroundconc!$A$3:$E$2100,5,FALSE)</f>
        <v>118000</v>
      </c>
    </row>
    <row r="2136" spans="1:19">
      <c r="A2136" s="117" t="str">
        <f t="shared" si="200"/>
        <v>38262012</v>
      </c>
      <c r="B2136" s="117">
        <f t="shared" si="198"/>
        <v>38</v>
      </c>
      <c r="C2136" s="117">
        <f t="shared" si="199"/>
        <v>26</v>
      </c>
      <c r="D2136" s="117">
        <v>172000</v>
      </c>
      <c r="E2136" s="117">
        <v>122000</v>
      </c>
      <c r="F2136" s="117">
        <v>2012</v>
      </c>
      <c r="G2136" s="117">
        <v>3.2382970000000002</v>
      </c>
      <c r="N2136" s="117" t="str">
        <f t="shared" si="201"/>
        <v>172000122000</v>
      </c>
      <c r="O2136" s="117">
        <f t="shared" si="202"/>
        <v>38</v>
      </c>
      <c r="P2136" s="117">
        <f t="shared" si="203"/>
        <v>26</v>
      </c>
      <c r="R2136" s="117">
        <f>VLOOKUP(B2136&amp;"-"&amp;C2136,Backgroundconc!$A$3:$E$2100,4,FALSE)</f>
        <v>172000</v>
      </c>
      <c r="S2136" s="117">
        <f>VLOOKUP(B2136&amp;"-"&amp;C2136,Backgroundconc!$A$3:$E$2100,5,FALSE)</f>
        <v>122000</v>
      </c>
    </row>
    <row r="2137" spans="1:19">
      <c r="A2137" s="117" t="str">
        <f t="shared" si="200"/>
        <v>38272012</v>
      </c>
      <c r="B2137" s="117">
        <f t="shared" si="198"/>
        <v>38</v>
      </c>
      <c r="C2137" s="117">
        <f t="shared" si="199"/>
        <v>27</v>
      </c>
      <c r="D2137" s="117">
        <v>172000</v>
      </c>
      <c r="E2137" s="117">
        <v>126000</v>
      </c>
      <c r="F2137" s="117">
        <v>2012</v>
      </c>
      <c r="G2137" s="117">
        <v>3.040178</v>
      </c>
      <c r="N2137" s="117" t="str">
        <f t="shared" si="201"/>
        <v>172000126000</v>
      </c>
      <c r="O2137" s="117">
        <f t="shared" si="202"/>
        <v>38</v>
      </c>
      <c r="P2137" s="117">
        <f t="shared" si="203"/>
        <v>27</v>
      </c>
      <c r="R2137" s="117">
        <f>VLOOKUP(B2137&amp;"-"&amp;C2137,Backgroundconc!$A$3:$E$2100,4,FALSE)</f>
        <v>172000</v>
      </c>
      <c r="S2137" s="117">
        <f>VLOOKUP(B2137&amp;"-"&amp;C2137,Backgroundconc!$A$3:$E$2100,5,FALSE)</f>
        <v>126000</v>
      </c>
    </row>
    <row r="2138" spans="1:19">
      <c r="A2138" s="117" t="str">
        <f t="shared" si="200"/>
        <v>38282012</v>
      </c>
      <c r="B2138" s="117">
        <f t="shared" si="198"/>
        <v>38</v>
      </c>
      <c r="C2138" s="117">
        <f t="shared" si="199"/>
        <v>28</v>
      </c>
      <c r="D2138" s="117">
        <v>172000</v>
      </c>
      <c r="E2138" s="117">
        <v>130000</v>
      </c>
      <c r="F2138" s="117">
        <v>2012</v>
      </c>
      <c r="G2138" s="117">
        <v>3.2141999999999999</v>
      </c>
      <c r="N2138" s="117" t="str">
        <f t="shared" si="201"/>
        <v>172000130000</v>
      </c>
      <c r="O2138" s="117">
        <f t="shared" si="202"/>
        <v>38</v>
      </c>
      <c r="P2138" s="117">
        <f t="shared" si="203"/>
        <v>28</v>
      </c>
      <c r="R2138" s="117">
        <f>VLOOKUP(B2138&amp;"-"&amp;C2138,Backgroundconc!$A$3:$E$2100,4,FALSE)</f>
        <v>172000</v>
      </c>
      <c r="S2138" s="117">
        <f>VLOOKUP(B2138&amp;"-"&amp;C2138,Backgroundconc!$A$3:$E$2100,5,FALSE)</f>
        <v>130000</v>
      </c>
    </row>
    <row r="2139" spans="1:19">
      <c r="A2139" s="117" t="str">
        <f t="shared" si="200"/>
        <v>38292012</v>
      </c>
      <c r="B2139" s="117">
        <f t="shared" si="198"/>
        <v>38</v>
      </c>
      <c r="C2139" s="117">
        <f t="shared" si="199"/>
        <v>29</v>
      </c>
      <c r="D2139" s="117">
        <v>172000</v>
      </c>
      <c r="E2139" s="117">
        <v>134000</v>
      </c>
      <c r="F2139" s="117">
        <v>2012</v>
      </c>
      <c r="G2139" s="117">
        <v>3.4461840000000001</v>
      </c>
      <c r="N2139" s="117" t="str">
        <f t="shared" si="201"/>
        <v>172000134000</v>
      </c>
      <c r="O2139" s="117">
        <f t="shared" si="202"/>
        <v>38</v>
      </c>
      <c r="P2139" s="117">
        <f t="shared" si="203"/>
        <v>29</v>
      </c>
      <c r="R2139" s="117">
        <f>VLOOKUP(B2139&amp;"-"&amp;C2139,Backgroundconc!$A$3:$E$2100,4,FALSE)</f>
        <v>172000</v>
      </c>
      <c r="S2139" s="117">
        <f>VLOOKUP(B2139&amp;"-"&amp;C2139,Backgroundconc!$A$3:$E$2100,5,FALSE)</f>
        <v>134000</v>
      </c>
    </row>
    <row r="2140" spans="1:19">
      <c r="A2140" s="117" t="str">
        <f t="shared" si="200"/>
        <v>38302012</v>
      </c>
      <c r="B2140" s="117">
        <f t="shared" ref="B2140:B2203" si="204">(D2140-24000)/4000+1</f>
        <v>38</v>
      </c>
      <c r="C2140" s="117">
        <f t="shared" ref="C2140:C2203" si="205">(E2140-22000)/4000+1</f>
        <v>30</v>
      </c>
      <c r="D2140" s="117">
        <v>172000</v>
      </c>
      <c r="E2140" s="117">
        <v>138000</v>
      </c>
      <c r="F2140" s="117">
        <v>2012</v>
      </c>
      <c r="G2140" s="117">
        <v>3.4711020000000001</v>
      </c>
      <c r="N2140" s="117" t="str">
        <f t="shared" si="201"/>
        <v>172000138000</v>
      </c>
      <c r="O2140" s="117">
        <f t="shared" si="202"/>
        <v>38</v>
      </c>
      <c r="P2140" s="117">
        <f t="shared" si="203"/>
        <v>30</v>
      </c>
      <c r="R2140" s="117">
        <f>VLOOKUP(B2140&amp;"-"&amp;C2140,Backgroundconc!$A$3:$E$2100,4,FALSE)</f>
        <v>172000</v>
      </c>
      <c r="S2140" s="117">
        <f>VLOOKUP(B2140&amp;"-"&amp;C2140,Backgroundconc!$A$3:$E$2100,5,FALSE)</f>
        <v>138000</v>
      </c>
    </row>
    <row r="2141" spans="1:19">
      <c r="A2141" s="117" t="str">
        <f t="shared" si="200"/>
        <v>38312012</v>
      </c>
      <c r="B2141" s="117">
        <f t="shared" si="204"/>
        <v>38</v>
      </c>
      <c r="C2141" s="117">
        <f t="shared" si="205"/>
        <v>31</v>
      </c>
      <c r="D2141" s="117">
        <v>172000</v>
      </c>
      <c r="E2141" s="117">
        <v>142000</v>
      </c>
      <c r="F2141" s="117">
        <v>2012</v>
      </c>
      <c r="G2141" s="117">
        <v>3.8238799999999999</v>
      </c>
      <c r="N2141" s="117" t="str">
        <f t="shared" si="201"/>
        <v>172000142000</v>
      </c>
      <c r="O2141" s="117">
        <f t="shared" si="202"/>
        <v>38</v>
      </c>
      <c r="P2141" s="117">
        <f t="shared" si="203"/>
        <v>31</v>
      </c>
      <c r="R2141" s="117">
        <f>VLOOKUP(B2141&amp;"-"&amp;C2141,Backgroundconc!$A$3:$E$2100,4,FALSE)</f>
        <v>172000</v>
      </c>
      <c r="S2141" s="117">
        <f>VLOOKUP(B2141&amp;"-"&amp;C2141,Backgroundconc!$A$3:$E$2100,5,FALSE)</f>
        <v>142000</v>
      </c>
    </row>
    <row r="2142" spans="1:19">
      <c r="A2142" s="117" t="str">
        <f t="shared" si="200"/>
        <v>38322012</v>
      </c>
      <c r="B2142" s="117">
        <f t="shared" si="204"/>
        <v>38</v>
      </c>
      <c r="C2142" s="117">
        <f t="shared" si="205"/>
        <v>32</v>
      </c>
      <c r="D2142" s="117">
        <v>172000</v>
      </c>
      <c r="E2142" s="117">
        <v>146000</v>
      </c>
      <c r="F2142" s="117">
        <v>2012</v>
      </c>
      <c r="G2142" s="117">
        <v>3.689308</v>
      </c>
      <c r="N2142" s="117" t="str">
        <f t="shared" si="201"/>
        <v>172000146000</v>
      </c>
      <c r="O2142" s="117">
        <f t="shared" si="202"/>
        <v>38</v>
      </c>
      <c r="P2142" s="117">
        <f t="shared" si="203"/>
        <v>32</v>
      </c>
      <c r="R2142" s="117">
        <f>VLOOKUP(B2142&amp;"-"&amp;C2142,Backgroundconc!$A$3:$E$2100,4,FALSE)</f>
        <v>172000</v>
      </c>
      <c r="S2142" s="117">
        <f>VLOOKUP(B2142&amp;"-"&amp;C2142,Backgroundconc!$A$3:$E$2100,5,FALSE)</f>
        <v>146000</v>
      </c>
    </row>
    <row r="2143" spans="1:19">
      <c r="A2143" s="117" t="str">
        <f t="shared" si="200"/>
        <v>38332012</v>
      </c>
      <c r="B2143" s="117">
        <f t="shared" si="204"/>
        <v>38</v>
      </c>
      <c r="C2143" s="117">
        <f t="shared" si="205"/>
        <v>33</v>
      </c>
      <c r="D2143" s="117">
        <v>172000</v>
      </c>
      <c r="E2143" s="117">
        <v>150000</v>
      </c>
      <c r="F2143" s="117">
        <v>2012</v>
      </c>
      <c r="G2143" s="117">
        <v>3.6516299999999999</v>
      </c>
      <c r="N2143" s="117" t="str">
        <f t="shared" si="201"/>
        <v>172000150000</v>
      </c>
      <c r="O2143" s="117">
        <f t="shared" si="202"/>
        <v>38</v>
      </c>
      <c r="P2143" s="117">
        <f t="shared" si="203"/>
        <v>33</v>
      </c>
      <c r="R2143" s="117">
        <f>VLOOKUP(B2143&amp;"-"&amp;C2143,Backgroundconc!$A$3:$E$2100,4,FALSE)</f>
        <v>172000</v>
      </c>
      <c r="S2143" s="117">
        <f>VLOOKUP(B2143&amp;"-"&amp;C2143,Backgroundconc!$A$3:$E$2100,5,FALSE)</f>
        <v>150000</v>
      </c>
    </row>
    <row r="2144" spans="1:19">
      <c r="A2144" s="117" t="str">
        <f t="shared" si="200"/>
        <v>38342012</v>
      </c>
      <c r="B2144" s="117">
        <f t="shared" si="204"/>
        <v>38</v>
      </c>
      <c r="C2144" s="117">
        <f t="shared" si="205"/>
        <v>34</v>
      </c>
      <c r="D2144" s="117">
        <v>172000</v>
      </c>
      <c r="E2144" s="117">
        <v>154000</v>
      </c>
      <c r="F2144" s="117">
        <v>2012</v>
      </c>
      <c r="G2144" s="117">
        <v>3.4376030000000002</v>
      </c>
      <c r="N2144" s="117" t="str">
        <f t="shared" si="201"/>
        <v>172000154000</v>
      </c>
      <c r="O2144" s="117">
        <f t="shared" si="202"/>
        <v>38</v>
      </c>
      <c r="P2144" s="117">
        <f t="shared" si="203"/>
        <v>34</v>
      </c>
      <c r="R2144" s="117">
        <f>VLOOKUP(B2144&amp;"-"&amp;C2144,Backgroundconc!$A$3:$E$2100,4,FALSE)</f>
        <v>172000</v>
      </c>
      <c r="S2144" s="117">
        <f>VLOOKUP(B2144&amp;"-"&amp;C2144,Backgroundconc!$A$3:$E$2100,5,FALSE)</f>
        <v>154000</v>
      </c>
    </row>
    <row r="2145" spans="1:19">
      <c r="A2145" s="117" t="str">
        <f t="shared" si="200"/>
        <v>38352012</v>
      </c>
      <c r="B2145" s="117">
        <f t="shared" si="204"/>
        <v>38</v>
      </c>
      <c r="C2145" s="117">
        <f t="shared" si="205"/>
        <v>35</v>
      </c>
      <c r="D2145" s="117">
        <v>172000</v>
      </c>
      <c r="E2145" s="117">
        <v>158000</v>
      </c>
      <c r="F2145" s="117">
        <v>2012</v>
      </c>
      <c r="G2145" s="117">
        <v>3.6001780000000001</v>
      </c>
      <c r="N2145" s="117" t="str">
        <f t="shared" si="201"/>
        <v>172000158000</v>
      </c>
      <c r="O2145" s="117">
        <f t="shared" si="202"/>
        <v>38</v>
      </c>
      <c r="P2145" s="117">
        <f t="shared" si="203"/>
        <v>35</v>
      </c>
      <c r="R2145" s="117">
        <f>VLOOKUP(B2145&amp;"-"&amp;C2145,Backgroundconc!$A$3:$E$2100,4,FALSE)</f>
        <v>172000</v>
      </c>
      <c r="S2145" s="117">
        <f>VLOOKUP(B2145&amp;"-"&amp;C2145,Backgroundconc!$A$3:$E$2100,5,FALSE)</f>
        <v>158000</v>
      </c>
    </row>
    <row r="2146" spans="1:19">
      <c r="A2146" s="117" t="str">
        <f t="shared" si="200"/>
        <v>38362012</v>
      </c>
      <c r="B2146" s="117">
        <f t="shared" si="204"/>
        <v>38</v>
      </c>
      <c r="C2146" s="117">
        <f t="shared" si="205"/>
        <v>36</v>
      </c>
      <c r="D2146" s="117">
        <v>172000</v>
      </c>
      <c r="E2146" s="117">
        <v>162000</v>
      </c>
      <c r="F2146" s="117">
        <v>2012</v>
      </c>
      <c r="G2146" s="117">
        <v>3.5129589999999999</v>
      </c>
      <c r="N2146" s="117" t="str">
        <f t="shared" si="201"/>
        <v>172000162000</v>
      </c>
      <c r="O2146" s="117">
        <f t="shared" si="202"/>
        <v>38</v>
      </c>
      <c r="P2146" s="117">
        <f t="shared" si="203"/>
        <v>36</v>
      </c>
      <c r="R2146" s="117">
        <f>VLOOKUP(B2146&amp;"-"&amp;C2146,Backgroundconc!$A$3:$E$2100,4,FALSE)</f>
        <v>172000</v>
      </c>
      <c r="S2146" s="117">
        <f>VLOOKUP(B2146&amp;"-"&amp;C2146,Backgroundconc!$A$3:$E$2100,5,FALSE)</f>
        <v>162000</v>
      </c>
    </row>
    <row r="2147" spans="1:19">
      <c r="A2147" s="117" t="str">
        <f t="shared" si="200"/>
        <v>38372012</v>
      </c>
      <c r="B2147" s="117">
        <f t="shared" si="204"/>
        <v>38</v>
      </c>
      <c r="C2147" s="117">
        <f t="shared" si="205"/>
        <v>37</v>
      </c>
      <c r="D2147" s="117">
        <v>172000</v>
      </c>
      <c r="E2147" s="117">
        <v>166000</v>
      </c>
      <c r="F2147" s="117">
        <v>2012</v>
      </c>
      <c r="G2147" s="117">
        <v>3.1974900000000002</v>
      </c>
      <c r="N2147" s="117" t="str">
        <f t="shared" si="201"/>
        <v>172000166000</v>
      </c>
      <c r="O2147" s="117">
        <f t="shared" si="202"/>
        <v>38</v>
      </c>
      <c r="P2147" s="117">
        <f t="shared" si="203"/>
        <v>37</v>
      </c>
      <c r="R2147" s="117">
        <f>VLOOKUP(B2147&amp;"-"&amp;C2147,Backgroundconc!$A$3:$E$2100,4,FALSE)</f>
        <v>172000</v>
      </c>
      <c r="S2147" s="117">
        <f>VLOOKUP(B2147&amp;"-"&amp;C2147,Backgroundconc!$A$3:$E$2100,5,FALSE)</f>
        <v>166000</v>
      </c>
    </row>
    <row r="2148" spans="1:19">
      <c r="A2148" s="117" t="str">
        <f t="shared" si="200"/>
        <v>38382012</v>
      </c>
      <c r="B2148" s="117">
        <f t="shared" si="204"/>
        <v>38</v>
      </c>
      <c r="C2148" s="117">
        <f t="shared" si="205"/>
        <v>38</v>
      </c>
      <c r="D2148" s="117">
        <v>172000</v>
      </c>
      <c r="E2148" s="117">
        <v>170000</v>
      </c>
      <c r="F2148" s="117">
        <v>2012</v>
      </c>
      <c r="G2148" s="117">
        <v>3.1838500000000001</v>
      </c>
      <c r="N2148" s="117" t="str">
        <f t="shared" si="201"/>
        <v>172000170000</v>
      </c>
      <c r="O2148" s="117">
        <f t="shared" si="202"/>
        <v>38</v>
      </c>
      <c r="P2148" s="117">
        <f t="shared" si="203"/>
        <v>38</v>
      </c>
      <c r="R2148" s="117">
        <f>VLOOKUP(B2148&amp;"-"&amp;C2148,Backgroundconc!$A$3:$E$2100,4,FALSE)</f>
        <v>172000</v>
      </c>
      <c r="S2148" s="117">
        <f>VLOOKUP(B2148&amp;"-"&amp;C2148,Backgroundconc!$A$3:$E$2100,5,FALSE)</f>
        <v>170000</v>
      </c>
    </row>
    <row r="2149" spans="1:19">
      <c r="A2149" s="117" t="str">
        <f t="shared" si="200"/>
        <v>38392012</v>
      </c>
      <c r="B2149" s="117">
        <f t="shared" si="204"/>
        <v>38</v>
      </c>
      <c r="C2149" s="117">
        <f t="shared" si="205"/>
        <v>39</v>
      </c>
      <c r="D2149" s="117">
        <v>172000</v>
      </c>
      <c r="E2149" s="117">
        <v>174000</v>
      </c>
      <c r="F2149" s="117">
        <v>2012</v>
      </c>
      <c r="G2149" s="117">
        <v>3.2990159999999999</v>
      </c>
      <c r="N2149" s="117" t="str">
        <f t="shared" si="201"/>
        <v>172000174000</v>
      </c>
      <c r="O2149" s="117">
        <f t="shared" si="202"/>
        <v>38</v>
      </c>
      <c r="P2149" s="117">
        <f t="shared" si="203"/>
        <v>39</v>
      </c>
      <c r="R2149" s="117">
        <f>VLOOKUP(B2149&amp;"-"&amp;C2149,Backgroundconc!$A$3:$E$2100,4,FALSE)</f>
        <v>172000</v>
      </c>
      <c r="S2149" s="117">
        <f>VLOOKUP(B2149&amp;"-"&amp;C2149,Backgroundconc!$A$3:$E$2100,5,FALSE)</f>
        <v>174000</v>
      </c>
    </row>
    <row r="2150" spans="1:19">
      <c r="A2150" s="117" t="str">
        <f t="shared" si="200"/>
        <v>38402012</v>
      </c>
      <c r="B2150" s="117">
        <f t="shared" si="204"/>
        <v>38</v>
      </c>
      <c r="C2150" s="117">
        <f t="shared" si="205"/>
        <v>40</v>
      </c>
      <c r="D2150" s="117">
        <v>172000</v>
      </c>
      <c r="E2150" s="117">
        <v>178000</v>
      </c>
      <c r="F2150" s="117">
        <v>2012</v>
      </c>
      <c r="G2150" s="117">
        <v>3.3289960000000001</v>
      </c>
      <c r="N2150" s="117" t="str">
        <f t="shared" si="201"/>
        <v>172000178000</v>
      </c>
      <c r="O2150" s="117">
        <f t="shared" si="202"/>
        <v>38</v>
      </c>
      <c r="P2150" s="117">
        <f t="shared" si="203"/>
        <v>40</v>
      </c>
      <c r="R2150" s="117">
        <f>VLOOKUP(B2150&amp;"-"&amp;C2150,Backgroundconc!$A$3:$E$2100,4,FALSE)</f>
        <v>172000</v>
      </c>
      <c r="S2150" s="117">
        <f>VLOOKUP(B2150&amp;"-"&amp;C2150,Backgroundconc!$A$3:$E$2100,5,FALSE)</f>
        <v>178000</v>
      </c>
    </row>
    <row r="2151" spans="1:19">
      <c r="A2151" s="117" t="str">
        <f t="shared" si="200"/>
        <v>38412012</v>
      </c>
      <c r="B2151" s="117">
        <f t="shared" si="204"/>
        <v>38</v>
      </c>
      <c r="C2151" s="117">
        <f t="shared" si="205"/>
        <v>41</v>
      </c>
      <c r="D2151" s="117">
        <v>172000</v>
      </c>
      <c r="E2151" s="117">
        <v>182000</v>
      </c>
      <c r="F2151" s="117">
        <v>2012</v>
      </c>
      <c r="G2151" s="117">
        <v>3.2819099999999999</v>
      </c>
      <c r="N2151" s="117" t="str">
        <f t="shared" si="201"/>
        <v>172000182000</v>
      </c>
      <c r="O2151" s="117">
        <f t="shared" si="202"/>
        <v>38</v>
      </c>
      <c r="P2151" s="117">
        <f t="shared" si="203"/>
        <v>41</v>
      </c>
      <c r="R2151" s="117">
        <f>VLOOKUP(B2151&amp;"-"&amp;C2151,Backgroundconc!$A$3:$E$2100,4,FALSE)</f>
        <v>172000</v>
      </c>
      <c r="S2151" s="117">
        <f>VLOOKUP(B2151&amp;"-"&amp;C2151,Backgroundconc!$A$3:$E$2100,5,FALSE)</f>
        <v>182000</v>
      </c>
    </row>
    <row r="2152" spans="1:19">
      <c r="A2152" s="117" t="str">
        <f t="shared" si="200"/>
        <v>38422012</v>
      </c>
      <c r="B2152" s="117">
        <f t="shared" si="204"/>
        <v>38</v>
      </c>
      <c r="C2152" s="117">
        <f t="shared" si="205"/>
        <v>42</v>
      </c>
      <c r="D2152" s="117">
        <v>172000</v>
      </c>
      <c r="E2152" s="117">
        <v>186000</v>
      </c>
      <c r="F2152" s="117">
        <v>2012</v>
      </c>
      <c r="G2152" s="117">
        <v>3.0564800000000001</v>
      </c>
      <c r="N2152" s="117" t="str">
        <f t="shared" si="201"/>
        <v>172000186000</v>
      </c>
      <c r="O2152" s="117">
        <f t="shared" si="202"/>
        <v>38</v>
      </c>
      <c r="P2152" s="117">
        <f t="shared" si="203"/>
        <v>42</v>
      </c>
      <c r="R2152" s="117">
        <f>VLOOKUP(B2152&amp;"-"&amp;C2152,Backgroundconc!$A$3:$E$2100,4,FALSE)</f>
        <v>172000</v>
      </c>
      <c r="S2152" s="117">
        <f>VLOOKUP(B2152&amp;"-"&amp;C2152,Backgroundconc!$A$3:$E$2100,5,FALSE)</f>
        <v>186000</v>
      </c>
    </row>
    <row r="2153" spans="1:19">
      <c r="A2153" s="117" t="str">
        <f t="shared" si="200"/>
        <v>38432012</v>
      </c>
      <c r="B2153" s="117">
        <f t="shared" si="204"/>
        <v>38</v>
      </c>
      <c r="C2153" s="117">
        <f t="shared" si="205"/>
        <v>43</v>
      </c>
      <c r="D2153" s="117">
        <v>172000</v>
      </c>
      <c r="E2153" s="117">
        <v>190000</v>
      </c>
      <c r="F2153" s="117">
        <v>2012</v>
      </c>
      <c r="G2153" s="117">
        <v>3.1099559999999999</v>
      </c>
      <c r="N2153" s="117" t="str">
        <f t="shared" si="201"/>
        <v>172000190000</v>
      </c>
      <c r="O2153" s="117">
        <f t="shared" si="202"/>
        <v>38</v>
      </c>
      <c r="P2153" s="117">
        <f t="shared" si="203"/>
        <v>43</v>
      </c>
      <c r="R2153" s="117">
        <f>VLOOKUP(B2153&amp;"-"&amp;C2153,Backgroundconc!$A$3:$E$2100,4,FALSE)</f>
        <v>172000</v>
      </c>
      <c r="S2153" s="117">
        <f>VLOOKUP(B2153&amp;"-"&amp;C2153,Backgroundconc!$A$3:$E$2100,5,FALSE)</f>
        <v>190000</v>
      </c>
    </row>
    <row r="2154" spans="1:19">
      <c r="A2154" s="117" t="str">
        <f t="shared" si="200"/>
        <v>38442012</v>
      </c>
      <c r="B2154" s="117">
        <f t="shared" si="204"/>
        <v>38</v>
      </c>
      <c r="C2154" s="117">
        <f t="shared" si="205"/>
        <v>44</v>
      </c>
      <c r="D2154" s="117">
        <v>172000</v>
      </c>
      <c r="E2154" s="117">
        <v>194000</v>
      </c>
      <c r="F2154" s="117">
        <v>2012</v>
      </c>
      <c r="G2154" s="117">
        <v>3.0323259999999999</v>
      </c>
      <c r="N2154" s="117" t="str">
        <f t="shared" si="201"/>
        <v>172000194000</v>
      </c>
      <c r="O2154" s="117">
        <f t="shared" si="202"/>
        <v>38</v>
      </c>
      <c r="P2154" s="117">
        <f t="shared" si="203"/>
        <v>44</v>
      </c>
      <c r="R2154" s="117">
        <f>VLOOKUP(B2154&amp;"-"&amp;C2154,Backgroundconc!$A$3:$E$2100,4,FALSE)</f>
        <v>172000</v>
      </c>
      <c r="S2154" s="117">
        <f>VLOOKUP(B2154&amp;"-"&amp;C2154,Backgroundconc!$A$3:$E$2100,5,FALSE)</f>
        <v>194000</v>
      </c>
    </row>
    <row r="2155" spans="1:19">
      <c r="A2155" s="117" t="str">
        <f t="shared" si="200"/>
        <v>38452012</v>
      </c>
      <c r="B2155" s="117">
        <f t="shared" si="204"/>
        <v>38</v>
      </c>
      <c r="C2155" s="117">
        <f t="shared" si="205"/>
        <v>45</v>
      </c>
      <c r="D2155" s="117">
        <v>172000</v>
      </c>
      <c r="E2155" s="117">
        <v>198000</v>
      </c>
      <c r="F2155" s="117">
        <v>2012</v>
      </c>
      <c r="G2155" s="117">
        <v>3.0112969999999999</v>
      </c>
      <c r="N2155" s="117" t="str">
        <f t="shared" si="201"/>
        <v>172000198000</v>
      </c>
      <c r="O2155" s="117">
        <f t="shared" si="202"/>
        <v>38</v>
      </c>
      <c r="P2155" s="117">
        <f t="shared" si="203"/>
        <v>45</v>
      </c>
      <c r="R2155" s="117">
        <f>VLOOKUP(B2155&amp;"-"&amp;C2155,Backgroundconc!$A$3:$E$2100,4,FALSE)</f>
        <v>172000</v>
      </c>
      <c r="S2155" s="117">
        <f>VLOOKUP(B2155&amp;"-"&amp;C2155,Backgroundconc!$A$3:$E$2100,5,FALSE)</f>
        <v>198000</v>
      </c>
    </row>
    <row r="2156" spans="1:19">
      <c r="A2156" s="117" t="str">
        <f t="shared" si="200"/>
        <v>38462012</v>
      </c>
      <c r="B2156" s="117">
        <f t="shared" si="204"/>
        <v>38</v>
      </c>
      <c r="C2156" s="117">
        <f t="shared" si="205"/>
        <v>46</v>
      </c>
      <c r="D2156" s="117">
        <v>172000</v>
      </c>
      <c r="E2156" s="117">
        <v>202000</v>
      </c>
      <c r="F2156" s="117">
        <v>2012</v>
      </c>
      <c r="G2156" s="117">
        <v>2.9377789999999999</v>
      </c>
      <c r="N2156" s="117" t="str">
        <f t="shared" si="201"/>
        <v>172000202000</v>
      </c>
      <c r="O2156" s="117">
        <f t="shared" si="202"/>
        <v>38</v>
      </c>
      <c r="P2156" s="117">
        <f t="shared" si="203"/>
        <v>46</v>
      </c>
      <c r="R2156" s="117">
        <f>VLOOKUP(B2156&amp;"-"&amp;C2156,Backgroundconc!$A$3:$E$2100,4,FALSE)</f>
        <v>172000</v>
      </c>
      <c r="S2156" s="117">
        <f>VLOOKUP(B2156&amp;"-"&amp;C2156,Backgroundconc!$A$3:$E$2100,5,FALSE)</f>
        <v>202000</v>
      </c>
    </row>
    <row r="2157" spans="1:19">
      <c r="A2157" s="117" t="str">
        <f t="shared" si="200"/>
        <v>38472012</v>
      </c>
      <c r="B2157" s="117">
        <f t="shared" si="204"/>
        <v>38</v>
      </c>
      <c r="C2157" s="117">
        <f t="shared" si="205"/>
        <v>47</v>
      </c>
      <c r="D2157" s="117">
        <v>172000</v>
      </c>
      <c r="E2157" s="117">
        <v>206000</v>
      </c>
      <c r="F2157" s="117">
        <v>2012</v>
      </c>
      <c r="G2157" s="117">
        <v>2.9361769999999998</v>
      </c>
      <c r="N2157" s="117" t="str">
        <f t="shared" si="201"/>
        <v>172000206000</v>
      </c>
      <c r="O2157" s="117">
        <f t="shared" si="202"/>
        <v>38</v>
      </c>
      <c r="P2157" s="117">
        <f t="shared" si="203"/>
        <v>47</v>
      </c>
      <c r="R2157" s="117">
        <f>VLOOKUP(B2157&amp;"-"&amp;C2157,Backgroundconc!$A$3:$E$2100,4,FALSE)</f>
        <v>172000</v>
      </c>
      <c r="S2157" s="117">
        <f>VLOOKUP(B2157&amp;"-"&amp;C2157,Backgroundconc!$A$3:$E$2100,5,FALSE)</f>
        <v>206000</v>
      </c>
    </row>
    <row r="2158" spans="1:19">
      <c r="A2158" s="117" t="str">
        <f t="shared" si="200"/>
        <v>38482012</v>
      </c>
      <c r="B2158" s="117">
        <f t="shared" si="204"/>
        <v>38</v>
      </c>
      <c r="C2158" s="117">
        <f t="shared" si="205"/>
        <v>48</v>
      </c>
      <c r="D2158" s="117">
        <v>172000</v>
      </c>
      <c r="E2158" s="117">
        <v>210000</v>
      </c>
      <c r="F2158" s="117">
        <v>2012</v>
      </c>
      <c r="G2158" s="117">
        <v>2.8947479999999999</v>
      </c>
      <c r="N2158" s="117" t="str">
        <f t="shared" si="201"/>
        <v>172000210000</v>
      </c>
      <c r="O2158" s="117">
        <f t="shared" si="202"/>
        <v>38</v>
      </c>
      <c r="P2158" s="117">
        <f t="shared" si="203"/>
        <v>48</v>
      </c>
      <c r="R2158" s="117">
        <f>VLOOKUP(B2158&amp;"-"&amp;C2158,Backgroundconc!$A$3:$E$2100,4,FALSE)</f>
        <v>172000</v>
      </c>
      <c r="S2158" s="117">
        <f>VLOOKUP(B2158&amp;"-"&amp;C2158,Backgroundconc!$A$3:$E$2100,5,FALSE)</f>
        <v>210000</v>
      </c>
    </row>
    <row r="2159" spans="1:19">
      <c r="A2159" s="117" t="str">
        <f t="shared" si="200"/>
        <v>38492012</v>
      </c>
      <c r="B2159" s="117">
        <f t="shared" si="204"/>
        <v>38</v>
      </c>
      <c r="C2159" s="117">
        <f t="shared" si="205"/>
        <v>49</v>
      </c>
      <c r="D2159" s="117">
        <v>172000</v>
      </c>
      <c r="E2159" s="117">
        <v>214000</v>
      </c>
      <c r="F2159" s="117">
        <v>2012</v>
      </c>
      <c r="G2159" s="117">
        <v>2.8079369999999999</v>
      </c>
      <c r="N2159" s="117" t="str">
        <f t="shared" si="201"/>
        <v>172000214000</v>
      </c>
      <c r="O2159" s="117">
        <f t="shared" si="202"/>
        <v>38</v>
      </c>
      <c r="P2159" s="117">
        <f t="shared" si="203"/>
        <v>49</v>
      </c>
      <c r="R2159" s="117">
        <f>VLOOKUP(B2159&amp;"-"&amp;C2159,Backgroundconc!$A$3:$E$2100,4,FALSE)</f>
        <v>172000</v>
      </c>
      <c r="S2159" s="117">
        <f>VLOOKUP(B2159&amp;"-"&amp;C2159,Backgroundconc!$A$3:$E$2100,5,FALSE)</f>
        <v>214000</v>
      </c>
    </row>
    <row r="2160" spans="1:19">
      <c r="A2160" s="117" t="str">
        <f t="shared" si="200"/>
        <v>38502012</v>
      </c>
      <c r="B2160" s="117">
        <f t="shared" si="204"/>
        <v>38</v>
      </c>
      <c r="C2160" s="117">
        <f t="shared" si="205"/>
        <v>50</v>
      </c>
      <c r="D2160" s="117">
        <v>172000</v>
      </c>
      <c r="E2160" s="117">
        <v>218000</v>
      </c>
      <c r="F2160" s="117">
        <v>2012</v>
      </c>
      <c r="G2160" s="117">
        <v>2.7578619999999998</v>
      </c>
      <c r="N2160" s="117" t="str">
        <f t="shared" si="201"/>
        <v>172000218000</v>
      </c>
      <c r="O2160" s="117">
        <f t="shared" si="202"/>
        <v>38</v>
      </c>
      <c r="P2160" s="117">
        <f t="shared" si="203"/>
        <v>50</v>
      </c>
      <c r="R2160" s="117">
        <f>VLOOKUP(B2160&amp;"-"&amp;C2160,Backgroundconc!$A$3:$E$2100,4,FALSE)</f>
        <v>172000</v>
      </c>
      <c r="S2160" s="117">
        <f>VLOOKUP(B2160&amp;"-"&amp;C2160,Backgroundconc!$A$3:$E$2100,5,FALSE)</f>
        <v>218000</v>
      </c>
    </row>
    <row r="2161" spans="1:19">
      <c r="A2161" s="117" t="str">
        <f t="shared" si="200"/>
        <v>38512012</v>
      </c>
      <c r="B2161" s="117">
        <f t="shared" si="204"/>
        <v>38</v>
      </c>
      <c r="C2161" s="117">
        <f t="shared" si="205"/>
        <v>51</v>
      </c>
      <c r="D2161" s="117">
        <v>172000</v>
      </c>
      <c r="E2161" s="117">
        <v>222000</v>
      </c>
      <c r="F2161" s="117">
        <v>2012</v>
      </c>
      <c r="G2161" s="117">
        <v>3.069855</v>
      </c>
      <c r="N2161" s="117" t="str">
        <f t="shared" si="201"/>
        <v>172000222000</v>
      </c>
      <c r="O2161" s="117">
        <f t="shared" si="202"/>
        <v>38</v>
      </c>
      <c r="P2161" s="117">
        <f t="shared" si="203"/>
        <v>51</v>
      </c>
      <c r="R2161" s="117">
        <f>VLOOKUP(B2161&amp;"-"&amp;C2161,Backgroundconc!$A$3:$E$2100,4,FALSE)</f>
        <v>172000</v>
      </c>
      <c r="S2161" s="117">
        <f>VLOOKUP(B2161&amp;"-"&amp;C2161,Backgroundconc!$A$3:$E$2100,5,FALSE)</f>
        <v>222000</v>
      </c>
    </row>
    <row r="2162" spans="1:19">
      <c r="A2162" s="117" t="str">
        <f t="shared" si="200"/>
        <v>38522012</v>
      </c>
      <c r="B2162" s="117">
        <f t="shared" si="204"/>
        <v>38</v>
      </c>
      <c r="C2162" s="117">
        <f t="shared" si="205"/>
        <v>52</v>
      </c>
      <c r="D2162" s="117">
        <v>172000</v>
      </c>
      <c r="E2162" s="117">
        <v>226000</v>
      </c>
      <c r="F2162" s="117">
        <v>2012</v>
      </c>
      <c r="G2162" s="117">
        <v>3.2069909999999999</v>
      </c>
      <c r="N2162" s="117" t="str">
        <f t="shared" si="201"/>
        <v>172000226000</v>
      </c>
      <c r="O2162" s="117">
        <f t="shared" si="202"/>
        <v>38</v>
      </c>
      <c r="P2162" s="117">
        <f t="shared" si="203"/>
        <v>52</v>
      </c>
      <c r="R2162" s="117">
        <f>VLOOKUP(B2162&amp;"-"&amp;C2162,Backgroundconc!$A$3:$E$2100,4,FALSE)</f>
        <v>172000</v>
      </c>
      <c r="S2162" s="117">
        <f>VLOOKUP(B2162&amp;"-"&amp;C2162,Backgroundconc!$A$3:$E$2100,5,FALSE)</f>
        <v>226000</v>
      </c>
    </row>
    <row r="2163" spans="1:19">
      <c r="A2163" s="117" t="str">
        <f t="shared" si="200"/>
        <v>38532012</v>
      </c>
      <c r="B2163" s="117">
        <f t="shared" si="204"/>
        <v>38</v>
      </c>
      <c r="C2163" s="117">
        <f t="shared" si="205"/>
        <v>53</v>
      </c>
      <c r="D2163" s="117">
        <v>172000</v>
      </c>
      <c r="E2163" s="117">
        <v>230000</v>
      </c>
      <c r="F2163" s="117">
        <v>2012</v>
      </c>
      <c r="G2163" s="117">
        <v>3.3774259999999998</v>
      </c>
      <c r="N2163" s="117" t="str">
        <f t="shared" si="201"/>
        <v>172000230000</v>
      </c>
      <c r="O2163" s="117">
        <f t="shared" si="202"/>
        <v>38</v>
      </c>
      <c r="P2163" s="117">
        <f t="shared" si="203"/>
        <v>53</v>
      </c>
      <c r="R2163" s="117">
        <f>VLOOKUP(B2163&amp;"-"&amp;C2163,Backgroundconc!$A$3:$E$2100,4,FALSE)</f>
        <v>172000</v>
      </c>
      <c r="S2163" s="117">
        <f>VLOOKUP(B2163&amp;"-"&amp;C2163,Backgroundconc!$A$3:$E$2100,5,FALSE)</f>
        <v>230000</v>
      </c>
    </row>
    <row r="2164" spans="1:19">
      <c r="A2164" s="117" t="str">
        <f t="shared" si="200"/>
        <v>38542012</v>
      </c>
      <c r="B2164" s="117">
        <f t="shared" si="204"/>
        <v>38</v>
      </c>
      <c r="C2164" s="117">
        <f t="shared" si="205"/>
        <v>54</v>
      </c>
      <c r="D2164" s="117">
        <v>172000</v>
      </c>
      <c r="E2164" s="117">
        <v>234000</v>
      </c>
      <c r="F2164" s="117">
        <v>2012</v>
      </c>
      <c r="G2164" s="117">
        <v>3.3930910000000001</v>
      </c>
      <c r="N2164" s="117" t="str">
        <f t="shared" si="201"/>
        <v>172000234000</v>
      </c>
      <c r="O2164" s="117">
        <f t="shared" si="202"/>
        <v>38</v>
      </c>
      <c r="P2164" s="117">
        <f t="shared" si="203"/>
        <v>54</v>
      </c>
      <c r="R2164" s="117">
        <f>VLOOKUP(B2164&amp;"-"&amp;C2164,Backgroundconc!$A$3:$E$2100,4,FALSE)</f>
        <v>172000</v>
      </c>
      <c r="S2164" s="117">
        <f>VLOOKUP(B2164&amp;"-"&amp;C2164,Backgroundconc!$A$3:$E$2100,5,FALSE)</f>
        <v>234000</v>
      </c>
    </row>
    <row r="2165" spans="1:19">
      <c r="A2165" s="117" t="str">
        <f t="shared" si="200"/>
        <v>38552012</v>
      </c>
      <c r="B2165" s="117">
        <f t="shared" si="204"/>
        <v>38</v>
      </c>
      <c r="C2165" s="117">
        <f t="shared" si="205"/>
        <v>55</v>
      </c>
      <c r="D2165" s="117">
        <v>172000</v>
      </c>
      <c r="E2165" s="117">
        <v>238000</v>
      </c>
      <c r="F2165" s="117">
        <v>2012</v>
      </c>
      <c r="G2165" s="117">
        <v>3.0890659999999999</v>
      </c>
      <c r="N2165" s="117" t="str">
        <f t="shared" si="201"/>
        <v>172000238000</v>
      </c>
      <c r="O2165" s="117">
        <f t="shared" si="202"/>
        <v>38</v>
      </c>
      <c r="P2165" s="117">
        <f t="shared" si="203"/>
        <v>55</v>
      </c>
      <c r="R2165" s="117">
        <f>VLOOKUP(B2165&amp;"-"&amp;C2165,Backgroundconc!$A$3:$E$2100,4,FALSE)</f>
        <v>172000</v>
      </c>
      <c r="S2165" s="117">
        <f>VLOOKUP(B2165&amp;"-"&amp;C2165,Backgroundconc!$A$3:$E$2100,5,FALSE)</f>
        <v>238000</v>
      </c>
    </row>
    <row r="2166" spans="1:19">
      <c r="A2166" s="117" t="str">
        <f t="shared" si="200"/>
        <v>38562012</v>
      </c>
      <c r="B2166" s="117">
        <f t="shared" si="204"/>
        <v>38</v>
      </c>
      <c r="C2166" s="117">
        <f t="shared" si="205"/>
        <v>56</v>
      </c>
      <c r="D2166" s="117">
        <v>172000</v>
      </c>
      <c r="E2166" s="117">
        <v>242000</v>
      </c>
      <c r="F2166" s="117">
        <v>2012</v>
      </c>
      <c r="G2166" s="117">
        <v>3.3660770000000002</v>
      </c>
      <c r="N2166" s="117" t="str">
        <f t="shared" si="201"/>
        <v>172000242000</v>
      </c>
      <c r="O2166" s="117">
        <f t="shared" si="202"/>
        <v>38</v>
      </c>
      <c r="P2166" s="117">
        <f t="shared" si="203"/>
        <v>56</v>
      </c>
      <c r="R2166" s="117" t="e">
        <f>VLOOKUP(B2166&amp;"-"&amp;C2166,Backgroundconc!$A$3:$E$2100,4,FALSE)</f>
        <v>#N/A</v>
      </c>
      <c r="S2166" s="117" t="e">
        <f>VLOOKUP(B2166&amp;"-"&amp;C2166,Backgroundconc!$A$3:$E$2100,5,FALSE)</f>
        <v>#N/A</v>
      </c>
    </row>
    <row r="2167" spans="1:19">
      <c r="A2167" s="117" t="str">
        <f t="shared" si="200"/>
        <v>38572012</v>
      </c>
      <c r="B2167" s="117">
        <f t="shared" si="204"/>
        <v>38</v>
      </c>
      <c r="C2167" s="117">
        <f t="shared" si="205"/>
        <v>57</v>
      </c>
      <c r="D2167" s="117">
        <v>172000</v>
      </c>
      <c r="E2167" s="117">
        <v>246000</v>
      </c>
      <c r="F2167" s="117">
        <v>2012</v>
      </c>
      <c r="G2167" s="117">
        <v>3.3859870000000001</v>
      </c>
      <c r="N2167" s="117" t="str">
        <f t="shared" si="201"/>
        <v>172000246000</v>
      </c>
      <c r="O2167" s="117">
        <f t="shared" si="202"/>
        <v>38</v>
      </c>
      <c r="P2167" s="117">
        <f t="shared" si="203"/>
        <v>57</v>
      </c>
      <c r="R2167" s="117" t="e">
        <f>VLOOKUP(B2167&amp;"-"&amp;C2167,Backgroundconc!$A$3:$E$2100,4,FALSE)</f>
        <v>#N/A</v>
      </c>
      <c r="S2167" s="117" t="e">
        <f>VLOOKUP(B2167&amp;"-"&amp;C2167,Backgroundconc!$A$3:$E$2100,5,FALSE)</f>
        <v>#N/A</v>
      </c>
    </row>
    <row r="2168" spans="1:19">
      <c r="A2168" s="117" t="str">
        <f t="shared" si="200"/>
        <v>3912012</v>
      </c>
      <c r="B2168" s="117">
        <f t="shared" si="204"/>
        <v>39</v>
      </c>
      <c r="C2168" s="117">
        <f t="shared" si="205"/>
        <v>1</v>
      </c>
      <c r="D2168" s="117">
        <v>176000</v>
      </c>
      <c r="E2168" s="117">
        <v>22000</v>
      </c>
      <c r="F2168" s="117">
        <v>2012</v>
      </c>
      <c r="G2168" s="117">
        <v>3.1060449999999999</v>
      </c>
      <c r="N2168" s="117" t="str">
        <f t="shared" si="201"/>
        <v>17600022000</v>
      </c>
      <c r="O2168" s="117">
        <f t="shared" si="202"/>
        <v>39</v>
      </c>
      <c r="P2168" s="117">
        <f t="shared" si="203"/>
        <v>1</v>
      </c>
      <c r="R2168" s="117" t="e">
        <f>VLOOKUP(B2168&amp;"-"&amp;C2168,Backgroundconc!$A$3:$E$2100,4,FALSE)</f>
        <v>#N/A</v>
      </c>
      <c r="S2168" s="117" t="e">
        <f>VLOOKUP(B2168&amp;"-"&amp;C2168,Backgroundconc!$A$3:$E$2100,5,FALSE)</f>
        <v>#N/A</v>
      </c>
    </row>
    <row r="2169" spans="1:19">
      <c r="A2169" s="117" t="str">
        <f t="shared" si="200"/>
        <v>3922012</v>
      </c>
      <c r="B2169" s="117">
        <f t="shared" si="204"/>
        <v>39</v>
      </c>
      <c r="C2169" s="117">
        <f t="shared" si="205"/>
        <v>2</v>
      </c>
      <c r="D2169" s="117">
        <v>176000</v>
      </c>
      <c r="E2169" s="117">
        <v>26000</v>
      </c>
      <c r="F2169" s="117">
        <v>2012</v>
      </c>
      <c r="G2169" s="117">
        <v>3.0444610000000001</v>
      </c>
      <c r="N2169" s="117" t="str">
        <f t="shared" si="201"/>
        <v>17600026000</v>
      </c>
      <c r="O2169" s="117">
        <f t="shared" si="202"/>
        <v>39</v>
      </c>
      <c r="P2169" s="117">
        <f t="shared" si="203"/>
        <v>2</v>
      </c>
      <c r="R2169" s="117" t="e">
        <f>VLOOKUP(B2169&amp;"-"&amp;C2169,Backgroundconc!$A$3:$E$2100,4,FALSE)</f>
        <v>#N/A</v>
      </c>
      <c r="S2169" s="117" t="e">
        <f>VLOOKUP(B2169&amp;"-"&amp;C2169,Backgroundconc!$A$3:$E$2100,5,FALSE)</f>
        <v>#N/A</v>
      </c>
    </row>
    <row r="2170" spans="1:19">
      <c r="A2170" s="117" t="str">
        <f t="shared" si="200"/>
        <v>3932012</v>
      </c>
      <c r="B2170" s="117">
        <f t="shared" si="204"/>
        <v>39</v>
      </c>
      <c r="C2170" s="117">
        <f t="shared" si="205"/>
        <v>3</v>
      </c>
      <c r="D2170" s="117">
        <v>176000</v>
      </c>
      <c r="E2170" s="117">
        <v>30000</v>
      </c>
      <c r="F2170" s="117">
        <v>2012</v>
      </c>
      <c r="G2170" s="117">
        <v>2.844131</v>
      </c>
      <c r="N2170" s="117" t="str">
        <f t="shared" si="201"/>
        <v>17600030000</v>
      </c>
      <c r="O2170" s="117">
        <f t="shared" si="202"/>
        <v>39</v>
      </c>
      <c r="P2170" s="117">
        <f t="shared" si="203"/>
        <v>3</v>
      </c>
      <c r="R2170" s="117" t="e">
        <f>VLOOKUP(B2170&amp;"-"&amp;C2170,Backgroundconc!$A$3:$E$2100,4,FALSE)</f>
        <v>#N/A</v>
      </c>
      <c r="S2170" s="117" t="e">
        <f>VLOOKUP(B2170&amp;"-"&amp;C2170,Backgroundconc!$A$3:$E$2100,5,FALSE)</f>
        <v>#N/A</v>
      </c>
    </row>
    <row r="2171" spans="1:19">
      <c r="A2171" s="117" t="str">
        <f t="shared" si="200"/>
        <v>3942012</v>
      </c>
      <c r="B2171" s="117">
        <f t="shared" si="204"/>
        <v>39</v>
      </c>
      <c r="C2171" s="117">
        <f t="shared" si="205"/>
        <v>4</v>
      </c>
      <c r="D2171" s="117">
        <v>176000</v>
      </c>
      <c r="E2171" s="117">
        <v>34000</v>
      </c>
      <c r="F2171" s="117">
        <v>2012</v>
      </c>
      <c r="G2171" s="117">
        <v>2.9158210000000002</v>
      </c>
      <c r="N2171" s="117" t="str">
        <f t="shared" si="201"/>
        <v>17600034000</v>
      </c>
      <c r="O2171" s="117">
        <f t="shared" si="202"/>
        <v>39</v>
      </c>
      <c r="P2171" s="117">
        <f t="shared" si="203"/>
        <v>4</v>
      </c>
      <c r="R2171" s="117" t="e">
        <f>VLOOKUP(B2171&amp;"-"&amp;C2171,Backgroundconc!$A$3:$E$2100,4,FALSE)</f>
        <v>#N/A</v>
      </c>
      <c r="S2171" s="117" t="e">
        <f>VLOOKUP(B2171&amp;"-"&amp;C2171,Backgroundconc!$A$3:$E$2100,5,FALSE)</f>
        <v>#N/A</v>
      </c>
    </row>
    <row r="2172" spans="1:19">
      <c r="A2172" s="117" t="str">
        <f t="shared" si="200"/>
        <v>3952012</v>
      </c>
      <c r="B2172" s="117">
        <f t="shared" si="204"/>
        <v>39</v>
      </c>
      <c r="C2172" s="117">
        <f t="shared" si="205"/>
        <v>5</v>
      </c>
      <c r="D2172" s="117">
        <v>176000</v>
      </c>
      <c r="E2172" s="117">
        <v>38000</v>
      </c>
      <c r="F2172" s="117">
        <v>2012</v>
      </c>
      <c r="G2172" s="117">
        <v>2.822063</v>
      </c>
      <c r="N2172" s="117" t="str">
        <f t="shared" si="201"/>
        <v>17600038000</v>
      </c>
      <c r="O2172" s="117">
        <f t="shared" si="202"/>
        <v>39</v>
      </c>
      <c r="P2172" s="117">
        <f t="shared" si="203"/>
        <v>5</v>
      </c>
      <c r="R2172" s="117" t="e">
        <f>VLOOKUP(B2172&amp;"-"&amp;C2172,Backgroundconc!$A$3:$E$2100,4,FALSE)</f>
        <v>#N/A</v>
      </c>
      <c r="S2172" s="117" t="e">
        <f>VLOOKUP(B2172&amp;"-"&amp;C2172,Backgroundconc!$A$3:$E$2100,5,FALSE)</f>
        <v>#N/A</v>
      </c>
    </row>
    <row r="2173" spans="1:19">
      <c r="A2173" s="117" t="str">
        <f t="shared" si="200"/>
        <v>3962012</v>
      </c>
      <c r="B2173" s="117">
        <f t="shared" si="204"/>
        <v>39</v>
      </c>
      <c r="C2173" s="117">
        <f t="shared" si="205"/>
        <v>6</v>
      </c>
      <c r="D2173" s="117">
        <v>176000</v>
      </c>
      <c r="E2173" s="117">
        <v>42000</v>
      </c>
      <c r="F2173" s="117">
        <v>2012</v>
      </c>
      <c r="G2173" s="117">
        <v>2.7984900000000001</v>
      </c>
      <c r="N2173" s="117" t="str">
        <f t="shared" si="201"/>
        <v>17600042000</v>
      </c>
      <c r="O2173" s="117">
        <f t="shared" si="202"/>
        <v>39</v>
      </c>
      <c r="P2173" s="117">
        <f t="shared" si="203"/>
        <v>6</v>
      </c>
      <c r="R2173" s="117" t="e">
        <f>VLOOKUP(B2173&amp;"-"&amp;C2173,Backgroundconc!$A$3:$E$2100,4,FALSE)</f>
        <v>#N/A</v>
      </c>
      <c r="S2173" s="117" t="e">
        <f>VLOOKUP(B2173&amp;"-"&amp;C2173,Backgroundconc!$A$3:$E$2100,5,FALSE)</f>
        <v>#N/A</v>
      </c>
    </row>
    <row r="2174" spans="1:19">
      <c r="A2174" s="117" t="str">
        <f t="shared" si="200"/>
        <v>3972012</v>
      </c>
      <c r="B2174" s="117">
        <f t="shared" si="204"/>
        <v>39</v>
      </c>
      <c r="C2174" s="117">
        <f t="shared" si="205"/>
        <v>7</v>
      </c>
      <c r="D2174" s="117">
        <v>176000</v>
      </c>
      <c r="E2174" s="117">
        <v>46000</v>
      </c>
      <c r="F2174" s="117">
        <v>2012</v>
      </c>
      <c r="G2174" s="117">
        <v>2.709333</v>
      </c>
      <c r="N2174" s="117" t="str">
        <f t="shared" si="201"/>
        <v>17600046000</v>
      </c>
      <c r="O2174" s="117">
        <f t="shared" si="202"/>
        <v>39</v>
      </c>
      <c r="P2174" s="117">
        <f t="shared" si="203"/>
        <v>7</v>
      </c>
      <c r="R2174" s="117" t="e">
        <f>VLOOKUP(B2174&amp;"-"&amp;C2174,Backgroundconc!$A$3:$E$2100,4,FALSE)</f>
        <v>#N/A</v>
      </c>
      <c r="S2174" s="117" t="e">
        <f>VLOOKUP(B2174&amp;"-"&amp;C2174,Backgroundconc!$A$3:$E$2100,5,FALSE)</f>
        <v>#N/A</v>
      </c>
    </row>
    <row r="2175" spans="1:19">
      <c r="A2175" s="117" t="str">
        <f t="shared" si="200"/>
        <v>3982012</v>
      </c>
      <c r="B2175" s="117">
        <f t="shared" si="204"/>
        <v>39</v>
      </c>
      <c r="C2175" s="117">
        <f t="shared" si="205"/>
        <v>8</v>
      </c>
      <c r="D2175" s="117">
        <v>176000</v>
      </c>
      <c r="E2175" s="117">
        <v>50000</v>
      </c>
      <c r="F2175" s="117">
        <v>2012</v>
      </c>
      <c r="G2175" s="117">
        <v>2.5428600000000001</v>
      </c>
      <c r="N2175" s="117" t="str">
        <f t="shared" si="201"/>
        <v>17600050000</v>
      </c>
      <c r="O2175" s="117">
        <f t="shared" si="202"/>
        <v>39</v>
      </c>
      <c r="P2175" s="117">
        <f t="shared" si="203"/>
        <v>8</v>
      </c>
      <c r="R2175" s="117" t="e">
        <f>VLOOKUP(B2175&amp;"-"&amp;C2175,Backgroundconc!$A$3:$E$2100,4,FALSE)</f>
        <v>#N/A</v>
      </c>
      <c r="S2175" s="117" t="e">
        <f>VLOOKUP(B2175&amp;"-"&amp;C2175,Backgroundconc!$A$3:$E$2100,5,FALSE)</f>
        <v>#N/A</v>
      </c>
    </row>
    <row r="2176" spans="1:19">
      <c r="A2176" s="117" t="str">
        <f t="shared" si="200"/>
        <v>3992012</v>
      </c>
      <c r="B2176" s="117">
        <f t="shared" si="204"/>
        <v>39</v>
      </c>
      <c r="C2176" s="117">
        <f t="shared" si="205"/>
        <v>9</v>
      </c>
      <c r="D2176" s="117">
        <v>176000</v>
      </c>
      <c r="E2176" s="117">
        <v>54000</v>
      </c>
      <c r="F2176" s="117">
        <v>2012</v>
      </c>
      <c r="G2176" s="117">
        <v>2.4920399999999998</v>
      </c>
      <c r="N2176" s="117" t="str">
        <f t="shared" si="201"/>
        <v>17600054000</v>
      </c>
      <c r="O2176" s="117">
        <f t="shared" si="202"/>
        <v>39</v>
      </c>
      <c r="P2176" s="117">
        <f t="shared" si="203"/>
        <v>9</v>
      </c>
      <c r="R2176" s="117" t="e">
        <f>VLOOKUP(B2176&amp;"-"&amp;C2176,Backgroundconc!$A$3:$E$2100,4,FALSE)</f>
        <v>#N/A</v>
      </c>
      <c r="S2176" s="117" t="e">
        <f>VLOOKUP(B2176&amp;"-"&amp;C2176,Backgroundconc!$A$3:$E$2100,5,FALSE)</f>
        <v>#N/A</v>
      </c>
    </row>
    <row r="2177" spans="1:19">
      <c r="A2177" s="117" t="str">
        <f t="shared" si="200"/>
        <v>39102012</v>
      </c>
      <c r="B2177" s="117">
        <f t="shared" si="204"/>
        <v>39</v>
      </c>
      <c r="C2177" s="117">
        <f t="shared" si="205"/>
        <v>10</v>
      </c>
      <c r="D2177" s="117">
        <v>176000</v>
      </c>
      <c r="E2177" s="117">
        <v>58000</v>
      </c>
      <c r="F2177" s="117">
        <v>2012</v>
      </c>
      <c r="G2177" s="117">
        <v>2.3777469999999998</v>
      </c>
      <c r="N2177" s="117" t="str">
        <f t="shared" si="201"/>
        <v>17600058000</v>
      </c>
      <c r="O2177" s="117">
        <f t="shared" si="202"/>
        <v>39</v>
      </c>
      <c r="P2177" s="117">
        <f t="shared" si="203"/>
        <v>10</v>
      </c>
      <c r="R2177" s="117" t="e">
        <f>VLOOKUP(B2177&amp;"-"&amp;C2177,Backgroundconc!$A$3:$E$2100,4,FALSE)</f>
        <v>#N/A</v>
      </c>
      <c r="S2177" s="117" t="e">
        <f>VLOOKUP(B2177&amp;"-"&amp;C2177,Backgroundconc!$A$3:$E$2100,5,FALSE)</f>
        <v>#N/A</v>
      </c>
    </row>
    <row r="2178" spans="1:19">
      <c r="A2178" s="117" t="str">
        <f t="shared" si="200"/>
        <v>39112012</v>
      </c>
      <c r="B2178" s="117">
        <f t="shared" si="204"/>
        <v>39</v>
      </c>
      <c r="C2178" s="117">
        <f t="shared" si="205"/>
        <v>11</v>
      </c>
      <c r="D2178" s="117">
        <v>176000</v>
      </c>
      <c r="E2178" s="117">
        <v>62000</v>
      </c>
      <c r="F2178" s="117">
        <v>2012</v>
      </c>
      <c r="G2178" s="117">
        <v>2.3901599999999998</v>
      </c>
      <c r="N2178" s="117" t="str">
        <f t="shared" si="201"/>
        <v>17600062000</v>
      </c>
      <c r="O2178" s="117">
        <f t="shared" si="202"/>
        <v>39</v>
      </c>
      <c r="P2178" s="117">
        <f t="shared" si="203"/>
        <v>11</v>
      </c>
      <c r="R2178" s="117" t="e">
        <f>VLOOKUP(B2178&amp;"-"&amp;C2178,Backgroundconc!$A$3:$E$2100,4,FALSE)</f>
        <v>#N/A</v>
      </c>
      <c r="S2178" s="117" t="e">
        <f>VLOOKUP(B2178&amp;"-"&amp;C2178,Backgroundconc!$A$3:$E$2100,5,FALSE)</f>
        <v>#N/A</v>
      </c>
    </row>
    <row r="2179" spans="1:19">
      <c r="A2179" s="117" t="str">
        <f t="shared" ref="A2179:A2242" si="206">CONCATENATE(B2179,C2179,F2179)</f>
        <v>39122012</v>
      </c>
      <c r="B2179" s="117">
        <f t="shared" si="204"/>
        <v>39</v>
      </c>
      <c r="C2179" s="117">
        <f t="shared" si="205"/>
        <v>12</v>
      </c>
      <c r="D2179" s="117">
        <v>176000</v>
      </c>
      <c r="E2179" s="117">
        <v>66000</v>
      </c>
      <c r="F2179" s="117">
        <v>2012</v>
      </c>
      <c r="G2179" s="117">
        <v>2.4612210000000001</v>
      </c>
      <c r="N2179" s="117" t="str">
        <f t="shared" ref="N2179:N2242" si="207">D2179&amp;E2179</f>
        <v>17600066000</v>
      </c>
      <c r="O2179" s="117">
        <f t="shared" ref="O2179:O2242" si="208">B2179</f>
        <v>39</v>
      </c>
      <c r="P2179" s="117">
        <f t="shared" ref="P2179:P2242" si="209">C2179</f>
        <v>12</v>
      </c>
      <c r="R2179" s="117" t="e">
        <f>VLOOKUP(B2179&amp;"-"&amp;C2179,Backgroundconc!$A$3:$E$2100,4,FALSE)</f>
        <v>#N/A</v>
      </c>
      <c r="S2179" s="117" t="e">
        <f>VLOOKUP(B2179&amp;"-"&amp;C2179,Backgroundconc!$A$3:$E$2100,5,FALSE)</f>
        <v>#N/A</v>
      </c>
    </row>
    <row r="2180" spans="1:19">
      <c r="A2180" s="117" t="str">
        <f t="shared" si="206"/>
        <v>39132012</v>
      </c>
      <c r="B2180" s="117">
        <f t="shared" si="204"/>
        <v>39</v>
      </c>
      <c r="C2180" s="117">
        <f t="shared" si="205"/>
        <v>13</v>
      </c>
      <c r="D2180" s="117">
        <v>176000</v>
      </c>
      <c r="E2180" s="117">
        <v>70000</v>
      </c>
      <c r="F2180" s="117">
        <v>2012</v>
      </c>
      <c r="G2180" s="117">
        <v>2.5588000000000002</v>
      </c>
      <c r="N2180" s="117" t="str">
        <f t="shared" si="207"/>
        <v>17600070000</v>
      </c>
      <c r="O2180" s="117">
        <f t="shared" si="208"/>
        <v>39</v>
      </c>
      <c r="P2180" s="117">
        <f t="shared" si="209"/>
        <v>13</v>
      </c>
      <c r="R2180" s="117" t="e">
        <f>VLOOKUP(B2180&amp;"-"&amp;C2180,Backgroundconc!$A$3:$E$2100,4,FALSE)</f>
        <v>#N/A</v>
      </c>
      <c r="S2180" s="117" t="e">
        <f>VLOOKUP(B2180&amp;"-"&amp;C2180,Backgroundconc!$A$3:$E$2100,5,FALSE)</f>
        <v>#N/A</v>
      </c>
    </row>
    <row r="2181" spans="1:19">
      <c r="A2181" s="117" t="str">
        <f t="shared" si="206"/>
        <v>39142012</v>
      </c>
      <c r="B2181" s="117">
        <f t="shared" si="204"/>
        <v>39</v>
      </c>
      <c r="C2181" s="117">
        <f t="shared" si="205"/>
        <v>14</v>
      </c>
      <c r="D2181" s="117">
        <v>176000</v>
      </c>
      <c r="E2181" s="117">
        <v>74000</v>
      </c>
      <c r="F2181" s="117">
        <v>2012</v>
      </c>
      <c r="G2181" s="117">
        <v>2.5368849999999998</v>
      </c>
      <c r="N2181" s="117" t="str">
        <f t="shared" si="207"/>
        <v>17600074000</v>
      </c>
      <c r="O2181" s="117">
        <f t="shared" si="208"/>
        <v>39</v>
      </c>
      <c r="P2181" s="117">
        <f t="shared" si="209"/>
        <v>14</v>
      </c>
      <c r="R2181" s="117" t="e">
        <f>VLOOKUP(B2181&amp;"-"&amp;C2181,Backgroundconc!$A$3:$E$2100,4,FALSE)</f>
        <v>#N/A</v>
      </c>
      <c r="S2181" s="117" t="e">
        <f>VLOOKUP(B2181&amp;"-"&amp;C2181,Backgroundconc!$A$3:$E$2100,5,FALSE)</f>
        <v>#N/A</v>
      </c>
    </row>
    <row r="2182" spans="1:19">
      <c r="A2182" s="117" t="str">
        <f t="shared" si="206"/>
        <v>39152012</v>
      </c>
      <c r="B2182" s="117">
        <f t="shared" si="204"/>
        <v>39</v>
      </c>
      <c r="C2182" s="117">
        <f t="shared" si="205"/>
        <v>15</v>
      </c>
      <c r="D2182" s="117">
        <v>176000</v>
      </c>
      <c r="E2182" s="117">
        <v>78000</v>
      </c>
      <c r="F2182" s="117">
        <v>2012</v>
      </c>
      <c r="G2182" s="117">
        <v>2.4987499999999998</v>
      </c>
      <c r="N2182" s="117" t="str">
        <f t="shared" si="207"/>
        <v>17600078000</v>
      </c>
      <c r="O2182" s="117">
        <f t="shared" si="208"/>
        <v>39</v>
      </c>
      <c r="P2182" s="117">
        <f t="shared" si="209"/>
        <v>15</v>
      </c>
      <c r="R2182" s="117" t="e">
        <f>VLOOKUP(B2182&amp;"-"&amp;C2182,Backgroundconc!$A$3:$E$2100,4,FALSE)</f>
        <v>#N/A</v>
      </c>
      <c r="S2182" s="117" t="e">
        <f>VLOOKUP(B2182&amp;"-"&amp;C2182,Backgroundconc!$A$3:$E$2100,5,FALSE)</f>
        <v>#N/A</v>
      </c>
    </row>
    <row r="2183" spans="1:19">
      <c r="A2183" s="117" t="str">
        <f t="shared" si="206"/>
        <v>39162012</v>
      </c>
      <c r="B2183" s="117">
        <f t="shared" si="204"/>
        <v>39</v>
      </c>
      <c r="C2183" s="117">
        <f t="shared" si="205"/>
        <v>16</v>
      </c>
      <c r="D2183" s="117">
        <v>176000</v>
      </c>
      <c r="E2183" s="117">
        <v>82000</v>
      </c>
      <c r="F2183" s="117">
        <v>2012</v>
      </c>
      <c r="G2183" s="117">
        <v>2.5555780000000001</v>
      </c>
      <c r="N2183" s="117" t="str">
        <f t="shared" si="207"/>
        <v>17600082000</v>
      </c>
      <c r="O2183" s="117">
        <f t="shared" si="208"/>
        <v>39</v>
      </c>
      <c r="P2183" s="117">
        <f t="shared" si="209"/>
        <v>16</v>
      </c>
      <c r="R2183" s="117" t="e">
        <f>VLOOKUP(B2183&amp;"-"&amp;C2183,Backgroundconc!$A$3:$E$2100,4,FALSE)</f>
        <v>#N/A</v>
      </c>
      <c r="S2183" s="117" t="e">
        <f>VLOOKUP(B2183&amp;"-"&amp;C2183,Backgroundconc!$A$3:$E$2100,5,FALSE)</f>
        <v>#N/A</v>
      </c>
    </row>
    <row r="2184" spans="1:19">
      <c r="A2184" s="117" t="str">
        <f t="shared" si="206"/>
        <v>39172012</v>
      </c>
      <c r="B2184" s="117">
        <f t="shared" si="204"/>
        <v>39</v>
      </c>
      <c r="C2184" s="117">
        <f t="shared" si="205"/>
        <v>17</v>
      </c>
      <c r="D2184" s="117">
        <v>176000</v>
      </c>
      <c r="E2184" s="117">
        <v>86000</v>
      </c>
      <c r="F2184" s="117">
        <v>2012</v>
      </c>
      <c r="G2184" s="117">
        <v>2.7770739999999998</v>
      </c>
      <c r="N2184" s="117" t="str">
        <f t="shared" si="207"/>
        <v>17600086000</v>
      </c>
      <c r="O2184" s="117">
        <f t="shared" si="208"/>
        <v>39</v>
      </c>
      <c r="P2184" s="117">
        <f t="shared" si="209"/>
        <v>17</v>
      </c>
      <c r="R2184" s="117">
        <f>VLOOKUP(B2184&amp;"-"&amp;C2184,Backgroundconc!$A$3:$E$2100,4,FALSE)</f>
        <v>176000</v>
      </c>
      <c r="S2184" s="117">
        <f>VLOOKUP(B2184&amp;"-"&amp;C2184,Backgroundconc!$A$3:$E$2100,5,FALSE)</f>
        <v>86000</v>
      </c>
    </row>
    <row r="2185" spans="1:19">
      <c r="A2185" s="117" t="str">
        <f t="shared" si="206"/>
        <v>39182012</v>
      </c>
      <c r="B2185" s="117">
        <f t="shared" si="204"/>
        <v>39</v>
      </c>
      <c r="C2185" s="117">
        <f t="shared" si="205"/>
        <v>18</v>
      </c>
      <c r="D2185" s="117">
        <v>176000</v>
      </c>
      <c r="E2185" s="117">
        <v>90000</v>
      </c>
      <c r="F2185" s="117">
        <v>2012</v>
      </c>
      <c r="G2185" s="117">
        <v>3.2526099999999998</v>
      </c>
      <c r="N2185" s="117" t="str">
        <f t="shared" si="207"/>
        <v>17600090000</v>
      </c>
      <c r="O2185" s="117">
        <f t="shared" si="208"/>
        <v>39</v>
      </c>
      <c r="P2185" s="117">
        <f t="shared" si="209"/>
        <v>18</v>
      </c>
      <c r="R2185" s="117">
        <f>VLOOKUP(B2185&amp;"-"&amp;C2185,Backgroundconc!$A$3:$E$2100,4,FALSE)</f>
        <v>176000</v>
      </c>
      <c r="S2185" s="117">
        <f>VLOOKUP(B2185&amp;"-"&amp;C2185,Backgroundconc!$A$3:$E$2100,5,FALSE)</f>
        <v>90000</v>
      </c>
    </row>
    <row r="2186" spans="1:19">
      <c r="A2186" s="117" t="str">
        <f t="shared" si="206"/>
        <v>39192012</v>
      </c>
      <c r="B2186" s="117">
        <f t="shared" si="204"/>
        <v>39</v>
      </c>
      <c r="C2186" s="117">
        <f t="shared" si="205"/>
        <v>19</v>
      </c>
      <c r="D2186" s="117">
        <v>176000</v>
      </c>
      <c r="E2186" s="117">
        <v>94000</v>
      </c>
      <c r="F2186" s="117">
        <v>2012</v>
      </c>
      <c r="G2186" s="117">
        <v>3.1835900000000001</v>
      </c>
      <c r="N2186" s="117" t="str">
        <f t="shared" si="207"/>
        <v>17600094000</v>
      </c>
      <c r="O2186" s="117">
        <f t="shared" si="208"/>
        <v>39</v>
      </c>
      <c r="P2186" s="117">
        <f t="shared" si="209"/>
        <v>19</v>
      </c>
      <c r="R2186" s="117">
        <f>VLOOKUP(B2186&amp;"-"&amp;C2186,Backgroundconc!$A$3:$E$2100,4,FALSE)</f>
        <v>176000</v>
      </c>
      <c r="S2186" s="117">
        <f>VLOOKUP(B2186&amp;"-"&amp;C2186,Backgroundconc!$A$3:$E$2100,5,FALSE)</f>
        <v>94000</v>
      </c>
    </row>
    <row r="2187" spans="1:19">
      <c r="A2187" s="117" t="str">
        <f t="shared" si="206"/>
        <v>39202012</v>
      </c>
      <c r="B2187" s="117">
        <f t="shared" si="204"/>
        <v>39</v>
      </c>
      <c r="C2187" s="117">
        <f t="shared" si="205"/>
        <v>20</v>
      </c>
      <c r="D2187" s="117">
        <v>176000</v>
      </c>
      <c r="E2187" s="117">
        <v>98000</v>
      </c>
      <c r="F2187" s="117">
        <v>2012</v>
      </c>
      <c r="G2187" s="117">
        <v>3.2075070000000001</v>
      </c>
      <c r="N2187" s="117" t="str">
        <f t="shared" si="207"/>
        <v>17600098000</v>
      </c>
      <c r="O2187" s="117">
        <f t="shared" si="208"/>
        <v>39</v>
      </c>
      <c r="P2187" s="117">
        <f t="shared" si="209"/>
        <v>20</v>
      </c>
      <c r="R2187" s="117">
        <f>VLOOKUP(B2187&amp;"-"&amp;C2187,Backgroundconc!$A$3:$E$2100,4,FALSE)</f>
        <v>176000</v>
      </c>
      <c r="S2187" s="117">
        <f>VLOOKUP(B2187&amp;"-"&amp;C2187,Backgroundconc!$A$3:$E$2100,5,FALSE)</f>
        <v>98000</v>
      </c>
    </row>
    <row r="2188" spans="1:19">
      <c r="A2188" s="117" t="str">
        <f t="shared" si="206"/>
        <v>39212012</v>
      </c>
      <c r="B2188" s="117">
        <f t="shared" si="204"/>
        <v>39</v>
      </c>
      <c r="C2188" s="117">
        <f t="shared" si="205"/>
        <v>21</v>
      </c>
      <c r="D2188" s="117">
        <v>176000</v>
      </c>
      <c r="E2188" s="117">
        <v>102000</v>
      </c>
      <c r="F2188" s="117">
        <v>2012</v>
      </c>
      <c r="G2188" s="117">
        <v>3.3141400000000001</v>
      </c>
      <c r="N2188" s="117" t="str">
        <f t="shared" si="207"/>
        <v>176000102000</v>
      </c>
      <c r="O2188" s="117">
        <f t="shared" si="208"/>
        <v>39</v>
      </c>
      <c r="P2188" s="117">
        <f t="shared" si="209"/>
        <v>21</v>
      </c>
      <c r="R2188" s="117">
        <f>VLOOKUP(B2188&amp;"-"&amp;C2188,Backgroundconc!$A$3:$E$2100,4,FALSE)</f>
        <v>176000</v>
      </c>
      <c r="S2188" s="117">
        <f>VLOOKUP(B2188&amp;"-"&amp;C2188,Backgroundconc!$A$3:$E$2100,5,FALSE)</f>
        <v>102000</v>
      </c>
    </row>
    <row r="2189" spans="1:19">
      <c r="A2189" s="117" t="str">
        <f t="shared" si="206"/>
        <v>39222012</v>
      </c>
      <c r="B2189" s="117">
        <f t="shared" si="204"/>
        <v>39</v>
      </c>
      <c r="C2189" s="117">
        <f t="shared" si="205"/>
        <v>22</v>
      </c>
      <c r="D2189" s="117">
        <v>176000</v>
      </c>
      <c r="E2189" s="117">
        <v>106000</v>
      </c>
      <c r="F2189" s="117">
        <v>2012</v>
      </c>
      <c r="G2189" s="117">
        <v>3.6353420000000001</v>
      </c>
      <c r="N2189" s="117" t="str">
        <f t="shared" si="207"/>
        <v>176000106000</v>
      </c>
      <c r="O2189" s="117">
        <f t="shared" si="208"/>
        <v>39</v>
      </c>
      <c r="P2189" s="117">
        <f t="shared" si="209"/>
        <v>22</v>
      </c>
      <c r="R2189" s="117">
        <f>VLOOKUP(B2189&amp;"-"&amp;C2189,Backgroundconc!$A$3:$E$2100,4,FALSE)</f>
        <v>176000</v>
      </c>
      <c r="S2189" s="117">
        <f>VLOOKUP(B2189&amp;"-"&amp;C2189,Backgroundconc!$A$3:$E$2100,5,FALSE)</f>
        <v>106000</v>
      </c>
    </row>
    <row r="2190" spans="1:19">
      <c r="A2190" s="117" t="str">
        <f t="shared" si="206"/>
        <v>39232012</v>
      </c>
      <c r="B2190" s="117">
        <f t="shared" si="204"/>
        <v>39</v>
      </c>
      <c r="C2190" s="117">
        <f t="shared" si="205"/>
        <v>23</v>
      </c>
      <c r="D2190" s="117">
        <v>176000</v>
      </c>
      <c r="E2190" s="117">
        <v>110000</v>
      </c>
      <c r="F2190" s="117">
        <v>2012</v>
      </c>
      <c r="G2190" s="117">
        <v>3.5398070000000001</v>
      </c>
      <c r="N2190" s="117" t="str">
        <f t="shared" si="207"/>
        <v>176000110000</v>
      </c>
      <c r="O2190" s="117">
        <f t="shared" si="208"/>
        <v>39</v>
      </c>
      <c r="P2190" s="117">
        <f t="shared" si="209"/>
        <v>23</v>
      </c>
      <c r="R2190" s="117">
        <f>VLOOKUP(B2190&amp;"-"&amp;C2190,Backgroundconc!$A$3:$E$2100,4,FALSE)</f>
        <v>176000</v>
      </c>
      <c r="S2190" s="117">
        <f>VLOOKUP(B2190&amp;"-"&amp;C2190,Backgroundconc!$A$3:$E$2100,5,FALSE)</f>
        <v>110000</v>
      </c>
    </row>
    <row r="2191" spans="1:19">
      <c r="A2191" s="117" t="str">
        <f t="shared" si="206"/>
        <v>39242012</v>
      </c>
      <c r="B2191" s="117">
        <f t="shared" si="204"/>
        <v>39</v>
      </c>
      <c r="C2191" s="117">
        <f t="shared" si="205"/>
        <v>24</v>
      </c>
      <c r="D2191" s="117">
        <v>176000</v>
      </c>
      <c r="E2191" s="117">
        <v>114000</v>
      </c>
      <c r="F2191" s="117">
        <v>2012</v>
      </c>
      <c r="G2191" s="117">
        <v>3.6642969999999999</v>
      </c>
      <c r="N2191" s="117" t="str">
        <f t="shared" si="207"/>
        <v>176000114000</v>
      </c>
      <c r="O2191" s="117">
        <f t="shared" si="208"/>
        <v>39</v>
      </c>
      <c r="P2191" s="117">
        <f t="shared" si="209"/>
        <v>24</v>
      </c>
      <c r="R2191" s="117">
        <f>VLOOKUP(B2191&amp;"-"&amp;C2191,Backgroundconc!$A$3:$E$2100,4,FALSE)</f>
        <v>176000</v>
      </c>
      <c r="S2191" s="117">
        <f>VLOOKUP(B2191&amp;"-"&amp;C2191,Backgroundconc!$A$3:$E$2100,5,FALSE)</f>
        <v>114000</v>
      </c>
    </row>
    <row r="2192" spans="1:19">
      <c r="A2192" s="117" t="str">
        <f t="shared" si="206"/>
        <v>39252012</v>
      </c>
      <c r="B2192" s="117">
        <f t="shared" si="204"/>
        <v>39</v>
      </c>
      <c r="C2192" s="117">
        <f t="shared" si="205"/>
        <v>25</v>
      </c>
      <c r="D2192" s="117">
        <v>176000</v>
      </c>
      <c r="E2192" s="117">
        <v>118000</v>
      </c>
      <c r="F2192" s="117">
        <v>2012</v>
      </c>
      <c r="G2192" s="117">
        <v>3.6772930000000001</v>
      </c>
      <c r="N2192" s="117" t="str">
        <f t="shared" si="207"/>
        <v>176000118000</v>
      </c>
      <c r="O2192" s="117">
        <f t="shared" si="208"/>
        <v>39</v>
      </c>
      <c r="P2192" s="117">
        <f t="shared" si="209"/>
        <v>25</v>
      </c>
      <c r="R2192" s="117">
        <f>VLOOKUP(B2192&amp;"-"&amp;C2192,Backgroundconc!$A$3:$E$2100,4,FALSE)</f>
        <v>176000</v>
      </c>
      <c r="S2192" s="117">
        <f>VLOOKUP(B2192&amp;"-"&amp;C2192,Backgroundconc!$A$3:$E$2100,5,FALSE)</f>
        <v>118000</v>
      </c>
    </row>
    <row r="2193" spans="1:19">
      <c r="A2193" s="117" t="str">
        <f t="shared" si="206"/>
        <v>39262012</v>
      </c>
      <c r="B2193" s="117">
        <f t="shared" si="204"/>
        <v>39</v>
      </c>
      <c r="C2193" s="117">
        <f t="shared" si="205"/>
        <v>26</v>
      </c>
      <c r="D2193" s="117">
        <v>176000</v>
      </c>
      <c r="E2193" s="117">
        <v>122000</v>
      </c>
      <c r="F2193" s="117">
        <v>2012</v>
      </c>
      <c r="G2193" s="117">
        <v>3.4909330000000001</v>
      </c>
      <c r="N2193" s="117" t="str">
        <f t="shared" si="207"/>
        <v>176000122000</v>
      </c>
      <c r="O2193" s="117">
        <f t="shared" si="208"/>
        <v>39</v>
      </c>
      <c r="P2193" s="117">
        <f t="shared" si="209"/>
        <v>26</v>
      </c>
      <c r="R2193" s="117">
        <f>VLOOKUP(B2193&amp;"-"&amp;C2193,Backgroundconc!$A$3:$E$2100,4,FALSE)</f>
        <v>176000</v>
      </c>
      <c r="S2193" s="117">
        <f>VLOOKUP(B2193&amp;"-"&amp;C2193,Backgroundconc!$A$3:$E$2100,5,FALSE)</f>
        <v>122000</v>
      </c>
    </row>
    <row r="2194" spans="1:19">
      <c r="A2194" s="117" t="str">
        <f t="shared" si="206"/>
        <v>39272012</v>
      </c>
      <c r="B2194" s="117">
        <f t="shared" si="204"/>
        <v>39</v>
      </c>
      <c r="C2194" s="117">
        <f t="shared" si="205"/>
        <v>27</v>
      </c>
      <c r="D2194" s="117">
        <v>176000</v>
      </c>
      <c r="E2194" s="117">
        <v>126000</v>
      </c>
      <c r="F2194" s="117">
        <v>2012</v>
      </c>
      <c r="G2194" s="117">
        <v>3.1872400000000001</v>
      </c>
      <c r="N2194" s="117" t="str">
        <f t="shared" si="207"/>
        <v>176000126000</v>
      </c>
      <c r="O2194" s="117">
        <f t="shared" si="208"/>
        <v>39</v>
      </c>
      <c r="P2194" s="117">
        <f t="shared" si="209"/>
        <v>27</v>
      </c>
      <c r="R2194" s="117">
        <f>VLOOKUP(B2194&amp;"-"&amp;C2194,Backgroundconc!$A$3:$E$2100,4,FALSE)</f>
        <v>176000</v>
      </c>
      <c r="S2194" s="117">
        <f>VLOOKUP(B2194&amp;"-"&amp;C2194,Backgroundconc!$A$3:$E$2100,5,FALSE)</f>
        <v>126000</v>
      </c>
    </row>
    <row r="2195" spans="1:19">
      <c r="A2195" s="117" t="str">
        <f t="shared" si="206"/>
        <v>39282012</v>
      </c>
      <c r="B2195" s="117">
        <f t="shared" si="204"/>
        <v>39</v>
      </c>
      <c r="C2195" s="117">
        <f t="shared" si="205"/>
        <v>28</v>
      </c>
      <c r="D2195" s="117">
        <v>176000</v>
      </c>
      <c r="E2195" s="117">
        <v>130000</v>
      </c>
      <c r="F2195" s="117">
        <v>2012</v>
      </c>
      <c r="G2195" s="117">
        <v>3.5285289999999998</v>
      </c>
      <c r="N2195" s="117" t="str">
        <f t="shared" si="207"/>
        <v>176000130000</v>
      </c>
      <c r="O2195" s="117">
        <f t="shared" si="208"/>
        <v>39</v>
      </c>
      <c r="P2195" s="117">
        <f t="shared" si="209"/>
        <v>28</v>
      </c>
      <c r="R2195" s="117">
        <f>VLOOKUP(B2195&amp;"-"&amp;C2195,Backgroundconc!$A$3:$E$2100,4,FALSE)</f>
        <v>176000</v>
      </c>
      <c r="S2195" s="117">
        <f>VLOOKUP(B2195&amp;"-"&amp;C2195,Backgroundconc!$A$3:$E$2100,5,FALSE)</f>
        <v>130000</v>
      </c>
    </row>
    <row r="2196" spans="1:19">
      <c r="A2196" s="117" t="str">
        <f t="shared" si="206"/>
        <v>39292012</v>
      </c>
      <c r="B2196" s="117">
        <f t="shared" si="204"/>
        <v>39</v>
      </c>
      <c r="C2196" s="117">
        <f t="shared" si="205"/>
        <v>29</v>
      </c>
      <c r="D2196" s="117">
        <v>176000</v>
      </c>
      <c r="E2196" s="117">
        <v>134000</v>
      </c>
      <c r="F2196" s="117">
        <v>2012</v>
      </c>
      <c r="G2196" s="117">
        <v>3.6343570000000001</v>
      </c>
      <c r="N2196" s="117" t="str">
        <f t="shared" si="207"/>
        <v>176000134000</v>
      </c>
      <c r="O2196" s="117">
        <f t="shared" si="208"/>
        <v>39</v>
      </c>
      <c r="P2196" s="117">
        <f t="shared" si="209"/>
        <v>29</v>
      </c>
      <c r="R2196" s="117">
        <f>VLOOKUP(B2196&amp;"-"&amp;C2196,Backgroundconc!$A$3:$E$2100,4,FALSE)</f>
        <v>176000</v>
      </c>
      <c r="S2196" s="117">
        <f>VLOOKUP(B2196&amp;"-"&amp;C2196,Backgroundconc!$A$3:$E$2100,5,FALSE)</f>
        <v>134000</v>
      </c>
    </row>
    <row r="2197" spans="1:19">
      <c r="A2197" s="117" t="str">
        <f t="shared" si="206"/>
        <v>39302012</v>
      </c>
      <c r="B2197" s="117">
        <f t="shared" si="204"/>
        <v>39</v>
      </c>
      <c r="C2197" s="117">
        <f t="shared" si="205"/>
        <v>30</v>
      </c>
      <c r="D2197" s="117">
        <v>176000</v>
      </c>
      <c r="E2197" s="117">
        <v>138000</v>
      </c>
      <c r="F2197" s="117">
        <v>2012</v>
      </c>
      <c r="G2197" s="117">
        <v>3.7439249999999999</v>
      </c>
      <c r="N2197" s="117" t="str">
        <f t="shared" si="207"/>
        <v>176000138000</v>
      </c>
      <c r="O2197" s="117">
        <f t="shared" si="208"/>
        <v>39</v>
      </c>
      <c r="P2197" s="117">
        <f t="shared" si="209"/>
        <v>30</v>
      </c>
      <c r="R2197" s="117">
        <f>VLOOKUP(B2197&amp;"-"&amp;C2197,Backgroundconc!$A$3:$E$2100,4,FALSE)</f>
        <v>176000</v>
      </c>
      <c r="S2197" s="117">
        <f>VLOOKUP(B2197&amp;"-"&amp;C2197,Backgroundconc!$A$3:$E$2100,5,FALSE)</f>
        <v>138000</v>
      </c>
    </row>
    <row r="2198" spans="1:19">
      <c r="A2198" s="117" t="str">
        <f t="shared" si="206"/>
        <v>39312012</v>
      </c>
      <c r="B2198" s="117">
        <f t="shared" si="204"/>
        <v>39</v>
      </c>
      <c r="C2198" s="117">
        <f t="shared" si="205"/>
        <v>31</v>
      </c>
      <c r="D2198" s="117">
        <v>176000</v>
      </c>
      <c r="E2198" s="117">
        <v>142000</v>
      </c>
      <c r="F2198" s="117">
        <v>2012</v>
      </c>
      <c r="G2198" s="117">
        <v>3.6186479999999999</v>
      </c>
      <c r="N2198" s="117" t="str">
        <f t="shared" si="207"/>
        <v>176000142000</v>
      </c>
      <c r="O2198" s="117">
        <f t="shared" si="208"/>
        <v>39</v>
      </c>
      <c r="P2198" s="117">
        <f t="shared" si="209"/>
        <v>31</v>
      </c>
      <c r="R2198" s="117">
        <f>VLOOKUP(B2198&amp;"-"&amp;C2198,Backgroundconc!$A$3:$E$2100,4,FALSE)</f>
        <v>176000</v>
      </c>
      <c r="S2198" s="117">
        <f>VLOOKUP(B2198&amp;"-"&amp;C2198,Backgroundconc!$A$3:$E$2100,5,FALSE)</f>
        <v>142000</v>
      </c>
    </row>
    <row r="2199" spans="1:19">
      <c r="A2199" s="117" t="str">
        <f t="shared" si="206"/>
        <v>39322012</v>
      </c>
      <c r="B2199" s="117">
        <f t="shared" si="204"/>
        <v>39</v>
      </c>
      <c r="C2199" s="117">
        <f t="shared" si="205"/>
        <v>32</v>
      </c>
      <c r="D2199" s="117">
        <v>176000</v>
      </c>
      <c r="E2199" s="117">
        <v>146000</v>
      </c>
      <c r="F2199" s="117">
        <v>2012</v>
      </c>
      <c r="G2199" s="117">
        <v>3.7335379999999998</v>
      </c>
      <c r="N2199" s="117" t="str">
        <f t="shared" si="207"/>
        <v>176000146000</v>
      </c>
      <c r="O2199" s="117">
        <f t="shared" si="208"/>
        <v>39</v>
      </c>
      <c r="P2199" s="117">
        <f t="shared" si="209"/>
        <v>32</v>
      </c>
      <c r="R2199" s="117">
        <f>VLOOKUP(B2199&amp;"-"&amp;C2199,Backgroundconc!$A$3:$E$2100,4,FALSE)</f>
        <v>176000</v>
      </c>
      <c r="S2199" s="117">
        <f>VLOOKUP(B2199&amp;"-"&amp;C2199,Backgroundconc!$A$3:$E$2100,5,FALSE)</f>
        <v>146000</v>
      </c>
    </row>
    <row r="2200" spans="1:19">
      <c r="A2200" s="117" t="str">
        <f t="shared" si="206"/>
        <v>39332012</v>
      </c>
      <c r="B2200" s="117">
        <f t="shared" si="204"/>
        <v>39</v>
      </c>
      <c r="C2200" s="117">
        <f t="shared" si="205"/>
        <v>33</v>
      </c>
      <c r="D2200" s="117">
        <v>176000</v>
      </c>
      <c r="E2200" s="117">
        <v>150000</v>
      </c>
      <c r="F2200" s="117">
        <v>2012</v>
      </c>
      <c r="G2200" s="117">
        <v>3.9227820000000002</v>
      </c>
      <c r="N2200" s="117" t="str">
        <f t="shared" si="207"/>
        <v>176000150000</v>
      </c>
      <c r="O2200" s="117">
        <f t="shared" si="208"/>
        <v>39</v>
      </c>
      <c r="P2200" s="117">
        <f t="shared" si="209"/>
        <v>33</v>
      </c>
      <c r="R2200" s="117">
        <f>VLOOKUP(B2200&amp;"-"&amp;C2200,Backgroundconc!$A$3:$E$2100,4,FALSE)</f>
        <v>176000</v>
      </c>
      <c r="S2200" s="117">
        <f>VLOOKUP(B2200&amp;"-"&amp;C2200,Backgroundconc!$A$3:$E$2100,5,FALSE)</f>
        <v>150000</v>
      </c>
    </row>
    <row r="2201" spans="1:19">
      <c r="A2201" s="117" t="str">
        <f t="shared" si="206"/>
        <v>39342012</v>
      </c>
      <c r="B2201" s="117">
        <f t="shared" si="204"/>
        <v>39</v>
      </c>
      <c r="C2201" s="117">
        <f t="shared" si="205"/>
        <v>34</v>
      </c>
      <c r="D2201" s="117">
        <v>176000</v>
      </c>
      <c r="E2201" s="117">
        <v>154000</v>
      </c>
      <c r="F2201" s="117">
        <v>2012</v>
      </c>
      <c r="G2201" s="117">
        <v>3.7876460000000001</v>
      </c>
      <c r="N2201" s="117" t="str">
        <f t="shared" si="207"/>
        <v>176000154000</v>
      </c>
      <c r="O2201" s="117">
        <f t="shared" si="208"/>
        <v>39</v>
      </c>
      <c r="P2201" s="117">
        <f t="shared" si="209"/>
        <v>34</v>
      </c>
      <c r="R2201" s="117">
        <f>VLOOKUP(B2201&amp;"-"&amp;C2201,Backgroundconc!$A$3:$E$2100,4,FALSE)</f>
        <v>176000</v>
      </c>
      <c r="S2201" s="117">
        <f>VLOOKUP(B2201&amp;"-"&amp;C2201,Backgroundconc!$A$3:$E$2100,5,FALSE)</f>
        <v>154000</v>
      </c>
    </row>
    <row r="2202" spans="1:19">
      <c r="A2202" s="117" t="str">
        <f t="shared" si="206"/>
        <v>39352012</v>
      </c>
      <c r="B2202" s="117">
        <f t="shared" si="204"/>
        <v>39</v>
      </c>
      <c r="C2202" s="117">
        <f t="shared" si="205"/>
        <v>35</v>
      </c>
      <c r="D2202" s="117">
        <v>176000</v>
      </c>
      <c r="E2202" s="117">
        <v>158000</v>
      </c>
      <c r="F2202" s="117">
        <v>2012</v>
      </c>
      <c r="G2202" s="117">
        <v>3.702467</v>
      </c>
      <c r="N2202" s="117" t="str">
        <f t="shared" si="207"/>
        <v>176000158000</v>
      </c>
      <c r="O2202" s="117">
        <f t="shared" si="208"/>
        <v>39</v>
      </c>
      <c r="P2202" s="117">
        <f t="shared" si="209"/>
        <v>35</v>
      </c>
      <c r="R2202" s="117">
        <f>VLOOKUP(B2202&amp;"-"&amp;C2202,Backgroundconc!$A$3:$E$2100,4,FALSE)</f>
        <v>176000</v>
      </c>
      <c r="S2202" s="117">
        <f>VLOOKUP(B2202&amp;"-"&amp;C2202,Backgroundconc!$A$3:$E$2100,5,FALSE)</f>
        <v>158000</v>
      </c>
    </row>
    <row r="2203" spans="1:19">
      <c r="A2203" s="117" t="str">
        <f t="shared" si="206"/>
        <v>39362012</v>
      </c>
      <c r="B2203" s="117">
        <f t="shared" si="204"/>
        <v>39</v>
      </c>
      <c r="C2203" s="117">
        <f t="shared" si="205"/>
        <v>36</v>
      </c>
      <c r="D2203" s="117">
        <v>176000</v>
      </c>
      <c r="E2203" s="117">
        <v>162000</v>
      </c>
      <c r="F2203" s="117">
        <v>2012</v>
      </c>
      <c r="G2203" s="117">
        <v>3.7480020000000001</v>
      </c>
      <c r="N2203" s="117" t="str">
        <f t="shared" si="207"/>
        <v>176000162000</v>
      </c>
      <c r="O2203" s="117">
        <f t="shared" si="208"/>
        <v>39</v>
      </c>
      <c r="P2203" s="117">
        <f t="shared" si="209"/>
        <v>36</v>
      </c>
      <c r="R2203" s="117">
        <f>VLOOKUP(B2203&amp;"-"&amp;C2203,Backgroundconc!$A$3:$E$2100,4,FALSE)</f>
        <v>176000</v>
      </c>
      <c r="S2203" s="117">
        <f>VLOOKUP(B2203&amp;"-"&amp;C2203,Backgroundconc!$A$3:$E$2100,5,FALSE)</f>
        <v>162000</v>
      </c>
    </row>
    <row r="2204" spans="1:19">
      <c r="A2204" s="117" t="str">
        <f t="shared" si="206"/>
        <v>39372012</v>
      </c>
      <c r="B2204" s="117">
        <f t="shared" ref="B2204:B2267" si="210">(D2204-24000)/4000+1</f>
        <v>39</v>
      </c>
      <c r="C2204" s="117">
        <f t="shared" ref="C2204:C2267" si="211">(E2204-22000)/4000+1</f>
        <v>37</v>
      </c>
      <c r="D2204" s="117">
        <v>176000</v>
      </c>
      <c r="E2204" s="117">
        <v>166000</v>
      </c>
      <c r="F2204" s="117">
        <v>2012</v>
      </c>
      <c r="G2204" s="117">
        <v>3.602865</v>
      </c>
      <c r="N2204" s="117" t="str">
        <f t="shared" si="207"/>
        <v>176000166000</v>
      </c>
      <c r="O2204" s="117">
        <f t="shared" si="208"/>
        <v>39</v>
      </c>
      <c r="P2204" s="117">
        <f t="shared" si="209"/>
        <v>37</v>
      </c>
      <c r="R2204" s="117">
        <f>VLOOKUP(B2204&amp;"-"&amp;C2204,Backgroundconc!$A$3:$E$2100,4,FALSE)</f>
        <v>176000</v>
      </c>
      <c r="S2204" s="117">
        <f>VLOOKUP(B2204&amp;"-"&amp;C2204,Backgroundconc!$A$3:$E$2100,5,FALSE)</f>
        <v>166000</v>
      </c>
    </row>
    <row r="2205" spans="1:19">
      <c r="A2205" s="117" t="str">
        <f t="shared" si="206"/>
        <v>39382012</v>
      </c>
      <c r="B2205" s="117">
        <f t="shared" si="210"/>
        <v>39</v>
      </c>
      <c r="C2205" s="117">
        <f t="shared" si="211"/>
        <v>38</v>
      </c>
      <c r="D2205" s="117">
        <v>176000</v>
      </c>
      <c r="E2205" s="117">
        <v>170000</v>
      </c>
      <c r="F2205" s="117">
        <v>2012</v>
      </c>
      <c r="G2205" s="117">
        <v>3.448655</v>
      </c>
      <c r="N2205" s="117" t="str">
        <f t="shared" si="207"/>
        <v>176000170000</v>
      </c>
      <c r="O2205" s="117">
        <f t="shared" si="208"/>
        <v>39</v>
      </c>
      <c r="P2205" s="117">
        <f t="shared" si="209"/>
        <v>38</v>
      </c>
      <c r="R2205" s="117">
        <f>VLOOKUP(B2205&amp;"-"&amp;C2205,Backgroundconc!$A$3:$E$2100,4,FALSE)</f>
        <v>176000</v>
      </c>
      <c r="S2205" s="117">
        <f>VLOOKUP(B2205&amp;"-"&amp;C2205,Backgroundconc!$A$3:$E$2100,5,FALSE)</f>
        <v>170000</v>
      </c>
    </row>
    <row r="2206" spans="1:19">
      <c r="A2206" s="117" t="str">
        <f t="shared" si="206"/>
        <v>39392012</v>
      </c>
      <c r="B2206" s="117">
        <f t="shared" si="210"/>
        <v>39</v>
      </c>
      <c r="C2206" s="117">
        <f t="shared" si="211"/>
        <v>39</v>
      </c>
      <c r="D2206" s="117">
        <v>176000</v>
      </c>
      <c r="E2206" s="117">
        <v>174000</v>
      </c>
      <c r="F2206" s="117">
        <v>2012</v>
      </c>
      <c r="G2206" s="117">
        <v>3.2426780000000002</v>
      </c>
      <c r="N2206" s="117" t="str">
        <f t="shared" si="207"/>
        <v>176000174000</v>
      </c>
      <c r="O2206" s="117">
        <f t="shared" si="208"/>
        <v>39</v>
      </c>
      <c r="P2206" s="117">
        <f t="shared" si="209"/>
        <v>39</v>
      </c>
      <c r="R2206" s="117">
        <f>VLOOKUP(B2206&amp;"-"&amp;C2206,Backgroundconc!$A$3:$E$2100,4,FALSE)</f>
        <v>176000</v>
      </c>
      <c r="S2206" s="117">
        <f>VLOOKUP(B2206&amp;"-"&amp;C2206,Backgroundconc!$A$3:$E$2100,5,FALSE)</f>
        <v>174000</v>
      </c>
    </row>
    <row r="2207" spans="1:19">
      <c r="A2207" s="117" t="str">
        <f t="shared" si="206"/>
        <v>39402012</v>
      </c>
      <c r="B2207" s="117">
        <f t="shared" si="210"/>
        <v>39</v>
      </c>
      <c r="C2207" s="117">
        <f t="shared" si="211"/>
        <v>40</v>
      </c>
      <c r="D2207" s="117">
        <v>176000</v>
      </c>
      <c r="E2207" s="117">
        <v>178000</v>
      </c>
      <c r="F2207" s="117">
        <v>2012</v>
      </c>
      <c r="G2207" s="117">
        <v>3.0657420000000002</v>
      </c>
      <c r="N2207" s="117" t="str">
        <f t="shared" si="207"/>
        <v>176000178000</v>
      </c>
      <c r="O2207" s="117">
        <f t="shared" si="208"/>
        <v>39</v>
      </c>
      <c r="P2207" s="117">
        <f t="shared" si="209"/>
        <v>40</v>
      </c>
      <c r="R2207" s="117">
        <f>VLOOKUP(B2207&amp;"-"&amp;C2207,Backgroundconc!$A$3:$E$2100,4,FALSE)</f>
        <v>176000</v>
      </c>
      <c r="S2207" s="117">
        <f>VLOOKUP(B2207&amp;"-"&amp;C2207,Backgroundconc!$A$3:$E$2100,5,FALSE)</f>
        <v>178000</v>
      </c>
    </row>
    <row r="2208" spans="1:19">
      <c r="A2208" s="117" t="str">
        <f t="shared" si="206"/>
        <v>39412012</v>
      </c>
      <c r="B2208" s="117">
        <f t="shared" si="210"/>
        <v>39</v>
      </c>
      <c r="C2208" s="117">
        <f t="shared" si="211"/>
        <v>41</v>
      </c>
      <c r="D2208" s="117">
        <v>176000</v>
      </c>
      <c r="E2208" s="117">
        <v>182000</v>
      </c>
      <c r="F2208" s="117">
        <v>2012</v>
      </c>
      <c r="G2208" s="117">
        <v>3.051704</v>
      </c>
      <c r="N2208" s="117" t="str">
        <f t="shared" si="207"/>
        <v>176000182000</v>
      </c>
      <c r="O2208" s="117">
        <f t="shared" si="208"/>
        <v>39</v>
      </c>
      <c r="P2208" s="117">
        <f t="shared" si="209"/>
        <v>41</v>
      </c>
      <c r="R2208" s="117">
        <f>VLOOKUP(B2208&amp;"-"&amp;C2208,Backgroundconc!$A$3:$E$2100,4,FALSE)</f>
        <v>176000</v>
      </c>
      <c r="S2208" s="117">
        <f>VLOOKUP(B2208&amp;"-"&amp;C2208,Backgroundconc!$A$3:$E$2100,5,FALSE)</f>
        <v>182000</v>
      </c>
    </row>
    <row r="2209" spans="1:19">
      <c r="A2209" s="117" t="str">
        <f t="shared" si="206"/>
        <v>39422012</v>
      </c>
      <c r="B2209" s="117">
        <f t="shared" si="210"/>
        <v>39</v>
      </c>
      <c r="C2209" s="117">
        <f t="shared" si="211"/>
        <v>42</v>
      </c>
      <c r="D2209" s="117">
        <v>176000</v>
      </c>
      <c r="E2209" s="117">
        <v>186000</v>
      </c>
      <c r="F2209" s="117">
        <v>2012</v>
      </c>
      <c r="G2209" s="117">
        <v>3.0510769999999998</v>
      </c>
      <c r="N2209" s="117" t="str">
        <f t="shared" si="207"/>
        <v>176000186000</v>
      </c>
      <c r="O2209" s="117">
        <f t="shared" si="208"/>
        <v>39</v>
      </c>
      <c r="P2209" s="117">
        <f t="shared" si="209"/>
        <v>42</v>
      </c>
      <c r="R2209" s="117">
        <f>VLOOKUP(B2209&amp;"-"&amp;C2209,Backgroundconc!$A$3:$E$2100,4,FALSE)</f>
        <v>176000</v>
      </c>
      <c r="S2209" s="117">
        <f>VLOOKUP(B2209&amp;"-"&amp;C2209,Backgroundconc!$A$3:$E$2100,5,FALSE)</f>
        <v>186000</v>
      </c>
    </row>
    <row r="2210" spans="1:19">
      <c r="A2210" s="117" t="str">
        <f t="shared" si="206"/>
        <v>39432012</v>
      </c>
      <c r="B2210" s="117">
        <f t="shared" si="210"/>
        <v>39</v>
      </c>
      <c r="C2210" s="117">
        <f t="shared" si="211"/>
        <v>43</v>
      </c>
      <c r="D2210" s="117">
        <v>176000</v>
      </c>
      <c r="E2210" s="117">
        <v>190000</v>
      </c>
      <c r="F2210" s="117">
        <v>2012</v>
      </c>
      <c r="G2210" s="117">
        <v>3.1441409999999999</v>
      </c>
      <c r="N2210" s="117" t="str">
        <f t="shared" si="207"/>
        <v>176000190000</v>
      </c>
      <c r="O2210" s="117">
        <f t="shared" si="208"/>
        <v>39</v>
      </c>
      <c r="P2210" s="117">
        <f t="shared" si="209"/>
        <v>43</v>
      </c>
      <c r="R2210" s="117">
        <f>VLOOKUP(B2210&amp;"-"&amp;C2210,Backgroundconc!$A$3:$E$2100,4,FALSE)</f>
        <v>176000</v>
      </c>
      <c r="S2210" s="117">
        <f>VLOOKUP(B2210&amp;"-"&amp;C2210,Backgroundconc!$A$3:$E$2100,5,FALSE)</f>
        <v>190000</v>
      </c>
    </row>
    <row r="2211" spans="1:19">
      <c r="A2211" s="117" t="str">
        <f t="shared" si="206"/>
        <v>39442012</v>
      </c>
      <c r="B2211" s="117">
        <f t="shared" si="210"/>
        <v>39</v>
      </c>
      <c r="C2211" s="117">
        <f t="shared" si="211"/>
        <v>44</v>
      </c>
      <c r="D2211" s="117">
        <v>176000</v>
      </c>
      <c r="E2211" s="117">
        <v>194000</v>
      </c>
      <c r="F2211" s="117">
        <v>2012</v>
      </c>
      <c r="G2211" s="117">
        <v>2.9055610000000001</v>
      </c>
      <c r="N2211" s="117" t="str">
        <f t="shared" si="207"/>
        <v>176000194000</v>
      </c>
      <c r="O2211" s="117">
        <f t="shared" si="208"/>
        <v>39</v>
      </c>
      <c r="P2211" s="117">
        <f t="shared" si="209"/>
        <v>44</v>
      </c>
      <c r="R2211" s="117">
        <f>VLOOKUP(B2211&amp;"-"&amp;C2211,Backgroundconc!$A$3:$E$2100,4,FALSE)</f>
        <v>176000</v>
      </c>
      <c r="S2211" s="117">
        <f>VLOOKUP(B2211&amp;"-"&amp;C2211,Backgroundconc!$A$3:$E$2100,5,FALSE)</f>
        <v>194000</v>
      </c>
    </row>
    <row r="2212" spans="1:19">
      <c r="A2212" s="117" t="str">
        <f t="shared" si="206"/>
        <v>39452012</v>
      </c>
      <c r="B2212" s="117">
        <f t="shared" si="210"/>
        <v>39</v>
      </c>
      <c r="C2212" s="117">
        <f t="shared" si="211"/>
        <v>45</v>
      </c>
      <c r="D2212" s="117">
        <v>176000</v>
      </c>
      <c r="E2212" s="117">
        <v>198000</v>
      </c>
      <c r="F2212" s="117">
        <v>2012</v>
      </c>
      <c r="G2212" s="117">
        <v>2.9052440000000002</v>
      </c>
      <c r="N2212" s="117" t="str">
        <f t="shared" si="207"/>
        <v>176000198000</v>
      </c>
      <c r="O2212" s="117">
        <f t="shared" si="208"/>
        <v>39</v>
      </c>
      <c r="P2212" s="117">
        <f t="shared" si="209"/>
        <v>45</v>
      </c>
      <c r="R2212" s="117">
        <f>VLOOKUP(B2212&amp;"-"&amp;C2212,Backgroundconc!$A$3:$E$2100,4,FALSE)</f>
        <v>176000</v>
      </c>
      <c r="S2212" s="117">
        <f>VLOOKUP(B2212&amp;"-"&amp;C2212,Backgroundconc!$A$3:$E$2100,5,FALSE)</f>
        <v>198000</v>
      </c>
    </row>
    <row r="2213" spans="1:19">
      <c r="A2213" s="117" t="str">
        <f t="shared" si="206"/>
        <v>39462012</v>
      </c>
      <c r="B2213" s="117">
        <f t="shared" si="210"/>
        <v>39</v>
      </c>
      <c r="C2213" s="117">
        <f t="shared" si="211"/>
        <v>46</v>
      </c>
      <c r="D2213" s="117">
        <v>176000</v>
      </c>
      <c r="E2213" s="117">
        <v>202000</v>
      </c>
      <c r="F2213" s="117">
        <v>2012</v>
      </c>
      <c r="G2213" s="117">
        <v>2.813847</v>
      </c>
      <c r="N2213" s="117" t="str">
        <f t="shared" si="207"/>
        <v>176000202000</v>
      </c>
      <c r="O2213" s="117">
        <f t="shared" si="208"/>
        <v>39</v>
      </c>
      <c r="P2213" s="117">
        <f t="shared" si="209"/>
        <v>46</v>
      </c>
      <c r="R2213" s="117">
        <f>VLOOKUP(B2213&amp;"-"&amp;C2213,Backgroundconc!$A$3:$E$2100,4,FALSE)</f>
        <v>176000</v>
      </c>
      <c r="S2213" s="117">
        <f>VLOOKUP(B2213&amp;"-"&amp;C2213,Backgroundconc!$A$3:$E$2100,5,FALSE)</f>
        <v>202000</v>
      </c>
    </row>
    <row r="2214" spans="1:19">
      <c r="A2214" s="117" t="str">
        <f t="shared" si="206"/>
        <v>39472012</v>
      </c>
      <c r="B2214" s="117">
        <f t="shared" si="210"/>
        <v>39</v>
      </c>
      <c r="C2214" s="117">
        <f t="shared" si="211"/>
        <v>47</v>
      </c>
      <c r="D2214" s="117">
        <v>176000</v>
      </c>
      <c r="E2214" s="117">
        <v>206000</v>
      </c>
      <c r="F2214" s="117">
        <v>2012</v>
      </c>
      <c r="G2214" s="117">
        <v>2.8883760000000001</v>
      </c>
      <c r="N2214" s="117" t="str">
        <f t="shared" si="207"/>
        <v>176000206000</v>
      </c>
      <c r="O2214" s="117">
        <f t="shared" si="208"/>
        <v>39</v>
      </c>
      <c r="P2214" s="117">
        <f t="shared" si="209"/>
        <v>47</v>
      </c>
      <c r="R2214" s="117">
        <f>VLOOKUP(B2214&amp;"-"&amp;C2214,Backgroundconc!$A$3:$E$2100,4,FALSE)</f>
        <v>176000</v>
      </c>
      <c r="S2214" s="117">
        <f>VLOOKUP(B2214&amp;"-"&amp;C2214,Backgroundconc!$A$3:$E$2100,5,FALSE)</f>
        <v>206000</v>
      </c>
    </row>
    <row r="2215" spans="1:19">
      <c r="A2215" s="117" t="str">
        <f t="shared" si="206"/>
        <v>39482012</v>
      </c>
      <c r="B2215" s="117">
        <f t="shared" si="210"/>
        <v>39</v>
      </c>
      <c r="C2215" s="117">
        <f t="shared" si="211"/>
        <v>48</v>
      </c>
      <c r="D2215" s="117">
        <v>176000</v>
      </c>
      <c r="E2215" s="117">
        <v>210000</v>
      </c>
      <c r="F2215" s="117">
        <v>2012</v>
      </c>
      <c r="G2215" s="117">
        <v>2.731115</v>
      </c>
      <c r="N2215" s="117" t="str">
        <f t="shared" si="207"/>
        <v>176000210000</v>
      </c>
      <c r="O2215" s="117">
        <f t="shared" si="208"/>
        <v>39</v>
      </c>
      <c r="P2215" s="117">
        <f t="shared" si="209"/>
        <v>48</v>
      </c>
      <c r="R2215" s="117">
        <f>VLOOKUP(B2215&amp;"-"&amp;C2215,Backgroundconc!$A$3:$E$2100,4,FALSE)</f>
        <v>176000</v>
      </c>
      <c r="S2215" s="117">
        <f>VLOOKUP(B2215&amp;"-"&amp;C2215,Backgroundconc!$A$3:$E$2100,5,FALSE)</f>
        <v>210000</v>
      </c>
    </row>
    <row r="2216" spans="1:19">
      <c r="A2216" s="117" t="str">
        <f t="shared" si="206"/>
        <v>39492012</v>
      </c>
      <c r="B2216" s="117">
        <f t="shared" si="210"/>
        <v>39</v>
      </c>
      <c r="C2216" s="117">
        <f t="shared" si="211"/>
        <v>49</v>
      </c>
      <c r="D2216" s="117">
        <v>176000</v>
      </c>
      <c r="E2216" s="117">
        <v>214000</v>
      </c>
      <c r="F2216" s="117">
        <v>2012</v>
      </c>
      <c r="G2216" s="117">
        <v>2.6530689999999999</v>
      </c>
      <c r="N2216" s="117" t="str">
        <f t="shared" si="207"/>
        <v>176000214000</v>
      </c>
      <c r="O2216" s="117">
        <f t="shared" si="208"/>
        <v>39</v>
      </c>
      <c r="P2216" s="117">
        <f t="shared" si="209"/>
        <v>49</v>
      </c>
      <c r="R2216" s="117">
        <f>VLOOKUP(B2216&amp;"-"&amp;C2216,Backgroundconc!$A$3:$E$2100,4,FALSE)</f>
        <v>176000</v>
      </c>
      <c r="S2216" s="117">
        <f>VLOOKUP(B2216&amp;"-"&amp;C2216,Backgroundconc!$A$3:$E$2100,5,FALSE)</f>
        <v>214000</v>
      </c>
    </row>
    <row r="2217" spans="1:19">
      <c r="A2217" s="117" t="str">
        <f t="shared" si="206"/>
        <v>39502012</v>
      </c>
      <c r="B2217" s="117">
        <f t="shared" si="210"/>
        <v>39</v>
      </c>
      <c r="C2217" s="117">
        <f t="shared" si="211"/>
        <v>50</v>
      </c>
      <c r="D2217" s="117">
        <v>176000</v>
      </c>
      <c r="E2217" s="117">
        <v>218000</v>
      </c>
      <c r="F2217" s="117">
        <v>2012</v>
      </c>
      <c r="G2217" s="117">
        <v>2.6210309999999999</v>
      </c>
      <c r="N2217" s="117" t="str">
        <f t="shared" si="207"/>
        <v>176000218000</v>
      </c>
      <c r="O2217" s="117">
        <f t="shared" si="208"/>
        <v>39</v>
      </c>
      <c r="P2217" s="117">
        <f t="shared" si="209"/>
        <v>50</v>
      </c>
      <c r="R2217" s="117">
        <f>VLOOKUP(B2217&amp;"-"&amp;C2217,Backgroundconc!$A$3:$E$2100,4,FALSE)</f>
        <v>176000</v>
      </c>
      <c r="S2217" s="117">
        <f>VLOOKUP(B2217&amp;"-"&amp;C2217,Backgroundconc!$A$3:$E$2100,5,FALSE)</f>
        <v>218000</v>
      </c>
    </row>
    <row r="2218" spans="1:19">
      <c r="A2218" s="117" t="str">
        <f t="shared" si="206"/>
        <v>39512012</v>
      </c>
      <c r="B2218" s="117">
        <f t="shared" si="210"/>
        <v>39</v>
      </c>
      <c r="C2218" s="117">
        <f t="shared" si="211"/>
        <v>51</v>
      </c>
      <c r="D2218" s="117">
        <v>176000</v>
      </c>
      <c r="E2218" s="117">
        <v>222000</v>
      </c>
      <c r="F2218" s="117">
        <v>2012</v>
      </c>
      <c r="G2218" s="117">
        <v>2.9524620000000001</v>
      </c>
      <c r="N2218" s="117" t="str">
        <f t="shared" si="207"/>
        <v>176000222000</v>
      </c>
      <c r="O2218" s="117">
        <f t="shared" si="208"/>
        <v>39</v>
      </c>
      <c r="P2218" s="117">
        <f t="shared" si="209"/>
        <v>51</v>
      </c>
      <c r="R2218" s="117">
        <f>VLOOKUP(B2218&amp;"-"&amp;C2218,Backgroundconc!$A$3:$E$2100,4,FALSE)</f>
        <v>176000</v>
      </c>
      <c r="S2218" s="117">
        <f>VLOOKUP(B2218&amp;"-"&amp;C2218,Backgroundconc!$A$3:$E$2100,5,FALSE)</f>
        <v>222000</v>
      </c>
    </row>
    <row r="2219" spans="1:19">
      <c r="A2219" s="117" t="str">
        <f t="shared" si="206"/>
        <v>39522012</v>
      </c>
      <c r="B2219" s="117">
        <f t="shared" si="210"/>
        <v>39</v>
      </c>
      <c r="C2219" s="117">
        <f t="shared" si="211"/>
        <v>52</v>
      </c>
      <c r="D2219" s="117">
        <v>176000</v>
      </c>
      <c r="E2219" s="117">
        <v>226000</v>
      </c>
      <c r="F2219" s="117">
        <v>2012</v>
      </c>
      <c r="G2219" s="117">
        <v>3.0483950000000002</v>
      </c>
      <c r="N2219" s="117" t="str">
        <f t="shared" si="207"/>
        <v>176000226000</v>
      </c>
      <c r="O2219" s="117">
        <f t="shared" si="208"/>
        <v>39</v>
      </c>
      <c r="P2219" s="117">
        <f t="shared" si="209"/>
        <v>52</v>
      </c>
      <c r="R2219" s="117">
        <f>VLOOKUP(B2219&amp;"-"&amp;C2219,Backgroundconc!$A$3:$E$2100,4,FALSE)</f>
        <v>176000</v>
      </c>
      <c r="S2219" s="117">
        <f>VLOOKUP(B2219&amp;"-"&amp;C2219,Backgroundconc!$A$3:$E$2100,5,FALSE)</f>
        <v>226000</v>
      </c>
    </row>
    <row r="2220" spans="1:19">
      <c r="A2220" s="117" t="str">
        <f t="shared" si="206"/>
        <v>39532012</v>
      </c>
      <c r="B2220" s="117">
        <f t="shared" si="210"/>
        <v>39</v>
      </c>
      <c r="C2220" s="117">
        <f t="shared" si="211"/>
        <v>53</v>
      </c>
      <c r="D2220" s="117">
        <v>176000</v>
      </c>
      <c r="E2220" s="117">
        <v>230000</v>
      </c>
      <c r="F2220" s="117">
        <v>2012</v>
      </c>
      <c r="G2220" s="117">
        <v>3.1465719999999999</v>
      </c>
      <c r="N2220" s="117" t="str">
        <f t="shared" si="207"/>
        <v>176000230000</v>
      </c>
      <c r="O2220" s="117">
        <f t="shared" si="208"/>
        <v>39</v>
      </c>
      <c r="P2220" s="117">
        <f t="shared" si="209"/>
        <v>53</v>
      </c>
      <c r="R2220" s="117">
        <f>VLOOKUP(B2220&amp;"-"&amp;C2220,Backgroundconc!$A$3:$E$2100,4,FALSE)</f>
        <v>176000</v>
      </c>
      <c r="S2220" s="117">
        <f>VLOOKUP(B2220&amp;"-"&amp;C2220,Backgroundconc!$A$3:$E$2100,5,FALSE)</f>
        <v>230000</v>
      </c>
    </row>
    <row r="2221" spans="1:19">
      <c r="A2221" s="117" t="str">
        <f t="shared" si="206"/>
        <v>39542012</v>
      </c>
      <c r="B2221" s="117">
        <f t="shared" si="210"/>
        <v>39</v>
      </c>
      <c r="C2221" s="117">
        <f t="shared" si="211"/>
        <v>54</v>
      </c>
      <c r="D2221" s="117">
        <v>176000</v>
      </c>
      <c r="E2221" s="117">
        <v>234000</v>
      </c>
      <c r="F2221" s="117">
        <v>2012</v>
      </c>
      <c r="G2221" s="117">
        <v>3.290454</v>
      </c>
      <c r="N2221" s="117" t="str">
        <f t="shared" si="207"/>
        <v>176000234000</v>
      </c>
      <c r="O2221" s="117">
        <f t="shared" si="208"/>
        <v>39</v>
      </c>
      <c r="P2221" s="117">
        <f t="shared" si="209"/>
        <v>54</v>
      </c>
      <c r="R2221" s="117">
        <f>VLOOKUP(B2221&amp;"-"&amp;C2221,Backgroundconc!$A$3:$E$2100,4,FALSE)</f>
        <v>176000</v>
      </c>
      <c r="S2221" s="117">
        <f>VLOOKUP(B2221&amp;"-"&amp;C2221,Backgroundconc!$A$3:$E$2100,5,FALSE)</f>
        <v>234000</v>
      </c>
    </row>
    <row r="2222" spans="1:19">
      <c r="A2222" s="117" t="str">
        <f t="shared" si="206"/>
        <v>39552012</v>
      </c>
      <c r="B2222" s="117">
        <f t="shared" si="210"/>
        <v>39</v>
      </c>
      <c r="C2222" s="117">
        <f t="shared" si="211"/>
        <v>55</v>
      </c>
      <c r="D2222" s="117">
        <v>176000</v>
      </c>
      <c r="E2222" s="117">
        <v>238000</v>
      </c>
      <c r="F2222" s="117">
        <v>2012</v>
      </c>
      <c r="G2222" s="117">
        <v>3.213403</v>
      </c>
      <c r="N2222" s="117" t="str">
        <f t="shared" si="207"/>
        <v>176000238000</v>
      </c>
      <c r="O2222" s="117">
        <f t="shared" si="208"/>
        <v>39</v>
      </c>
      <c r="P2222" s="117">
        <f t="shared" si="209"/>
        <v>55</v>
      </c>
      <c r="R2222" s="117">
        <f>VLOOKUP(B2222&amp;"-"&amp;C2222,Backgroundconc!$A$3:$E$2100,4,FALSE)</f>
        <v>176000</v>
      </c>
      <c r="S2222" s="117">
        <f>VLOOKUP(B2222&amp;"-"&amp;C2222,Backgroundconc!$A$3:$E$2100,5,FALSE)</f>
        <v>238000</v>
      </c>
    </row>
    <row r="2223" spans="1:19">
      <c r="A2223" s="117" t="str">
        <f t="shared" si="206"/>
        <v>39562012</v>
      </c>
      <c r="B2223" s="117">
        <f t="shared" si="210"/>
        <v>39</v>
      </c>
      <c r="C2223" s="117">
        <f t="shared" si="211"/>
        <v>56</v>
      </c>
      <c r="D2223" s="117">
        <v>176000</v>
      </c>
      <c r="E2223" s="117">
        <v>242000</v>
      </c>
      <c r="F2223" s="117">
        <v>2012</v>
      </c>
      <c r="G2223" s="117">
        <v>3.2590460000000001</v>
      </c>
      <c r="N2223" s="117" t="str">
        <f t="shared" si="207"/>
        <v>176000242000</v>
      </c>
      <c r="O2223" s="117">
        <f t="shared" si="208"/>
        <v>39</v>
      </c>
      <c r="P2223" s="117">
        <f t="shared" si="209"/>
        <v>56</v>
      </c>
      <c r="R2223" s="117">
        <f>VLOOKUP(B2223&amp;"-"&amp;C2223,Backgroundconc!$A$3:$E$2100,4,FALSE)</f>
        <v>176000</v>
      </c>
      <c r="S2223" s="117">
        <f>VLOOKUP(B2223&amp;"-"&amp;C2223,Backgroundconc!$A$3:$E$2100,5,FALSE)</f>
        <v>242000</v>
      </c>
    </row>
    <row r="2224" spans="1:19">
      <c r="A2224" s="117" t="str">
        <f t="shared" si="206"/>
        <v>39572012</v>
      </c>
      <c r="B2224" s="117">
        <f t="shared" si="210"/>
        <v>39</v>
      </c>
      <c r="C2224" s="117">
        <f t="shared" si="211"/>
        <v>57</v>
      </c>
      <c r="D2224" s="117">
        <v>176000</v>
      </c>
      <c r="E2224" s="117">
        <v>246000</v>
      </c>
      <c r="F2224" s="117">
        <v>2012</v>
      </c>
      <c r="G2224" s="117">
        <v>3.2193550000000002</v>
      </c>
      <c r="N2224" s="117" t="str">
        <f t="shared" si="207"/>
        <v>176000246000</v>
      </c>
      <c r="O2224" s="117">
        <f t="shared" si="208"/>
        <v>39</v>
      </c>
      <c r="P2224" s="117">
        <f t="shared" si="209"/>
        <v>57</v>
      </c>
      <c r="R2224" s="117" t="e">
        <f>VLOOKUP(B2224&amp;"-"&amp;C2224,Backgroundconc!$A$3:$E$2100,4,FALSE)</f>
        <v>#N/A</v>
      </c>
      <c r="S2224" s="117" t="e">
        <f>VLOOKUP(B2224&amp;"-"&amp;C2224,Backgroundconc!$A$3:$E$2100,5,FALSE)</f>
        <v>#N/A</v>
      </c>
    </row>
    <row r="2225" spans="1:19">
      <c r="A2225" s="117" t="str">
        <f t="shared" si="206"/>
        <v>4012012</v>
      </c>
      <c r="B2225" s="117">
        <f t="shared" si="210"/>
        <v>40</v>
      </c>
      <c r="C2225" s="117">
        <f t="shared" si="211"/>
        <v>1</v>
      </c>
      <c r="D2225" s="117">
        <v>180000</v>
      </c>
      <c r="E2225" s="117">
        <v>22000</v>
      </c>
      <c r="F2225" s="117">
        <v>2012</v>
      </c>
      <c r="G2225" s="117">
        <v>3.1125289999999999</v>
      </c>
      <c r="N2225" s="117" t="str">
        <f t="shared" si="207"/>
        <v>18000022000</v>
      </c>
      <c r="O2225" s="117">
        <f t="shared" si="208"/>
        <v>40</v>
      </c>
      <c r="P2225" s="117">
        <f t="shared" si="209"/>
        <v>1</v>
      </c>
      <c r="R2225" s="117" t="e">
        <f>VLOOKUP(B2225&amp;"-"&amp;C2225,Backgroundconc!$A$3:$E$2100,4,FALSE)</f>
        <v>#N/A</v>
      </c>
      <c r="S2225" s="117" t="e">
        <f>VLOOKUP(B2225&amp;"-"&amp;C2225,Backgroundconc!$A$3:$E$2100,5,FALSE)</f>
        <v>#N/A</v>
      </c>
    </row>
    <row r="2226" spans="1:19">
      <c r="A2226" s="117" t="str">
        <f t="shared" si="206"/>
        <v>4022012</v>
      </c>
      <c r="B2226" s="117">
        <f t="shared" si="210"/>
        <v>40</v>
      </c>
      <c r="C2226" s="117">
        <f t="shared" si="211"/>
        <v>2</v>
      </c>
      <c r="D2226" s="117">
        <v>180000</v>
      </c>
      <c r="E2226" s="117">
        <v>26000</v>
      </c>
      <c r="F2226" s="117">
        <v>2012</v>
      </c>
      <c r="G2226" s="117">
        <v>2.9518339999999998</v>
      </c>
      <c r="N2226" s="117" t="str">
        <f t="shared" si="207"/>
        <v>18000026000</v>
      </c>
      <c r="O2226" s="117">
        <f t="shared" si="208"/>
        <v>40</v>
      </c>
      <c r="P2226" s="117">
        <f t="shared" si="209"/>
        <v>2</v>
      </c>
      <c r="R2226" s="117" t="e">
        <f>VLOOKUP(B2226&amp;"-"&amp;C2226,Backgroundconc!$A$3:$E$2100,4,FALSE)</f>
        <v>#N/A</v>
      </c>
      <c r="S2226" s="117" t="e">
        <f>VLOOKUP(B2226&amp;"-"&amp;C2226,Backgroundconc!$A$3:$E$2100,5,FALSE)</f>
        <v>#N/A</v>
      </c>
    </row>
    <row r="2227" spans="1:19">
      <c r="A2227" s="117" t="str">
        <f t="shared" si="206"/>
        <v>4032012</v>
      </c>
      <c r="B2227" s="117">
        <f t="shared" si="210"/>
        <v>40</v>
      </c>
      <c r="C2227" s="117">
        <f t="shared" si="211"/>
        <v>3</v>
      </c>
      <c r="D2227" s="117">
        <v>180000</v>
      </c>
      <c r="E2227" s="117">
        <v>30000</v>
      </c>
      <c r="F2227" s="117">
        <v>2012</v>
      </c>
      <c r="G2227" s="117">
        <v>2.5992999999999999</v>
      </c>
      <c r="N2227" s="117" t="str">
        <f t="shared" si="207"/>
        <v>18000030000</v>
      </c>
      <c r="O2227" s="117">
        <f t="shared" si="208"/>
        <v>40</v>
      </c>
      <c r="P2227" s="117">
        <f t="shared" si="209"/>
        <v>3</v>
      </c>
      <c r="R2227" s="117" t="e">
        <f>VLOOKUP(B2227&amp;"-"&amp;C2227,Backgroundconc!$A$3:$E$2100,4,FALSE)</f>
        <v>#N/A</v>
      </c>
      <c r="S2227" s="117" t="e">
        <f>VLOOKUP(B2227&amp;"-"&amp;C2227,Backgroundconc!$A$3:$E$2100,5,FALSE)</f>
        <v>#N/A</v>
      </c>
    </row>
    <row r="2228" spans="1:19">
      <c r="A2228" s="117" t="str">
        <f t="shared" si="206"/>
        <v>4042012</v>
      </c>
      <c r="B2228" s="117">
        <f t="shared" si="210"/>
        <v>40</v>
      </c>
      <c r="C2228" s="117">
        <f t="shared" si="211"/>
        <v>4</v>
      </c>
      <c r="D2228" s="117">
        <v>180000</v>
      </c>
      <c r="E2228" s="117">
        <v>34000</v>
      </c>
      <c r="F2228" s="117">
        <v>2012</v>
      </c>
      <c r="G2228" s="117">
        <v>2.691951</v>
      </c>
      <c r="N2228" s="117" t="str">
        <f t="shared" si="207"/>
        <v>18000034000</v>
      </c>
      <c r="O2228" s="117">
        <f t="shared" si="208"/>
        <v>40</v>
      </c>
      <c r="P2228" s="117">
        <f t="shared" si="209"/>
        <v>4</v>
      </c>
      <c r="R2228" s="117" t="e">
        <f>VLOOKUP(B2228&amp;"-"&amp;C2228,Backgroundconc!$A$3:$E$2100,4,FALSE)</f>
        <v>#N/A</v>
      </c>
      <c r="S2228" s="117" t="e">
        <f>VLOOKUP(B2228&amp;"-"&amp;C2228,Backgroundconc!$A$3:$E$2100,5,FALSE)</f>
        <v>#N/A</v>
      </c>
    </row>
    <row r="2229" spans="1:19">
      <c r="A2229" s="117" t="str">
        <f t="shared" si="206"/>
        <v>4052012</v>
      </c>
      <c r="B2229" s="117">
        <f t="shared" si="210"/>
        <v>40</v>
      </c>
      <c r="C2229" s="117">
        <f t="shared" si="211"/>
        <v>5</v>
      </c>
      <c r="D2229" s="117">
        <v>180000</v>
      </c>
      <c r="E2229" s="117">
        <v>38000</v>
      </c>
      <c r="F2229" s="117">
        <v>2012</v>
      </c>
      <c r="G2229" s="117">
        <v>2.691719</v>
      </c>
      <c r="N2229" s="117" t="str">
        <f t="shared" si="207"/>
        <v>18000038000</v>
      </c>
      <c r="O2229" s="117">
        <f t="shared" si="208"/>
        <v>40</v>
      </c>
      <c r="P2229" s="117">
        <f t="shared" si="209"/>
        <v>5</v>
      </c>
      <c r="R2229" s="117" t="e">
        <f>VLOOKUP(B2229&amp;"-"&amp;C2229,Backgroundconc!$A$3:$E$2100,4,FALSE)</f>
        <v>#N/A</v>
      </c>
      <c r="S2229" s="117" t="e">
        <f>VLOOKUP(B2229&amp;"-"&amp;C2229,Backgroundconc!$A$3:$E$2100,5,FALSE)</f>
        <v>#N/A</v>
      </c>
    </row>
    <row r="2230" spans="1:19">
      <c r="A2230" s="117" t="str">
        <f t="shared" si="206"/>
        <v>4062012</v>
      </c>
      <c r="B2230" s="117">
        <f t="shared" si="210"/>
        <v>40</v>
      </c>
      <c r="C2230" s="117">
        <f t="shared" si="211"/>
        <v>6</v>
      </c>
      <c r="D2230" s="117">
        <v>180000</v>
      </c>
      <c r="E2230" s="117">
        <v>42000</v>
      </c>
      <c r="F2230" s="117">
        <v>2012</v>
      </c>
      <c r="G2230" s="117">
        <v>2.7312729999999998</v>
      </c>
      <c r="N2230" s="117" t="str">
        <f t="shared" si="207"/>
        <v>18000042000</v>
      </c>
      <c r="O2230" s="117">
        <f t="shared" si="208"/>
        <v>40</v>
      </c>
      <c r="P2230" s="117">
        <f t="shared" si="209"/>
        <v>6</v>
      </c>
      <c r="R2230" s="117" t="e">
        <f>VLOOKUP(B2230&amp;"-"&amp;C2230,Backgroundconc!$A$3:$E$2100,4,FALSE)</f>
        <v>#N/A</v>
      </c>
      <c r="S2230" s="117" t="e">
        <f>VLOOKUP(B2230&amp;"-"&amp;C2230,Backgroundconc!$A$3:$E$2100,5,FALSE)</f>
        <v>#N/A</v>
      </c>
    </row>
    <row r="2231" spans="1:19">
      <c r="A2231" s="117" t="str">
        <f t="shared" si="206"/>
        <v>4072012</v>
      </c>
      <c r="B2231" s="117">
        <f t="shared" si="210"/>
        <v>40</v>
      </c>
      <c r="C2231" s="117">
        <f t="shared" si="211"/>
        <v>7</v>
      </c>
      <c r="D2231" s="117">
        <v>180000</v>
      </c>
      <c r="E2231" s="117">
        <v>46000</v>
      </c>
      <c r="F2231" s="117">
        <v>2012</v>
      </c>
      <c r="G2231" s="117">
        <v>2.8903020000000001</v>
      </c>
      <c r="N2231" s="117" t="str">
        <f t="shared" si="207"/>
        <v>18000046000</v>
      </c>
      <c r="O2231" s="117">
        <f t="shared" si="208"/>
        <v>40</v>
      </c>
      <c r="P2231" s="117">
        <f t="shared" si="209"/>
        <v>7</v>
      </c>
      <c r="R2231" s="117" t="e">
        <f>VLOOKUP(B2231&amp;"-"&amp;C2231,Backgroundconc!$A$3:$E$2100,4,FALSE)</f>
        <v>#N/A</v>
      </c>
      <c r="S2231" s="117" t="e">
        <f>VLOOKUP(B2231&amp;"-"&amp;C2231,Backgroundconc!$A$3:$E$2100,5,FALSE)</f>
        <v>#N/A</v>
      </c>
    </row>
    <row r="2232" spans="1:19">
      <c r="A2232" s="117" t="str">
        <f t="shared" si="206"/>
        <v>4082012</v>
      </c>
      <c r="B2232" s="117">
        <f t="shared" si="210"/>
        <v>40</v>
      </c>
      <c r="C2232" s="117">
        <f t="shared" si="211"/>
        <v>8</v>
      </c>
      <c r="D2232" s="117">
        <v>180000</v>
      </c>
      <c r="E2232" s="117">
        <v>50000</v>
      </c>
      <c r="F2232" s="117">
        <v>2012</v>
      </c>
      <c r="G2232" s="117">
        <v>2.76614</v>
      </c>
      <c r="N2232" s="117" t="str">
        <f t="shared" si="207"/>
        <v>18000050000</v>
      </c>
      <c r="O2232" s="117">
        <f t="shared" si="208"/>
        <v>40</v>
      </c>
      <c r="P2232" s="117">
        <f t="shared" si="209"/>
        <v>8</v>
      </c>
      <c r="R2232" s="117" t="e">
        <f>VLOOKUP(B2232&amp;"-"&amp;C2232,Backgroundconc!$A$3:$E$2100,4,FALSE)</f>
        <v>#N/A</v>
      </c>
      <c r="S2232" s="117" t="e">
        <f>VLOOKUP(B2232&amp;"-"&amp;C2232,Backgroundconc!$A$3:$E$2100,5,FALSE)</f>
        <v>#N/A</v>
      </c>
    </row>
    <row r="2233" spans="1:19">
      <c r="A2233" s="117" t="str">
        <f t="shared" si="206"/>
        <v>4092012</v>
      </c>
      <c r="B2233" s="117">
        <f t="shared" si="210"/>
        <v>40</v>
      </c>
      <c r="C2233" s="117">
        <f t="shared" si="211"/>
        <v>9</v>
      </c>
      <c r="D2233" s="117">
        <v>180000</v>
      </c>
      <c r="E2233" s="117">
        <v>54000</v>
      </c>
      <c r="F2233" s="117">
        <v>2012</v>
      </c>
      <c r="G2233" s="117">
        <v>2.4199510000000002</v>
      </c>
      <c r="N2233" s="117" t="str">
        <f t="shared" si="207"/>
        <v>18000054000</v>
      </c>
      <c r="O2233" s="117">
        <f t="shared" si="208"/>
        <v>40</v>
      </c>
      <c r="P2233" s="117">
        <f t="shared" si="209"/>
        <v>9</v>
      </c>
      <c r="R2233" s="117" t="e">
        <f>VLOOKUP(B2233&amp;"-"&amp;C2233,Backgroundconc!$A$3:$E$2100,4,FALSE)</f>
        <v>#N/A</v>
      </c>
      <c r="S2233" s="117" t="e">
        <f>VLOOKUP(B2233&amp;"-"&amp;C2233,Backgroundconc!$A$3:$E$2100,5,FALSE)</f>
        <v>#N/A</v>
      </c>
    </row>
    <row r="2234" spans="1:19">
      <c r="A2234" s="117" t="str">
        <f t="shared" si="206"/>
        <v>40102012</v>
      </c>
      <c r="B2234" s="117">
        <f t="shared" si="210"/>
        <v>40</v>
      </c>
      <c r="C2234" s="117">
        <f t="shared" si="211"/>
        <v>10</v>
      </c>
      <c r="D2234" s="117">
        <v>180000</v>
      </c>
      <c r="E2234" s="117">
        <v>58000</v>
      </c>
      <c r="F2234" s="117">
        <v>2012</v>
      </c>
      <c r="G2234" s="117">
        <v>2.397688</v>
      </c>
      <c r="N2234" s="117" t="str">
        <f t="shared" si="207"/>
        <v>18000058000</v>
      </c>
      <c r="O2234" s="117">
        <f t="shared" si="208"/>
        <v>40</v>
      </c>
      <c r="P2234" s="117">
        <f t="shared" si="209"/>
        <v>10</v>
      </c>
      <c r="R2234" s="117" t="e">
        <f>VLOOKUP(B2234&amp;"-"&amp;C2234,Backgroundconc!$A$3:$E$2100,4,FALSE)</f>
        <v>#N/A</v>
      </c>
      <c r="S2234" s="117" t="e">
        <f>VLOOKUP(B2234&amp;"-"&amp;C2234,Backgroundconc!$A$3:$E$2100,5,FALSE)</f>
        <v>#N/A</v>
      </c>
    </row>
    <row r="2235" spans="1:19">
      <c r="A2235" s="117" t="str">
        <f t="shared" si="206"/>
        <v>40112012</v>
      </c>
      <c r="B2235" s="117">
        <f t="shared" si="210"/>
        <v>40</v>
      </c>
      <c r="C2235" s="117">
        <f t="shared" si="211"/>
        <v>11</v>
      </c>
      <c r="D2235" s="117">
        <v>180000</v>
      </c>
      <c r="E2235" s="117">
        <v>62000</v>
      </c>
      <c r="F2235" s="117">
        <v>2012</v>
      </c>
      <c r="G2235" s="117">
        <v>2.3628670000000001</v>
      </c>
      <c r="N2235" s="117" t="str">
        <f t="shared" si="207"/>
        <v>18000062000</v>
      </c>
      <c r="O2235" s="117">
        <f t="shared" si="208"/>
        <v>40</v>
      </c>
      <c r="P2235" s="117">
        <f t="shared" si="209"/>
        <v>11</v>
      </c>
      <c r="R2235" s="117" t="e">
        <f>VLOOKUP(B2235&amp;"-"&amp;C2235,Backgroundconc!$A$3:$E$2100,4,FALSE)</f>
        <v>#N/A</v>
      </c>
      <c r="S2235" s="117" t="e">
        <f>VLOOKUP(B2235&amp;"-"&amp;C2235,Backgroundconc!$A$3:$E$2100,5,FALSE)</f>
        <v>#N/A</v>
      </c>
    </row>
    <row r="2236" spans="1:19">
      <c r="A2236" s="117" t="str">
        <f t="shared" si="206"/>
        <v>40122012</v>
      </c>
      <c r="B2236" s="117">
        <f t="shared" si="210"/>
        <v>40</v>
      </c>
      <c r="C2236" s="117">
        <f t="shared" si="211"/>
        <v>12</v>
      </c>
      <c r="D2236" s="117">
        <v>180000</v>
      </c>
      <c r="E2236" s="117">
        <v>66000</v>
      </c>
      <c r="F2236" s="117">
        <v>2012</v>
      </c>
      <c r="G2236" s="117">
        <v>2.5470220000000001</v>
      </c>
      <c r="N2236" s="117" t="str">
        <f t="shared" si="207"/>
        <v>18000066000</v>
      </c>
      <c r="O2236" s="117">
        <f t="shared" si="208"/>
        <v>40</v>
      </c>
      <c r="P2236" s="117">
        <f t="shared" si="209"/>
        <v>12</v>
      </c>
      <c r="R2236" s="117" t="e">
        <f>VLOOKUP(B2236&amp;"-"&amp;C2236,Backgroundconc!$A$3:$E$2100,4,FALSE)</f>
        <v>#N/A</v>
      </c>
      <c r="S2236" s="117" t="e">
        <f>VLOOKUP(B2236&amp;"-"&amp;C2236,Backgroundconc!$A$3:$E$2100,5,FALSE)</f>
        <v>#N/A</v>
      </c>
    </row>
    <row r="2237" spans="1:19">
      <c r="A2237" s="117" t="str">
        <f t="shared" si="206"/>
        <v>40132012</v>
      </c>
      <c r="B2237" s="117">
        <f t="shared" si="210"/>
        <v>40</v>
      </c>
      <c r="C2237" s="117">
        <f t="shared" si="211"/>
        <v>13</v>
      </c>
      <c r="D2237" s="117">
        <v>180000</v>
      </c>
      <c r="E2237" s="117">
        <v>70000</v>
      </c>
      <c r="F2237" s="117">
        <v>2012</v>
      </c>
      <c r="G2237" s="117">
        <v>2.738356</v>
      </c>
      <c r="N2237" s="117" t="str">
        <f t="shared" si="207"/>
        <v>18000070000</v>
      </c>
      <c r="O2237" s="117">
        <f t="shared" si="208"/>
        <v>40</v>
      </c>
      <c r="P2237" s="117">
        <f t="shared" si="209"/>
        <v>13</v>
      </c>
      <c r="R2237" s="117">
        <f>VLOOKUP(B2237&amp;"-"&amp;C2237,Backgroundconc!$A$3:$E$2100,4,FALSE)</f>
        <v>180000</v>
      </c>
      <c r="S2237" s="117">
        <f>VLOOKUP(B2237&amp;"-"&amp;C2237,Backgroundconc!$A$3:$E$2100,5,FALSE)</f>
        <v>70000</v>
      </c>
    </row>
    <row r="2238" spans="1:19">
      <c r="A2238" s="117" t="str">
        <f t="shared" si="206"/>
        <v>40142012</v>
      </c>
      <c r="B2238" s="117">
        <f t="shared" si="210"/>
        <v>40</v>
      </c>
      <c r="C2238" s="117">
        <f t="shared" si="211"/>
        <v>14</v>
      </c>
      <c r="D2238" s="117">
        <v>180000</v>
      </c>
      <c r="E2238" s="117">
        <v>74000</v>
      </c>
      <c r="F2238" s="117">
        <v>2012</v>
      </c>
      <c r="G2238" s="117">
        <v>2.5728780000000002</v>
      </c>
      <c r="N2238" s="117" t="str">
        <f t="shared" si="207"/>
        <v>18000074000</v>
      </c>
      <c r="O2238" s="117">
        <f t="shared" si="208"/>
        <v>40</v>
      </c>
      <c r="P2238" s="117">
        <f t="shared" si="209"/>
        <v>14</v>
      </c>
      <c r="R2238" s="117">
        <f>VLOOKUP(B2238&amp;"-"&amp;C2238,Backgroundconc!$A$3:$E$2100,4,FALSE)</f>
        <v>180000</v>
      </c>
      <c r="S2238" s="117">
        <f>VLOOKUP(B2238&amp;"-"&amp;C2238,Backgroundconc!$A$3:$E$2100,5,FALSE)</f>
        <v>74000</v>
      </c>
    </row>
    <row r="2239" spans="1:19">
      <c r="A2239" s="117" t="str">
        <f t="shared" si="206"/>
        <v>40152012</v>
      </c>
      <c r="B2239" s="117">
        <f t="shared" si="210"/>
        <v>40</v>
      </c>
      <c r="C2239" s="117">
        <f t="shared" si="211"/>
        <v>15</v>
      </c>
      <c r="D2239" s="117">
        <v>180000</v>
      </c>
      <c r="E2239" s="117">
        <v>78000</v>
      </c>
      <c r="F2239" s="117">
        <v>2012</v>
      </c>
      <c r="G2239" s="117">
        <v>2.4852479999999999</v>
      </c>
      <c r="N2239" s="117" t="str">
        <f t="shared" si="207"/>
        <v>18000078000</v>
      </c>
      <c r="O2239" s="117">
        <f t="shared" si="208"/>
        <v>40</v>
      </c>
      <c r="P2239" s="117">
        <f t="shared" si="209"/>
        <v>15</v>
      </c>
      <c r="R2239" s="117" t="e">
        <f>VLOOKUP(B2239&amp;"-"&amp;C2239,Backgroundconc!$A$3:$E$2100,4,FALSE)</f>
        <v>#N/A</v>
      </c>
      <c r="S2239" s="117" t="e">
        <f>VLOOKUP(B2239&amp;"-"&amp;C2239,Backgroundconc!$A$3:$E$2100,5,FALSE)</f>
        <v>#N/A</v>
      </c>
    </row>
    <row r="2240" spans="1:19">
      <c r="A2240" s="117" t="str">
        <f t="shared" si="206"/>
        <v>40162012</v>
      </c>
      <c r="B2240" s="117">
        <f t="shared" si="210"/>
        <v>40</v>
      </c>
      <c r="C2240" s="117">
        <f t="shared" si="211"/>
        <v>16</v>
      </c>
      <c r="D2240" s="117">
        <v>180000</v>
      </c>
      <c r="E2240" s="117">
        <v>82000</v>
      </c>
      <c r="F2240" s="117">
        <v>2012</v>
      </c>
      <c r="G2240" s="117">
        <v>2.5721919999999998</v>
      </c>
      <c r="N2240" s="117" t="str">
        <f t="shared" si="207"/>
        <v>18000082000</v>
      </c>
      <c r="O2240" s="117">
        <f t="shared" si="208"/>
        <v>40</v>
      </c>
      <c r="P2240" s="117">
        <f t="shared" si="209"/>
        <v>16</v>
      </c>
      <c r="R2240" s="117" t="e">
        <f>VLOOKUP(B2240&amp;"-"&amp;C2240,Backgroundconc!$A$3:$E$2100,4,FALSE)</f>
        <v>#N/A</v>
      </c>
      <c r="S2240" s="117" t="e">
        <f>VLOOKUP(B2240&amp;"-"&amp;C2240,Backgroundconc!$A$3:$E$2100,5,FALSE)</f>
        <v>#N/A</v>
      </c>
    </row>
    <row r="2241" spans="1:19">
      <c r="A2241" s="117" t="str">
        <f t="shared" si="206"/>
        <v>40172012</v>
      </c>
      <c r="B2241" s="117">
        <f t="shared" si="210"/>
        <v>40</v>
      </c>
      <c r="C2241" s="117">
        <f t="shared" si="211"/>
        <v>17</v>
      </c>
      <c r="D2241" s="117">
        <v>180000</v>
      </c>
      <c r="E2241" s="117">
        <v>86000</v>
      </c>
      <c r="F2241" s="117">
        <v>2012</v>
      </c>
      <c r="G2241" s="117">
        <v>2.7810730000000001</v>
      </c>
      <c r="N2241" s="117" t="str">
        <f t="shared" si="207"/>
        <v>18000086000</v>
      </c>
      <c r="O2241" s="117">
        <f t="shared" si="208"/>
        <v>40</v>
      </c>
      <c r="P2241" s="117">
        <f t="shared" si="209"/>
        <v>17</v>
      </c>
      <c r="R2241" s="117" t="e">
        <f>VLOOKUP(B2241&amp;"-"&amp;C2241,Backgroundconc!$A$3:$E$2100,4,FALSE)</f>
        <v>#N/A</v>
      </c>
      <c r="S2241" s="117" t="e">
        <f>VLOOKUP(B2241&amp;"-"&amp;C2241,Backgroundconc!$A$3:$E$2100,5,FALSE)</f>
        <v>#N/A</v>
      </c>
    </row>
    <row r="2242" spans="1:19">
      <c r="A2242" s="117" t="str">
        <f t="shared" si="206"/>
        <v>40182012</v>
      </c>
      <c r="B2242" s="117">
        <f t="shared" si="210"/>
        <v>40</v>
      </c>
      <c r="C2242" s="117">
        <f t="shared" si="211"/>
        <v>18</v>
      </c>
      <c r="D2242" s="117">
        <v>180000</v>
      </c>
      <c r="E2242" s="117">
        <v>90000</v>
      </c>
      <c r="F2242" s="117">
        <v>2012</v>
      </c>
      <c r="G2242" s="117">
        <v>3.1595499999999999</v>
      </c>
      <c r="N2242" s="117" t="str">
        <f t="shared" si="207"/>
        <v>18000090000</v>
      </c>
      <c r="O2242" s="117">
        <f t="shared" si="208"/>
        <v>40</v>
      </c>
      <c r="P2242" s="117">
        <f t="shared" si="209"/>
        <v>18</v>
      </c>
      <c r="R2242" s="117">
        <f>VLOOKUP(B2242&amp;"-"&amp;C2242,Backgroundconc!$A$3:$E$2100,4,FALSE)</f>
        <v>180000</v>
      </c>
      <c r="S2242" s="117">
        <f>VLOOKUP(B2242&amp;"-"&amp;C2242,Backgroundconc!$A$3:$E$2100,5,FALSE)</f>
        <v>90000</v>
      </c>
    </row>
    <row r="2243" spans="1:19">
      <c r="A2243" s="117" t="str">
        <f t="shared" ref="A2243:A2306" si="212">CONCATENATE(B2243,C2243,F2243)</f>
        <v>40192012</v>
      </c>
      <c r="B2243" s="117">
        <f t="shared" si="210"/>
        <v>40</v>
      </c>
      <c r="C2243" s="117">
        <f t="shared" si="211"/>
        <v>19</v>
      </c>
      <c r="D2243" s="117">
        <v>180000</v>
      </c>
      <c r="E2243" s="117">
        <v>94000</v>
      </c>
      <c r="F2243" s="117">
        <v>2012</v>
      </c>
      <c r="G2243" s="117">
        <v>3.0196930000000002</v>
      </c>
      <c r="N2243" s="117" t="str">
        <f t="shared" ref="N2243:N2306" si="213">D2243&amp;E2243</f>
        <v>18000094000</v>
      </c>
      <c r="O2243" s="117">
        <f t="shared" ref="O2243:O2306" si="214">B2243</f>
        <v>40</v>
      </c>
      <c r="P2243" s="117">
        <f t="shared" ref="P2243:P2306" si="215">C2243</f>
        <v>19</v>
      </c>
      <c r="R2243" s="117">
        <f>VLOOKUP(B2243&amp;"-"&amp;C2243,Backgroundconc!$A$3:$E$2100,4,FALSE)</f>
        <v>180000</v>
      </c>
      <c r="S2243" s="117">
        <f>VLOOKUP(B2243&amp;"-"&amp;C2243,Backgroundconc!$A$3:$E$2100,5,FALSE)</f>
        <v>94000</v>
      </c>
    </row>
    <row r="2244" spans="1:19">
      <c r="A2244" s="117" t="str">
        <f t="shared" si="212"/>
        <v>40202012</v>
      </c>
      <c r="B2244" s="117">
        <f t="shared" si="210"/>
        <v>40</v>
      </c>
      <c r="C2244" s="117">
        <f t="shared" si="211"/>
        <v>20</v>
      </c>
      <c r="D2244" s="117">
        <v>180000</v>
      </c>
      <c r="E2244" s="117">
        <v>98000</v>
      </c>
      <c r="F2244" s="117">
        <v>2012</v>
      </c>
      <c r="G2244" s="117">
        <v>3.0194809999999999</v>
      </c>
      <c r="N2244" s="117" t="str">
        <f t="shared" si="213"/>
        <v>18000098000</v>
      </c>
      <c r="O2244" s="117">
        <f t="shared" si="214"/>
        <v>40</v>
      </c>
      <c r="P2244" s="117">
        <f t="shared" si="215"/>
        <v>20</v>
      </c>
      <c r="R2244" s="117">
        <f>VLOOKUP(B2244&amp;"-"&amp;C2244,Backgroundconc!$A$3:$E$2100,4,FALSE)</f>
        <v>180000</v>
      </c>
      <c r="S2244" s="117">
        <f>VLOOKUP(B2244&amp;"-"&amp;C2244,Backgroundconc!$A$3:$E$2100,5,FALSE)</f>
        <v>98000</v>
      </c>
    </row>
    <row r="2245" spans="1:19">
      <c r="A2245" s="117" t="str">
        <f t="shared" si="212"/>
        <v>40212012</v>
      </c>
      <c r="B2245" s="117">
        <f t="shared" si="210"/>
        <v>40</v>
      </c>
      <c r="C2245" s="117">
        <f t="shared" si="211"/>
        <v>21</v>
      </c>
      <c r="D2245" s="117">
        <v>180000</v>
      </c>
      <c r="E2245" s="117">
        <v>102000</v>
      </c>
      <c r="F2245" s="117">
        <v>2012</v>
      </c>
      <c r="G2245" s="117">
        <v>3.4363630000000001</v>
      </c>
      <c r="N2245" s="117" t="str">
        <f t="shared" si="213"/>
        <v>180000102000</v>
      </c>
      <c r="O2245" s="117">
        <f t="shared" si="214"/>
        <v>40</v>
      </c>
      <c r="P2245" s="117">
        <f t="shared" si="215"/>
        <v>21</v>
      </c>
      <c r="R2245" s="117">
        <f>VLOOKUP(B2245&amp;"-"&amp;C2245,Backgroundconc!$A$3:$E$2100,4,FALSE)</f>
        <v>180000</v>
      </c>
      <c r="S2245" s="117">
        <f>VLOOKUP(B2245&amp;"-"&amp;C2245,Backgroundconc!$A$3:$E$2100,5,FALSE)</f>
        <v>102000</v>
      </c>
    </row>
    <row r="2246" spans="1:19">
      <c r="A2246" s="117" t="str">
        <f t="shared" si="212"/>
        <v>40222012</v>
      </c>
      <c r="B2246" s="117">
        <f t="shared" si="210"/>
        <v>40</v>
      </c>
      <c r="C2246" s="117">
        <f t="shared" si="211"/>
        <v>22</v>
      </c>
      <c r="D2246" s="117">
        <v>180000</v>
      </c>
      <c r="E2246" s="117">
        <v>106000</v>
      </c>
      <c r="F2246" s="117">
        <v>2012</v>
      </c>
      <c r="G2246" s="117">
        <v>3.4218959999999998</v>
      </c>
      <c r="N2246" s="117" t="str">
        <f t="shared" si="213"/>
        <v>180000106000</v>
      </c>
      <c r="O2246" s="117">
        <f t="shared" si="214"/>
        <v>40</v>
      </c>
      <c r="P2246" s="117">
        <f t="shared" si="215"/>
        <v>22</v>
      </c>
      <c r="R2246" s="117">
        <f>VLOOKUP(B2246&amp;"-"&amp;C2246,Backgroundconc!$A$3:$E$2100,4,FALSE)</f>
        <v>180000</v>
      </c>
      <c r="S2246" s="117">
        <f>VLOOKUP(B2246&amp;"-"&amp;C2246,Backgroundconc!$A$3:$E$2100,5,FALSE)</f>
        <v>106000</v>
      </c>
    </row>
    <row r="2247" spans="1:19">
      <c r="A2247" s="117" t="str">
        <f t="shared" si="212"/>
        <v>40232012</v>
      </c>
      <c r="B2247" s="117">
        <f t="shared" si="210"/>
        <v>40</v>
      </c>
      <c r="C2247" s="117">
        <f t="shared" si="211"/>
        <v>23</v>
      </c>
      <c r="D2247" s="117">
        <v>180000</v>
      </c>
      <c r="E2247" s="117">
        <v>110000</v>
      </c>
      <c r="F2247" s="117">
        <v>2012</v>
      </c>
      <c r="G2247" s="117">
        <v>3.3165230000000001</v>
      </c>
      <c r="N2247" s="117" t="str">
        <f t="shared" si="213"/>
        <v>180000110000</v>
      </c>
      <c r="O2247" s="117">
        <f t="shared" si="214"/>
        <v>40</v>
      </c>
      <c r="P2247" s="117">
        <f t="shared" si="215"/>
        <v>23</v>
      </c>
      <c r="R2247" s="117">
        <f>VLOOKUP(B2247&amp;"-"&amp;C2247,Backgroundconc!$A$3:$E$2100,4,FALSE)</f>
        <v>180000</v>
      </c>
      <c r="S2247" s="117">
        <f>VLOOKUP(B2247&amp;"-"&amp;C2247,Backgroundconc!$A$3:$E$2100,5,FALSE)</f>
        <v>110000</v>
      </c>
    </row>
    <row r="2248" spans="1:19">
      <c r="A2248" s="117" t="str">
        <f t="shared" si="212"/>
        <v>40242012</v>
      </c>
      <c r="B2248" s="117">
        <f t="shared" si="210"/>
        <v>40</v>
      </c>
      <c r="C2248" s="117">
        <f t="shared" si="211"/>
        <v>24</v>
      </c>
      <c r="D2248" s="117">
        <v>180000</v>
      </c>
      <c r="E2248" s="117">
        <v>114000</v>
      </c>
      <c r="F2248" s="117">
        <v>2012</v>
      </c>
      <c r="G2248" s="117">
        <v>3.630207</v>
      </c>
      <c r="N2248" s="117" t="str">
        <f t="shared" si="213"/>
        <v>180000114000</v>
      </c>
      <c r="O2248" s="117">
        <f t="shared" si="214"/>
        <v>40</v>
      </c>
      <c r="P2248" s="117">
        <f t="shared" si="215"/>
        <v>24</v>
      </c>
      <c r="R2248" s="117">
        <f>VLOOKUP(B2248&amp;"-"&amp;C2248,Backgroundconc!$A$3:$E$2100,4,FALSE)</f>
        <v>180000</v>
      </c>
      <c r="S2248" s="117">
        <f>VLOOKUP(B2248&amp;"-"&amp;C2248,Backgroundconc!$A$3:$E$2100,5,FALSE)</f>
        <v>114000</v>
      </c>
    </row>
    <row r="2249" spans="1:19">
      <c r="A2249" s="117" t="str">
        <f t="shared" si="212"/>
        <v>40252012</v>
      </c>
      <c r="B2249" s="117">
        <f t="shared" si="210"/>
        <v>40</v>
      </c>
      <c r="C2249" s="117">
        <f t="shared" si="211"/>
        <v>25</v>
      </c>
      <c r="D2249" s="117">
        <v>180000</v>
      </c>
      <c r="E2249" s="117">
        <v>118000</v>
      </c>
      <c r="F2249" s="117">
        <v>2012</v>
      </c>
      <c r="G2249" s="117">
        <v>3.5610499999999998</v>
      </c>
      <c r="N2249" s="117" t="str">
        <f t="shared" si="213"/>
        <v>180000118000</v>
      </c>
      <c r="O2249" s="117">
        <f t="shared" si="214"/>
        <v>40</v>
      </c>
      <c r="P2249" s="117">
        <f t="shared" si="215"/>
        <v>25</v>
      </c>
      <c r="R2249" s="117">
        <f>VLOOKUP(B2249&amp;"-"&amp;C2249,Backgroundconc!$A$3:$E$2100,4,FALSE)</f>
        <v>180000</v>
      </c>
      <c r="S2249" s="117">
        <f>VLOOKUP(B2249&amp;"-"&amp;C2249,Backgroundconc!$A$3:$E$2100,5,FALSE)</f>
        <v>118000</v>
      </c>
    </row>
    <row r="2250" spans="1:19">
      <c r="A2250" s="117" t="str">
        <f t="shared" si="212"/>
        <v>40262012</v>
      </c>
      <c r="B2250" s="117">
        <f t="shared" si="210"/>
        <v>40</v>
      </c>
      <c r="C2250" s="117">
        <f t="shared" si="211"/>
        <v>26</v>
      </c>
      <c r="D2250" s="117">
        <v>180000</v>
      </c>
      <c r="E2250" s="117">
        <v>122000</v>
      </c>
      <c r="F2250" s="117">
        <v>2012</v>
      </c>
      <c r="G2250" s="117">
        <v>3.2089349999999999</v>
      </c>
      <c r="N2250" s="117" t="str">
        <f t="shared" si="213"/>
        <v>180000122000</v>
      </c>
      <c r="O2250" s="117">
        <f t="shared" si="214"/>
        <v>40</v>
      </c>
      <c r="P2250" s="117">
        <f t="shared" si="215"/>
        <v>26</v>
      </c>
      <c r="R2250" s="117">
        <f>VLOOKUP(B2250&amp;"-"&amp;C2250,Backgroundconc!$A$3:$E$2100,4,FALSE)</f>
        <v>180000</v>
      </c>
      <c r="S2250" s="117">
        <f>VLOOKUP(B2250&amp;"-"&amp;C2250,Backgroundconc!$A$3:$E$2100,5,FALSE)</f>
        <v>122000</v>
      </c>
    </row>
    <row r="2251" spans="1:19">
      <c r="A2251" s="117" t="str">
        <f t="shared" si="212"/>
        <v>40272012</v>
      </c>
      <c r="B2251" s="117">
        <f t="shared" si="210"/>
        <v>40</v>
      </c>
      <c r="C2251" s="117">
        <f t="shared" si="211"/>
        <v>27</v>
      </c>
      <c r="D2251" s="117">
        <v>180000</v>
      </c>
      <c r="E2251" s="117">
        <v>126000</v>
      </c>
      <c r="F2251" s="117">
        <v>2012</v>
      </c>
      <c r="G2251" s="117">
        <v>3.1669550000000002</v>
      </c>
      <c r="N2251" s="117" t="str">
        <f t="shared" si="213"/>
        <v>180000126000</v>
      </c>
      <c r="O2251" s="117">
        <f t="shared" si="214"/>
        <v>40</v>
      </c>
      <c r="P2251" s="117">
        <f t="shared" si="215"/>
        <v>27</v>
      </c>
      <c r="R2251" s="117">
        <f>VLOOKUP(B2251&amp;"-"&amp;C2251,Backgroundconc!$A$3:$E$2100,4,FALSE)</f>
        <v>180000</v>
      </c>
      <c r="S2251" s="117">
        <f>VLOOKUP(B2251&amp;"-"&amp;C2251,Backgroundconc!$A$3:$E$2100,5,FALSE)</f>
        <v>126000</v>
      </c>
    </row>
    <row r="2252" spans="1:19">
      <c r="A2252" s="117" t="str">
        <f t="shared" si="212"/>
        <v>40282012</v>
      </c>
      <c r="B2252" s="117">
        <f t="shared" si="210"/>
        <v>40</v>
      </c>
      <c r="C2252" s="117">
        <f t="shared" si="211"/>
        <v>28</v>
      </c>
      <c r="D2252" s="117">
        <v>180000</v>
      </c>
      <c r="E2252" s="117">
        <v>130000</v>
      </c>
      <c r="F2252" s="117">
        <v>2012</v>
      </c>
      <c r="G2252" s="117">
        <v>3.5091899999999998</v>
      </c>
      <c r="N2252" s="117" t="str">
        <f t="shared" si="213"/>
        <v>180000130000</v>
      </c>
      <c r="O2252" s="117">
        <f t="shared" si="214"/>
        <v>40</v>
      </c>
      <c r="P2252" s="117">
        <f t="shared" si="215"/>
        <v>28</v>
      </c>
      <c r="R2252" s="117">
        <f>VLOOKUP(B2252&amp;"-"&amp;C2252,Backgroundconc!$A$3:$E$2100,4,FALSE)</f>
        <v>180000</v>
      </c>
      <c r="S2252" s="117">
        <f>VLOOKUP(B2252&amp;"-"&amp;C2252,Backgroundconc!$A$3:$E$2100,5,FALSE)</f>
        <v>130000</v>
      </c>
    </row>
    <row r="2253" spans="1:19">
      <c r="A2253" s="117" t="str">
        <f t="shared" si="212"/>
        <v>40292012</v>
      </c>
      <c r="B2253" s="117">
        <f t="shared" si="210"/>
        <v>40</v>
      </c>
      <c r="C2253" s="117">
        <f t="shared" si="211"/>
        <v>29</v>
      </c>
      <c r="D2253" s="117">
        <v>180000</v>
      </c>
      <c r="E2253" s="117">
        <v>134000</v>
      </c>
      <c r="F2253" s="117">
        <v>2012</v>
      </c>
      <c r="G2253" s="117">
        <v>3.6959399999999998</v>
      </c>
      <c r="N2253" s="117" t="str">
        <f t="shared" si="213"/>
        <v>180000134000</v>
      </c>
      <c r="O2253" s="117">
        <f t="shared" si="214"/>
        <v>40</v>
      </c>
      <c r="P2253" s="117">
        <f t="shared" si="215"/>
        <v>29</v>
      </c>
      <c r="R2253" s="117">
        <f>VLOOKUP(B2253&amp;"-"&amp;C2253,Backgroundconc!$A$3:$E$2100,4,FALSE)</f>
        <v>180000</v>
      </c>
      <c r="S2253" s="117">
        <f>VLOOKUP(B2253&amp;"-"&amp;C2253,Backgroundconc!$A$3:$E$2100,5,FALSE)</f>
        <v>134000</v>
      </c>
    </row>
    <row r="2254" spans="1:19">
      <c r="A2254" s="117" t="str">
        <f t="shared" si="212"/>
        <v>40302012</v>
      </c>
      <c r="B2254" s="117">
        <f t="shared" si="210"/>
        <v>40</v>
      </c>
      <c r="C2254" s="117">
        <f t="shared" si="211"/>
        <v>30</v>
      </c>
      <c r="D2254" s="117">
        <v>180000</v>
      </c>
      <c r="E2254" s="117">
        <v>138000</v>
      </c>
      <c r="F2254" s="117">
        <v>2012</v>
      </c>
      <c r="G2254" s="117">
        <v>3.81148</v>
      </c>
      <c r="N2254" s="117" t="str">
        <f t="shared" si="213"/>
        <v>180000138000</v>
      </c>
      <c r="O2254" s="117">
        <f t="shared" si="214"/>
        <v>40</v>
      </c>
      <c r="P2254" s="117">
        <f t="shared" si="215"/>
        <v>30</v>
      </c>
      <c r="R2254" s="117">
        <f>VLOOKUP(B2254&amp;"-"&amp;C2254,Backgroundconc!$A$3:$E$2100,4,FALSE)</f>
        <v>180000</v>
      </c>
      <c r="S2254" s="117">
        <f>VLOOKUP(B2254&amp;"-"&amp;C2254,Backgroundconc!$A$3:$E$2100,5,FALSE)</f>
        <v>138000</v>
      </c>
    </row>
    <row r="2255" spans="1:19">
      <c r="A2255" s="117" t="str">
        <f t="shared" si="212"/>
        <v>40312012</v>
      </c>
      <c r="B2255" s="117">
        <f t="shared" si="210"/>
        <v>40</v>
      </c>
      <c r="C2255" s="117">
        <f t="shared" si="211"/>
        <v>31</v>
      </c>
      <c r="D2255" s="117">
        <v>180000</v>
      </c>
      <c r="E2255" s="117">
        <v>142000</v>
      </c>
      <c r="F2255" s="117">
        <v>2012</v>
      </c>
      <c r="G2255" s="117">
        <v>4.0068539999999997</v>
      </c>
      <c r="N2255" s="117" t="str">
        <f t="shared" si="213"/>
        <v>180000142000</v>
      </c>
      <c r="O2255" s="117">
        <f t="shared" si="214"/>
        <v>40</v>
      </c>
      <c r="P2255" s="117">
        <f t="shared" si="215"/>
        <v>31</v>
      </c>
      <c r="R2255" s="117">
        <f>VLOOKUP(B2255&amp;"-"&amp;C2255,Backgroundconc!$A$3:$E$2100,4,FALSE)</f>
        <v>180000</v>
      </c>
      <c r="S2255" s="117">
        <f>VLOOKUP(B2255&amp;"-"&amp;C2255,Backgroundconc!$A$3:$E$2100,5,FALSE)</f>
        <v>142000</v>
      </c>
    </row>
    <row r="2256" spans="1:19">
      <c r="A2256" s="117" t="str">
        <f t="shared" si="212"/>
        <v>40322012</v>
      </c>
      <c r="B2256" s="117">
        <f t="shared" si="210"/>
        <v>40</v>
      </c>
      <c r="C2256" s="117">
        <f t="shared" si="211"/>
        <v>32</v>
      </c>
      <c r="D2256" s="117">
        <v>180000</v>
      </c>
      <c r="E2256" s="117">
        <v>146000</v>
      </c>
      <c r="F2256" s="117">
        <v>2012</v>
      </c>
      <c r="G2256" s="117">
        <v>3.8732310000000001</v>
      </c>
      <c r="N2256" s="117" t="str">
        <f t="shared" si="213"/>
        <v>180000146000</v>
      </c>
      <c r="O2256" s="117">
        <f t="shared" si="214"/>
        <v>40</v>
      </c>
      <c r="P2256" s="117">
        <f t="shared" si="215"/>
        <v>32</v>
      </c>
      <c r="R2256" s="117">
        <f>VLOOKUP(B2256&amp;"-"&amp;C2256,Backgroundconc!$A$3:$E$2100,4,FALSE)</f>
        <v>180000</v>
      </c>
      <c r="S2256" s="117">
        <f>VLOOKUP(B2256&amp;"-"&amp;C2256,Backgroundconc!$A$3:$E$2100,5,FALSE)</f>
        <v>146000</v>
      </c>
    </row>
    <row r="2257" spans="1:19">
      <c r="A2257" s="117" t="str">
        <f t="shared" si="212"/>
        <v>40332012</v>
      </c>
      <c r="B2257" s="117">
        <f t="shared" si="210"/>
        <v>40</v>
      </c>
      <c r="C2257" s="117">
        <f t="shared" si="211"/>
        <v>33</v>
      </c>
      <c r="D2257" s="117">
        <v>180000</v>
      </c>
      <c r="E2257" s="117">
        <v>150000</v>
      </c>
      <c r="F2257" s="117">
        <v>2012</v>
      </c>
      <c r="G2257" s="117">
        <v>3.9659409999999999</v>
      </c>
      <c r="N2257" s="117" t="str">
        <f t="shared" si="213"/>
        <v>180000150000</v>
      </c>
      <c r="O2257" s="117">
        <f t="shared" si="214"/>
        <v>40</v>
      </c>
      <c r="P2257" s="117">
        <f t="shared" si="215"/>
        <v>33</v>
      </c>
      <c r="R2257" s="117">
        <f>VLOOKUP(B2257&amp;"-"&amp;C2257,Backgroundconc!$A$3:$E$2100,4,FALSE)</f>
        <v>180000</v>
      </c>
      <c r="S2257" s="117">
        <f>VLOOKUP(B2257&amp;"-"&amp;C2257,Backgroundconc!$A$3:$E$2100,5,FALSE)</f>
        <v>150000</v>
      </c>
    </row>
    <row r="2258" spans="1:19">
      <c r="A2258" s="117" t="str">
        <f t="shared" si="212"/>
        <v>40342012</v>
      </c>
      <c r="B2258" s="117">
        <f t="shared" si="210"/>
        <v>40</v>
      </c>
      <c r="C2258" s="117">
        <f t="shared" si="211"/>
        <v>34</v>
      </c>
      <c r="D2258" s="117">
        <v>180000</v>
      </c>
      <c r="E2258" s="117">
        <v>154000</v>
      </c>
      <c r="F2258" s="117">
        <v>2012</v>
      </c>
      <c r="G2258" s="117">
        <v>3.7958949999999998</v>
      </c>
      <c r="N2258" s="117" t="str">
        <f t="shared" si="213"/>
        <v>180000154000</v>
      </c>
      <c r="O2258" s="117">
        <f t="shared" si="214"/>
        <v>40</v>
      </c>
      <c r="P2258" s="117">
        <f t="shared" si="215"/>
        <v>34</v>
      </c>
      <c r="R2258" s="117">
        <f>VLOOKUP(B2258&amp;"-"&amp;C2258,Backgroundconc!$A$3:$E$2100,4,FALSE)</f>
        <v>180000</v>
      </c>
      <c r="S2258" s="117">
        <f>VLOOKUP(B2258&amp;"-"&amp;C2258,Backgroundconc!$A$3:$E$2100,5,FALSE)</f>
        <v>154000</v>
      </c>
    </row>
    <row r="2259" spans="1:19">
      <c r="A2259" s="117" t="str">
        <f t="shared" si="212"/>
        <v>40352012</v>
      </c>
      <c r="B2259" s="117">
        <f t="shared" si="210"/>
        <v>40</v>
      </c>
      <c r="C2259" s="117">
        <f t="shared" si="211"/>
        <v>35</v>
      </c>
      <c r="D2259" s="117">
        <v>180000</v>
      </c>
      <c r="E2259" s="117">
        <v>158000</v>
      </c>
      <c r="F2259" s="117">
        <v>2012</v>
      </c>
      <c r="G2259" s="117">
        <v>3.942043</v>
      </c>
      <c r="N2259" s="117" t="str">
        <f t="shared" si="213"/>
        <v>180000158000</v>
      </c>
      <c r="O2259" s="117">
        <f t="shared" si="214"/>
        <v>40</v>
      </c>
      <c r="P2259" s="117">
        <f t="shared" si="215"/>
        <v>35</v>
      </c>
      <c r="R2259" s="117">
        <f>VLOOKUP(B2259&amp;"-"&amp;C2259,Backgroundconc!$A$3:$E$2100,4,FALSE)</f>
        <v>180000</v>
      </c>
      <c r="S2259" s="117">
        <f>VLOOKUP(B2259&amp;"-"&amp;C2259,Backgroundconc!$A$3:$E$2100,5,FALSE)</f>
        <v>158000</v>
      </c>
    </row>
    <row r="2260" spans="1:19">
      <c r="A2260" s="117" t="str">
        <f t="shared" si="212"/>
        <v>40362012</v>
      </c>
      <c r="B2260" s="117">
        <f t="shared" si="210"/>
        <v>40</v>
      </c>
      <c r="C2260" s="117">
        <f t="shared" si="211"/>
        <v>36</v>
      </c>
      <c r="D2260" s="117">
        <v>180000</v>
      </c>
      <c r="E2260" s="117">
        <v>162000</v>
      </c>
      <c r="F2260" s="117">
        <v>2012</v>
      </c>
      <c r="G2260" s="117">
        <v>3.8601930000000002</v>
      </c>
      <c r="N2260" s="117" t="str">
        <f t="shared" si="213"/>
        <v>180000162000</v>
      </c>
      <c r="O2260" s="117">
        <f t="shared" si="214"/>
        <v>40</v>
      </c>
      <c r="P2260" s="117">
        <f t="shared" si="215"/>
        <v>36</v>
      </c>
      <c r="R2260" s="117">
        <f>VLOOKUP(B2260&amp;"-"&amp;C2260,Backgroundconc!$A$3:$E$2100,4,FALSE)</f>
        <v>180000</v>
      </c>
      <c r="S2260" s="117">
        <f>VLOOKUP(B2260&amp;"-"&amp;C2260,Backgroundconc!$A$3:$E$2100,5,FALSE)</f>
        <v>162000</v>
      </c>
    </row>
    <row r="2261" spans="1:19">
      <c r="A2261" s="117" t="str">
        <f t="shared" si="212"/>
        <v>40372012</v>
      </c>
      <c r="B2261" s="117">
        <f t="shared" si="210"/>
        <v>40</v>
      </c>
      <c r="C2261" s="117">
        <f t="shared" si="211"/>
        <v>37</v>
      </c>
      <c r="D2261" s="117">
        <v>180000</v>
      </c>
      <c r="E2261" s="117">
        <v>166000</v>
      </c>
      <c r="F2261" s="117">
        <v>2012</v>
      </c>
      <c r="G2261" s="117">
        <v>3.9096250000000001</v>
      </c>
      <c r="N2261" s="117" t="str">
        <f t="shared" si="213"/>
        <v>180000166000</v>
      </c>
      <c r="O2261" s="117">
        <f t="shared" si="214"/>
        <v>40</v>
      </c>
      <c r="P2261" s="117">
        <f t="shared" si="215"/>
        <v>37</v>
      </c>
      <c r="R2261" s="117">
        <f>VLOOKUP(B2261&amp;"-"&amp;C2261,Backgroundconc!$A$3:$E$2100,4,FALSE)</f>
        <v>180000</v>
      </c>
      <c r="S2261" s="117">
        <f>VLOOKUP(B2261&amp;"-"&amp;C2261,Backgroundconc!$A$3:$E$2100,5,FALSE)</f>
        <v>166000</v>
      </c>
    </row>
    <row r="2262" spans="1:19">
      <c r="A2262" s="117" t="str">
        <f t="shared" si="212"/>
        <v>40382012</v>
      </c>
      <c r="B2262" s="117">
        <f t="shared" si="210"/>
        <v>40</v>
      </c>
      <c r="C2262" s="117">
        <f t="shared" si="211"/>
        <v>38</v>
      </c>
      <c r="D2262" s="117">
        <v>180000</v>
      </c>
      <c r="E2262" s="117">
        <v>170000</v>
      </c>
      <c r="F2262" s="117">
        <v>2012</v>
      </c>
      <c r="G2262" s="117">
        <v>3.5883829999999999</v>
      </c>
      <c r="N2262" s="117" t="str">
        <f t="shared" si="213"/>
        <v>180000170000</v>
      </c>
      <c r="O2262" s="117">
        <f t="shared" si="214"/>
        <v>40</v>
      </c>
      <c r="P2262" s="117">
        <f t="shared" si="215"/>
        <v>38</v>
      </c>
      <c r="R2262" s="117">
        <f>VLOOKUP(B2262&amp;"-"&amp;C2262,Backgroundconc!$A$3:$E$2100,4,FALSE)</f>
        <v>180000</v>
      </c>
      <c r="S2262" s="117">
        <f>VLOOKUP(B2262&amp;"-"&amp;C2262,Backgroundconc!$A$3:$E$2100,5,FALSE)</f>
        <v>170000</v>
      </c>
    </row>
    <row r="2263" spans="1:19">
      <c r="A2263" s="117" t="str">
        <f t="shared" si="212"/>
        <v>40392012</v>
      </c>
      <c r="B2263" s="117">
        <f t="shared" si="210"/>
        <v>40</v>
      </c>
      <c r="C2263" s="117">
        <f t="shared" si="211"/>
        <v>39</v>
      </c>
      <c r="D2263" s="117">
        <v>180000</v>
      </c>
      <c r="E2263" s="117">
        <v>174000</v>
      </c>
      <c r="F2263" s="117">
        <v>2012</v>
      </c>
      <c r="G2263" s="117">
        <v>3.3177080000000001</v>
      </c>
      <c r="N2263" s="117" t="str">
        <f t="shared" si="213"/>
        <v>180000174000</v>
      </c>
      <c r="O2263" s="117">
        <f t="shared" si="214"/>
        <v>40</v>
      </c>
      <c r="P2263" s="117">
        <f t="shared" si="215"/>
        <v>39</v>
      </c>
      <c r="R2263" s="117">
        <f>VLOOKUP(B2263&amp;"-"&amp;C2263,Backgroundconc!$A$3:$E$2100,4,FALSE)</f>
        <v>180000</v>
      </c>
      <c r="S2263" s="117">
        <f>VLOOKUP(B2263&amp;"-"&amp;C2263,Backgroundconc!$A$3:$E$2100,5,FALSE)</f>
        <v>174000</v>
      </c>
    </row>
    <row r="2264" spans="1:19">
      <c r="A2264" s="117" t="str">
        <f t="shared" si="212"/>
        <v>40402012</v>
      </c>
      <c r="B2264" s="117">
        <f t="shared" si="210"/>
        <v>40</v>
      </c>
      <c r="C2264" s="117">
        <f t="shared" si="211"/>
        <v>40</v>
      </c>
      <c r="D2264" s="117">
        <v>180000</v>
      </c>
      <c r="E2264" s="117">
        <v>178000</v>
      </c>
      <c r="F2264" s="117">
        <v>2012</v>
      </c>
      <c r="G2264" s="117">
        <v>3.2424650000000002</v>
      </c>
      <c r="N2264" s="117" t="str">
        <f t="shared" si="213"/>
        <v>180000178000</v>
      </c>
      <c r="O2264" s="117">
        <f t="shared" si="214"/>
        <v>40</v>
      </c>
      <c r="P2264" s="117">
        <f t="shared" si="215"/>
        <v>40</v>
      </c>
      <c r="R2264" s="117">
        <f>VLOOKUP(B2264&amp;"-"&amp;C2264,Backgroundconc!$A$3:$E$2100,4,FALSE)</f>
        <v>180000</v>
      </c>
      <c r="S2264" s="117">
        <f>VLOOKUP(B2264&amp;"-"&amp;C2264,Backgroundconc!$A$3:$E$2100,5,FALSE)</f>
        <v>178000</v>
      </c>
    </row>
    <row r="2265" spans="1:19">
      <c r="A2265" s="117" t="str">
        <f t="shared" si="212"/>
        <v>40412012</v>
      </c>
      <c r="B2265" s="117">
        <f t="shared" si="210"/>
        <v>40</v>
      </c>
      <c r="C2265" s="117">
        <f t="shared" si="211"/>
        <v>41</v>
      </c>
      <c r="D2265" s="117">
        <v>180000</v>
      </c>
      <c r="E2265" s="117">
        <v>182000</v>
      </c>
      <c r="F2265" s="117">
        <v>2012</v>
      </c>
      <c r="G2265" s="117">
        <v>3.066684</v>
      </c>
      <c r="N2265" s="117" t="str">
        <f t="shared" si="213"/>
        <v>180000182000</v>
      </c>
      <c r="O2265" s="117">
        <f t="shared" si="214"/>
        <v>40</v>
      </c>
      <c r="P2265" s="117">
        <f t="shared" si="215"/>
        <v>41</v>
      </c>
      <c r="R2265" s="117">
        <f>VLOOKUP(B2265&amp;"-"&amp;C2265,Backgroundconc!$A$3:$E$2100,4,FALSE)</f>
        <v>180000</v>
      </c>
      <c r="S2265" s="117">
        <f>VLOOKUP(B2265&amp;"-"&amp;C2265,Backgroundconc!$A$3:$E$2100,5,FALSE)</f>
        <v>182000</v>
      </c>
    </row>
    <row r="2266" spans="1:19">
      <c r="A2266" s="117" t="str">
        <f t="shared" si="212"/>
        <v>40422012</v>
      </c>
      <c r="B2266" s="117">
        <f t="shared" si="210"/>
        <v>40</v>
      </c>
      <c r="C2266" s="117">
        <f t="shared" si="211"/>
        <v>42</v>
      </c>
      <c r="D2266" s="117">
        <v>180000</v>
      </c>
      <c r="E2266" s="117">
        <v>186000</v>
      </c>
      <c r="F2266" s="117">
        <v>2012</v>
      </c>
      <c r="G2266" s="117">
        <v>2.9482390000000001</v>
      </c>
      <c r="N2266" s="117" t="str">
        <f t="shared" si="213"/>
        <v>180000186000</v>
      </c>
      <c r="O2266" s="117">
        <f t="shared" si="214"/>
        <v>40</v>
      </c>
      <c r="P2266" s="117">
        <f t="shared" si="215"/>
        <v>42</v>
      </c>
      <c r="R2266" s="117">
        <f>VLOOKUP(B2266&amp;"-"&amp;C2266,Backgroundconc!$A$3:$E$2100,4,FALSE)</f>
        <v>180000</v>
      </c>
      <c r="S2266" s="117">
        <f>VLOOKUP(B2266&amp;"-"&amp;C2266,Backgroundconc!$A$3:$E$2100,5,FALSE)</f>
        <v>186000</v>
      </c>
    </row>
    <row r="2267" spans="1:19">
      <c r="A2267" s="117" t="str">
        <f t="shared" si="212"/>
        <v>40432012</v>
      </c>
      <c r="B2267" s="117">
        <f t="shared" si="210"/>
        <v>40</v>
      </c>
      <c r="C2267" s="117">
        <f t="shared" si="211"/>
        <v>43</v>
      </c>
      <c r="D2267" s="117">
        <v>180000</v>
      </c>
      <c r="E2267" s="117">
        <v>190000</v>
      </c>
      <c r="F2267" s="117">
        <v>2012</v>
      </c>
      <c r="G2267" s="117">
        <v>3.056146</v>
      </c>
      <c r="N2267" s="117" t="str">
        <f t="shared" si="213"/>
        <v>180000190000</v>
      </c>
      <c r="O2267" s="117">
        <f t="shared" si="214"/>
        <v>40</v>
      </c>
      <c r="P2267" s="117">
        <f t="shared" si="215"/>
        <v>43</v>
      </c>
      <c r="R2267" s="117">
        <f>VLOOKUP(B2267&amp;"-"&amp;C2267,Backgroundconc!$A$3:$E$2100,4,FALSE)</f>
        <v>180000</v>
      </c>
      <c r="S2267" s="117">
        <f>VLOOKUP(B2267&amp;"-"&amp;C2267,Backgroundconc!$A$3:$E$2100,5,FALSE)</f>
        <v>190000</v>
      </c>
    </row>
    <row r="2268" spans="1:19">
      <c r="A2268" s="117" t="str">
        <f t="shared" si="212"/>
        <v>40442012</v>
      </c>
      <c r="B2268" s="117">
        <f t="shared" ref="B2268:B2331" si="216">(D2268-24000)/4000+1</f>
        <v>40</v>
      </c>
      <c r="C2268" s="117">
        <f t="shared" ref="C2268:C2331" si="217">(E2268-22000)/4000+1</f>
        <v>44</v>
      </c>
      <c r="D2268" s="117">
        <v>180000</v>
      </c>
      <c r="E2268" s="117">
        <v>194000</v>
      </c>
      <c r="F2268" s="117">
        <v>2012</v>
      </c>
      <c r="G2268" s="117">
        <v>2.8863669999999999</v>
      </c>
      <c r="N2268" s="117" t="str">
        <f t="shared" si="213"/>
        <v>180000194000</v>
      </c>
      <c r="O2268" s="117">
        <f t="shared" si="214"/>
        <v>40</v>
      </c>
      <c r="P2268" s="117">
        <f t="shared" si="215"/>
        <v>44</v>
      </c>
      <c r="R2268" s="117">
        <f>VLOOKUP(B2268&amp;"-"&amp;C2268,Backgroundconc!$A$3:$E$2100,4,FALSE)</f>
        <v>180000</v>
      </c>
      <c r="S2268" s="117">
        <f>VLOOKUP(B2268&amp;"-"&amp;C2268,Backgroundconc!$A$3:$E$2100,5,FALSE)</f>
        <v>194000</v>
      </c>
    </row>
    <row r="2269" spans="1:19">
      <c r="A2269" s="117" t="str">
        <f t="shared" si="212"/>
        <v>40452012</v>
      </c>
      <c r="B2269" s="117">
        <f t="shared" si="216"/>
        <v>40</v>
      </c>
      <c r="C2269" s="117">
        <f t="shared" si="217"/>
        <v>45</v>
      </c>
      <c r="D2269" s="117">
        <v>180000</v>
      </c>
      <c r="E2269" s="117">
        <v>198000</v>
      </c>
      <c r="F2269" s="117">
        <v>2012</v>
      </c>
      <c r="G2269" s="117">
        <v>2.9140269999999999</v>
      </c>
      <c r="N2269" s="117" t="str">
        <f t="shared" si="213"/>
        <v>180000198000</v>
      </c>
      <c r="O2269" s="117">
        <f t="shared" si="214"/>
        <v>40</v>
      </c>
      <c r="P2269" s="117">
        <f t="shared" si="215"/>
        <v>45</v>
      </c>
      <c r="R2269" s="117">
        <f>VLOOKUP(B2269&amp;"-"&amp;C2269,Backgroundconc!$A$3:$E$2100,4,FALSE)</f>
        <v>180000</v>
      </c>
      <c r="S2269" s="117">
        <f>VLOOKUP(B2269&amp;"-"&amp;C2269,Backgroundconc!$A$3:$E$2100,5,FALSE)</f>
        <v>198000</v>
      </c>
    </row>
    <row r="2270" spans="1:19">
      <c r="A2270" s="117" t="str">
        <f t="shared" si="212"/>
        <v>40462012</v>
      </c>
      <c r="B2270" s="117">
        <f t="shared" si="216"/>
        <v>40</v>
      </c>
      <c r="C2270" s="117">
        <f t="shared" si="217"/>
        <v>46</v>
      </c>
      <c r="D2270" s="117">
        <v>180000</v>
      </c>
      <c r="E2270" s="117">
        <v>202000</v>
      </c>
      <c r="F2270" s="117">
        <v>2012</v>
      </c>
      <c r="G2270" s="117">
        <v>2.9912390000000002</v>
      </c>
      <c r="N2270" s="117" t="str">
        <f t="shared" si="213"/>
        <v>180000202000</v>
      </c>
      <c r="O2270" s="117">
        <f t="shared" si="214"/>
        <v>40</v>
      </c>
      <c r="P2270" s="117">
        <f t="shared" si="215"/>
        <v>46</v>
      </c>
      <c r="R2270" s="117">
        <f>VLOOKUP(B2270&amp;"-"&amp;C2270,Backgroundconc!$A$3:$E$2100,4,FALSE)</f>
        <v>180000</v>
      </c>
      <c r="S2270" s="117">
        <f>VLOOKUP(B2270&amp;"-"&amp;C2270,Backgroundconc!$A$3:$E$2100,5,FALSE)</f>
        <v>202000</v>
      </c>
    </row>
    <row r="2271" spans="1:19">
      <c r="A2271" s="117" t="str">
        <f t="shared" si="212"/>
        <v>40472012</v>
      </c>
      <c r="B2271" s="117">
        <f t="shared" si="216"/>
        <v>40</v>
      </c>
      <c r="C2271" s="117">
        <f t="shared" si="217"/>
        <v>47</v>
      </c>
      <c r="D2271" s="117">
        <v>180000</v>
      </c>
      <c r="E2271" s="117">
        <v>206000</v>
      </c>
      <c r="F2271" s="117">
        <v>2012</v>
      </c>
      <c r="G2271" s="117">
        <v>2.5729510000000002</v>
      </c>
      <c r="N2271" s="117" t="str">
        <f t="shared" si="213"/>
        <v>180000206000</v>
      </c>
      <c r="O2271" s="117">
        <f t="shared" si="214"/>
        <v>40</v>
      </c>
      <c r="P2271" s="117">
        <f t="shared" si="215"/>
        <v>47</v>
      </c>
      <c r="R2271" s="117">
        <f>VLOOKUP(B2271&amp;"-"&amp;C2271,Backgroundconc!$A$3:$E$2100,4,FALSE)</f>
        <v>180000</v>
      </c>
      <c r="S2271" s="117">
        <f>VLOOKUP(B2271&amp;"-"&amp;C2271,Backgroundconc!$A$3:$E$2100,5,FALSE)</f>
        <v>206000</v>
      </c>
    </row>
    <row r="2272" spans="1:19">
      <c r="A2272" s="117" t="str">
        <f t="shared" si="212"/>
        <v>40482012</v>
      </c>
      <c r="B2272" s="117">
        <f t="shared" si="216"/>
        <v>40</v>
      </c>
      <c r="C2272" s="117">
        <f t="shared" si="217"/>
        <v>48</v>
      </c>
      <c r="D2272" s="117">
        <v>180000</v>
      </c>
      <c r="E2272" s="117">
        <v>210000</v>
      </c>
      <c r="F2272" s="117">
        <v>2012</v>
      </c>
      <c r="G2272" s="117">
        <v>2.5136370000000001</v>
      </c>
      <c r="N2272" s="117" t="str">
        <f t="shared" si="213"/>
        <v>180000210000</v>
      </c>
      <c r="O2272" s="117">
        <f t="shared" si="214"/>
        <v>40</v>
      </c>
      <c r="P2272" s="117">
        <f t="shared" si="215"/>
        <v>48</v>
      </c>
      <c r="R2272" s="117">
        <f>VLOOKUP(B2272&amp;"-"&amp;C2272,Backgroundconc!$A$3:$E$2100,4,FALSE)</f>
        <v>180000</v>
      </c>
      <c r="S2272" s="117">
        <f>VLOOKUP(B2272&amp;"-"&amp;C2272,Backgroundconc!$A$3:$E$2100,5,FALSE)</f>
        <v>210000</v>
      </c>
    </row>
    <row r="2273" spans="1:19">
      <c r="A2273" s="117" t="str">
        <f t="shared" si="212"/>
        <v>40492012</v>
      </c>
      <c r="B2273" s="117">
        <f t="shared" si="216"/>
        <v>40</v>
      </c>
      <c r="C2273" s="117">
        <f t="shared" si="217"/>
        <v>49</v>
      </c>
      <c r="D2273" s="117">
        <v>180000</v>
      </c>
      <c r="E2273" s="117">
        <v>214000</v>
      </c>
      <c r="F2273" s="117">
        <v>2012</v>
      </c>
      <c r="G2273" s="117">
        <v>2.752802</v>
      </c>
      <c r="N2273" s="117" t="str">
        <f t="shared" si="213"/>
        <v>180000214000</v>
      </c>
      <c r="O2273" s="117">
        <f t="shared" si="214"/>
        <v>40</v>
      </c>
      <c r="P2273" s="117">
        <f t="shared" si="215"/>
        <v>49</v>
      </c>
      <c r="R2273" s="117">
        <f>VLOOKUP(B2273&amp;"-"&amp;C2273,Backgroundconc!$A$3:$E$2100,4,FALSE)</f>
        <v>180000</v>
      </c>
      <c r="S2273" s="117">
        <f>VLOOKUP(B2273&amp;"-"&amp;C2273,Backgroundconc!$A$3:$E$2100,5,FALSE)</f>
        <v>214000</v>
      </c>
    </row>
    <row r="2274" spans="1:19">
      <c r="A2274" s="117" t="str">
        <f t="shared" si="212"/>
        <v>40502012</v>
      </c>
      <c r="B2274" s="117">
        <f t="shared" si="216"/>
        <v>40</v>
      </c>
      <c r="C2274" s="117">
        <f t="shared" si="217"/>
        <v>50</v>
      </c>
      <c r="D2274" s="117">
        <v>180000</v>
      </c>
      <c r="E2274" s="117">
        <v>218000</v>
      </c>
      <c r="F2274" s="117">
        <v>2012</v>
      </c>
      <c r="G2274" s="117">
        <v>2.7183160000000002</v>
      </c>
      <c r="N2274" s="117" t="str">
        <f t="shared" si="213"/>
        <v>180000218000</v>
      </c>
      <c r="O2274" s="117">
        <f t="shared" si="214"/>
        <v>40</v>
      </c>
      <c r="P2274" s="117">
        <f t="shared" si="215"/>
        <v>50</v>
      </c>
      <c r="R2274" s="117">
        <f>VLOOKUP(B2274&amp;"-"&amp;C2274,Backgroundconc!$A$3:$E$2100,4,FALSE)</f>
        <v>180000</v>
      </c>
      <c r="S2274" s="117">
        <f>VLOOKUP(B2274&amp;"-"&amp;C2274,Backgroundconc!$A$3:$E$2100,5,FALSE)</f>
        <v>218000</v>
      </c>
    </row>
    <row r="2275" spans="1:19">
      <c r="A2275" s="117" t="str">
        <f t="shared" si="212"/>
        <v>40512012</v>
      </c>
      <c r="B2275" s="117">
        <f t="shared" si="216"/>
        <v>40</v>
      </c>
      <c r="C2275" s="117">
        <f t="shared" si="217"/>
        <v>51</v>
      </c>
      <c r="D2275" s="117">
        <v>180000</v>
      </c>
      <c r="E2275" s="117">
        <v>222000</v>
      </c>
      <c r="F2275" s="117">
        <v>2012</v>
      </c>
      <c r="G2275" s="117">
        <v>2.7184029999999999</v>
      </c>
      <c r="N2275" s="117" t="str">
        <f t="shared" si="213"/>
        <v>180000222000</v>
      </c>
      <c r="O2275" s="117">
        <f t="shared" si="214"/>
        <v>40</v>
      </c>
      <c r="P2275" s="117">
        <f t="shared" si="215"/>
        <v>51</v>
      </c>
      <c r="R2275" s="117">
        <f>VLOOKUP(B2275&amp;"-"&amp;C2275,Backgroundconc!$A$3:$E$2100,4,FALSE)</f>
        <v>180000</v>
      </c>
      <c r="S2275" s="117">
        <f>VLOOKUP(B2275&amp;"-"&amp;C2275,Backgroundconc!$A$3:$E$2100,5,FALSE)</f>
        <v>222000</v>
      </c>
    </row>
    <row r="2276" spans="1:19">
      <c r="A2276" s="117" t="str">
        <f t="shared" si="212"/>
        <v>40522012</v>
      </c>
      <c r="B2276" s="117">
        <f t="shared" si="216"/>
        <v>40</v>
      </c>
      <c r="C2276" s="117">
        <f t="shared" si="217"/>
        <v>52</v>
      </c>
      <c r="D2276" s="117">
        <v>180000</v>
      </c>
      <c r="E2276" s="117">
        <v>226000</v>
      </c>
      <c r="F2276" s="117">
        <v>2012</v>
      </c>
      <c r="G2276" s="117">
        <v>2.753009</v>
      </c>
      <c r="N2276" s="117" t="str">
        <f t="shared" si="213"/>
        <v>180000226000</v>
      </c>
      <c r="O2276" s="117">
        <f t="shared" si="214"/>
        <v>40</v>
      </c>
      <c r="P2276" s="117">
        <f t="shared" si="215"/>
        <v>52</v>
      </c>
      <c r="R2276" s="117">
        <f>VLOOKUP(B2276&amp;"-"&amp;C2276,Backgroundconc!$A$3:$E$2100,4,FALSE)</f>
        <v>180000</v>
      </c>
      <c r="S2276" s="117">
        <f>VLOOKUP(B2276&amp;"-"&amp;C2276,Backgroundconc!$A$3:$E$2100,5,FALSE)</f>
        <v>226000</v>
      </c>
    </row>
    <row r="2277" spans="1:19">
      <c r="A2277" s="117" t="str">
        <f t="shared" si="212"/>
        <v>40532012</v>
      </c>
      <c r="B2277" s="117">
        <f t="shared" si="216"/>
        <v>40</v>
      </c>
      <c r="C2277" s="117">
        <f t="shared" si="217"/>
        <v>53</v>
      </c>
      <c r="D2277" s="117">
        <v>180000</v>
      </c>
      <c r="E2277" s="117">
        <v>230000</v>
      </c>
      <c r="F2277" s="117">
        <v>2012</v>
      </c>
      <c r="G2277" s="117">
        <v>2.9393880000000001</v>
      </c>
      <c r="N2277" s="117" t="str">
        <f t="shared" si="213"/>
        <v>180000230000</v>
      </c>
      <c r="O2277" s="117">
        <f t="shared" si="214"/>
        <v>40</v>
      </c>
      <c r="P2277" s="117">
        <f t="shared" si="215"/>
        <v>53</v>
      </c>
      <c r="R2277" s="117">
        <f>VLOOKUP(B2277&amp;"-"&amp;C2277,Backgroundconc!$A$3:$E$2100,4,FALSE)</f>
        <v>180000</v>
      </c>
      <c r="S2277" s="117">
        <f>VLOOKUP(B2277&amp;"-"&amp;C2277,Backgroundconc!$A$3:$E$2100,5,FALSE)</f>
        <v>230000</v>
      </c>
    </row>
    <row r="2278" spans="1:19">
      <c r="A2278" s="117" t="str">
        <f t="shared" si="212"/>
        <v>40542012</v>
      </c>
      <c r="B2278" s="117">
        <f t="shared" si="216"/>
        <v>40</v>
      </c>
      <c r="C2278" s="117">
        <f t="shared" si="217"/>
        <v>54</v>
      </c>
      <c r="D2278" s="117">
        <v>180000</v>
      </c>
      <c r="E2278" s="117">
        <v>234000</v>
      </c>
      <c r="F2278" s="117">
        <v>2012</v>
      </c>
      <c r="G2278" s="117">
        <v>3.1361859999999999</v>
      </c>
      <c r="N2278" s="117" t="str">
        <f t="shared" si="213"/>
        <v>180000234000</v>
      </c>
      <c r="O2278" s="117">
        <f t="shared" si="214"/>
        <v>40</v>
      </c>
      <c r="P2278" s="117">
        <f t="shared" si="215"/>
        <v>54</v>
      </c>
      <c r="R2278" s="117">
        <f>VLOOKUP(B2278&amp;"-"&amp;C2278,Backgroundconc!$A$3:$E$2100,4,FALSE)</f>
        <v>180000</v>
      </c>
      <c r="S2278" s="117">
        <f>VLOOKUP(B2278&amp;"-"&amp;C2278,Backgroundconc!$A$3:$E$2100,5,FALSE)</f>
        <v>234000</v>
      </c>
    </row>
    <row r="2279" spans="1:19">
      <c r="A2279" s="117" t="str">
        <f t="shared" si="212"/>
        <v>40552012</v>
      </c>
      <c r="B2279" s="117">
        <f t="shared" si="216"/>
        <v>40</v>
      </c>
      <c r="C2279" s="117">
        <f t="shared" si="217"/>
        <v>55</v>
      </c>
      <c r="D2279" s="117">
        <v>180000</v>
      </c>
      <c r="E2279" s="117">
        <v>238000</v>
      </c>
      <c r="F2279" s="117">
        <v>2012</v>
      </c>
      <c r="G2279" s="117">
        <v>2.891057</v>
      </c>
      <c r="N2279" s="117" t="str">
        <f t="shared" si="213"/>
        <v>180000238000</v>
      </c>
      <c r="O2279" s="117">
        <f t="shared" si="214"/>
        <v>40</v>
      </c>
      <c r="P2279" s="117">
        <f t="shared" si="215"/>
        <v>55</v>
      </c>
      <c r="R2279" s="117">
        <f>VLOOKUP(B2279&amp;"-"&amp;C2279,Backgroundconc!$A$3:$E$2100,4,FALSE)</f>
        <v>180000</v>
      </c>
      <c r="S2279" s="117">
        <f>VLOOKUP(B2279&amp;"-"&amp;C2279,Backgroundconc!$A$3:$E$2100,5,FALSE)</f>
        <v>238000</v>
      </c>
    </row>
    <row r="2280" spans="1:19">
      <c r="A2280" s="117" t="str">
        <f t="shared" si="212"/>
        <v>40562012</v>
      </c>
      <c r="B2280" s="117">
        <f t="shared" si="216"/>
        <v>40</v>
      </c>
      <c r="C2280" s="117">
        <f t="shared" si="217"/>
        <v>56</v>
      </c>
      <c r="D2280" s="117">
        <v>180000</v>
      </c>
      <c r="E2280" s="117">
        <v>242000</v>
      </c>
      <c r="F2280" s="117">
        <v>2012</v>
      </c>
      <c r="G2280" s="117">
        <v>3.1225830000000001</v>
      </c>
      <c r="N2280" s="117" t="str">
        <f t="shared" si="213"/>
        <v>180000242000</v>
      </c>
      <c r="O2280" s="117">
        <f t="shared" si="214"/>
        <v>40</v>
      </c>
      <c r="P2280" s="117">
        <f t="shared" si="215"/>
        <v>56</v>
      </c>
      <c r="R2280" s="117">
        <f>VLOOKUP(B2280&amp;"-"&amp;C2280,Backgroundconc!$A$3:$E$2100,4,FALSE)</f>
        <v>180000</v>
      </c>
      <c r="S2280" s="117">
        <f>VLOOKUP(B2280&amp;"-"&amp;C2280,Backgroundconc!$A$3:$E$2100,5,FALSE)</f>
        <v>242000</v>
      </c>
    </row>
    <row r="2281" spans="1:19">
      <c r="A2281" s="117" t="str">
        <f t="shared" si="212"/>
        <v>40572012</v>
      </c>
      <c r="B2281" s="117">
        <f t="shared" si="216"/>
        <v>40</v>
      </c>
      <c r="C2281" s="117">
        <f t="shared" si="217"/>
        <v>57</v>
      </c>
      <c r="D2281" s="117">
        <v>180000</v>
      </c>
      <c r="E2281" s="117">
        <v>246000</v>
      </c>
      <c r="F2281" s="117">
        <v>2012</v>
      </c>
      <c r="G2281" s="117">
        <v>3.059393</v>
      </c>
      <c r="N2281" s="117" t="str">
        <f t="shared" si="213"/>
        <v>180000246000</v>
      </c>
      <c r="O2281" s="117">
        <f t="shared" si="214"/>
        <v>40</v>
      </c>
      <c r="P2281" s="117">
        <f t="shared" si="215"/>
        <v>57</v>
      </c>
      <c r="R2281" s="117">
        <f>VLOOKUP(B2281&amp;"-"&amp;C2281,Backgroundconc!$A$3:$E$2100,4,FALSE)</f>
        <v>180000</v>
      </c>
      <c r="S2281" s="117">
        <f>VLOOKUP(B2281&amp;"-"&amp;C2281,Backgroundconc!$A$3:$E$2100,5,FALSE)</f>
        <v>246000</v>
      </c>
    </row>
    <row r="2282" spans="1:19">
      <c r="A2282" s="117" t="str">
        <f t="shared" si="212"/>
        <v>4112012</v>
      </c>
      <c r="B2282" s="117">
        <f t="shared" si="216"/>
        <v>41</v>
      </c>
      <c r="C2282" s="117">
        <f t="shared" si="217"/>
        <v>1</v>
      </c>
      <c r="D2282" s="117">
        <v>184000</v>
      </c>
      <c r="E2282" s="117">
        <v>22000</v>
      </c>
      <c r="F2282" s="117">
        <v>2012</v>
      </c>
      <c r="G2282" s="117">
        <v>3.2370540000000001</v>
      </c>
      <c r="N2282" s="117" t="str">
        <f t="shared" si="213"/>
        <v>18400022000</v>
      </c>
      <c r="O2282" s="117">
        <f t="shared" si="214"/>
        <v>41</v>
      </c>
      <c r="P2282" s="117">
        <f t="shared" si="215"/>
        <v>1</v>
      </c>
      <c r="R2282" s="117" t="e">
        <f>VLOOKUP(B2282&amp;"-"&amp;C2282,Backgroundconc!$A$3:$E$2100,4,FALSE)</f>
        <v>#N/A</v>
      </c>
      <c r="S2282" s="117" t="e">
        <f>VLOOKUP(B2282&amp;"-"&amp;C2282,Backgroundconc!$A$3:$E$2100,5,FALSE)</f>
        <v>#N/A</v>
      </c>
    </row>
    <row r="2283" spans="1:19">
      <c r="A2283" s="117" t="str">
        <f t="shared" si="212"/>
        <v>4122012</v>
      </c>
      <c r="B2283" s="117">
        <f t="shared" si="216"/>
        <v>41</v>
      </c>
      <c r="C2283" s="117">
        <f t="shared" si="217"/>
        <v>2</v>
      </c>
      <c r="D2283" s="117">
        <v>184000</v>
      </c>
      <c r="E2283" s="117">
        <v>26000</v>
      </c>
      <c r="F2283" s="117">
        <v>2012</v>
      </c>
      <c r="G2283" s="117">
        <v>2.785202</v>
      </c>
      <c r="N2283" s="117" t="str">
        <f t="shared" si="213"/>
        <v>18400026000</v>
      </c>
      <c r="O2283" s="117">
        <f t="shared" si="214"/>
        <v>41</v>
      </c>
      <c r="P2283" s="117">
        <f t="shared" si="215"/>
        <v>2</v>
      </c>
      <c r="R2283" s="117" t="e">
        <f>VLOOKUP(B2283&amp;"-"&amp;C2283,Backgroundconc!$A$3:$E$2100,4,FALSE)</f>
        <v>#N/A</v>
      </c>
      <c r="S2283" s="117" t="e">
        <f>VLOOKUP(B2283&amp;"-"&amp;C2283,Backgroundconc!$A$3:$E$2100,5,FALSE)</f>
        <v>#N/A</v>
      </c>
    </row>
    <row r="2284" spans="1:19">
      <c r="A2284" s="117" t="str">
        <f t="shared" si="212"/>
        <v>4132012</v>
      </c>
      <c r="B2284" s="117">
        <f t="shared" si="216"/>
        <v>41</v>
      </c>
      <c r="C2284" s="117">
        <f t="shared" si="217"/>
        <v>3</v>
      </c>
      <c r="D2284" s="117">
        <v>184000</v>
      </c>
      <c r="E2284" s="117">
        <v>30000</v>
      </c>
      <c r="F2284" s="117">
        <v>2012</v>
      </c>
      <c r="G2284" s="117">
        <v>3.023447</v>
      </c>
      <c r="N2284" s="117" t="str">
        <f t="shared" si="213"/>
        <v>18400030000</v>
      </c>
      <c r="O2284" s="117">
        <f t="shared" si="214"/>
        <v>41</v>
      </c>
      <c r="P2284" s="117">
        <f t="shared" si="215"/>
        <v>3</v>
      </c>
      <c r="R2284" s="117" t="e">
        <f>VLOOKUP(B2284&amp;"-"&amp;C2284,Backgroundconc!$A$3:$E$2100,4,FALSE)</f>
        <v>#N/A</v>
      </c>
      <c r="S2284" s="117" t="e">
        <f>VLOOKUP(B2284&amp;"-"&amp;C2284,Backgroundconc!$A$3:$E$2100,5,FALSE)</f>
        <v>#N/A</v>
      </c>
    </row>
    <row r="2285" spans="1:19">
      <c r="A2285" s="117" t="str">
        <f t="shared" si="212"/>
        <v>4142012</v>
      </c>
      <c r="B2285" s="117">
        <f t="shared" si="216"/>
        <v>41</v>
      </c>
      <c r="C2285" s="117">
        <f t="shared" si="217"/>
        <v>4</v>
      </c>
      <c r="D2285" s="117">
        <v>184000</v>
      </c>
      <c r="E2285" s="117">
        <v>34000</v>
      </c>
      <c r="F2285" s="117">
        <v>2012</v>
      </c>
      <c r="G2285" s="117">
        <v>2.7994279999999998</v>
      </c>
      <c r="N2285" s="117" t="str">
        <f t="shared" si="213"/>
        <v>18400034000</v>
      </c>
      <c r="O2285" s="117">
        <f t="shared" si="214"/>
        <v>41</v>
      </c>
      <c r="P2285" s="117">
        <f t="shared" si="215"/>
        <v>4</v>
      </c>
      <c r="R2285" s="117" t="e">
        <f>VLOOKUP(B2285&amp;"-"&amp;C2285,Backgroundconc!$A$3:$E$2100,4,FALSE)</f>
        <v>#N/A</v>
      </c>
      <c r="S2285" s="117" t="e">
        <f>VLOOKUP(B2285&amp;"-"&amp;C2285,Backgroundconc!$A$3:$E$2100,5,FALSE)</f>
        <v>#N/A</v>
      </c>
    </row>
    <row r="2286" spans="1:19">
      <c r="A2286" s="117" t="str">
        <f t="shared" si="212"/>
        <v>4152012</v>
      </c>
      <c r="B2286" s="117">
        <f t="shared" si="216"/>
        <v>41</v>
      </c>
      <c r="C2286" s="117">
        <f t="shared" si="217"/>
        <v>5</v>
      </c>
      <c r="D2286" s="117">
        <v>184000</v>
      </c>
      <c r="E2286" s="117">
        <v>38000</v>
      </c>
      <c r="F2286" s="117">
        <v>2012</v>
      </c>
      <c r="G2286" s="117">
        <v>2.6207479999999999</v>
      </c>
      <c r="N2286" s="117" t="str">
        <f t="shared" si="213"/>
        <v>18400038000</v>
      </c>
      <c r="O2286" s="117">
        <f t="shared" si="214"/>
        <v>41</v>
      </c>
      <c r="P2286" s="117">
        <f t="shared" si="215"/>
        <v>5</v>
      </c>
      <c r="R2286" s="117" t="e">
        <f>VLOOKUP(B2286&amp;"-"&amp;C2286,Backgroundconc!$A$3:$E$2100,4,FALSE)</f>
        <v>#N/A</v>
      </c>
      <c r="S2286" s="117" t="e">
        <f>VLOOKUP(B2286&amp;"-"&amp;C2286,Backgroundconc!$A$3:$E$2100,5,FALSE)</f>
        <v>#N/A</v>
      </c>
    </row>
    <row r="2287" spans="1:19">
      <c r="A2287" s="117" t="str">
        <f t="shared" si="212"/>
        <v>4162012</v>
      </c>
      <c r="B2287" s="117">
        <f t="shared" si="216"/>
        <v>41</v>
      </c>
      <c r="C2287" s="117">
        <f t="shared" si="217"/>
        <v>6</v>
      </c>
      <c r="D2287" s="117">
        <v>184000</v>
      </c>
      <c r="E2287" s="117">
        <v>42000</v>
      </c>
      <c r="F2287" s="117">
        <v>2012</v>
      </c>
      <c r="G2287" s="117">
        <v>3.0260560000000001</v>
      </c>
      <c r="N2287" s="117" t="str">
        <f t="shared" si="213"/>
        <v>18400042000</v>
      </c>
      <c r="O2287" s="117">
        <f t="shared" si="214"/>
        <v>41</v>
      </c>
      <c r="P2287" s="117">
        <f t="shared" si="215"/>
        <v>6</v>
      </c>
      <c r="R2287" s="117" t="e">
        <f>VLOOKUP(B2287&amp;"-"&amp;C2287,Backgroundconc!$A$3:$E$2100,4,FALSE)</f>
        <v>#N/A</v>
      </c>
      <c r="S2287" s="117" t="e">
        <f>VLOOKUP(B2287&amp;"-"&amp;C2287,Backgroundconc!$A$3:$E$2100,5,FALSE)</f>
        <v>#N/A</v>
      </c>
    </row>
    <row r="2288" spans="1:19">
      <c r="A2288" s="117" t="str">
        <f t="shared" si="212"/>
        <v>4172012</v>
      </c>
      <c r="B2288" s="117">
        <f t="shared" si="216"/>
        <v>41</v>
      </c>
      <c r="C2288" s="117">
        <f t="shared" si="217"/>
        <v>7</v>
      </c>
      <c r="D2288" s="117">
        <v>184000</v>
      </c>
      <c r="E2288" s="117">
        <v>46000</v>
      </c>
      <c r="F2288" s="117">
        <v>2012</v>
      </c>
      <c r="G2288" s="117">
        <v>2.7292290000000001</v>
      </c>
      <c r="N2288" s="117" t="str">
        <f t="shared" si="213"/>
        <v>18400046000</v>
      </c>
      <c r="O2288" s="117">
        <f t="shared" si="214"/>
        <v>41</v>
      </c>
      <c r="P2288" s="117">
        <f t="shared" si="215"/>
        <v>7</v>
      </c>
      <c r="R2288" s="117" t="e">
        <f>VLOOKUP(B2288&amp;"-"&amp;C2288,Backgroundconc!$A$3:$E$2100,4,FALSE)</f>
        <v>#N/A</v>
      </c>
      <c r="S2288" s="117" t="e">
        <f>VLOOKUP(B2288&amp;"-"&amp;C2288,Backgroundconc!$A$3:$E$2100,5,FALSE)</f>
        <v>#N/A</v>
      </c>
    </row>
    <row r="2289" spans="1:19">
      <c r="A2289" s="117" t="str">
        <f t="shared" si="212"/>
        <v>4182012</v>
      </c>
      <c r="B2289" s="117">
        <f t="shared" si="216"/>
        <v>41</v>
      </c>
      <c r="C2289" s="117">
        <f t="shared" si="217"/>
        <v>8</v>
      </c>
      <c r="D2289" s="117">
        <v>184000</v>
      </c>
      <c r="E2289" s="117">
        <v>50000</v>
      </c>
      <c r="F2289" s="117">
        <v>2012</v>
      </c>
      <c r="G2289" s="117">
        <v>2.5764930000000001</v>
      </c>
      <c r="N2289" s="117" t="str">
        <f t="shared" si="213"/>
        <v>18400050000</v>
      </c>
      <c r="O2289" s="117">
        <f t="shared" si="214"/>
        <v>41</v>
      </c>
      <c r="P2289" s="117">
        <f t="shared" si="215"/>
        <v>8</v>
      </c>
      <c r="R2289" s="117" t="e">
        <f>VLOOKUP(B2289&amp;"-"&amp;C2289,Backgroundconc!$A$3:$E$2100,4,FALSE)</f>
        <v>#N/A</v>
      </c>
      <c r="S2289" s="117" t="e">
        <f>VLOOKUP(B2289&amp;"-"&amp;C2289,Backgroundconc!$A$3:$E$2100,5,FALSE)</f>
        <v>#N/A</v>
      </c>
    </row>
    <row r="2290" spans="1:19">
      <c r="A2290" s="117" t="str">
        <f t="shared" si="212"/>
        <v>4192012</v>
      </c>
      <c r="B2290" s="117">
        <f t="shared" si="216"/>
        <v>41</v>
      </c>
      <c r="C2290" s="117">
        <f t="shared" si="217"/>
        <v>9</v>
      </c>
      <c r="D2290" s="117">
        <v>184000</v>
      </c>
      <c r="E2290" s="117">
        <v>54000</v>
      </c>
      <c r="F2290" s="117">
        <v>2012</v>
      </c>
      <c r="G2290" s="117">
        <v>2.4925280000000001</v>
      </c>
      <c r="N2290" s="117" t="str">
        <f t="shared" si="213"/>
        <v>18400054000</v>
      </c>
      <c r="O2290" s="117">
        <f t="shared" si="214"/>
        <v>41</v>
      </c>
      <c r="P2290" s="117">
        <f t="shared" si="215"/>
        <v>9</v>
      </c>
      <c r="R2290" s="117">
        <f>VLOOKUP(B2290&amp;"-"&amp;C2290,Backgroundconc!$A$3:$E$2100,4,FALSE)</f>
        <v>184000</v>
      </c>
      <c r="S2290" s="117">
        <f>VLOOKUP(B2290&amp;"-"&amp;C2290,Backgroundconc!$A$3:$E$2100,5,FALSE)</f>
        <v>54000</v>
      </c>
    </row>
    <row r="2291" spans="1:19">
      <c r="A2291" s="117" t="str">
        <f t="shared" si="212"/>
        <v>41102012</v>
      </c>
      <c r="B2291" s="117">
        <f t="shared" si="216"/>
        <v>41</v>
      </c>
      <c r="C2291" s="117">
        <f t="shared" si="217"/>
        <v>10</v>
      </c>
      <c r="D2291" s="117">
        <v>184000</v>
      </c>
      <c r="E2291" s="117">
        <v>58000</v>
      </c>
      <c r="F2291" s="117">
        <v>2012</v>
      </c>
      <c r="G2291" s="117">
        <v>2.4644870000000001</v>
      </c>
      <c r="N2291" s="117" t="str">
        <f t="shared" si="213"/>
        <v>18400058000</v>
      </c>
      <c r="O2291" s="117">
        <f t="shared" si="214"/>
        <v>41</v>
      </c>
      <c r="P2291" s="117">
        <f t="shared" si="215"/>
        <v>10</v>
      </c>
      <c r="R2291" s="117">
        <f>VLOOKUP(B2291&amp;"-"&amp;C2291,Backgroundconc!$A$3:$E$2100,4,FALSE)</f>
        <v>184000</v>
      </c>
      <c r="S2291" s="117">
        <f>VLOOKUP(B2291&amp;"-"&amp;C2291,Backgroundconc!$A$3:$E$2100,5,FALSE)</f>
        <v>58000</v>
      </c>
    </row>
    <row r="2292" spans="1:19">
      <c r="A2292" s="117" t="str">
        <f t="shared" si="212"/>
        <v>41112012</v>
      </c>
      <c r="B2292" s="117">
        <f t="shared" si="216"/>
        <v>41</v>
      </c>
      <c r="C2292" s="117">
        <f t="shared" si="217"/>
        <v>11</v>
      </c>
      <c r="D2292" s="117">
        <v>184000</v>
      </c>
      <c r="E2292" s="117">
        <v>62000</v>
      </c>
      <c r="F2292" s="117">
        <v>2012</v>
      </c>
      <c r="G2292" s="117">
        <v>2.4369719999999999</v>
      </c>
      <c r="N2292" s="117" t="str">
        <f t="shared" si="213"/>
        <v>18400062000</v>
      </c>
      <c r="O2292" s="117">
        <f t="shared" si="214"/>
        <v>41</v>
      </c>
      <c r="P2292" s="117">
        <f t="shared" si="215"/>
        <v>11</v>
      </c>
      <c r="R2292" s="117">
        <f>VLOOKUP(B2292&amp;"-"&amp;C2292,Backgroundconc!$A$3:$E$2100,4,FALSE)</f>
        <v>184000</v>
      </c>
      <c r="S2292" s="117">
        <f>VLOOKUP(B2292&amp;"-"&amp;C2292,Backgroundconc!$A$3:$E$2100,5,FALSE)</f>
        <v>62000</v>
      </c>
    </row>
    <row r="2293" spans="1:19">
      <c r="A2293" s="117" t="str">
        <f t="shared" si="212"/>
        <v>41122012</v>
      </c>
      <c r="B2293" s="117">
        <f t="shared" si="216"/>
        <v>41</v>
      </c>
      <c r="C2293" s="117">
        <f t="shared" si="217"/>
        <v>12</v>
      </c>
      <c r="D2293" s="117">
        <v>184000</v>
      </c>
      <c r="E2293" s="117">
        <v>66000</v>
      </c>
      <c r="F2293" s="117">
        <v>2012</v>
      </c>
      <c r="G2293" s="117">
        <v>2.5782530000000001</v>
      </c>
      <c r="N2293" s="117" t="str">
        <f t="shared" si="213"/>
        <v>18400066000</v>
      </c>
      <c r="O2293" s="117">
        <f t="shared" si="214"/>
        <v>41</v>
      </c>
      <c r="P2293" s="117">
        <f t="shared" si="215"/>
        <v>12</v>
      </c>
      <c r="R2293" s="117" t="e">
        <f>VLOOKUP(B2293&amp;"-"&amp;C2293,Backgroundconc!$A$3:$E$2100,4,FALSE)</f>
        <v>#N/A</v>
      </c>
      <c r="S2293" s="117" t="e">
        <f>VLOOKUP(B2293&amp;"-"&amp;C2293,Backgroundconc!$A$3:$E$2100,5,FALSE)</f>
        <v>#N/A</v>
      </c>
    </row>
    <row r="2294" spans="1:19">
      <c r="A2294" s="117" t="str">
        <f t="shared" si="212"/>
        <v>41132012</v>
      </c>
      <c r="B2294" s="117">
        <f t="shared" si="216"/>
        <v>41</v>
      </c>
      <c r="C2294" s="117">
        <f t="shared" si="217"/>
        <v>13</v>
      </c>
      <c r="D2294" s="117">
        <v>184000</v>
      </c>
      <c r="E2294" s="117">
        <v>70000</v>
      </c>
      <c r="F2294" s="117">
        <v>2012</v>
      </c>
      <c r="G2294" s="117">
        <v>2.7092139999999998</v>
      </c>
      <c r="N2294" s="117" t="str">
        <f t="shared" si="213"/>
        <v>18400070000</v>
      </c>
      <c r="O2294" s="117">
        <f t="shared" si="214"/>
        <v>41</v>
      </c>
      <c r="P2294" s="117">
        <f t="shared" si="215"/>
        <v>13</v>
      </c>
      <c r="R2294" s="117">
        <f>VLOOKUP(B2294&amp;"-"&amp;C2294,Backgroundconc!$A$3:$E$2100,4,FALSE)</f>
        <v>184000</v>
      </c>
      <c r="S2294" s="117">
        <f>VLOOKUP(B2294&amp;"-"&amp;C2294,Backgroundconc!$A$3:$E$2100,5,FALSE)</f>
        <v>70000</v>
      </c>
    </row>
    <row r="2295" spans="1:19">
      <c r="A2295" s="117" t="str">
        <f t="shared" si="212"/>
        <v>41142012</v>
      </c>
      <c r="B2295" s="117">
        <f t="shared" si="216"/>
        <v>41</v>
      </c>
      <c r="C2295" s="117">
        <f t="shared" si="217"/>
        <v>14</v>
      </c>
      <c r="D2295" s="117">
        <v>184000</v>
      </c>
      <c r="E2295" s="117">
        <v>74000</v>
      </c>
      <c r="F2295" s="117">
        <v>2012</v>
      </c>
      <c r="G2295" s="117">
        <v>2.812954</v>
      </c>
      <c r="N2295" s="117" t="str">
        <f t="shared" si="213"/>
        <v>18400074000</v>
      </c>
      <c r="O2295" s="117">
        <f t="shared" si="214"/>
        <v>41</v>
      </c>
      <c r="P2295" s="117">
        <f t="shared" si="215"/>
        <v>14</v>
      </c>
      <c r="R2295" s="117">
        <f>VLOOKUP(B2295&amp;"-"&amp;C2295,Backgroundconc!$A$3:$E$2100,4,FALSE)</f>
        <v>184000</v>
      </c>
      <c r="S2295" s="117">
        <f>VLOOKUP(B2295&amp;"-"&amp;C2295,Backgroundconc!$A$3:$E$2100,5,FALSE)</f>
        <v>74000</v>
      </c>
    </row>
    <row r="2296" spans="1:19">
      <c r="A2296" s="117" t="str">
        <f t="shared" si="212"/>
        <v>41152012</v>
      </c>
      <c r="B2296" s="117">
        <f t="shared" si="216"/>
        <v>41</v>
      </c>
      <c r="C2296" s="117">
        <f t="shared" si="217"/>
        <v>15</v>
      </c>
      <c r="D2296" s="117">
        <v>184000</v>
      </c>
      <c r="E2296" s="117">
        <v>78000</v>
      </c>
      <c r="F2296" s="117">
        <v>2012</v>
      </c>
      <c r="G2296" s="117">
        <v>2.7293340000000001</v>
      </c>
      <c r="N2296" s="117" t="str">
        <f t="shared" si="213"/>
        <v>18400078000</v>
      </c>
      <c r="O2296" s="117">
        <f t="shared" si="214"/>
        <v>41</v>
      </c>
      <c r="P2296" s="117">
        <f t="shared" si="215"/>
        <v>15</v>
      </c>
      <c r="R2296" s="117">
        <f>VLOOKUP(B2296&amp;"-"&amp;C2296,Backgroundconc!$A$3:$E$2100,4,FALSE)</f>
        <v>184000</v>
      </c>
      <c r="S2296" s="117">
        <f>VLOOKUP(B2296&amp;"-"&amp;C2296,Backgroundconc!$A$3:$E$2100,5,FALSE)</f>
        <v>78000</v>
      </c>
    </row>
    <row r="2297" spans="1:19">
      <c r="A2297" s="117" t="str">
        <f t="shared" si="212"/>
        <v>41162012</v>
      </c>
      <c r="B2297" s="117">
        <f t="shared" si="216"/>
        <v>41</v>
      </c>
      <c r="C2297" s="117">
        <f t="shared" si="217"/>
        <v>16</v>
      </c>
      <c r="D2297" s="117">
        <v>184000</v>
      </c>
      <c r="E2297" s="117">
        <v>82000</v>
      </c>
      <c r="F2297" s="117">
        <v>2012</v>
      </c>
      <c r="G2297" s="117">
        <v>2.7138100000000001</v>
      </c>
      <c r="N2297" s="117" t="str">
        <f t="shared" si="213"/>
        <v>18400082000</v>
      </c>
      <c r="O2297" s="117">
        <f t="shared" si="214"/>
        <v>41</v>
      </c>
      <c r="P2297" s="117">
        <f t="shared" si="215"/>
        <v>16</v>
      </c>
      <c r="R2297" s="117">
        <f>VLOOKUP(B2297&amp;"-"&amp;C2297,Backgroundconc!$A$3:$E$2100,4,FALSE)</f>
        <v>184000</v>
      </c>
      <c r="S2297" s="117">
        <f>VLOOKUP(B2297&amp;"-"&amp;C2297,Backgroundconc!$A$3:$E$2100,5,FALSE)</f>
        <v>82000</v>
      </c>
    </row>
    <row r="2298" spans="1:19">
      <c r="A2298" s="117" t="str">
        <f t="shared" si="212"/>
        <v>41172012</v>
      </c>
      <c r="B2298" s="117">
        <f t="shared" si="216"/>
        <v>41</v>
      </c>
      <c r="C2298" s="117">
        <f t="shared" si="217"/>
        <v>17</v>
      </c>
      <c r="D2298" s="117">
        <v>184000</v>
      </c>
      <c r="E2298" s="117">
        <v>86000</v>
      </c>
      <c r="F2298" s="117">
        <v>2012</v>
      </c>
      <c r="G2298" s="117">
        <v>2.868296</v>
      </c>
      <c r="N2298" s="117" t="str">
        <f t="shared" si="213"/>
        <v>18400086000</v>
      </c>
      <c r="O2298" s="117">
        <f t="shared" si="214"/>
        <v>41</v>
      </c>
      <c r="P2298" s="117">
        <f t="shared" si="215"/>
        <v>17</v>
      </c>
      <c r="R2298" s="117">
        <f>VLOOKUP(B2298&amp;"-"&amp;C2298,Backgroundconc!$A$3:$E$2100,4,FALSE)</f>
        <v>184000</v>
      </c>
      <c r="S2298" s="117">
        <f>VLOOKUP(B2298&amp;"-"&amp;C2298,Backgroundconc!$A$3:$E$2100,5,FALSE)</f>
        <v>86000</v>
      </c>
    </row>
    <row r="2299" spans="1:19">
      <c r="A2299" s="117" t="str">
        <f t="shared" si="212"/>
        <v>41182012</v>
      </c>
      <c r="B2299" s="117">
        <f t="shared" si="216"/>
        <v>41</v>
      </c>
      <c r="C2299" s="117">
        <f t="shared" si="217"/>
        <v>18</v>
      </c>
      <c r="D2299" s="117">
        <v>184000</v>
      </c>
      <c r="E2299" s="117">
        <v>90000</v>
      </c>
      <c r="F2299" s="117">
        <v>2012</v>
      </c>
      <c r="G2299" s="117">
        <v>3.097226</v>
      </c>
      <c r="N2299" s="117" t="str">
        <f t="shared" si="213"/>
        <v>18400090000</v>
      </c>
      <c r="O2299" s="117">
        <f t="shared" si="214"/>
        <v>41</v>
      </c>
      <c r="P2299" s="117">
        <f t="shared" si="215"/>
        <v>18</v>
      </c>
      <c r="R2299" s="117">
        <f>VLOOKUP(B2299&amp;"-"&amp;C2299,Backgroundconc!$A$3:$E$2100,4,FALSE)</f>
        <v>184000</v>
      </c>
      <c r="S2299" s="117">
        <f>VLOOKUP(B2299&amp;"-"&amp;C2299,Backgroundconc!$A$3:$E$2100,5,FALSE)</f>
        <v>90000</v>
      </c>
    </row>
    <row r="2300" spans="1:19">
      <c r="A2300" s="117" t="str">
        <f t="shared" si="212"/>
        <v>41192012</v>
      </c>
      <c r="B2300" s="117">
        <f t="shared" si="216"/>
        <v>41</v>
      </c>
      <c r="C2300" s="117">
        <f t="shared" si="217"/>
        <v>19</v>
      </c>
      <c r="D2300" s="117">
        <v>184000</v>
      </c>
      <c r="E2300" s="117">
        <v>94000</v>
      </c>
      <c r="F2300" s="117">
        <v>2012</v>
      </c>
      <c r="G2300" s="117">
        <v>3.1204519999999998</v>
      </c>
      <c r="N2300" s="117" t="str">
        <f t="shared" si="213"/>
        <v>18400094000</v>
      </c>
      <c r="O2300" s="117">
        <f t="shared" si="214"/>
        <v>41</v>
      </c>
      <c r="P2300" s="117">
        <f t="shared" si="215"/>
        <v>19</v>
      </c>
      <c r="R2300" s="117">
        <f>VLOOKUP(B2300&amp;"-"&amp;C2300,Backgroundconc!$A$3:$E$2100,4,FALSE)</f>
        <v>184000</v>
      </c>
      <c r="S2300" s="117">
        <f>VLOOKUP(B2300&amp;"-"&amp;C2300,Backgroundconc!$A$3:$E$2100,5,FALSE)</f>
        <v>94000</v>
      </c>
    </row>
    <row r="2301" spans="1:19">
      <c r="A2301" s="117" t="str">
        <f t="shared" si="212"/>
        <v>41202012</v>
      </c>
      <c r="B2301" s="117">
        <f t="shared" si="216"/>
        <v>41</v>
      </c>
      <c r="C2301" s="117">
        <f t="shared" si="217"/>
        <v>20</v>
      </c>
      <c r="D2301" s="117">
        <v>184000</v>
      </c>
      <c r="E2301" s="117">
        <v>98000</v>
      </c>
      <c r="F2301" s="117">
        <v>2012</v>
      </c>
      <c r="G2301" s="117">
        <v>3.1219239999999999</v>
      </c>
      <c r="N2301" s="117" t="str">
        <f t="shared" si="213"/>
        <v>18400098000</v>
      </c>
      <c r="O2301" s="117">
        <f t="shared" si="214"/>
        <v>41</v>
      </c>
      <c r="P2301" s="117">
        <f t="shared" si="215"/>
        <v>20</v>
      </c>
      <c r="R2301" s="117">
        <f>VLOOKUP(B2301&amp;"-"&amp;C2301,Backgroundconc!$A$3:$E$2100,4,FALSE)</f>
        <v>184000</v>
      </c>
      <c r="S2301" s="117">
        <f>VLOOKUP(B2301&amp;"-"&amp;C2301,Backgroundconc!$A$3:$E$2100,5,FALSE)</f>
        <v>98000</v>
      </c>
    </row>
    <row r="2302" spans="1:19">
      <c r="A2302" s="117" t="str">
        <f t="shared" si="212"/>
        <v>41212012</v>
      </c>
      <c r="B2302" s="117">
        <f t="shared" si="216"/>
        <v>41</v>
      </c>
      <c r="C2302" s="117">
        <f t="shared" si="217"/>
        <v>21</v>
      </c>
      <c r="D2302" s="117">
        <v>184000</v>
      </c>
      <c r="E2302" s="117">
        <v>102000</v>
      </c>
      <c r="F2302" s="117">
        <v>2012</v>
      </c>
      <c r="G2302" s="117">
        <v>3.4592610000000001</v>
      </c>
      <c r="N2302" s="117" t="str">
        <f t="shared" si="213"/>
        <v>184000102000</v>
      </c>
      <c r="O2302" s="117">
        <f t="shared" si="214"/>
        <v>41</v>
      </c>
      <c r="P2302" s="117">
        <f t="shared" si="215"/>
        <v>21</v>
      </c>
      <c r="R2302" s="117">
        <f>VLOOKUP(B2302&amp;"-"&amp;C2302,Backgroundconc!$A$3:$E$2100,4,FALSE)</f>
        <v>184000</v>
      </c>
      <c r="S2302" s="117">
        <f>VLOOKUP(B2302&amp;"-"&amp;C2302,Backgroundconc!$A$3:$E$2100,5,FALSE)</f>
        <v>102000</v>
      </c>
    </row>
    <row r="2303" spans="1:19">
      <c r="A2303" s="117" t="str">
        <f t="shared" si="212"/>
        <v>41222012</v>
      </c>
      <c r="B2303" s="117">
        <f t="shared" si="216"/>
        <v>41</v>
      </c>
      <c r="C2303" s="117">
        <f t="shared" si="217"/>
        <v>22</v>
      </c>
      <c r="D2303" s="117">
        <v>184000</v>
      </c>
      <c r="E2303" s="117">
        <v>106000</v>
      </c>
      <c r="F2303" s="117">
        <v>2012</v>
      </c>
      <c r="G2303" s="117">
        <v>3.4052120000000001</v>
      </c>
      <c r="N2303" s="117" t="str">
        <f t="shared" si="213"/>
        <v>184000106000</v>
      </c>
      <c r="O2303" s="117">
        <f t="shared" si="214"/>
        <v>41</v>
      </c>
      <c r="P2303" s="117">
        <f t="shared" si="215"/>
        <v>22</v>
      </c>
      <c r="R2303" s="117">
        <f>VLOOKUP(B2303&amp;"-"&amp;C2303,Backgroundconc!$A$3:$E$2100,4,FALSE)</f>
        <v>184000</v>
      </c>
      <c r="S2303" s="117">
        <f>VLOOKUP(B2303&amp;"-"&amp;C2303,Backgroundconc!$A$3:$E$2100,5,FALSE)</f>
        <v>106000</v>
      </c>
    </row>
    <row r="2304" spans="1:19">
      <c r="A2304" s="117" t="str">
        <f t="shared" si="212"/>
        <v>41232012</v>
      </c>
      <c r="B2304" s="117">
        <f t="shared" si="216"/>
        <v>41</v>
      </c>
      <c r="C2304" s="117">
        <f t="shared" si="217"/>
        <v>23</v>
      </c>
      <c r="D2304" s="117">
        <v>184000</v>
      </c>
      <c r="E2304" s="117">
        <v>110000</v>
      </c>
      <c r="F2304" s="117">
        <v>2012</v>
      </c>
      <c r="G2304" s="117">
        <v>3.3104149999999999</v>
      </c>
      <c r="N2304" s="117" t="str">
        <f t="shared" si="213"/>
        <v>184000110000</v>
      </c>
      <c r="O2304" s="117">
        <f t="shared" si="214"/>
        <v>41</v>
      </c>
      <c r="P2304" s="117">
        <f t="shared" si="215"/>
        <v>23</v>
      </c>
      <c r="R2304" s="117">
        <f>VLOOKUP(B2304&amp;"-"&amp;C2304,Backgroundconc!$A$3:$E$2100,4,FALSE)</f>
        <v>184000</v>
      </c>
      <c r="S2304" s="117">
        <f>VLOOKUP(B2304&amp;"-"&amp;C2304,Backgroundconc!$A$3:$E$2100,5,FALSE)</f>
        <v>110000</v>
      </c>
    </row>
    <row r="2305" spans="1:19">
      <c r="A2305" s="117" t="str">
        <f t="shared" si="212"/>
        <v>41242012</v>
      </c>
      <c r="B2305" s="117">
        <f t="shared" si="216"/>
        <v>41</v>
      </c>
      <c r="C2305" s="117">
        <f t="shared" si="217"/>
        <v>24</v>
      </c>
      <c r="D2305" s="117">
        <v>184000</v>
      </c>
      <c r="E2305" s="117">
        <v>114000</v>
      </c>
      <c r="F2305" s="117">
        <v>2012</v>
      </c>
      <c r="G2305" s="117">
        <v>3.0253070000000002</v>
      </c>
      <c r="N2305" s="117" t="str">
        <f t="shared" si="213"/>
        <v>184000114000</v>
      </c>
      <c r="O2305" s="117">
        <f t="shared" si="214"/>
        <v>41</v>
      </c>
      <c r="P2305" s="117">
        <f t="shared" si="215"/>
        <v>24</v>
      </c>
      <c r="R2305" s="117">
        <f>VLOOKUP(B2305&amp;"-"&amp;C2305,Backgroundconc!$A$3:$E$2100,4,FALSE)</f>
        <v>184000</v>
      </c>
      <c r="S2305" s="117">
        <f>VLOOKUP(B2305&amp;"-"&amp;C2305,Backgroundconc!$A$3:$E$2100,5,FALSE)</f>
        <v>114000</v>
      </c>
    </row>
    <row r="2306" spans="1:19">
      <c r="A2306" s="117" t="str">
        <f t="shared" si="212"/>
        <v>41252012</v>
      </c>
      <c r="B2306" s="117">
        <f t="shared" si="216"/>
        <v>41</v>
      </c>
      <c r="C2306" s="117">
        <f t="shared" si="217"/>
        <v>25</v>
      </c>
      <c r="D2306" s="117">
        <v>184000</v>
      </c>
      <c r="E2306" s="117">
        <v>118000</v>
      </c>
      <c r="F2306" s="117">
        <v>2012</v>
      </c>
      <c r="G2306" s="117">
        <v>3.1908750000000001</v>
      </c>
      <c r="N2306" s="117" t="str">
        <f t="shared" si="213"/>
        <v>184000118000</v>
      </c>
      <c r="O2306" s="117">
        <f t="shared" si="214"/>
        <v>41</v>
      </c>
      <c r="P2306" s="117">
        <f t="shared" si="215"/>
        <v>25</v>
      </c>
      <c r="R2306" s="117">
        <f>VLOOKUP(B2306&amp;"-"&amp;C2306,Backgroundconc!$A$3:$E$2100,4,FALSE)</f>
        <v>184000</v>
      </c>
      <c r="S2306" s="117">
        <f>VLOOKUP(B2306&amp;"-"&amp;C2306,Backgroundconc!$A$3:$E$2100,5,FALSE)</f>
        <v>118000</v>
      </c>
    </row>
    <row r="2307" spans="1:19">
      <c r="A2307" s="117" t="str">
        <f t="shared" ref="A2307:A2370" si="218">CONCATENATE(B2307,C2307,F2307)</f>
        <v>41262012</v>
      </c>
      <c r="B2307" s="117">
        <f t="shared" si="216"/>
        <v>41</v>
      </c>
      <c r="C2307" s="117">
        <f t="shared" si="217"/>
        <v>26</v>
      </c>
      <c r="D2307" s="117">
        <v>184000</v>
      </c>
      <c r="E2307" s="117">
        <v>122000</v>
      </c>
      <c r="F2307" s="117">
        <v>2012</v>
      </c>
      <c r="G2307" s="117">
        <v>3.417265</v>
      </c>
      <c r="N2307" s="117" t="str">
        <f t="shared" ref="N2307:N2370" si="219">D2307&amp;E2307</f>
        <v>184000122000</v>
      </c>
      <c r="O2307" s="117">
        <f t="shared" ref="O2307:O2370" si="220">B2307</f>
        <v>41</v>
      </c>
      <c r="P2307" s="117">
        <f t="shared" ref="P2307:P2370" si="221">C2307</f>
        <v>26</v>
      </c>
      <c r="R2307" s="117">
        <f>VLOOKUP(B2307&amp;"-"&amp;C2307,Backgroundconc!$A$3:$E$2100,4,FALSE)</f>
        <v>184000</v>
      </c>
      <c r="S2307" s="117">
        <f>VLOOKUP(B2307&amp;"-"&amp;C2307,Backgroundconc!$A$3:$E$2100,5,FALSE)</f>
        <v>122000</v>
      </c>
    </row>
    <row r="2308" spans="1:19">
      <c r="A2308" s="117" t="str">
        <f t="shared" si="218"/>
        <v>41272012</v>
      </c>
      <c r="B2308" s="117">
        <f t="shared" si="216"/>
        <v>41</v>
      </c>
      <c r="C2308" s="117">
        <f t="shared" si="217"/>
        <v>27</v>
      </c>
      <c r="D2308" s="117">
        <v>184000</v>
      </c>
      <c r="E2308" s="117">
        <v>126000</v>
      </c>
      <c r="F2308" s="117">
        <v>2012</v>
      </c>
      <c r="G2308" s="117">
        <v>3.2685010000000001</v>
      </c>
      <c r="N2308" s="117" t="str">
        <f t="shared" si="219"/>
        <v>184000126000</v>
      </c>
      <c r="O2308" s="117">
        <f t="shared" si="220"/>
        <v>41</v>
      </c>
      <c r="P2308" s="117">
        <f t="shared" si="221"/>
        <v>27</v>
      </c>
      <c r="R2308" s="117">
        <f>VLOOKUP(B2308&amp;"-"&amp;C2308,Backgroundconc!$A$3:$E$2100,4,FALSE)</f>
        <v>184000</v>
      </c>
      <c r="S2308" s="117">
        <f>VLOOKUP(B2308&amp;"-"&amp;C2308,Backgroundconc!$A$3:$E$2100,5,FALSE)</f>
        <v>126000</v>
      </c>
    </row>
    <row r="2309" spans="1:19">
      <c r="A2309" s="117" t="str">
        <f t="shared" si="218"/>
        <v>41282012</v>
      </c>
      <c r="B2309" s="117">
        <f t="shared" si="216"/>
        <v>41</v>
      </c>
      <c r="C2309" s="117">
        <f t="shared" si="217"/>
        <v>28</v>
      </c>
      <c r="D2309" s="117">
        <v>184000</v>
      </c>
      <c r="E2309" s="117">
        <v>130000</v>
      </c>
      <c r="F2309" s="117">
        <v>2012</v>
      </c>
      <c r="G2309" s="117">
        <v>3.4958360000000002</v>
      </c>
      <c r="N2309" s="117" t="str">
        <f t="shared" si="219"/>
        <v>184000130000</v>
      </c>
      <c r="O2309" s="117">
        <f t="shared" si="220"/>
        <v>41</v>
      </c>
      <c r="P2309" s="117">
        <f t="shared" si="221"/>
        <v>28</v>
      </c>
      <c r="R2309" s="117">
        <f>VLOOKUP(B2309&amp;"-"&amp;C2309,Backgroundconc!$A$3:$E$2100,4,FALSE)</f>
        <v>184000</v>
      </c>
      <c r="S2309" s="117">
        <f>VLOOKUP(B2309&amp;"-"&amp;C2309,Backgroundconc!$A$3:$E$2100,5,FALSE)</f>
        <v>130000</v>
      </c>
    </row>
    <row r="2310" spans="1:19">
      <c r="A2310" s="117" t="str">
        <f t="shared" si="218"/>
        <v>41292012</v>
      </c>
      <c r="B2310" s="117">
        <f t="shared" si="216"/>
        <v>41</v>
      </c>
      <c r="C2310" s="117">
        <f t="shared" si="217"/>
        <v>29</v>
      </c>
      <c r="D2310" s="117">
        <v>184000</v>
      </c>
      <c r="E2310" s="117">
        <v>134000</v>
      </c>
      <c r="F2310" s="117">
        <v>2012</v>
      </c>
      <c r="G2310" s="117">
        <v>3.8140309999999999</v>
      </c>
      <c r="N2310" s="117" t="str">
        <f t="shared" si="219"/>
        <v>184000134000</v>
      </c>
      <c r="O2310" s="117">
        <f t="shared" si="220"/>
        <v>41</v>
      </c>
      <c r="P2310" s="117">
        <f t="shared" si="221"/>
        <v>29</v>
      </c>
      <c r="R2310" s="117">
        <f>VLOOKUP(B2310&amp;"-"&amp;C2310,Backgroundconc!$A$3:$E$2100,4,FALSE)</f>
        <v>184000</v>
      </c>
      <c r="S2310" s="117">
        <f>VLOOKUP(B2310&amp;"-"&amp;C2310,Backgroundconc!$A$3:$E$2100,5,FALSE)</f>
        <v>134000</v>
      </c>
    </row>
    <row r="2311" spans="1:19">
      <c r="A2311" s="117" t="str">
        <f t="shared" si="218"/>
        <v>41302012</v>
      </c>
      <c r="B2311" s="117">
        <f t="shared" si="216"/>
        <v>41</v>
      </c>
      <c r="C2311" s="117">
        <f t="shared" si="217"/>
        <v>30</v>
      </c>
      <c r="D2311" s="117">
        <v>184000</v>
      </c>
      <c r="E2311" s="117">
        <v>138000</v>
      </c>
      <c r="F2311" s="117">
        <v>2012</v>
      </c>
      <c r="G2311" s="117">
        <v>3.9309539999999998</v>
      </c>
      <c r="N2311" s="117" t="str">
        <f t="shared" si="219"/>
        <v>184000138000</v>
      </c>
      <c r="O2311" s="117">
        <f t="shared" si="220"/>
        <v>41</v>
      </c>
      <c r="P2311" s="117">
        <f t="shared" si="221"/>
        <v>30</v>
      </c>
      <c r="R2311" s="117">
        <f>VLOOKUP(B2311&amp;"-"&amp;C2311,Backgroundconc!$A$3:$E$2100,4,FALSE)</f>
        <v>184000</v>
      </c>
      <c r="S2311" s="117">
        <f>VLOOKUP(B2311&amp;"-"&amp;C2311,Backgroundconc!$A$3:$E$2100,5,FALSE)</f>
        <v>138000</v>
      </c>
    </row>
    <row r="2312" spans="1:19">
      <c r="A2312" s="117" t="str">
        <f t="shared" si="218"/>
        <v>41312012</v>
      </c>
      <c r="B2312" s="117">
        <f t="shared" si="216"/>
        <v>41</v>
      </c>
      <c r="C2312" s="117">
        <f t="shared" si="217"/>
        <v>31</v>
      </c>
      <c r="D2312" s="117">
        <v>184000</v>
      </c>
      <c r="E2312" s="117">
        <v>142000</v>
      </c>
      <c r="F2312" s="117">
        <v>2012</v>
      </c>
      <c r="G2312" s="117">
        <v>3.8958599999999999</v>
      </c>
      <c r="N2312" s="117" t="str">
        <f t="shared" si="219"/>
        <v>184000142000</v>
      </c>
      <c r="O2312" s="117">
        <f t="shared" si="220"/>
        <v>41</v>
      </c>
      <c r="P2312" s="117">
        <f t="shared" si="221"/>
        <v>31</v>
      </c>
      <c r="R2312" s="117">
        <f>VLOOKUP(B2312&amp;"-"&amp;C2312,Backgroundconc!$A$3:$E$2100,4,FALSE)</f>
        <v>184000</v>
      </c>
      <c r="S2312" s="117">
        <f>VLOOKUP(B2312&amp;"-"&amp;C2312,Backgroundconc!$A$3:$E$2100,5,FALSE)</f>
        <v>142000</v>
      </c>
    </row>
    <row r="2313" spans="1:19">
      <c r="A2313" s="117" t="str">
        <f t="shared" si="218"/>
        <v>41322012</v>
      </c>
      <c r="B2313" s="117">
        <f t="shared" si="216"/>
        <v>41</v>
      </c>
      <c r="C2313" s="117">
        <f t="shared" si="217"/>
        <v>32</v>
      </c>
      <c r="D2313" s="117">
        <v>184000</v>
      </c>
      <c r="E2313" s="117">
        <v>146000</v>
      </c>
      <c r="F2313" s="117">
        <v>2012</v>
      </c>
      <c r="G2313" s="117">
        <v>3.897392</v>
      </c>
      <c r="N2313" s="117" t="str">
        <f t="shared" si="219"/>
        <v>184000146000</v>
      </c>
      <c r="O2313" s="117">
        <f t="shared" si="220"/>
        <v>41</v>
      </c>
      <c r="P2313" s="117">
        <f t="shared" si="221"/>
        <v>32</v>
      </c>
      <c r="R2313" s="117">
        <f>VLOOKUP(B2313&amp;"-"&amp;C2313,Backgroundconc!$A$3:$E$2100,4,FALSE)</f>
        <v>184000</v>
      </c>
      <c r="S2313" s="117">
        <f>VLOOKUP(B2313&amp;"-"&amp;C2313,Backgroundconc!$A$3:$E$2100,5,FALSE)</f>
        <v>146000</v>
      </c>
    </row>
    <row r="2314" spans="1:19">
      <c r="A2314" s="117" t="str">
        <f t="shared" si="218"/>
        <v>41332012</v>
      </c>
      <c r="B2314" s="117">
        <f t="shared" si="216"/>
        <v>41</v>
      </c>
      <c r="C2314" s="117">
        <f t="shared" si="217"/>
        <v>33</v>
      </c>
      <c r="D2314" s="117">
        <v>184000</v>
      </c>
      <c r="E2314" s="117">
        <v>150000</v>
      </c>
      <c r="F2314" s="117">
        <v>2012</v>
      </c>
      <c r="G2314" s="117">
        <v>3.9358520000000001</v>
      </c>
      <c r="N2314" s="117" t="str">
        <f t="shared" si="219"/>
        <v>184000150000</v>
      </c>
      <c r="O2314" s="117">
        <f t="shared" si="220"/>
        <v>41</v>
      </c>
      <c r="P2314" s="117">
        <f t="shared" si="221"/>
        <v>33</v>
      </c>
      <c r="R2314" s="117">
        <f>VLOOKUP(B2314&amp;"-"&amp;C2314,Backgroundconc!$A$3:$E$2100,4,FALSE)</f>
        <v>184000</v>
      </c>
      <c r="S2314" s="117">
        <f>VLOOKUP(B2314&amp;"-"&amp;C2314,Backgroundconc!$A$3:$E$2100,5,FALSE)</f>
        <v>150000</v>
      </c>
    </row>
    <row r="2315" spans="1:19">
      <c r="A2315" s="117" t="str">
        <f t="shared" si="218"/>
        <v>41342012</v>
      </c>
      <c r="B2315" s="117">
        <f t="shared" si="216"/>
        <v>41</v>
      </c>
      <c r="C2315" s="117">
        <f t="shared" si="217"/>
        <v>34</v>
      </c>
      <c r="D2315" s="117">
        <v>184000</v>
      </c>
      <c r="E2315" s="117">
        <v>154000</v>
      </c>
      <c r="F2315" s="117">
        <v>2012</v>
      </c>
      <c r="G2315" s="117">
        <v>3.738083</v>
      </c>
      <c r="N2315" s="117" t="str">
        <f t="shared" si="219"/>
        <v>184000154000</v>
      </c>
      <c r="O2315" s="117">
        <f t="shared" si="220"/>
        <v>41</v>
      </c>
      <c r="P2315" s="117">
        <f t="shared" si="221"/>
        <v>34</v>
      </c>
      <c r="R2315" s="117">
        <f>VLOOKUP(B2315&amp;"-"&amp;C2315,Backgroundconc!$A$3:$E$2100,4,FALSE)</f>
        <v>184000</v>
      </c>
      <c r="S2315" s="117">
        <f>VLOOKUP(B2315&amp;"-"&amp;C2315,Backgroundconc!$A$3:$E$2100,5,FALSE)</f>
        <v>154000</v>
      </c>
    </row>
    <row r="2316" spans="1:19">
      <c r="A2316" s="117" t="str">
        <f t="shared" si="218"/>
        <v>41352012</v>
      </c>
      <c r="B2316" s="117">
        <f t="shared" si="216"/>
        <v>41</v>
      </c>
      <c r="C2316" s="117">
        <f t="shared" si="217"/>
        <v>35</v>
      </c>
      <c r="D2316" s="117">
        <v>184000</v>
      </c>
      <c r="E2316" s="117">
        <v>158000</v>
      </c>
      <c r="F2316" s="117">
        <v>2012</v>
      </c>
      <c r="G2316" s="117">
        <v>3.8079130000000001</v>
      </c>
      <c r="N2316" s="117" t="str">
        <f t="shared" si="219"/>
        <v>184000158000</v>
      </c>
      <c r="O2316" s="117">
        <f t="shared" si="220"/>
        <v>41</v>
      </c>
      <c r="P2316" s="117">
        <f t="shared" si="221"/>
        <v>35</v>
      </c>
      <c r="R2316" s="117">
        <f>VLOOKUP(B2316&amp;"-"&amp;C2316,Backgroundconc!$A$3:$E$2100,4,FALSE)</f>
        <v>184000</v>
      </c>
      <c r="S2316" s="117">
        <f>VLOOKUP(B2316&amp;"-"&amp;C2316,Backgroundconc!$A$3:$E$2100,5,FALSE)</f>
        <v>158000</v>
      </c>
    </row>
    <row r="2317" spans="1:19">
      <c r="A2317" s="117" t="str">
        <f t="shared" si="218"/>
        <v>41362012</v>
      </c>
      <c r="B2317" s="117">
        <f t="shared" si="216"/>
        <v>41</v>
      </c>
      <c r="C2317" s="117">
        <f t="shared" si="217"/>
        <v>36</v>
      </c>
      <c r="D2317" s="117">
        <v>184000</v>
      </c>
      <c r="E2317" s="117">
        <v>162000</v>
      </c>
      <c r="F2317" s="117">
        <v>2012</v>
      </c>
      <c r="G2317" s="117">
        <v>3.846641</v>
      </c>
      <c r="N2317" s="117" t="str">
        <f t="shared" si="219"/>
        <v>184000162000</v>
      </c>
      <c r="O2317" s="117">
        <f t="shared" si="220"/>
        <v>41</v>
      </c>
      <c r="P2317" s="117">
        <f t="shared" si="221"/>
        <v>36</v>
      </c>
      <c r="R2317" s="117">
        <f>VLOOKUP(B2317&amp;"-"&amp;C2317,Backgroundconc!$A$3:$E$2100,4,FALSE)</f>
        <v>184000</v>
      </c>
      <c r="S2317" s="117">
        <f>VLOOKUP(B2317&amp;"-"&amp;C2317,Backgroundconc!$A$3:$E$2100,5,FALSE)</f>
        <v>162000</v>
      </c>
    </row>
    <row r="2318" spans="1:19">
      <c r="A2318" s="117" t="str">
        <f t="shared" si="218"/>
        <v>41372012</v>
      </c>
      <c r="B2318" s="117">
        <f t="shared" si="216"/>
        <v>41</v>
      </c>
      <c r="C2318" s="117">
        <f t="shared" si="217"/>
        <v>37</v>
      </c>
      <c r="D2318" s="117">
        <v>184000</v>
      </c>
      <c r="E2318" s="117">
        <v>166000</v>
      </c>
      <c r="F2318" s="117">
        <v>2012</v>
      </c>
      <c r="G2318" s="117">
        <v>3.7749980000000001</v>
      </c>
      <c r="N2318" s="117" t="str">
        <f t="shared" si="219"/>
        <v>184000166000</v>
      </c>
      <c r="O2318" s="117">
        <f t="shared" si="220"/>
        <v>41</v>
      </c>
      <c r="P2318" s="117">
        <f t="shared" si="221"/>
        <v>37</v>
      </c>
      <c r="R2318" s="117">
        <f>VLOOKUP(B2318&amp;"-"&amp;C2318,Backgroundconc!$A$3:$E$2100,4,FALSE)</f>
        <v>184000</v>
      </c>
      <c r="S2318" s="117">
        <f>VLOOKUP(B2318&amp;"-"&amp;C2318,Backgroundconc!$A$3:$E$2100,5,FALSE)</f>
        <v>166000</v>
      </c>
    </row>
    <row r="2319" spans="1:19">
      <c r="A2319" s="117" t="str">
        <f t="shared" si="218"/>
        <v>41382012</v>
      </c>
      <c r="B2319" s="117">
        <f t="shared" si="216"/>
        <v>41</v>
      </c>
      <c r="C2319" s="117">
        <f t="shared" si="217"/>
        <v>38</v>
      </c>
      <c r="D2319" s="117">
        <v>184000</v>
      </c>
      <c r="E2319" s="117">
        <v>170000</v>
      </c>
      <c r="F2319" s="117">
        <v>2012</v>
      </c>
      <c r="G2319" s="117">
        <v>3.4682710000000001</v>
      </c>
      <c r="N2319" s="117" t="str">
        <f t="shared" si="219"/>
        <v>184000170000</v>
      </c>
      <c r="O2319" s="117">
        <f t="shared" si="220"/>
        <v>41</v>
      </c>
      <c r="P2319" s="117">
        <f t="shared" si="221"/>
        <v>38</v>
      </c>
      <c r="R2319" s="117">
        <f>VLOOKUP(B2319&amp;"-"&amp;C2319,Backgroundconc!$A$3:$E$2100,4,FALSE)</f>
        <v>184000</v>
      </c>
      <c r="S2319" s="117">
        <f>VLOOKUP(B2319&amp;"-"&amp;C2319,Backgroundconc!$A$3:$E$2100,5,FALSE)</f>
        <v>170000</v>
      </c>
    </row>
    <row r="2320" spans="1:19">
      <c r="A2320" s="117" t="str">
        <f t="shared" si="218"/>
        <v>41392012</v>
      </c>
      <c r="B2320" s="117">
        <f t="shared" si="216"/>
        <v>41</v>
      </c>
      <c r="C2320" s="117">
        <f t="shared" si="217"/>
        <v>39</v>
      </c>
      <c r="D2320" s="117">
        <v>184000</v>
      </c>
      <c r="E2320" s="117">
        <v>174000</v>
      </c>
      <c r="F2320" s="117">
        <v>2012</v>
      </c>
      <c r="G2320" s="117">
        <v>3.4101110000000001</v>
      </c>
      <c r="N2320" s="117" t="str">
        <f t="shared" si="219"/>
        <v>184000174000</v>
      </c>
      <c r="O2320" s="117">
        <f t="shared" si="220"/>
        <v>41</v>
      </c>
      <c r="P2320" s="117">
        <f t="shared" si="221"/>
        <v>39</v>
      </c>
      <c r="R2320" s="117">
        <f>VLOOKUP(B2320&amp;"-"&amp;C2320,Backgroundconc!$A$3:$E$2100,4,FALSE)</f>
        <v>184000</v>
      </c>
      <c r="S2320" s="117">
        <f>VLOOKUP(B2320&amp;"-"&amp;C2320,Backgroundconc!$A$3:$E$2100,5,FALSE)</f>
        <v>174000</v>
      </c>
    </row>
    <row r="2321" spans="1:19">
      <c r="A2321" s="117" t="str">
        <f t="shared" si="218"/>
        <v>41402012</v>
      </c>
      <c r="B2321" s="117">
        <f t="shared" si="216"/>
        <v>41</v>
      </c>
      <c r="C2321" s="117">
        <f t="shared" si="217"/>
        <v>40</v>
      </c>
      <c r="D2321" s="117">
        <v>184000</v>
      </c>
      <c r="E2321" s="117">
        <v>178000</v>
      </c>
      <c r="F2321" s="117">
        <v>2012</v>
      </c>
      <c r="G2321" s="117">
        <v>3.3324410000000002</v>
      </c>
      <c r="N2321" s="117" t="str">
        <f t="shared" si="219"/>
        <v>184000178000</v>
      </c>
      <c r="O2321" s="117">
        <f t="shared" si="220"/>
        <v>41</v>
      </c>
      <c r="P2321" s="117">
        <f t="shared" si="221"/>
        <v>40</v>
      </c>
      <c r="R2321" s="117">
        <f>VLOOKUP(B2321&amp;"-"&amp;C2321,Backgroundconc!$A$3:$E$2100,4,FALSE)</f>
        <v>184000</v>
      </c>
      <c r="S2321" s="117">
        <f>VLOOKUP(B2321&amp;"-"&amp;C2321,Backgroundconc!$A$3:$E$2100,5,FALSE)</f>
        <v>178000</v>
      </c>
    </row>
    <row r="2322" spans="1:19">
      <c r="A2322" s="117" t="str">
        <f t="shared" si="218"/>
        <v>41412012</v>
      </c>
      <c r="B2322" s="117">
        <f t="shared" si="216"/>
        <v>41</v>
      </c>
      <c r="C2322" s="117">
        <f t="shared" si="217"/>
        <v>41</v>
      </c>
      <c r="D2322" s="117">
        <v>184000</v>
      </c>
      <c r="E2322" s="117">
        <v>182000</v>
      </c>
      <c r="F2322" s="117">
        <v>2012</v>
      </c>
      <c r="G2322" s="117">
        <v>3.1170770000000001</v>
      </c>
      <c r="N2322" s="117" t="str">
        <f t="shared" si="219"/>
        <v>184000182000</v>
      </c>
      <c r="O2322" s="117">
        <f t="shared" si="220"/>
        <v>41</v>
      </c>
      <c r="P2322" s="117">
        <f t="shared" si="221"/>
        <v>41</v>
      </c>
      <c r="R2322" s="117">
        <f>VLOOKUP(B2322&amp;"-"&amp;C2322,Backgroundconc!$A$3:$E$2100,4,FALSE)</f>
        <v>184000</v>
      </c>
      <c r="S2322" s="117">
        <f>VLOOKUP(B2322&amp;"-"&amp;C2322,Backgroundconc!$A$3:$E$2100,5,FALSE)</f>
        <v>182000</v>
      </c>
    </row>
    <row r="2323" spans="1:19">
      <c r="A2323" s="117" t="str">
        <f t="shared" si="218"/>
        <v>41422012</v>
      </c>
      <c r="B2323" s="117">
        <f t="shared" si="216"/>
        <v>41</v>
      </c>
      <c r="C2323" s="117">
        <f t="shared" si="217"/>
        <v>42</v>
      </c>
      <c r="D2323" s="117">
        <v>184000</v>
      </c>
      <c r="E2323" s="117">
        <v>186000</v>
      </c>
      <c r="F2323" s="117">
        <v>2012</v>
      </c>
      <c r="G2323" s="117">
        <v>2.8670100000000001</v>
      </c>
      <c r="N2323" s="117" t="str">
        <f t="shared" si="219"/>
        <v>184000186000</v>
      </c>
      <c r="O2323" s="117">
        <f t="shared" si="220"/>
        <v>41</v>
      </c>
      <c r="P2323" s="117">
        <f t="shared" si="221"/>
        <v>42</v>
      </c>
      <c r="R2323" s="117">
        <f>VLOOKUP(B2323&amp;"-"&amp;C2323,Backgroundconc!$A$3:$E$2100,4,FALSE)</f>
        <v>184000</v>
      </c>
      <c r="S2323" s="117">
        <f>VLOOKUP(B2323&amp;"-"&amp;C2323,Backgroundconc!$A$3:$E$2100,5,FALSE)</f>
        <v>186000</v>
      </c>
    </row>
    <row r="2324" spans="1:19">
      <c r="A2324" s="117" t="str">
        <f t="shared" si="218"/>
        <v>41432012</v>
      </c>
      <c r="B2324" s="117">
        <f t="shared" si="216"/>
        <v>41</v>
      </c>
      <c r="C2324" s="117">
        <f t="shared" si="217"/>
        <v>43</v>
      </c>
      <c r="D2324" s="117">
        <v>184000</v>
      </c>
      <c r="E2324" s="117">
        <v>190000</v>
      </c>
      <c r="F2324" s="117">
        <v>2012</v>
      </c>
      <c r="G2324" s="117">
        <v>2.8432810000000002</v>
      </c>
      <c r="N2324" s="117" t="str">
        <f t="shared" si="219"/>
        <v>184000190000</v>
      </c>
      <c r="O2324" s="117">
        <f t="shared" si="220"/>
        <v>41</v>
      </c>
      <c r="P2324" s="117">
        <f t="shared" si="221"/>
        <v>43</v>
      </c>
      <c r="R2324" s="117">
        <f>VLOOKUP(B2324&amp;"-"&amp;C2324,Backgroundconc!$A$3:$E$2100,4,FALSE)</f>
        <v>184000</v>
      </c>
      <c r="S2324" s="117">
        <f>VLOOKUP(B2324&amp;"-"&amp;C2324,Backgroundconc!$A$3:$E$2100,5,FALSE)</f>
        <v>190000</v>
      </c>
    </row>
    <row r="2325" spans="1:19">
      <c r="A2325" s="117" t="str">
        <f t="shared" si="218"/>
        <v>41442012</v>
      </c>
      <c r="B2325" s="117">
        <f t="shared" si="216"/>
        <v>41</v>
      </c>
      <c r="C2325" s="117">
        <f t="shared" si="217"/>
        <v>44</v>
      </c>
      <c r="D2325" s="117">
        <v>184000</v>
      </c>
      <c r="E2325" s="117">
        <v>194000</v>
      </c>
      <c r="F2325" s="117">
        <v>2012</v>
      </c>
      <c r="G2325" s="117">
        <v>2.8707479999999999</v>
      </c>
      <c r="N2325" s="117" t="str">
        <f t="shared" si="219"/>
        <v>184000194000</v>
      </c>
      <c r="O2325" s="117">
        <f t="shared" si="220"/>
        <v>41</v>
      </c>
      <c r="P2325" s="117">
        <f t="shared" si="221"/>
        <v>44</v>
      </c>
      <c r="R2325" s="117">
        <f>VLOOKUP(B2325&amp;"-"&amp;C2325,Backgroundconc!$A$3:$E$2100,4,FALSE)</f>
        <v>184000</v>
      </c>
      <c r="S2325" s="117">
        <f>VLOOKUP(B2325&amp;"-"&amp;C2325,Backgroundconc!$A$3:$E$2100,5,FALSE)</f>
        <v>194000</v>
      </c>
    </row>
    <row r="2326" spans="1:19">
      <c r="A2326" s="117" t="str">
        <f t="shared" si="218"/>
        <v>41452012</v>
      </c>
      <c r="B2326" s="117">
        <f t="shared" si="216"/>
        <v>41</v>
      </c>
      <c r="C2326" s="117">
        <f t="shared" si="217"/>
        <v>45</v>
      </c>
      <c r="D2326" s="117">
        <v>184000</v>
      </c>
      <c r="E2326" s="117">
        <v>198000</v>
      </c>
      <c r="F2326" s="117">
        <v>2012</v>
      </c>
      <c r="G2326" s="117">
        <v>2.921065</v>
      </c>
      <c r="N2326" s="117" t="str">
        <f t="shared" si="219"/>
        <v>184000198000</v>
      </c>
      <c r="O2326" s="117">
        <f t="shared" si="220"/>
        <v>41</v>
      </c>
      <c r="P2326" s="117">
        <f t="shared" si="221"/>
        <v>45</v>
      </c>
      <c r="R2326" s="117">
        <f>VLOOKUP(B2326&amp;"-"&amp;C2326,Backgroundconc!$A$3:$E$2100,4,FALSE)</f>
        <v>184000</v>
      </c>
      <c r="S2326" s="117">
        <f>VLOOKUP(B2326&amp;"-"&amp;C2326,Backgroundconc!$A$3:$E$2100,5,FALSE)</f>
        <v>198000</v>
      </c>
    </row>
    <row r="2327" spans="1:19">
      <c r="A2327" s="117" t="str">
        <f t="shared" si="218"/>
        <v>41462012</v>
      </c>
      <c r="B2327" s="117">
        <f t="shared" si="216"/>
        <v>41</v>
      </c>
      <c r="C2327" s="117">
        <f t="shared" si="217"/>
        <v>46</v>
      </c>
      <c r="D2327" s="117">
        <v>184000</v>
      </c>
      <c r="E2327" s="117">
        <v>202000</v>
      </c>
      <c r="F2327" s="117">
        <v>2012</v>
      </c>
      <c r="G2327" s="117">
        <v>2.7726950000000001</v>
      </c>
      <c r="N2327" s="117" t="str">
        <f t="shared" si="219"/>
        <v>184000202000</v>
      </c>
      <c r="O2327" s="117">
        <f t="shared" si="220"/>
        <v>41</v>
      </c>
      <c r="P2327" s="117">
        <f t="shared" si="221"/>
        <v>46</v>
      </c>
      <c r="R2327" s="117">
        <f>VLOOKUP(B2327&amp;"-"&amp;C2327,Backgroundconc!$A$3:$E$2100,4,FALSE)</f>
        <v>184000</v>
      </c>
      <c r="S2327" s="117">
        <f>VLOOKUP(B2327&amp;"-"&amp;C2327,Backgroundconc!$A$3:$E$2100,5,FALSE)</f>
        <v>202000</v>
      </c>
    </row>
    <row r="2328" spans="1:19">
      <c r="A2328" s="117" t="str">
        <f t="shared" si="218"/>
        <v>41472012</v>
      </c>
      <c r="B2328" s="117">
        <f t="shared" si="216"/>
        <v>41</v>
      </c>
      <c r="C2328" s="117">
        <f t="shared" si="217"/>
        <v>47</v>
      </c>
      <c r="D2328" s="117">
        <v>184000</v>
      </c>
      <c r="E2328" s="117">
        <v>206000</v>
      </c>
      <c r="F2328" s="117">
        <v>2012</v>
      </c>
      <c r="G2328" s="117">
        <v>2.6427149999999999</v>
      </c>
      <c r="N2328" s="117" t="str">
        <f t="shared" si="219"/>
        <v>184000206000</v>
      </c>
      <c r="O2328" s="117">
        <f t="shared" si="220"/>
        <v>41</v>
      </c>
      <c r="P2328" s="117">
        <f t="shared" si="221"/>
        <v>47</v>
      </c>
      <c r="R2328" s="117">
        <f>VLOOKUP(B2328&amp;"-"&amp;C2328,Backgroundconc!$A$3:$E$2100,4,FALSE)</f>
        <v>184000</v>
      </c>
      <c r="S2328" s="117">
        <f>VLOOKUP(B2328&amp;"-"&amp;C2328,Backgroundconc!$A$3:$E$2100,5,FALSE)</f>
        <v>206000</v>
      </c>
    </row>
    <row r="2329" spans="1:19">
      <c r="A2329" s="117" t="str">
        <f t="shared" si="218"/>
        <v>41482012</v>
      </c>
      <c r="B2329" s="117">
        <f t="shared" si="216"/>
        <v>41</v>
      </c>
      <c r="C2329" s="117">
        <f t="shared" si="217"/>
        <v>48</v>
      </c>
      <c r="D2329" s="117">
        <v>184000</v>
      </c>
      <c r="E2329" s="117">
        <v>210000</v>
      </c>
      <c r="F2329" s="117">
        <v>2012</v>
      </c>
      <c r="G2329" s="117">
        <v>2.5991119999999999</v>
      </c>
      <c r="N2329" s="117" t="str">
        <f t="shared" si="219"/>
        <v>184000210000</v>
      </c>
      <c r="O2329" s="117">
        <f t="shared" si="220"/>
        <v>41</v>
      </c>
      <c r="P2329" s="117">
        <f t="shared" si="221"/>
        <v>48</v>
      </c>
      <c r="R2329" s="117">
        <f>VLOOKUP(B2329&amp;"-"&amp;C2329,Backgroundconc!$A$3:$E$2100,4,FALSE)</f>
        <v>184000</v>
      </c>
      <c r="S2329" s="117">
        <f>VLOOKUP(B2329&amp;"-"&amp;C2329,Backgroundconc!$A$3:$E$2100,5,FALSE)</f>
        <v>210000</v>
      </c>
    </row>
    <row r="2330" spans="1:19">
      <c r="A2330" s="117" t="str">
        <f t="shared" si="218"/>
        <v>41492012</v>
      </c>
      <c r="B2330" s="117">
        <f t="shared" si="216"/>
        <v>41</v>
      </c>
      <c r="C2330" s="117">
        <f t="shared" si="217"/>
        <v>49</v>
      </c>
      <c r="D2330" s="117">
        <v>184000</v>
      </c>
      <c r="E2330" s="117">
        <v>214000</v>
      </c>
      <c r="F2330" s="117">
        <v>2012</v>
      </c>
      <c r="G2330" s="117">
        <v>2.6142099999999999</v>
      </c>
      <c r="N2330" s="117" t="str">
        <f t="shared" si="219"/>
        <v>184000214000</v>
      </c>
      <c r="O2330" s="117">
        <f t="shared" si="220"/>
        <v>41</v>
      </c>
      <c r="P2330" s="117">
        <f t="shared" si="221"/>
        <v>49</v>
      </c>
      <c r="R2330" s="117">
        <f>VLOOKUP(B2330&amp;"-"&amp;C2330,Backgroundconc!$A$3:$E$2100,4,FALSE)</f>
        <v>184000</v>
      </c>
      <c r="S2330" s="117">
        <f>VLOOKUP(B2330&amp;"-"&amp;C2330,Backgroundconc!$A$3:$E$2100,5,FALSE)</f>
        <v>214000</v>
      </c>
    </row>
    <row r="2331" spans="1:19">
      <c r="A2331" s="117" t="str">
        <f t="shared" si="218"/>
        <v>41502012</v>
      </c>
      <c r="B2331" s="117">
        <f t="shared" si="216"/>
        <v>41</v>
      </c>
      <c r="C2331" s="117">
        <f t="shared" si="217"/>
        <v>50</v>
      </c>
      <c r="D2331" s="117">
        <v>184000</v>
      </c>
      <c r="E2331" s="117">
        <v>218000</v>
      </c>
      <c r="F2331" s="117">
        <v>2012</v>
      </c>
      <c r="G2331" s="117">
        <v>2.5674489999999999</v>
      </c>
      <c r="N2331" s="117" t="str">
        <f t="shared" si="219"/>
        <v>184000218000</v>
      </c>
      <c r="O2331" s="117">
        <f t="shared" si="220"/>
        <v>41</v>
      </c>
      <c r="P2331" s="117">
        <f t="shared" si="221"/>
        <v>50</v>
      </c>
      <c r="R2331" s="117">
        <f>VLOOKUP(B2331&amp;"-"&amp;C2331,Backgroundconc!$A$3:$E$2100,4,FALSE)</f>
        <v>184000</v>
      </c>
      <c r="S2331" s="117">
        <f>VLOOKUP(B2331&amp;"-"&amp;C2331,Backgroundconc!$A$3:$E$2100,5,FALSE)</f>
        <v>218000</v>
      </c>
    </row>
    <row r="2332" spans="1:19">
      <c r="A2332" s="117" t="str">
        <f t="shared" si="218"/>
        <v>41512012</v>
      </c>
      <c r="B2332" s="117">
        <f t="shared" ref="B2332:B2395" si="222">(D2332-24000)/4000+1</f>
        <v>41</v>
      </c>
      <c r="C2332" s="117">
        <f t="shared" ref="C2332:C2395" si="223">(E2332-22000)/4000+1</f>
        <v>51</v>
      </c>
      <c r="D2332" s="117">
        <v>184000</v>
      </c>
      <c r="E2332" s="117">
        <v>222000</v>
      </c>
      <c r="F2332" s="117">
        <v>2012</v>
      </c>
      <c r="G2332" s="117">
        <v>2.56229</v>
      </c>
      <c r="N2332" s="117" t="str">
        <f t="shared" si="219"/>
        <v>184000222000</v>
      </c>
      <c r="O2332" s="117">
        <f t="shared" si="220"/>
        <v>41</v>
      </c>
      <c r="P2332" s="117">
        <f t="shared" si="221"/>
        <v>51</v>
      </c>
      <c r="R2332" s="117">
        <f>VLOOKUP(B2332&amp;"-"&amp;C2332,Backgroundconc!$A$3:$E$2100,4,FALSE)</f>
        <v>184000</v>
      </c>
      <c r="S2332" s="117">
        <f>VLOOKUP(B2332&amp;"-"&amp;C2332,Backgroundconc!$A$3:$E$2100,5,FALSE)</f>
        <v>222000</v>
      </c>
    </row>
    <row r="2333" spans="1:19">
      <c r="A2333" s="117" t="str">
        <f t="shared" si="218"/>
        <v>41522012</v>
      </c>
      <c r="B2333" s="117">
        <f t="shared" si="222"/>
        <v>41</v>
      </c>
      <c r="C2333" s="117">
        <f t="shared" si="223"/>
        <v>52</v>
      </c>
      <c r="D2333" s="117">
        <v>184000</v>
      </c>
      <c r="E2333" s="117">
        <v>226000</v>
      </c>
      <c r="F2333" s="117">
        <v>2012</v>
      </c>
      <c r="G2333" s="117">
        <v>2.7896749999999999</v>
      </c>
      <c r="N2333" s="117" t="str">
        <f t="shared" si="219"/>
        <v>184000226000</v>
      </c>
      <c r="O2333" s="117">
        <f t="shared" si="220"/>
        <v>41</v>
      </c>
      <c r="P2333" s="117">
        <f t="shared" si="221"/>
        <v>52</v>
      </c>
      <c r="R2333" s="117">
        <f>VLOOKUP(B2333&amp;"-"&amp;C2333,Backgroundconc!$A$3:$E$2100,4,FALSE)</f>
        <v>184000</v>
      </c>
      <c r="S2333" s="117">
        <f>VLOOKUP(B2333&amp;"-"&amp;C2333,Backgroundconc!$A$3:$E$2100,5,FALSE)</f>
        <v>226000</v>
      </c>
    </row>
    <row r="2334" spans="1:19">
      <c r="A2334" s="117" t="str">
        <f t="shared" si="218"/>
        <v>41532012</v>
      </c>
      <c r="B2334" s="117">
        <f t="shared" si="222"/>
        <v>41</v>
      </c>
      <c r="C2334" s="117">
        <f t="shared" si="223"/>
        <v>53</v>
      </c>
      <c r="D2334" s="117">
        <v>184000</v>
      </c>
      <c r="E2334" s="117">
        <v>230000</v>
      </c>
      <c r="F2334" s="117">
        <v>2012</v>
      </c>
      <c r="G2334" s="117">
        <v>2.7794940000000001</v>
      </c>
      <c r="N2334" s="117" t="str">
        <f t="shared" si="219"/>
        <v>184000230000</v>
      </c>
      <c r="O2334" s="117">
        <f t="shared" si="220"/>
        <v>41</v>
      </c>
      <c r="P2334" s="117">
        <f t="shared" si="221"/>
        <v>53</v>
      </c>
      <c r="R2334" s="117">
        <f>VLOOKUP(B2334&amp;"-"&amp;C2334,Backgroundconc!$A$3:$E$2100,4,FALSE)</f>
        <v>184000</v>
      </c>
      <c r="S2334" s="117">
        <f>VLOOKUP(B2334&amp;"-"&amp;C2334,Backgroundconc!$A$3:$E$2100,5,FALSE)</f>
        <v>230000</v>
      </c>
    </row>
    <row r="2335" spans="1:19">
      <c r="A2335" s="117" t="str">
        <f t="shared" si="218"/>
        <v>41542012</v>
      </c>
      <c r="B2335" s="117">
        <f t="shared" si="222"/>
        <v>41</v>
      </c>
      <c r="C2335" s="117">
        <f t="shared" si="223"/>
        <v>54</v>
      </c>
      <c r="D2335" s="117">
        <v>184000</v>
      </c>
      <c r="E2335" s="117">
        <v>234000</v>
      </c>
      <c r="F2335" s="117">
        <v>2012</v>
      </c>
      <c r="G2335" s="117">
        <v>2.950828</v>
      </c>
      <c r="N2335" s="117" t="str">
        <f t="shared" si="219"/>
        <v>184000234000</v>
      </c>
      <c r="O2335" s="117">
        <f t="shared" si="220"/>
        <v>41</v>
      </c>
      <c r="P2335" s="117">
        <f t="shared" si="221"/>
        <v>54</v>
      </c>
      <c r="R2335" s="117">
        <f>VLOOKUP(B2335&amp;"-"&amp;C2335,Backgroundconc!$A$3:$E$2100,4,FALSE)</f>
        <v>184000</v>
      </c>
      <c r="S2335" s="117">
        <f>VLOOKUP(B2335&amp;"-"&amp;C2335,Backgroundconc!$A$3:$E$2100,5,FALSE)</f>
        <v>234000</v>
      </c>
    </row>
    <row r="2336" spans="1:19">
      <c r="A2336" s="117" t="str">
        <f t="shared" si="218"/>
        <v>41552012</v>
      </c>
      <c r="B2336" s="117">
        <f t="shared" si="222"/>
        <v>41</v>
      </c>
      <c r="C2336" s="117">
        <f t="shared" si="223"/>
        <v>55</v>
      </c>
      <c r="D2336" s="117">
        <v>184000</v>
      </c>
      <c r="E2336" s="117">
        <v>238000</v>
      </c>
      <c r="F2336" s="117">
        <v>2012</v>
      </c>
      <c r="G2336" s="117">
        <v>3.2218650000000002</v>
      </c>
      <c r="N2336" s="117" t="str">
        <f t="shared" si="219"/>
        <v>184000238000</v>
      </c>
      <c r="O2336" s="117">
        <f t="shared" si="220"/>
        <v>41</v>
      </c>
      <c r="P2336" s="117">
        <f t="shared" si="221"/>
        <v>55</v>
      </c>
      <c r="R2336" s="117">
        <f>VLOOKUP(B2336&amp;"-"&amp;C2336,Backgroundconc!$A$3:$E$2100,4,FALSE)</f>
        <v>184000</v>
      </c>
      <c r="S2336" s="117">
        <f>VLOOKUP(B2336&amp;"-"&amp;C2336,Backgroundconc!$A$3:$E$2100,5,FALSE)</f>
        <v>238000</v>
      </c>
    </row>
    <row r="2337" spans="1:19">
      <c r="A2337" s="117" t="str">
        <f t="shared" si="218"/>
        <v>41562012</v>
      </c>
      <c r="B2337" s="117">
        <f t="shared" si="222"/>
        <v>41</v>
      </c>
      <c r="C2337" s="117">
        <f t="shared" si="223"/>
        <v>56</v>
      </c>
      <c r="D2337" s="117">
        <v>184000</v>
      </c>
      <c r="E2337" s="117">
        <v>242000</v>
      </c>
      <c r="F2337" s="117">
        <v>2012</v>
      </c>
      <c r="G2337" s="117">
        <v>3.2231939999999999</v>
      </c>
      <c r="N2337" s="117" t="str">
        <f t="shared" si="219"/>
        <v>184000242000</v>
      </c>
      <c r="O2337" s="117">
        <f t="shared" si="220"/>
        <v>41</v>
      </c>
      <c r="P2337" s="117">
        <f t="shared" si="221"/>
        <v>56</v>
      </c>
      <c r="R2337" s="117">
        <f>VLOOKUP(B2337&amp;"-"&amp;C2337,Backgroundconc!$A$3:$E$2100,4,FALSE)</f>
        <v>184000</v>
      </c>
      <c r="S2337" s="117">
        <f>VLOOKUP(B2337&amp;"-"&amp;C2337,Backgroundconc!$A$3:$E$2100,5,FALSE)</f>
        <v>242000</v>
      </c>
    </row>
    <row r="2338" spans="1:19">
      <c r="A2338" s="117" t="str">
        <f t="shared" si="218"/>
        <v>41572012</v>
      </c>
      <c r="B2338" s="117">
        <f t="shared" si="222"/>
        <v>41</v>
      </c>
      <c r="C2338" s="117">
        <f t="shared" si="223"/>
        <v>57</v>
      </c>
      <c r="D2338" s="117">
        <v>184000</v>
      </c>
      <c r="E2338" s="117">
        <v>246000</v>
      </c>
      <c r="F2338" s="117">
        <v>2012</v>
      </c>
      <c r="G2338" s="117">
        <v>3.0214490000000001</v>
      </c>
      <c r="N2338" s="117" t="str">
        <f t="shared" si="219"/>
        <v>184000246000</v>
      </c>
      <c r="O2338" s="117">
        <f t="shared" si="220"/>
        <v>41</v>
      </c>
      <c r="P2338" s="117">
        <f t="shared" si="221"/>
        <v>57</v>
      </c>
      <c r="R2338" s="117" t="e">
        <f>VLOOKUP(B2338&amp;"-"&amp;C2338,Backgroundconc!$A$3:$E$2100,4,FALSE)</f>
        <v>#N/A</v>
      </c>
      <c r="S2338" s="117" t="e">
        <f>VLOOKUP(B2338&amp;"-"&amp;C2338,Backgroundconc!$A$3:$E$2100,5,FALSE)</f>
        <v>#N/A</v>
      </c>
    </row>
    <row r="2339" spans="1:19">
      <c r="A2339" s="117" t="str">
        <f t="shared" si="218"/>
        <v>4212012</v>
      </c>
      <c r="B2339" s="117">
        <f t="shared" si="222"/>
        <v>42</v>
      </c>
      <c r="C2339" s="117">
        <f t="shared" si="223"/>
        <v>1</v>
      </c>
      <c r="D2339" s="117">
        <v>188000</v>
      </c>
      <c r="E2339" s="117">
        <v>22000</v>
      </c>
      <c r="F2339" s="117">
        <v>2012</v>
      </c>
      <c r="G2339" s="117">
        <v>3.262114</v>
      </c>
      <c r="N2339" s="117" t="str">
        <f t="shared" si="219"/>
        <v>18800022000</v>
      </c>
      <c r="O2339" s="117">
        <f t="shared" si="220"/>
        <v>42</v>
      </c>
      <c r="P2339" s="117">
        <f t="shared" si="221"/>
        <v>1</v>
      </c>
      <c r="R2339" s="117" t="e">
        <f>VLOOKUP(B2339&amp;"-"&amp;C2339,Backgroundconc!$A$3:$E$2100,4,FALSE)</f>
        <v>#N/A</v>
      </c>
      <c r="S2339" s="117" t="e">
        <f>VLOOKUP(B2339&amp;"-"&amp;C2339,Backgroundconc!$A$3:$E$2100,5,FALSE)</f>
        <v>#N/A</v>
      </c>
    </row>
    <row r="2340" spans="1:19">
      <c r="A2340" s="117" t="str">
        <f t="shared" si="218"/>
        <v>4222012</v>
      </c>
      <c r="B2340" s="117">
        <f t="shared" si="222"/>
        <v>42</v>
      </c>
      <c r="C2340" s="117">
        <f t="shared" si="223"/>
        <v>2</v>
      </c>
      <c r="D2340" s="117">
        <v>188000</v>
      </c>
      <c r="E2340" s="117">
        <v>26000</v>
      </c>
      <c r="F2340" s="117">
        <v>2012</v>
      </c>
      <c r="G2340" s="117">
        <v>2.723811</v>
      </c>
      <c r="N2340" s="117" t="str">
        <f t="shared" si="219"/>
        <v>18800026000</v>
      </c>
      <c r="O2340" s="117">
        <f t="shared" si="220"/>
        <v>42</v>
      </c>
      <c r="P2340" s="117">
        <f t="shared" si="221"/>
        <v>2</v>
      </c>
      <c r="R2340" s="117" t="e">
        <f>VLOOKUP(B2340&amp;"-"&amp;C2340,Backgroundconc!$A$3:$E$2100,4,FALSE)</f>
        <v>#N/A</v>
      </c>
      <c r="S2340" s="117" t="e">
        <f>VLOOKUP(B2340&amp;"-"&amp;C2340,Backgroundconc!$A$3:$E$2100,5,FALSE)</f>
        <v>#N/A</v>
      </c>
    </row>
    <row r="2341" spans="1:19">
      <c r="A2341" s="117" t="str">
        <f t="shared" si="218"/>
        <v>4232012</v>
      </c>
      <c r="B2341" s="117">
        <f t="shared" si="222"/>
        <v>42</v>
      </c>
      <c r="C2341" s="117">
        <f t="shared" si="223"/>
        <v>3</v>
      </c>
      <c r="D2341" s="117">
        <v>188000</v>
      </c>
      <c r="E2341" s="117">
        <v>30000</v>
      </c>
      <c r="F2341" s="117">
        <v>2012</v>
      </c>
      <c r="G2341" s="117">
        <v>3.0880999999999998</v>
      </c>
      <c r="N2341" s="117" t="str">
        <f t="shared" si="219"/>
        <v>18800030000</v>
      </c>
      <c r="O2341" s="117">
        <f t="shared" si="220"/>
        <v>42</v>
      </c>
      <c r="P2341" s="117">
        <f t="shared" si="221"/>
        <v>3</v>
      </c>
      <c r="R2341" s="117" t="e">
        <f>VLOOKUP(B2341&amp;"-"&amp;C2341,Backgroundconc!$A$3:$E$2100,4,FALSE)</f>
        <v>#N/A</v>
      </c>
      <c r="S2341" s="117" t="e">
        <f>VLOOKUP(B2341&amp;"-"&amp;C2341,Backgroundconc!$A$3:$E$2100,5,FALSE)</f>
        <v>#N/A</v>
      </c>
    </row>
    <row r="2342" spans="1:19">
      <c r="A2342" s="117" t="str">
        <f t="shared" si="218"/>
        <v>4242012</v>
      </c>
      <c r="B2342" s="117">
        <f t="shared" si="222"/>
        <v>42</v>
      </c>
      <c r="C2342" s="117">
        <f t="shared" si="223"/>
        <v>4</v>
      </c>
      <c r="D2342" s="117">
        <v>188000</v>
      </c>
      <c r="E2342" s="117">
        <v>34000</v>
      </c>
      <c r="F2342" s="117">
        <v>2012</v>
      </c>
      <c r="G2342" s="117">
        <v>2.8487589999999998</v>
      </c>
      <c r="N2342" s="117" t="str">
        <f t="shared" si="219"/>
        <v>18800034000</v>
      </c>
      <c r="O2342" s="117">
        <f t="shared" si="220"/>
        <v>42</v>
      </c>
      <c r="P2342" s="117">
        <f t="shared" si="221"/>
        <v>4</v>
      </c>
      <c r="R2342" s="117" t="e">
        <f>VLOOKUP(B2342&amp;"-"&amp;C2342,Backgroundconc!$A$3:$E$2100,4,FALSE)</f>
        <v>#N/A</v>
      </c>
      <c r="S2342" s="117" t="e">
        <f>VLOOKUP(B2342&amp;"-"&amp;C2342,Backgroundconc!$A$3:$E$2100,5,FALSE)</f>
        <v>#N/A</v>
      </c>
    </row>
    <row r="2343" spans="1:19">
      <c r="A2343" s="117" t="str">
        <f t="shared" si="218"/>
        <v>4252012</v>
      </c>
      <c r="B2343" s="117">
        <f t="shared" si="222"/>
        <v>42</v>
      </c>
      <c r="C2343" s="117">
        <f t="shared" si="223"/>
        <v>5</v>
      </c>
      <c r="D2343" s="117">
        <v>188000</v>
      </c>
      <c r="E2343" s="117">
        <v>38000</v>
      </c>
      <c r="F2343" s="117">
        <v>2012</v>
      </c>
      <c r="G2343" s="117">
        <v>2.7900399999999999</v>
      </c>
      <c r="N2343" s="117" t="str">
        <f t="shared" si="219"/>
        <v>18800038000</v>
      </c>
      <c r="O2343" s="117">
        <f t="shared" si="220"/>
        <v>42</v>
      </c>
      <c r="P2343" s="117">
        <f t="shared" si="221"/>
        <v>5</v>
      </c>
      <c r="R2343" s="117" t="e">
        <f>VLOOKUP(B2343&amp;"-"&amp;C2343,Backgroundconc!$A$3:$E$2100,4,FALSE)</f>
        <v>#N/A</v>
      </c>
      <c r="S2343" s="117" t="e">
        <f>VLOOKUP(B2343&amp;"-"&amp;C2343,Backgroundconc!$A$3:$E$2100,5,FALSE)</f>
        <v>#N/A</v>
      </c>
    </row>
    <row r="2344" spans="1:19">
      <c r="A2344" s="117" t="str">
        <f t="shared" si="218"/>
        <v>4262012</v>
      </c>
      <c r="B2344" s="117">
        <f t="shared" si="222"/>
        <v>42</v>
      </c>
      <c r="C2344" s="117">
        <f t="shared" si="223"/>
        <v>6</v>
      </c>
      <c r="D2344" s="117">
        <v>188000</v>
      </c>
      <c r="E2344" s="117">
        <v>42000</v>
      </c>
      <c r="F2344" s="117">
        <v>2012</v>
      </c>
      <c r="G2344" s="117">
        <v>2.749355</v>
      </c>
      <c r="N2344" s="117" t="str">
        <f t="shared" si="219"/>
        <v>18800042000</v>
      </c>
      <c r="O2344" s="117">
        <f t="shared" si="220"/>
        <v>42</v>
      </c>
      <c r="P2344" s="117">
        <f t="shared" si="221"/>
        <v>6</v>
      </c>
      <c r="R2344" s="117" t="e">
        <f>VLOOKUP(B2344&amp;"-"&amp;C2344,Backgroundconc!$A$3:$E$2100,4,FALSE)</f>
        <v>#N/A</v>
      </c>
      <c r="S2344" s="117" t="e">
        <f>VLOOKUP(B2344&amp;"-"&amp;C2344,Backgroundconc!$A$3:$E$2100,5,FALSE)</f>
        <v>#N/A</v>
      </c>
    </row>
    <row r="2345" spans="1:19">
      <c r="A2345" s="117" t="str">
        <f t="shared" si="218"/>
        <v>4272012</v>
      </c>
      <c r="B2345" s="117">
        <f t="shared" si="222"/>
        <v>42</v>
      </c>
      <c r="C2345" s="117">
        <f t="shared" si="223"/>
        <v>7</v>
      </c>
      <c r="D2345" s="117">
        <v>188000</v>
      </c>
      <c r="E2345" s="117">
        <v>46000</v>
      </c>
      <c r="F2345" s="117">
        <v>2012</v>
      </c>
      <c r="G2345" s="117">
        <v>2.7690160000000001</v>
      </c>
      <c r="N2345" s="117" t="str">
        <f t="shared" si="219"/>
        <v>18800046000</v>
      </c>
      <c r="O2345" s="117">
        <f t="shared" si="220"/>
        <v>42</v>
      </c>
      <c r="P2345" s="117">
        <f t="shared" si="221"/>
        <v>7</v>
      </c>
      <c r="R2345" s="117" t="e">
        <f>VLOOKUP(B2345&amp;"-"&amp;C2345,Backgroundconc!$A$3:$E$2100,4,FALSE)</f>
        <v>#N/A</v>
      </c>
      <c r="S2345" s="117" t="e">
        <f>VLOOKUP(B2345&amp;"-"&amp;C2345,Backgroundconc!$A$3:$E$2100,5,FALSE)</f>
        <v>#N/A</v>
      </c>
    </row>
    <row r="2346" spans="1:19">
      <c r="A2346" s="117" t="str">
        <f t="shared" si="218"/>
        <v>4282012</v>
      </c>
      <c r="B2346" s="117">
        <f t="shared" si="222"/>
        <v>42</v>
      </c>
      <c r="C2346" s="117">
        <f t="shared" si="223"/>
        <v>8</v>
      </c>
      <c r="D2346" s="117">
        <v>188000</v>
      </c>
      <c r="E2346" s="117">
        <v>50000</v>
      </c>
      <c r="F2346" s="117">
        <v>2012</v>
      </c>
      <c r="G2346" s="117">
        <v>2.5063870000000001</v>
      </c>
      <c r="N2346" s="117" t="str">
        <f t="shared" si="219"/>
        <v>18800050000</v>
      </c>
      <c r="O2346" s="117">
        <f t="shared" si="220"/>
        <v>42</v>
      </c>
      <c r="P2346" s="117">
        <f t="shared" si="221"/>
        <v>8</v>
      </c>
      <c r="R2346" s="117" t="e">
        <f>VLOOKUP(B2346&amp;"-"&amp;C2346,Backgroundconc!$A$3:$E$2100,4,FALSE)</f>
        <v>#N/A</v>
      </c>
      <c r="S2346" s="117" t="e">
        <f>VLOOKUP(B2346&amp;"-"&amp;C2346,Backgroundconc!$A$3:$E$2100,5,FALSE)</f>
        <v>#N/A</v>
      </c>
    </row>
    <row r="2347" spans="1:19">
      <c r="A2347" s="117" t="str">
        <f t="shared" si="218"/>
        <v>4292012</v>
      </c>
      <c r="B2347" s="117">
        <f t="shared" si="222"/>
        <v>42</v>
      </c>
      <c r="C2347" s="117">
        <f t="shared" si="223"/>
        <v>9</v>
      </c>
      <c r="D2347" s="117">
        <v>188000</v>
      </c>
      <c r="E2347" s="117">
        <v>54000</v>
      </c>
      <c r="F2347" s="117">
        <v>2012</v>
      </c>
      <c r="G2347" s="117">
        <v>2.612771</v>
      </c>
      <c r="N2347" s="117" t="str">
        <f t="shared" si="219"/>
        <v>18800054000</v>
      </c>
      <c r="O2347" s="117">
        <f t="shared" si="220"/>
        <v>42</v>
      </c>
      <c r="P2347" s="117">
        <f t="shared" si="221"/>
        <v>9</v>
      </c>
      <c r="R2347" s="117">
        <f>VLOOKUP(B2347&amp;"-"&amp;C2347,Backgroundconc!$A$3:$E$2100,4,FALSE)</f>
        <v>188000</v>
      </c>
      <c r="S2347" s="117">
        <f>VLOOKUP(B2347&amp;"-"&amp;C2347,Backgroundconc!$A$3:$E$2100,5,FALSE)</f>
        <v>54000</v>
      </c>
    </row>
    <row r="2348" spans="1:19">
      <c r="A2348" s="117" t="str">
        <f t="shared" si="218"/>
        <v>42102012</v>
      </c>
      <c r="B2348" s="117">
        <f t="shared" si="222"/>
        <v>42</v>
      </c>
      <c r="C2348" s="117">
        <f t="shared" si="223"/>
        <v>10</v>
      </c>
      <c r="D2348" s="117">
        <v>188000</v>
      </c>
      <c r="E2348" s="117">
        <v>58000</v>
      </c>
      <c r="F2348" s="117">
        <v>2012</v>
      </c>
      <c r="G2348" s="117">
        <v>2.5608070000000001</v>
      </c>
      <c r="N2348" s="117" t="str">
        <f t="shared" si="219"/>
        <v>18800058000</v>
      </c>
      <c r="O2348" s="117">
        <f t="shared" si="220"/>
        <v>42</v>
      </c>
      <c r="P2348" s="117">
        <f t="shared" si="221"/>
        <v>10</v>
      </c>
      <c r="R2348" s="117">
        <f>VLOOKUP(B2348&amp;"-"&amp;C2348,Backgroundconc!$A$3:$E$2100,4,FALSE)</f>
        <v>188000</v>
      </c>
      <c r="S2348" s="117">
        <f>VLOOKUP(B2348&amp;"-"&amp;C2348,Backgroundconc!$A$3:$E$2100,5,FALSE)</f>
        <v>58000</v>
      </c>
    </row>
    <row r="2349" spans="1:19">
      <c r="A2349" s="117" t="str">
        <f t="shared" si="218"/>
        <v>42112012</v>
      </c>
      <c r="B2349" s="117">
        <f t="shared" si="222"/>
        <v>42</v>
      </c>
      <c r="C2349" s="117">
        <f t="shared" si="223"/>
        <v>11</v>
      </c>
      <c r="D2349" s="117">
        <v>188000</v>
      </c>
      <c r="E2349" s="117">
        <v>62000</v>
      </c>
      <c r="F2349" s="117">
        <v>2012</v>
      </c>
      <c r="G2349" s="117">
        <v>2.4911310000000002</v>
      </c>
      <c r="N2349" s="117" t="str">
        <f t="shared" si="219"/>
        <v>18800062000</v>
      </c>
      <c r="O2349" s="117">
        <f t="shared" si="220"/>
        <v>42</v>
      </c>
      <c r="P2349" s="117">
        <f t="shared" si="221"/>
        <v>11</v>
      </c>
      <c r="R2349" s="117">
        <f>VLOOKUP(B2349&amp;"-"&amp;C2349,Backgroundconc!$A$3:$E$2100,4,FALSE)</f>
        <v>188000</v>
      </c>
      <c r="S2349" s="117">
        <f>VLOOKUP(B2349&amp;"-"&amp;C2349,Backgroundconc!$A$3:$E$2100,5,FALSE)</f>
        <v>62000</v>
      </c>
    </row>
    <row r="2350" spans="1:19">
      <c r="A2350" s="117" t="str">
        <f t="shared" si="218"/>
        <v>42122012</v>
      </c>
      <c r="B2350" s="117">
        <f t="shared" si="222"/>
        <v>42</v>
      </c>
      <c r="C2350" s="117">
        <f t="shared" si="223"/>
        <v>12</v>
      </c>
      <c r="D2350" s="117">
        <v>188000</v>
      </c>
      <c r="E2350" s="117">
        <v>66000</v>
      </c>
      <c r="F2350" s="117">
        <v>2012</v>
      </c>
      <c r="G2350" s="117">
        <v>2.823922</v>
      </c>
      <c r="N2350" s="117" t="str">
        <f t="shared" si="219"/>
        <v>18800066000</v>
      </c>
      <c r="O2350" s="117">
        <f t="shared" si="220"/>
        <v>42</v>
      </c>
      <c r="P2350" s="117">
        <f t="shared" si="221"/>
        <v>12</v>
      </c>
      <c r="R2350" s="117">
        <f>VLOOKUP(B2350&amp;"-"&amp;C2350,Backgroundconc!$A$3:$E$2100,4,FALSE)</f>
        <v>188000</v>
      </c>
      <c r="S2350" s="117">
        <f>VLOOKUP(B2350&amp;"-"&amp;C2350,Backgroundconc!$A$3:$E$2100,5,FALSE)</f>
        <v>66000</v>
      </c>
    </row>
    <row r="2351" spans="1:19">
      <c r="A2351" s="117" t="str">
        <f t="shared" si="218"/>
        <v>42132012</v>
      </c>
      <c r="B2351" s="117">
        <f t="shared" si="222"/>
        <v>42</v>
      </c>
      <c r="C2351" s="117">
        <f t="shared" si="223"/>
        <v>13</v>
      </c>
      <c r="D2351" s="117">
        <v>188000</v>
      </c>
      <c r="E2351" s="117">
        <v>70000</v>
      </c>
      <c r="F2351" s="117">
        <v>2012</v>
      </c>
      <c r="G2351" s="117">
        <v>2.7056610000000001</v>
      </c>
      <c r="N2351" s="117" t="str">
        <f t="shared" si="219"/>
        <v>18800070000</v>
      </c>
      <c r="O2351" s="117">
        <f t="shared" si="220"/>
        <v>42</v>
      </c>
      <c r="P2351" s="117">
        <f t="shared" si="221"/>
        <v>13</v>
      </c>
      <c r="R2351" s="117">
        <f>VLOOKUP(B2351&amp;"-"&amp;C2351,Backgroundconc!$A$3:$E$2100,4,FALSE)</f>
        <v>188000</v>
      </c>
      <c r="S2351" s="117">
        <f>VLOOKUP(B2351&amp;"-"&amp;C2351,Backgroundconc!$A$3:$E$2100,5,FALSE)</f>
        <v>70000</v>
      </c>
    </row>
    <row r="2352" spans="1:19">
      <c r="A2352" s="117" t="str">
        <f t="shared" si="218"/>
        <v>42142012</v>
      </c>
      <c r="B2352" s="117">
        <f t="shared" si="222"/>
        <v>42</v>
      </c>
      <c r="C2352" s="117">
        <f t="shared" si="223"/>
        <v>14</v>
      </c>
      <c r="D2352" s="117">
        <v>188000</v>
      </c>
      <c r="E2352" s="117">
        <v>74000</v>
      </c>
      <c r="F2352" s="117">
        <v>2012</v>
      </c>
      <c r="G2352" s="117">
        <v>2.8649269999999998</v>
      </c>
      <c r="N2352" s="117" t="str">
        <f t="shared" si="219"/>
        <v>18800074000</v>
      </c>
      <c r="O2352" s="117">
        <f t="shared" si="220"/>
        <v>42</v>
      </c>
      <c r="P2352" s="117">
        <f t="shared" si="221"/>
        <v>14</v>
      </c>
      <c r="R2352" s="117">
        <f>VLOOKUP(B2352&amp;"-"&amp;C2352,Backgroundconc!$A$3:$E$2100,4,FALSE)</f>
        <v>188000</v>
      </c>
      <c r="S2352" s="117">
        <f>VLOOKUP(B2352&amp;"-"&amp;C2352,Backgroundconc!$A$3:$E$2100,5,FALSE)</f>
        <v>74000</v>
      </c>
    </row>
    <row r="2353" spans="1:19">
      <c r="A2353" s="117" t="str">
        <f t="shared" si="218"/>
        <v>42152012</v>
      </c>
      <c r="B2353" s="117">
        <f t="shared" si="222"/>
        <v>42</v>
      </c>
      <c r="C2353" s="117">
        <f t="shared" si="223"/>
        <v>15</v>
      </c>
      <c r="D2353" s="117">
        <v>188000</v>
      </c>
      <c r="E2353" s="117">
        <v>78000</v>
      </c>
      <c r="F2353" s="117">
        <v>2012</v>
      </c>
      <c r="G2353" s="117">
        <v>2.7304789999999999</v>
      </c>
      <c r="N2353" s="117" t="str">
        <f t="shared" si="219"/>
        <v>18800078000</v>
      </c>
      <c r="O2353" s="117">
        <f t="shared" si="220"/>
        <v>42</v>
      </c>
      <c r="P2353" s="117">
        <f t="shared" si="221"/>
        <v>15</v>
      </c>
      <c r="R2353" s="117">
        <f>VLOOKUP(B2353&amp;"-"&amp;C2353,Backgroundconc!$A$3:$E$2100,4,FALSE)</f>
        <v>188000</v>
      </c>
      <c r="S2353" s="117">
        <f>VLOOKUP(B2353&amp;"-"&amp;C2353,Backgroundconc!$A$3:$E$2100,5,FALSE)</f>
        <v>78000</v>
      </c>
    </row>
    <row r="2354" spans="1:19">
      <c r="A2354" s="117" t="str">
        <f t="shared" si="218"/>
        <v>42162012</v>
      </c>
      <c r="B2354" s="117">
        <f t="shared" si="222"/>
        <v>42</v>
      </c>
      <c r="C2354" s="117">
        <f t="shared" si="223"/>
        <v>16</v>
      </c>
      <c r="D2354" s="117">
        <v>188000</v>
      </c>
      <c r="E2354" s="117">
        <v>82000</v>
      </c>
      <c r="F2354" s="117">
        <v>2012</v>
      </c>
      <c r="G2354" s="117">
        <v>2.7247690000000002</v>
      </c>
      <c r="N2354" s="117" t="str">
        <f t="shared" si="219"/>
        <v>18800082000</v>
      </c>
      <c r="O2354" s="117">
        <f t="shared" si="220"/>
        <v>42</v>
      </c>
      <c r="P2354" s="117">
        <f t="shared" si="221"/>
        <v>16</v>
      </c>
      <c r="R2354" s="117">
        <f>VLOOKUP(B2354&amp;"-"&amp;C2354,Backgroundconc!$A$3:$E$2100,4,FALSE)</f>
        <v>188000</v>
      </c>
      <c r="S2354" s="117">
        <f>VLOOKUP(B2354&amp;"-"&amp;C2354,Backgroundconc!$A$3:$E$2100,5,FALSE)</f>
        <v>82000</v>
      </c>
    </row>
    <row r="2355" spans="1:19">
      <c r="A2355" s="117" t="str">
        <f t="shared" si="218"/>
        <v>42172012</v>
      </c>
      <c r="B2355" s="117">
        <f t="shared" si="222"/>
        <v>42</v>
      </c>
      <c r="C2355" s="117">
        <f t="shared" si="223"/>
        <v>17</v>
      </c>
      <c r="D2355" s="117">
        <v>188000</v>
      </c>
      <c r="E2355" s="117">
        <v>86000</v>
      </c>
      <c r="F2355" s="117">
        <v>2012</v>
      </c>
      <c r="G2355" s="117">
        <v>2.9122020000000002</v>
      </c>
      <c r="N2355" s="117" t="str">
        <f t="shared" si="219"/>
        <v>18800086000</v>
      </c>
      <c r="O2355" s="117">
        <f t="shared" si="220"/>
        <v>42</v>
      </c>
      <c r="P2355" s="117">
        <f t="shared" si="221"/>
        <v>17</v>
      </c>
      <c r="R2355" s="117">
        <f>VLOOKUP(B2355&amp;"-"&amp;C2355,Backgroundconc!$A$3:$E$2100,4,FALSE)</f>
        <v>188000</v>
      </c>
      <c r="S2355" s="117">
        <f>VLOOKUP(B2355&amp;"-"&amp;C2355,Backgroundconc!$A$3:$E$2100,5,FALSE)</f>
        <v>86000</v>
      </c>
    </row>
    <row r="2356" spans="1:19">
      <c r="A2356" s="117" t="str">
        <f t="shared" si="218"/>
        <v>42182012</v>
      </c>
      <c r="B2356" s="117">
        <f t="shared" si="222"/>
        <v>42</v>
      </c>
      <c r="C2356" s="117">
        <f t="shared" si="223"/>
        <v>18</v>
      </c>
      <c r="D2356" s="117">
        <v>188000</v>
      </c>
      <c r="E2356" s="117">
        <v>90000</v>
      </c>
      <c r="F2356" s="117">
        <v>2012</v>
      </c>
      <c r="G2356" s="117">
        <v>3.0531000000000001</v>
      </c>
      <c r="N2356" s="117" t="str">
        <f t="shared" si="219"/>
        <v>18800090000</v>
      </c>
      <c r="O2356" s="117">
        <f t="shared" si="220"/>
        <v>42</v>
      </c>
      <c r="P2356" s="117">
        <f t="shared" si="221"/>
        <v>18</v>
      </c>
      <c r="R2356" s="117">
        <f>VLOOKUP(B2356&amp;"-"&amp;C2356,Backgroundconc!$A$3:$E$2100,4,FALSE)</f>
        <v>188000</v>
      </c>
      <c r="S2356" s="117">
        <f>VLOOKUP(B2356&amp;"-"&amp;C2356,Backgroundconc!$A$3:$E$2100,5,FALSE)</f>
        <v>90000</v>
      </c>
    </row>
    <row r="2357" spans="1:19">
      <c r="A2357" s="117" t="str">
        <f t="shared" si="218"/>
        <v>42192012</v>
      </c>
      <c r="B2357" s="117">
        <f t="shared" si="222"/>
        <v>42</v>
      </c>
      <c r="C2357" s="117">
        <f t="shared" si="223"/>
        <v>19</v>
      </c>
      <c r="D2357" s="117">
        <v>188000</v>
      </c>
      <c r="E2357" s="117">
        <v>94000</v>
      </c>
      <c r="F2357" s="117">
        <v>2012</v>
      </c>
      <c r="G2357" s="117">
        <v>3.4801929999999999</v>
      </c>
      <c r="N2357" s="117" t="str">
        <f t="shared" si="219"/>
        <v>18800094000</v>
      </c>
      <c r="O2357" s="117">
        <f t="shared" si="220"/>
        <v>42</v>
      </c>
      <c r="P2357" s="117">
        <f t="shared" si="221"/>
        <v>19</v>
      </c>
      <c r="R2357" s="117">
        <f>VLOOKUP(B2357&amp;"-"&amp;C2357,Backgroundconc!$A$3:$E$2100,4,FALSE)</f>
        <v>188000</v>
      </c>
      <c r="S2357" s="117">
        <f>VLOOKUP(B2357&amp;"-"&amp;C2357,Backgroundconc!$A$3:$E$2100,5,FALSE)</f>
        <v>94000</v>
      </c>
    </row>
    <row r="2358" spans="1:19">
      <c r="A2358" s="117" t="str">
        <f t="shared" si="218"/>
        <v>42202012</v>
      </c>
      <c r="B2358" s="117">
        <f t="shared" si="222"/>
        <v>42</v>
      </c>
      <c r="C2358" s="117">
        <f t="shared" si="223"/>
        <v>20</v>
      </c>
      <c r="D2358" s="117">
        <v>188000</v>
      </c>
      <c r="E2358" s="117">
        <v>98000</v>
      </c>
      <c r="F2358" s="117">
        <v>2012</v>
      </c>
      <c r="G2358" s="117">
        <v>3.4286050000000001</v>
      </c>
      <c r="N2358" s="117" t="str">
        <f t="shared" si="219"/>
        <v>18800098000</v>
      </c>
      <c r="O2358" s="117">
        <f t="shared" si="220"/>
        <v>42</v>
      </c>
      <c r="P2358" s="117">
        <f t="shared" si="221"/>
        <v>20</v>
      </c>
      <c r="R2358" s="117">
        <f>VLOOKUP(B2358&amp;"-"&amp;C2358,Backgroundconc!$A$3:$E$2100,4,FALSE)</f>
        <v>188000</v>
      </c>
      <c r="S2358" s="117">
        <f>VLOOKUP(B2358&amp;"-"&amp;C2358,Backgroundconc!$A$3:$E$2100,5,FALSE)</f>
        <v>98000</v>
      </c>
    </row>
    <row r="2359" spans="1:19">
      <c r="A2359" s="117" t="str">
        <f t="shared" si="218"/>
        <v>42212012</v>
      </c>
      <c r="B2359" s="117">
        <f t="shared" si="222"/>
        <v>42</v>
      </c>
      <c r="C2359" s="117">
        <f t="shared" si="223"/>
        <v>21</v>
      </c>
      <c r="D2359" s="117">
        <v>188000</v>
      </c>
      <c r="E2359" s="117">
        <v>102000</v>
      </c>
      <c r="F2359" s="117">
        <v>2012</v>
      </c>
      <c r="G2359" s="117">
        <v>3.16275</v>
      </c>
      <c r="N2359" s="117" t="str">
        <f t="shared" si="219"/>
        <v>188000102000</v>
      </c>
      <c r="O2359" s="117">
        <f t="shared" si="220"/>
        <v>42</v>
      </c>
      <c r="P2359" s="117">
        <f t="shared" si="221"/>
        <v>21</v>
      </c>
      <c r="R2359" s="117">
        <f>VLOOKUP(B2359&amp;"-"&amp;C2359,Backgroundconc!$A$3:$E$2100,4,FALSE)</f>
        <v>188000</v>
      </c>
      <c r="S2359" s="117">
        <f>VLOOKUP(B2359&amp;"-"&amp;C2359,Backgroundconc!$A$3:$E$2100,5,FALSE)</f>
        <v>102000</v>
      </c>
    </row>
    <row r="2360" spans="1:19">
      <c r="A2360" s="117" t="str">
        <f t="shared" si="218"/>
        <v>42222012</v>
      </c>
      <c r="B2360" s="117">
        <f t="shared" si="222"/>
        <v>42</v>
      </c>
      <c r="C2360" s="117">
        <f t="shared" si="223"/>
        <v>22</v>
      </c>
      <c r="D2360" s="117">
        <v>188000</v>
      </c>
      <c r="E2360" s="117">
        <v>106000</v>
      </c>
      <c r="F2360" s="117">
        <v>2012</v>
      </c>
      <c r="G2360" s="117">
        <v>3.38131</v>
      </c>
      <c r="N2360" s="117" t="str">
        <f t="shared" si="219"/>
        <v>188000106000</v>
      </c>
      <c r="O2360" s="117">
        <f t="shared" si="220"/>
        <v>42</v>
      </c>
      <c r="P2360" s="117">
        <f t="shared" si="221"/>
        <v>22</v>
      </c>
      <c r="R2360" s="117">
        <f>VLOOKUP(B2360&amp;"-"&amp;C2360,Backgroundconc!$A$3:$E$2100,4,FALSE)</f>
        <v>188000</v>
      </c>
      <c r="S2360" s="117">
        <f>VLOOKUP(B2360&amp;"-"&amp;C2360,Backgroundconc!$A$3:$E$2100,5,FALSE)</f>
        <v>106000</v>
      </c>
    </row>
    <row r="2361" spans="1:19">
      <c r="A2361" s="117" t="str">
        <f t="shared" si="218"/>
        <v>42232012</v>
      </c>
      <c r="B2361" s="117">
        <f t="shared" si="222"/>
        <v>42</v>
      </c>
      <c r="C2361" s="117">
        <f t="shared" si="223"/>
        <v>23</v>
      </c>
      <c r="D2361" s="117">
        <v>188000</v>
      </c>
      <c r="E2361" s="117">
        <v>110000</v>
      </c>
      <c r="F2361" s="117">
        <v>2012</v>
      </c>
      <c r="G2361" s="117">
        <v>3.2079610000000001</v>
      </c>
      <c r="N2361" s="117" t="str">
        <f t="shared" si="219"/>
        <v>188000110000</v>
      </c>
      <c r="O2361" s="117">
        <f t="shared" si="220"/>
        <v>42</v>
      </c>
      <c r="P2361" s="117">
        <f t="shared" si="221"/>
        <v>23</v>
      </c>
      <c r="R2361" s="117">
        <f>VLOOKUP(B2361&amp;"-"&amp;C2361,Backgroundconc!$A$3:$E$2100,4,FALSE)</f>
        <v>188000</v>
      </c>
      <c r="S2361" s="117">
        <f>VLOOKUP(B2361&amp;"-"&amp;C2361,Backgroundconc!$A$3:$E$2100,5,FALSE)</f>
        <v>110000</v>
      </c>
    </row>
    <row r="2362" spans="1:19">
      <c r="A2362" s="117" t="str">
        <f t="shared" si="218"/>
        <v>42242012</v>
      </c>
      <c r="B2362" s="117">
        <f t="shared" si="222"/>
        <v>42</v>
      </c>
      <c r="C2362" s="117">
        <f t="shared" si="223"/>
        <v>24</v>
      </c>
      <c r="D2362" s="117">
        <v>188000</v>
      </c>
      <c r="E2362" s="117">
        <v>114000</v>
      </c>
      <c r="F2362" s="117">
        <v>2012</v>
      </c>
      <c r="G2362" s="117">
        <v>3.089909</v>
      </c>
      <c r="N2362" s="117" t="str">
        <f t="shared" si="219"/>
        <v>188000114000</v>
      </c>
      <c r="O2362" s="117">
        <f t="shared" si="220"/>
        <v>42</v>
      </c>
      <c r="P2362" s="117">
        <f t="shared" si="221"/>
        <v>24</v>
      </c>
      <c r="R2362" s="117">
        <f>VLOOKUP(B2362&amp;"-"&amp;C2362,Backgroundconc!$A$3:$E$2100,4,FALSE)</f>
        <v>188000</v>
      </c>
      <c r="S2362" s="117">
        <f>VLOOKUP(B2362&amp;"-"&amp;C2362,Backgroundconc!$A$3:$E$2100,5,FALSE)</f>
        <v>114000</v>
      </c>
    </row>
    <row r="2363" spans="1:19">
      <c r="A2363" s="117" t="str">
        <f t="shared" si="218"/>
        <v>42252012</v>
      </c>
      <c r="B2363" s="117">
        <f t="shared" si="222"/>
        <v>42</v>
      </c>
      <c r="C2363" s="117">
        <f t="shared" si="223"/>
        <v>25</v>
      </c>
      <c r="D2363" s="117">
        <v>188000</v>
      </c>
      <c r="E2363" s="117">
        <v>118000</v>
      </c>
      <c r="F2363" s="117">
        <v>2012</v>
      </c>
      <c r="G2363" s="117">
        <v>3.2009310000000002</v>
      </c>
      <c r="N2363" s="117" t="str">
        <f t="shared" si="219"/>
        <v>188000118000</v>
      </c>
      <c r="O2363" s="117">
        <f t="shared" si="220"/>
        <v>42</v>
      </c>
      <c r="P2363" s="117">
        <f t="shared" si="221"/>
        <v>25</v>
      </c>
      <c r="R2363" s="117">
        <f>VLOOKUP(B2363&amp;"-"&amp;C2363,Backgroundconc!$A$3:$E$2100,4,FALSE)</f>
        <v>188000</v>
      </c>
      <c r="S2363" s="117">
        <f>VLOOKUP(B2363&amp;"-"&amp;C2363,Backgroundconc!$A$3:$E$2100,5,FALSE)</f>
        <v>118000</v>
      </c>
    </row>
    <row r="2364" spans="1:19">
      <c r="A2364" s="117" t="str">
        <f t="shared" si="218"/>
        <v>42262012</v>
      </c>
      <c r="B2364" s="117">
        <f t="shared" si="222"/>
        <v>42</v>
      </c>
      <c r="C2364" s="117">
        <f t="shared" si="223"/>
        <v>26</v>
      </c>
      <c r="D2364" s="117">
        <v>188000</v>
      </c>
      <c r="E2364" s="117">
        <v>122000</v>
      </c>
      <c r="F2364" s="117">
        <v>2012</v>
      </c>
      <c r="G2364" s="117">
        <v>3.3071030000000001</v>
      </c>
      <c r="N2364" s="117" t="str">
        <f t="shared" si="219"/>
        <v>188000122000</v>
      </c>
      <c r="O2364" s="117">
        <f t="shared" si="220"/>
        <v>42</v>
      </c>
      <c r="P2364" s="117">
        <f t="shared" si="221"/>
        <v>26</v>
      </c>
      <c r="R2364" s="117">
        <f>VLOOKUP(B2364&amp;"-"&amp;C2364,Backgroundconc!$A$3:$E$2100,4,FALSE)</f>
        <v>188000</v>
      </c>
      <c r="S2364" s="117">
        <f>VLOOKUP(B2364&amp;"-"&amp;C2364,Backgroundconc!$A$3:$E$2100,5,FALSE)</f>
        <v>122000</v>
      </c>
    </row>
    <row r="2365" spans="1:19">
      <c r="A2365" s="117" t="str">
        <f t="shared" si="218"/>
        <v>42272012</v>
      </c>
      <c r="B2365" s="117">
        <f t="shared" si="222"/>
        <v>42</v>
      </c>
      <c r="C2365" s="117">
        <f t="shared" si="223"/>
        <v>27</v>
      </c>
      <c r="D2365" s="117">
        <v>188000</v>
      </c>
      <c r="E2365" s="117">
        <v>126000</v>
      </c>
      <c r="F2365" s="117">
        <v>2012</v>
      </c>
      <c r="G2365" s="117">
        <v>3.2888679999999999</v>
      </c>
      <c r="N2365" s="117" t="str">
        <f t="shared" si="219"/>
        <v>188000126000</v>
      </c>
      <c r="O2365" s="117">
        <f t="shared" si="220"/>
        <v>42</v>
      </c>
      <c r="P2365" s="117">
        <f t="shared" si="221"/>
        <v>27</v>
      </c>
      <c r="R2365" s="117">
        <f>VLOOKUP(B2365&amp;"-"&amp;C2365,Backgroundconc!$A$3:$E$2100,4,FALSE)</f>
        <v>188000</v>
      </c>
      <c r="S2365" s="117">
        <f>VLOOKUP(B2365&amp;"-"&amp;C2365,Backgroundconc!$A$3:$E$2100,5,FALSE)</f>
        <v>126000</v>
      </c>
    </row>
    <row r="2366" spans="1:19">
      <c r="A2366" s="117" t="str">
        <f t="shared" si="218"/>
        <v>42282012</v>
      </c>
      <c r="B2366" s="117">
        <f t="shared" si="222"/>
        <v>42</v>
      </c>
      <c r="C2366" s="117">
        <f t="shared" si="223"/>
        <v>28</v>
      </c>
      <c r="D2366" s="117">
        <v>188000</v>
      </c>
      <c r="E2366" s="117">
        <v>130000</v>
      </c>
      <c r="F2366" s="117">
        <v>2012</v>
      </c>
      <c r="G2366" s="117">
        <v>3.496461</v>
      </c>
      <c r="N2366" s="117" t="str">
        <f t="shared" si="219"/>
        <v>188000130000</v>
      </c>
      <c r="O2366" s="117">
        <f t="shared" si="220"/>
        <v>42</v>
      </c>
      <c r="P2366" s="117">
        <f t="shared" si="221"/>
        <v>28</v>
      </c>
      <c r="R2366" s="117">
        <f>VLOOKUP(B2366&amp;"-"&amp;C2366,Backgroundconc!$A$3:$E$2100,4,FALSE)</f>
        <v>188000</v>
      </c>
      <c r="S2366" s="117">
        <f>VLOOKUP(B2366&amp;"-"&amp;C2366,Backgroundconc!$A$3:$E$2100,5,FALSE)</f>
        <v>130000</v>
      </c>
    </row>
    <row r="2367" spans="1:19">
      <c r="A2367" s="117" t="str">
        <f t="shared" si="218"/>
        <v>42292012</v>
      </c>
      <c r="B2367" s="117">
        <f t="shared" si="222"/>
        <v>42</v>
      </c>
      <c r="C2367" s="117">
        <f t="shared" si="223"/>
        <v>29</v>
      </c>
      <c r="D2367" s="117">
        <v>188000</v>
      </c>
      <c r="E2367" s="117">
        <v>134000</v>
      </c>
      <c r="F2367" s="117">
        <v>2012</v>
      </c>
      <c r="G2367" s="117">
        <v>3.8077890000000001</v>
      </c>
      <c r="N2367" s="117" t="str">
        <f t="shared" si="219"/>
        <v>188000134000</v>
      </c>
      <c r="O2367" s="117">
        <f t="shared" si="220"/>
        <v>42</v>
      </c>
      <c r="P2367" s="117">
        <f t="shared" si="221"/>
        <v>29</v>
      </c>
      <c r="R2367" s="117">
        <f>VLOOKUP(B2367&amp;"-"&amp;C2367,Backgroundconc!$A$3:$E$2100,4,FALSE)</f>
        <v>188000</v>
      </c>
      <c r="S2367" s="117">
        <f>VLOOKUP(B2367&amp;"-"&amp;C2367,Backgroundconc!$A$3:$E$2100,5,FALSE)</f>
        <v>134000</v>
      </c>
    </row>
    <row r="2368" spans="1:19">
      <c r="A2368" s="117" t="str">
        <f t="shared" si="218"/>
        <v>42302012</v>
      </c>
      <c r="B2368" s="117">
        <f t="shared" si="222"/>
        <v>42</v>
      </c>
      <c r="C2368" s="117">
        <f t="shared" si="223"/>
        <v>30</v>
      </c>
      <c r="D2368" s="117">
        <v>188000</v>
      </c>
      <c r="E2368" s="117">
        <v>138000</v>
      </c>
      <c r="F2368" s="117">
        <v>2012</v>
      </c>
      <c r="G2368" s="117">
        <v>3.8905479999999999</v>
      </c>
      <c r="N2368" s="117" t="str">
        <f t="shared" si="219"/>
        <v>188000138000</v>
      </c>
      <c r="O2368" s="117">
        <f t="shared" si="220"/>
        <v>42</v>
      </c>
      <c r="P2368" s="117">
        <f t="shared" si="221"/>
        <v>30</v>
      </c>
      <c r="R2368" s="117">
        <f>VLOOKUP(B2368&amp;"-"&amp;C2368,Backgroundconc!$A$3:$E$2100,4,FALSE)</f>
        <v>188000</v>
      </c>
      <c r="S2368" s="117">
        <f>VLOOKUP(B2368&amp;"-"&amp;C2368,Backgroundconc!$A$3:$E$2100,5,FALSE)</f>
        <v>138000</v>
      </c>
    </row>
    <row r="2369" spans="1:19">
      <c r="A2369" s="117" t="str">
        <f t="shared" si="218"/>
        <v>42312012</v>
      </c>
      <c r="B2369" s="117">
        <f t="shared" si="222"/>
        <v>42</v>
      </c>
      <c r="C2369" s="117">
        <f t="shared" si="223"/>
        <v>31</v>
      </c>
      <c r="D2369" s="117">
        <v>188000</v>
      </c>
      <c r="E2369" s="117">
        <v>142000</v>
      </c>
      <c r="F2369" s="117">
        <v>2012</v>
      </c>
      <c r="G2369" s="117">
        <v>3.909157</v>
      </c>
      <c r="N2369" s="117" t="str">
        <f t="shared" si="219"/>
        <v>188000142000</v>
      </c>
      <c r="O2369" s="117">
        <f t="shared" si="220"/>
        <v>42</v>
      </c>
      <c r="P2369" s="117">
        <f t="shared" si="221"/>
        <v>31</v>
      </c>
      <c r="R2369" s="117">
        <f>VLOOKUP(B2369&amp;"-"&amp;C2369,Backgroundconc!$A$3:$E$2100,4,FALSE)</f>
        <v>188000</v>
      </c>
      <c r="S2369" s="117">
        <f>VLOOKUP(B2369&amp;"-"&amp;C2369,Backgroundconc!$A$3:$E$2100,5,FALSE)</f>
        <v>142000</v>
      </c>
    </row>
    <row r="2370" spans="1:19">
      <c r="A2370" s="117" t="str">
        <f t="shared" si="218"/>
        <v>42322012</v>
      </c>
      <c r="B2370" s="117">
        <f t="shared" si="222"/>
        <v>42</v>
      </c>
      <c r="C2370" s="117">
        <f t="shared" si="223"/>
        <v>32</v>
      </c>
      <c r="D2370" s="117">
        <v>188000</v>
      </c>
      <c r="E2370" s="117">
        <v>146000</v>
      </c>
      <c r="F2370" s="117">
        <v>2012</v>
      </c>
      <c r="G2370" s="117">
        <v>3.890517</v>
      </c>
      <c r="N2370" s="117" t="str">
        <f t="shared" si="219"/>
        <v>188000146000</v>
      </c>
      <c r="O2370" s="117">
        <f t="shared" si="220"/>
        <v>42</v>
      </c>
      <c r="P2370" s="117">
        <f t="shared" si="221"/>
        <v>32</v>
      </c>
      <c r="R2370" s="117">
        <f>VLOOKUP(B2370&amp;"-"&amp;C2370,Backgroundconc!$A$3:$E$2100,4,FALSE)</f>
        <v>188000</v>
      </c>
      <c r="S2370" s="117">
        <f>VLOOKUP(B2370&amp;"-"&amp;C2370,Backgroundconc!$A$3:$E$2100,5,FALSE)</f>
        <v>146000</v>
      </c>
    </row>
    <row r="2371" spans="1:19">
      <c r="A2371" s="117" t="str">
        <f t="shared" ref="A2371:A2434" si="224">CONCATENATE(B2371,C2371,F2371)</f>
        <v>42332012</v>
      </c>
      <c r="B2371" s="117">
        <f t="shared" si="222"/>
        <v>42</v>
      </c>
      <c r="C2371" s="117">
        <f t="shared" si="223"/>
        <v>33</v>
      </c>
      <c r="D2371" s="117">
        <v>188000</v>
      </c>
      <c r="E2371" s="117">
        <v>150000</v>
      </c>
      <c r="F2371" s="117">
        <v>2012</v>
      </c>
      <c r="G2371" s="117">
        <v>3.8547560000000001</v>
      </c>
      <c r="N2371" s="117" t="str">
        <f t="shared" ref="N2371:N2434" si="225">D2371&amp;E2371</f>
        <v>188000150000</v>
      </c>
      <c r="O2371" s="117">
        <f t="shared" ref="O2371:O2434" si="226">B2371</f>
        <v>42</v>
      </c>
      <c r="P2371" s="117">
        <f t="shared" ref="P2371:P2434" si="227">C2371</f>
        <v>33</v>
      </c>
      <c r="R2371" s="117">
        <f>VLOOKUP(B2371&amp;"-"&amp;C2371,Backgroundconc!$A$3:$E$2100,4,FALSE)</f>
        <v>188000</v>
      </c>
      <c r="S2371" s="117">
        <f>VLOOKUP(B2371&amp;"-"&amp;C2371,Backgroundconc!$A$3:$E$2100,5,FALSE)</f>
        <v>150000</v>
      </c>
    </row>
    <row r="2372" spans="1:19">
      <c r="A2372" s="117" t="str">
        <f t="shared" si="224"/>
        <v>42342012</v>
      </c>
      <c r="B2372" s="117">
        <f t="shared" si="222"/>
        <v>42</v>
      </c>
      <c r="C2372" s="117">
        <f t="shared" si="223"/>
        <v>34</v>
      </c>
      <c r="D2372" s="117">
        <v>188000</v>
      </c>
      <c r="E2372" s="117">
        <v>154000</v>
      </c>
      <c r="F2372" s="117">
        <v>2012</v>
      </c>
      <c r="G2372" s="117">
        <v>3.8633630000000001</v>
      </c>
      <c r="N2372" s="117" t="str">
        <f t="shared" si="225"/>
        <v>188000154000</v>
      </c>
      <c r="O2372" s="117">
        <f t="shared" si="226"/>
        <v>42</v>
      </c>
      <c r="P2372" s="117">
        <f t="shared" si="227"/>
        <v>34</v>
      </c>
      <c r="R2372" s="117">
        <f>VLOOKUP(B2372&amp;"-"&amp;C2372,Backgroundconc!$A$3:$E$2100,4,FALSE)</f>
        <v>188000</v>
      </c>
      <c r="S2372" s="117">
        <f>VLOOKUP(B2372&amp;"-"&amp;C2372,Backgroundconc!$A$3:$E$2100,5,FALSE)</f>
        <v>154000</v>
      </c>
    </row>
    <row r="2373" spans="1:19">
      <c r="A2373" s="117" t="str">
        <f t="shared" si="224"/>
        <v>42352012</v>
      </c>
      <c r="B2373" s="117">
        <f t="shared" si="222"/>
        <v>42</v>
      </c>
      <c r="C2373" s="117">
        <f t="shared" si="223"/>
        <v>35</v>
      </c>
      <c r="D2373" s="117">
        <v>188000</v>
      </c>
      <c r="E2373" s="117">
        <v>158000</v>
      </c>
      <c r="F2373" s="117">
        <v>2012</v>
      </c>
      <c r="G2373" s="117">
        <v>3.929783</v>
      </c>
      <c r="N2373" s="117" t="str">
        <f t="shared" si="225"/>
        <v>188000158000</v>
      </c>
      <c r="O2373" s="117">
        <f t="shared" si="226"/>
        <v>42</v>
      </c>
      <c r="P2373" s="117">
        <f t="shared" si="227"/>
        <v>35</v>
      </c>
      <c r="R2373" s="117">
        <f>VLOOKUP(B2373&amp;"-"&amp;C2373,Backgroundconc!$A$3:$E$2100,4,FALSE)</f>
        <v>188000</v>
      </c>
      <c r="S2373" s="117">
        <f>VLOOKUP(B2373&amp;"-"&amp;C2373,Backgroundconc!$A$3:$E$2100,5,FALSE)</f>
        <v>158000</v>
      </c>
    </row>
    <row r="2374" spans="1:19">
      <c r="A2374" s="117" t="str">
        <f t="shared" si="224"/>
        <v>42362012</v>
      </c>
      <c r="B2374" s="117">
        <f t="shared" si="222"/>
        <v>42</v>
      </c>
      <c r="C2374" s="117">
        <f t="shared" si="223"/>
        <v>36</v>
      </c>
      <c r="D2374" s="117">
        <v>188000</v>
      </c>
      <c r="E2374" s="117">
        <v>162000</v>
      </c>
      <c r="F2374" s="117">
        <v>2012</v>
      </c>
      <c r="G2374" s="117">
        <v>3.777139</v>
      </c>
      <c r="N2374" s="117" t="str">
        <f t="shared" si="225"/>
        <v>188000162000</v>
      </c>
      <c r="O2374" s="117">
        <f t="shared" si="226"/>
        <v>42</v>
      </c>
      <c r="P2374" s="117">
        <f t="shared" si="227"/>
        <v>36</v>
      </c>
      <c r="R2374" s="117">
        <f>VLOOKUP(B2374&amp;"-"&amp;C2374,Backgroundconc!$A$3:$E$2100,4,FALSE)</f>
        <v>188000</v>
      </c>
      <c r="S2374" s="117">
        <f>VLOOKUP(B2374&amp;"-"&amp;C2374,Backgroundconc!$A$3:$E$2100,5,FALSE)</f>
        <v>162000</v>
      </c>
    </row>
    <row r="2375" spans="1:19">
      <c r="A2375" s="117" t="str">
        <f t="shared" si="224"/>
        <v>42372012</v>
      </c>
      <c r="B2375" s="117">
        <f t="shared" si="222"/>
        <v>42</v>
      </c>
      <c r="C2375" s="117">
        <f t="shared" si="223"/>
        <v>37</v>
      </c>
      <c r="D2375" s="117">
        <v>188000</v>
      </c>
      <c r="E2375" s="117">
        <v>166000</v>
      </c>
      <c r="F2375" s="117">
        <v>2012</v>
      </c>
      <c r="G2375" s="117">
        <v>3.6468950000000002</v>
      </c>
      <c r="N2375" s="117" t="str">
        <f t="shared" si="225"/>
        <v>188000166000</v>
      </c>
      <c r="O2375" s="117">
        <f t="shared" si="226"/>
        <v>42</v>
      </c>
      <c r="P2375" s="117">
        <f t="shared" si="227"/>
        <v>37</v>
      </c>
      <c r="R2375" s="117">
        <f>VLOOKUP(B2375&amp;"-"&amp;C2375,Backgroundconc!$A$3:$E$2100,4,FALSE)</f>
        <v>188000</v>
      </c>
      <c r="S2375" s="117">
        <f>VLOOKUP(B2375&amp;"-"&amp;C2375,Backgroundconc!$A$3:$E$2100,5,FALSE)</f>
        <v>166000</v>
      </c>
    </row>
    <row r="2376" spans="1:19">
      <c r="A2376" s="117" t="str">
        <f t="shared" si="224"/>
        <v>42382012</v>
      </c>
      <c r="B2376" s="117">
        <f t="shared" si="222"/>
        <v>42</v>
      </c>
      <c r="C2376" s="117">
        <f t="shared" si="223"/>
        <v>38</v>
      </c>
      <c r="D2376" s="117">
        <v>188000</v>
      </c>
      <c r="E2376" s="117">
        <v>170000</v>
      </c>
      <c r="F2376" s="117">
        <v>2012</v>
      </c>
      <c r="G2376" s="117">
        <v>3.7292909999999999</v>
      </c>
      <c r="N2376" s="117" t="str">
        <f t="shared" si="225"/>
        <v>188000170000</v>
      </c>
      <c r="O2376" s="117">
        <f t="shared" si="226"/>
        <v>42</v>
      </c>
      <c r="P2376" s="117">
        <f t="shared" si="227"/>
        <v>38</v>
      </c>
      <c r="R2376" s="117">
        <f>VLOOKUP(B2376&amp;"-"&amp;C2376,Backgroundconc!$A$3:$E$2100,4,FALSE)</f>
        <v>188000</v>
      </c>
      <c r="S2376" s="117">
        <f>VLOOKUP(B2376&amp;"-"&amp;C2376,Backgroundconc!$A$3:$E$2100,5,FALSE)</f>
        <v>170000</v>
      </c>
    </row>
    <row r="2377" spans="1:19">
      <c r="A2377" s="117" t="str">
        <f t="shared" si="224"/>
        <v>42392012</v>
      </c>
      <c r="B2377" s="117">
        <f t="shared" si="222"/>
        <v>42</v>
      </c>
      <c r="C2377" s="117">
        <f t="shared" si="223"/>
        <v>39</v>
      </c>
      <c r="D2377" s="117">
        <v>188000</v>
      </c>
      <c r="E2377" s="117">
        <v>174000</v>
      </c>
      <c r="F2377" s="117">
        <v>2012</v>
      </c>
      <c r="G2377" s="117">
        <v>3.3826179999999999</v>
      </c>
      <c r="N2377" s="117" t="str">
        <f t="shared" si="225"/>
        <v>188000174000</v>
      </c>
      <c r="O2377" s="117">
        <f t="shared" si="226"/>
        <v>42</v>
      </c>
      <c r="P2377" s="117">
        <f t="shared" si="227"/>
        <v>39</v>
      </c>
      <c r="R2377" s="117">
        <f>VLOOKUP(B2377&amp;"-"&amp;C2377,Backgroundconc!$A$3:$E$2100,4,FALSE)</f>
        <v>188000</v>
      </c>
      <c r="S2377" s="117">
        <f>VLOOKUP(B2377&amp;"-"&amp;C2377,Backgroundconc!$A$3:$E$2100,5,FALSE)</f>
        <v>174000</v>
      </c>
    </row>
    <row r="2378" spans="1:19">
      <c r="A2378" s="117" t="str">
        <f t="shared" si="224"/>
        <v>42402012</v>
      </c>
      <c r="B2378" s="117">
        <f t="shared" si="222"/>
        <v>42</v>
      </c>
      <c r="C2378" s="117">
        <f t="shared" si="223"/>
        <v>40</v>
      </c>
      <c r="D2378" s="117">
        <v>188000</v>
      </c>
      <c r="E2378" s="117">
        <v>178000</v>
      </c>
      <c r="F2378" s="117">
        <v>2012</v>
      </c>
      <c r="G2378" s="117">
        <v>3.3316759999999999</v>
      </c>
      <c r="N2378" s="117" t="str">
        <f t="shared" si="225"/>
        <v>188000178000</v>
      </c>
      <c r="O2378" s="117">
        <f t="shared" si="226"/>
        <v>42</v>
      </c>
      <c r="P2378" s="117">
        <f t="shared" si="227"/>
        <v>40</v>
      </c>
      <c r="R2378" s="117">
        <f>VLOOKUP(B2378&amp;"-"&amp;C2378,Backgroundconc!$A$3:$E$2100,4,FALSE)</f>
        <v>188000</v>
      </c>
      <c r="S2378" s="117">
        <f>VLOOKUP(B2378&amp;"-"&amp;C2378,Backgroundconc!$A$3:$E$2100,5,FALSE)</f>
        <v>178000</v>
      </c>
    </row>
    <row r="2379" spans="1:19">
      <c r="A2379" s="117" t="str">
        <f t="shared" si="224"/>
        <v>42412012</v>
      </c>
      <c r="B2379" s="117">
        <f t="shared" si="222"/>
        <v>42</v>
      </c>
      <c r="C2379" s="117">
        <f t="shared" si="223"/>
        <v>41</v>
      </c>
      <c r="D2379" s="117">
        <v>188000</v>
      </c>
      <c r="E2379" s="117">
        <v>182000</v>
      </c>
      <c r="F2379" s="117">
        <v>2012</v>
      </c>
      <c r="G2379" s="117">
        <v>3.0803600000000002</v>
      </c>
      <c r="N2379" s="117" t="str">
        <f t="shared" si="225"/>
        <v>188000182000</v>
      </c>
      <c r="O2379" s="117">
        <f t="shared" si="226"/>
        <v>42</v>
      </c>
      <c r="P2379" s="117">
        <f t="shared" si="227"/>
        <v>41</v>
      </c>
      <c r="R2379" s="117">
        <f>VLOOKUP(B2379&amp;"-"&amp;C2379,Backgroundconc!$A$3:$E$2100,4,FALSE)</f>
        <v>188000</v>
      </c>
      <c r="S2379" s="117">
        <f>VLOOKUP(B2379&amp;"-"&amp;C2379,Backgroundconc!$A$3:$E$2100,5,FALSE)</f>
        <v>182000</v>
      </c>
    </row>
    <row r="2380" spans="1:19">
      <c r="A2380" s="117" t="str">
        <f t="shared" si="224"/>
        <v>42422012</v>
      </c>
      <c r="B2380" s="117">
        <f t="shared" si="222"/>
        <v>42</v>
      </c>
      <c r="C2380" s="117">
        <f t="shared" si="223"/>
        <v>42</v>
      </c>
      <c r="D2380" s="117">
        <v>188000</v>
      </c>
      <c r="E2380" s="117">
        <v>186000</v>
      </c>
      <c r="F2380" s="117">
        <v>2012</v>
      </c>
      <c r="G2380" s="117">
        <v>3.0497269999999999</v>
      </c>
      <c r="N2380" s="117" t="str">
        <f t="shared" si="225"/>
        <v>188000186000</v>
      </c>
      <c r="O2380" s="117">
        <f t="shared" si="226"/>
        <v>42</v>
      </c>
      <c r="P2380" s="117">
        <f t="shared" si="227"/>
        <v>42</v>
      </c>
      <c r="R2380" s="117">
        <f>VLOOKUP(B2380&amp;"-"&amp;C2380,Backgroundconc!$A$3:$E$2100,4,FALSE)</f>
        <v>188000</v>
      </c>
      <c r="S2380" s="117">
        <f>VLOOKUP(B2380&amp;"-"&amp;C2380,Backgroundconc!$A$3:$E$2100,5,FALSE)</f>
        <v>186000</v>
      </c>
    </row>
    <row r="2381" spans="1:19">
      <c r="A2381" s="117" t="str">
        <f t="shared" si="224"/>
        <v>42432012</v>
      </c>
      <c r="B2381" s="117">
        <f t="shared" si="222"/>
        <v>42</v>
      </c>
      <c r="C2381" s="117">
        <f t="shared" si="223"/>
        <v>43</v>
      </c>
      <c r="D2381" s="117">
        <v>188000</v>
      </c>
      <c r="E2381" s="117">
        <v>190000</v>
      </c>
      <c r="F2381" s="117">
        <v>2012</v>
      </c>
      <c r="G2381" s="117">
        <v>2.8026409999999999</v>
      </c>
      <c r="N2381" s="117" t="str">
        <f t="shared" si="225"/>
        <v>188000190000</v>
      </c>
      <c r="O2381" s="117">
        <f t="shared" si="226"/>
        <v>42</v>
      </c>
      <c r="P2381" s="117">
        <f t="shared" si="227"/>
        <v>43</v>
      </c>
      <c r="R2381" s="117">
        <f>VLOOKUP(B2381&amp;"-"&amp;C2381,Backgroundconc!$A$3:$E$2100,4,FALSE)</f>
        <v>188000</v>
      </c>
      <c r="S2381" s="117">
        <f>VLOOKUP(B2381&amp;"-"&amp;C2381,Backgroundconc!$A$3:$E$2100,5,FALSE)</f>
        <v>190000</v>
      </c>
    </row>
    <row r="2382" spans="1:19">
      <c r="A2382" s="117" t="str">
        <f t="shared" si="224"/>
        <v>42442012</v>
      </c>
      <c r="B2382" s="117">
        <f t="shared" si="222"/>
        <v>42</v>
      </c>
      <c r="C2382" s="117">
        <f t="shared" si="223"/>
        <v>44</v>
      </c>
      <c r="D2382" s="117">
        <v>188000</v>
      </c>
      <c r="E2382" s="117">
        <v>194000</v>
      </c>
      <c r="F2382" s="117">
        <v>2012</v>
      </c>
      <c r="G2382" s="117">
        <v>2.861675</v>
      </c>
      <c r="N2382" s="117" t="str">
        <f t="shared" si="225"/>
        <v>188000194000</v>
      </c>
      <c r="O2382" s="117">
        <f t="shared" si="226"/>
        <v>42</v>
      </c>
      <c r="P2382" s="117">
        <f t="shared" si="227"/>
        <v>44</v>
      </c>
      <c r="R2382" s="117">
        <f>VLOOKUP(B2382&amp;"-"&amp;C2382,Backgroundconc!$A$3:$E$2100,4,FALSE)</f>
        <v>188000</v>
      </c>
      <c r="S2382" s="117">
        <f>VLOOKUP(B2382&amp;"-"&amp;C2382,Backgroundconc!$A$3:$E$2100,5,FALSE)</f>
        <v>194000</v>
      </c>
    </row>
    <row r="2383" spans="1:19">
      <c r="A2383" s="117" t="str">
        <f t="shared" si="224"/>
        <v>42452012</v>
      </c>
      <c r="B2383" s="117">
        <f t="shared" si="222"/>
        <v>42</v>
      </c>
      <c r="C2383" s="117">
        <f t="shared" si="223"/>
        <v>45</v>
      </c>
      <c r="D2383" s="117">
        <v>188000</v>
      </c>
      <c r="E2383" s="117">
        <v>198000</v>
      </c>
      <c r="F2383" s="117">
        <v>2012</v>
      </c>
      <c r="G2383" s="117">
        <v>2.6443189999999999</v>
      </c>
      <c r="N2383" s="117" t="str">
        <f t="shared" si="225"/>
        <v>188000198000</v>
      </c>
      <c r="O2383" s="117">
        <f t="shared" si="226"/>
        <v>42</v>
      </c>
      <c r="P2383" s="117">
        <f t="shared" si="227"/>
        <v>45</v>
      </c>
      <c r="R2383" s="117">
        <f>VLOOKUP(B2383&amp;"-"&amp;C2383,Backgroundconc!$A$3:$E$2100,4,FALSE)</f>
        <v>188000</v>
      </c>
      <c r="S2383" s="117">
        <f>VLOOKUP(B2383&amp;"-"&amp;C2383,Backgroundconc!$A$3:$E$2100,5,FALSE)</f>
        <v>198000</v>
      </c>
    </row>
    <row r="2384" spans="1:19">
      <c r="A2384" s="117" t="str">
        <f t="shared" si="224"/>
        <v>42462012</v>
      </c>
      <c r="B2384" s="117">
        <f t="shared" si="222"/>
        <v>42</v>
      </c>
      <c r="C2384" s="117">
        <f t="shared" si="223"/>
        <v>46</v>
      </c>
      <c r="D2384" s="117">
        <v>188000</v>
      </c>
      <c r="E2384" s="117">
        <v>202000</v>
      </c>
      <c r="F2384" s="117">
        <v>2012</v>
      </c>
      <c r="G2384" s="117">
        <v>2.7032189999999998</v>
      </c>
      <c r="N2384" s="117" t="str">
        <f t="shared" si="225"/>
        <v>188000202000</v>
      </c>
      <c r="O2384" s="117">
        <f t="shared" si="226"/>
        <v>42</v>
      </c>
      <c r="P2384" s="117">
        <f t="shared" si="227"/>
        <v>46</v>
      </c>
      <c r="R2384" s="117">
        <f>VLOOKUP(B2384&amp;"-"&amp;C2384,Backgroundconc!$A$3:$E$2100,4,FALSE)</f>
        <v>188000</v>
      </c>
      <c r="S2384" s="117">
        <f>VLOOKUP(B2384&amp;"-"&amp;C2384,Backgroundconc!$A$3:$E$2100,5,FALSE)</f>
        <v>202000</v>
      </c>
    </row>
    <row r="2385" spans="1:19">
      <c r="A2385" s="117" t="str">
        <f t="shared" si="224"/>
        <v>42472012</v>
      </c>
      <c r="B2385" s="117">
        <f t="shared" si="222"/>
        <v>42</v>
      </c>
      <c r="C2385" s="117">
        <f t="shared" si="223"/>
        <v>47</v>
      </c>
      <c r="D2385" s="117">
        <v>188000</v>
      </c>
      <c r="E2385" s="117">
        <v>206000</v>
      </c>
      <c r="F2385" s="117">
        <v>2012</v>
      </c>
      <c r="G2385" s="117">
        <v>2.631141</v>
      </c>
      <c r="N2385" s="117" t="str">
        <f t="shared" si="225"/>
        <v>188000206000</v>
      </c>
      <c r="O2385" s="117">
        <f t="shared" si="226"/>
        <v>42</v>
      </c>
      <c r="P2385" s="117">
        <f t="shared" si="227"/>
        <v>47</v>
      </c>
      <c r="R2385" s="117">
        <f>VLOOKUP(B2385&amp;"-"&amp;C2385,Backgroundconc!$A$3:$E$2100,4,FALSE)</f>
        <v>188000</v>
      </c>
      <c r="S2385" s="117">
        <f>VLOOKUP(B2385&amp;"-"&amp;C2385,Backgroundconc!$A$3:$E$2100,5,FALSE)</f>
        <v>206000</v>
      </c>
    </row>
    <row r="2386" spans="1:19">
      <c r="A2386" s="117" t="str">
        <f t="shared" si="224"/>
        <v>42482012</v>
      </c>
      <c r="B2386" s="117">
        <f t="shared" si="222"/>
        <v>42</v>
      </c>
      <c r="C2386" s="117">
        <f t="shared" si="223"/>
        <v>48</v>
      </c>
      <c r="D2386" s="117">
        <v>188000</v>
      </c>
      <c r="E2386" s="117">
        <v>210000</v>
      </c>
      <c r="F2386" s="117">
        <v>2012</v>
      </c>
      <c r="G2386" s="117">
        <v>2.5358070000000001</v>
      </c>
      <c r="N2386" s="117" t="str">
        <f t="shared" si="225"/>
        <v>188000210000</v>
      </c>
      <c r="O2386" s="117">
        <f t="shared" si="226"/>
        <v>42</v>
      </c>
      <c r="P2386" s="117">
        <f t="shared" si="227"/>
        <v>48</v>
      </c>
      <c r="R2386" s="117">
        <f>VLOOKUP(B2386&amp;"-"&amp;C2386,Backgroundconc!$A$3:$E$2100,4,FALSE)</f>
        <v>188000</v>
      </c>
      <c r="S2386" s="117">
        <f>VLOOKUP(B2386&amp;"-"&amp;C2386,Backgroundconc!$A$3:$E$2100,5,FALSE)</f>
        <v>210000</v>
      </c>
    </row>
    <row r="2387" spans="1:19">
      <c r="A2387" s="117" t="str">
        <f t="shared" si="224"/>
        <v>42492012</v>
      </c>
      <c r="B2387" s="117">
        <f t="shared" si="222"/>
        <v>42</v>
      </c>
      <c r="C2387" s="117">
        <f t="shared" si="223"/>
        <v>49</v>
      </c>
      <c r="D2387" s="117">
        <v>188000</v>
      </c>
      <c r="E2387" s="117">
        <v>214000</v>
      </c>
      <c r="F2387" s="117">
        <v>2012</v>
      </c>
      <c r="G2387" s="117">
        <v>2.3852859999999998</v>
      </c>
      <c r="N2387" s="117" t="str">
        <f t="shared" si="225"/>
        <v>188000214000</v>
      </c>
      <c r="O2387" s="117">
        <f t="shared" si="226"/>
        <v>42</v>
      </c>
      <c r="P2387" s="117">
        <f t="shared" si="227"/>
        <v>49</v>
      </c>
      <c r="R2387" s="117">
        <f>VLOOKUP(B2387&amp;"-"&amp;C2387,Backgroundconc!$A$3:$E$2100,4,FALSE)</f>
        <v>188000</v>
      </c>
      <c r="S2387" s="117">
        <f>VLOOKUP(B2387&amp;"-"&amp;C2387,Backgroundconc!$A$3:$E$2100,5,FALSE)</f>
        <v>214000</v>
      </c>
    </row>
    <row r="2388" spans="1:19">
      <c r="A2388" s="117" t="str">
        <f t="shared" si="224"/>
        <v>42502012</v>
      </c>
      <c r="B2388" s="117">
        <f t="shared" si="222"/>
        <v>42</v>
      </c>
      <c r="C2388" s="117">
        <f t="shared" si="223"/>
        <v>50</v>
      </c>
      <c r="D2388" s="117">
        <v>188000</v>
      </c>
      <c r="E2388" s="117">
        <v>218000</v>
      </c>
      <c r="F2388" s="117">
        <v>2012</v>
      </c>
      <c r="G2388" s="117">
        <v>2.4115630000000001</v>
      </c>
      <c r="N2388" s="117" t="str">
        <f t="shared" si="225"/>
        <v>188000218000</v>
      </c>
      <c r="O2388" s="117">
        <f t="shared" si="226"/>
        <v>42</v>
      </c>
      <c r="P2388" s="117">
        <f t="shared" si="227"/>
        <v>50</v>
      </c>
      <c r="R2388" s="117">
        <f>VLOOKUP(B2388&amp;"-"&amp;C2388,Backgroundconc!$A$3:$E$2100,4,FALSE)</f>
        <v>188000</v>
      </c>
      <c r="S2388" s="117">
        <f>VLOOKUP(B2388&amp;"-"&amp;C2388,Backgroundconc!$A$3:$E$2100,5,FALSE)</f>
        <v>218000</v>
      </c>
    </row>
    <row r="2389" spans="1:19">
      <c r="A2389" s="117" t="str">
        <f t="shared" si="224"/>
        <v>42512012</v>
      </c>
      <c r="B2389" s="117">
        <f t="shared" si="222"/>
        <v>42</v>
      </c>
      <c r="C2389" s="117">
        <f t="shared" si="223"/>
        <v>51</v>
      </c>
      <c r="D2389" s="117">
        <v>188000</v>
      </c>
      <c r="E2389" s="117">
        <v>222000</v>
      </c>
      <c r="F2389" s="117">
        <v>2012</v>
      </c>
      <c r="G2389" s="117">
        <v>2.4830230000000002</v>
      </c>
      <c r="N2389" s="117" t="str">
        <f t="shared" si="225"/>
        <v>188000222000</v>
      </c>
      <c r="O2389" s="117">
        <f t="shared" si="226"/>
        <v>42</v>
      </c>
      <c r="P2389" s="117">
        <f t="shared" si="227"/>
        <v>51</v>
      </c>
      <c r="R2389" s="117">
        <f>VLOOKUP(B2389&amp;"-"&amp;C2389,Backgroundconc!$A$3:$E$2100,4,FALSE)</f>
        <v>188000</v>
      </c>
      <c r="S2389" s="117">
        <f>VLOOKUP(B2389&amp;"-"&amp;C2389,Backgroundconc!$A$3:$E$2100,5,FALSE)</f>
        <v>222000</v>
      </c>
    </row>
    <row r="2390" spans="1:19">
      <c r="A2390" s="117" t="str">
        <f t="shared" si="224"/>
        <v>42522012</v>
      </c>
      <c r="B2390" s="117">
        <f t="shared" si="222"/>
        <v>42</v>
      </c>
      <c r="C2390" s="117">
        <f t="shared" si="223"/>
        <v>52</v>
      </c>
      <c r="D2390" s="117">
        <v>188000</v>
      </c>
      <c r="E2390" s="117">
        <v>226000</v>
      </c>
      <c r="F2390" s="117">
        <v>2012</v>
      </c>
      <c r="G2390" s="117">
        <v>2.6421359999999998</v>
      </c>
      <c r="N2390" s="117" t="str">
        <f t="shared" si="225"/>
        <v>188000226000</v>
      </c>
      <c r="O2390" s="117">
        <f t="shared" si="226"/>
        <v>42</v>
      </c>
      <c r="P2390" s="117">
        <f t="shared" si="227"/>
        <v>52</v>
      </c>
      <c r="R2390" s="117">
        <f>VLOOKUP(B2390&amp;"-"&amp;C2390,Backgroundconc!$A$3:$E$2100,4,FALSE)</f>
        <v>188000</v>
      </c>
      <c r="S2390" s="117">
        <f>VLOOKUP(B2390&amp;"-"&amp;C2390,Backgroundconc!$A$3:$E$2100,5,FALSE)</f>
        <v>226000</v>
      </c>
    </row>
    <row r="2391" spans="1:19">
      <c r="A2391" s="117" t="str">
        <f t="shared" si="224"/>
        <v>42532012</v>
      </c>
      <c r="B2391" s="117">
        <f t="shared" si="222"/>
        <v>42</v>
      </c>
      <c r="C2391" s="117">
        <f t="shared" si="223"/>
        <v>53</v>
      </c>
      <c r="D2391" s="117">
        <v>188000</v>
      </c>
      <c r="E2391" s="117">
        <v>230000</v>
      </c>
      <c r="F2391" s="117">
        <v>2012</v>
      </c>
      <c r="G2391" s="117">
        <v>2.798864</v>
      </c>
      <c r="N2391" s="117" t="str">
        <f t="shared" si="225"/>
        <v>188000230000</v>
      </c>
      <c r="O2391" s="117">
        <f t="shared" si="226"/>
        <v>42</v>
      </c>
      <c r="P2391" s="117">
        <f t="shared" si="227"/>
        <v>53</v>
      </c>
      <c r="R2391" s="117">
        <f>VLOOKUP(B2391&amp;"-"&amp;C2391,Backgroundconc!$A$3:$E$2100,4,FALSE)</f>
        <v>188000</v>
      </c>
      <c r="S2391" s="117">
        <f>VLOOKUP(B2391&amp;"-"&amp;C2391,Backgroundconc!$A$3:$E$2100,5,FALSE)</f>
        <v>230000</v>
      </c>
    </row>
    <row r="2392" spans="1:19">
      <c r="A2392" s="117" t="str">
        <f t="shared" si="224"/>
        <v>42542012</v>
      </c>
      <c r="B2392" s="117">
        <f t="shared" si="222"/>
        <v>42</v>
      </c>
      <c r="C2392" s="117">
        <f t="shared" si="223"/>
        <v>54</v>
      </c>
      <c r="D2392" s="117">
        <v>188000</v>
      </c>
      <c r="E2392" s="117">
        <v>234000</v>
      </c>
      <c r="F2392" s="117">
        <v>2012</v>
      </c>
      <c r="G2392" s="117">
        <v>2.9042940000000002</v>
      </c>
      <c r="N2392" s="117" t="str">
        <f t="shared" si="225"/>
        <v>188000234000</v>
      </c>
      <c r="O2392" s="117">
        <f t="shared" si="226"/>
        <v>42</v>
      </c>
      <c r="P2392" s="117">
        <f t="shared" si="227"/>
        <v>54</v>
      </c>
      <c r="R2392" s="117">
        <f>VLOOKUP(B2392&amp;"-"&amp;C2392,Backgroundconc!$A$3:$E$2100,4,FALSE)</f>
        <v>188000</v>
      </c>
      <c r="S2392" s="117">
        <f>VLOOKUP(B2392&amp;"-"&amp;C2392,Backgroundconc!$A$3:$E$2100,5,FALSE)</f>
        <v>234000</v>
      </c>
    </row>
    <row r="2393" spans="1:19">
      <c r="A2393" s="117" t="str">
        <f t="shared" si="224"/>
        <v>42552012</v>
      </c>
      <c r="B2393" s="117">
        <f t="shared" si="222"/>
        <v>42</v>
      </c>
      <c r="C2393" s="117">
        <f t="shared" si="223"/>
        <v>55</v>
      </c>
      <c r="D2393" s="117">
        <v>188000</v>
      </c>
      <c r="E2393" s="117">
        <v>238000</v>
      </c>
      <c r="F2393" s="117">
        <v>2012</v>
      </c>
      <c r="G2393" s="117">
        <v>2.960677</v>
      </c>
      <c r="N2393" s="117" t="str">
        <f t="shared" si="225"/>
        <v>188000238000</v>
      </c>
      <c r="O2393" s="117">
        <f t="shared" si="226"/>
        <v>42</v>
      </c>
      <c r="P2393" s="117">
        <f t="shared" si="227"/>
        <v>55</v>
      </c>
      <c r="R2393" s="117">
        <f>VLOOKUP(B2393&amp;"-"&amp;C2393,Backgroundconc!$A$3:$E$2100,4,FALSE)</f>
        <v>188000</v>
      </c>
      <c r="S2393" s="117">
        <f>VLOOKUP(B2393&amp;"-"&amp;C2393,Backgroundconc!$A$3:$E$2100,5,FALSE)</f>
        <v>238000</v>
      </c>
    </row>
    <row r="2394" spans="1:19">
      <c r="A2394" s="117" t="str">
        <f t="shared" si="224"/>
        <v>42562012</v>
      </c>
      <c r="B2394" s="117">
        <f t="shared" si="222"/>
        <v>42</v>
      </c>
      <c r="C2394" s="117">
        <f t="shared" si="223"/>
        <v>56</v>
      </c>
      <c r="D2394" s="117">
        <v>188000</v>
      </c>
      <c r="E2394" s="117">
        <v>242000</v>
      </c>
      <c r="F2394" s="117">
        <v>2012</v>
      </c>
      <c r="G2394" s="117">
        <v>2.7464849999999998</v>
      </c>
      <c r="N2394" s="117" t="str">
        <f t="shared" si="225"/>
        <v>188000242000</v>
      </c>
      <c r="O2394" s="117">
        <f t="shared" si="226"/>
        <v>42</v>
      </c>
      <c r="P2394" s="117">
        <f t="shared" si="227"/>
        <v>56</v>
      </c>
      <c r="R2394" s="117" t="e">
        <f>VLOOKUP(B2394&amp;"-"&amp;C2394,Backgroundconc!$A$3:$E$2100,4,FALSE)</f>
        <v>#N/A</v>
      </c>
      <c r="S2394" s="117" t="e">
        <f>VLOOKUP(B2394&amp;"-"&amp;C2394,Backgroundconc!$A$3:$E$2100,5,FALSE)</f>
        <v>#N/A</v>
      </c>
    </row>
    <row r="2395" spans="1:19">
      <c r="A2395" s="117" t="str">
        <f t="shared" si="224"/>
        <v>42572012</v>
      </c>
      <c r="B2395" s="117">
        <f t="shared" si="222"/>
        <v>42</v>
      </c>
      <c r="C2395" s="117">
        <f t="shared" si="223"/>
        <v>57</v>
      </c>
      <c r="D2395" s="117">
        <v>188000</v>
      </c>
      <c r="E2395" s="117">
        <v>246000</v>
      </c>
      <c r="F2395" s="117">
        <v>2012</v>
      </c>
      <c r="G2395" s="117">
        <v>2.9174159999999998</v>
      </c>
      <c r="N2395" s="117" t="str">
        <f t="shared" si="225"/>
        <v>188000246000</v>
      </c>
      <c r="O2395" s="117">
        <f t="shared" si="226"/>
        <v>42</v>
      </c>
      <c r="P2395" s="117">
        <f t="shared" si="227"/>
        <v>57</v>
      </c>
      <c r="R2395" s="117" t="e">
        <f>VLOOKUP(B2395&amp;"-"&amp;C2395,Backgroundconc!$A$3:$E$2100,4,FALSE)</f>
        <v>#N/A</v>
      </c>
      <c r="S2395" s="117" t="e">
        <f>VLOOKUP(B2395&amp;"-"&amp;C2395,Backgroundconc!$A$3:$E$2100,5,FALSE)</f>
        <v>#N/A</v>
      </c>
    </row>
    <row r="2396" spans="1:19">
      <c r="A2396" s="117" t="str">
        <f t="shared" si="224"/>
        <v>4312012</v>
      </c>
      <c r="B2396" s="117">
        <f t="shared" ref="B2396:B2459" si="228">(D2396-24000)/4000+1</f>
        <v>43</v>
      </c>
      <c r="C2396" s="117">
        <f t="shared" ref="C2396:C2459" si="229">(E2396-22000)/4000+1</f>
        <v>1</v>
      </c>
      <c r="D2396" s="117">
        <v>192000</v>
      </c>
      <c r="E2396" s="117">
        <v>22000</v>
      </c>
      <c r="F2396" s="117">
        <v>2012</v>
      </c>
      <c r="G2396" s="117">
        <v>2.9214530000000001</v>
      </c>
      <c r="N2396" s="117" t="str">
        <f t="shared" si="225"/>
        <v>19200022000</v>
      </c>
      <c r="O2396" s="117">
        <f t="shared" si="226"/>
        <v>43</v>
      </c>
      <c r="P2396" s="117">
        <f t="shared" si="227"/>
        <v>1</v>
      </c>
      <c r="R2396" s="117" t="e">
        <f>VLOOKUP(B2396&amp;"-"&amp;C2396,Backgroundconc!$A$3:$E$2100,4,FALSE)</f>
        <v>#N/A</v>
      </c>
      <c r="S2396" s="117" t="e">
        <f>VLOOKUP(B2396&amp;"-"&amp;C2396,Backgroundconc!$A$3:$E$2100,5,FALSE)</f>
        <v>#N/A</v>
      </c>
    </row>
    <row r="2397" spans="1:19">
      <c r="A2397" s="117" t="str">
        <f t="shared" si="224"/>
        <v>4322012</v>
      </c>
      <c r="B2397" s="117">
        <f t="shared" si="228"/>
        <v>43</v>
      </c>
      <c r="C2397" s="117">
        <f t="shared" si="229"/>
        <v>2</v>
      </c>
      <c r="D2397" s="117">
        <v>192000</v>
      </c>
      <c r="E2397" s="117">
        <v>26000</v>
      </c>
      <c r="F2397" s="117">
        <v>2012</v>
      </c>
      <c r="G2397" s="117">
        <v>2.7488969999999999</v>
      </c>
      <c r="N2397" s="117" t="str">
        <f t="shared" si="225"/>
        <v>19200026000</v>
      </c>
      <c r="O2397" s="117">
        <f t="shared" si="226"/>
        <v>43</v>
      </c>
      <c r="P2397" s="117">
        <f t="shared" si="227"/>
        <v>2</v>
      </c>
      <c r="R2397" s="117" t="e">
        <f>VLOOKUP(B2397&amp;"-"&amp;C2397,Backgroundconc!$A$3:$E$2100,4,FALSE)</f>
        <v>#N/A</v>
      </c>
      <c r="S2397" s="117" t="e">
        <f>VLOOKUP(B2397&amp;"-"&amp;C2397,Backgroundconc!$A$3:$E$2100,5,FALSE)</f>
        <v>#N/A</v>
      </c>
    </row>
    <row r="2398" spans="1:19">
      <c r="A2398" s="117" t="str">
        <f t="shared" si="224"/>
        <v>4332012</v>
      </c>
      <c r="B2398" s="117">
        <f t="shared" si="228"/>
        <v>43</v>
      </c>
      <c r="C2398" s="117">
        <f t="shared" si="229"/>
        <v>3</v>
      </c>
      <c r="D2398" s="117">
        <v>192000</v>
      </c>
      <c r="E2398" s="117">
        <v>30000</v>
      </c>
      <c r="F2398" s="117">
        <v>2012</v>
      </c>
      <c r="G2398" s="117">
        <v>2.8645109999999998</v>
      </c>
      <c r="N2398" s="117" t="str">
        <f t="shared" si="225"/>
        <v>19200030000</v>
      </c>
      <c r="O2398" s="117">
        <f t="shared" si="226"/>
        <v>43</v>
      </c>
      <c r="P2398" s="117">
        <f t="shared" si="227"/>
        <v>3</v>
      </c>
      <c r="R2398" s="117" t="e">
        <f>VLOOKUP(B2398&amp;"-"&amp;C2398,Backgroundconc!$A$3:$E$2100,4,FALSE)</f>
        <v>#N/A</v>
      </c>
      <c r="S2398" s="117" t="e">
        <f>VLOOKUP(B2398&amp;"-"&amp;C2398,Backgroundconc!$A$3:$E$2100,5,FALSE)</f>
        <v>#N/A</v>
      </c>
    </row>
    <row r="2399" spans="1:19">
      <c r="A2399" s="117" t="str">
        <f t="shared" si="224"/>
        <v>4342012</v>
      </c>
      <c r="B2399" s="117">
        <f t="shared" si="228"/>
        <v>43</v>
      </c>
      <c r="C2399" s="117">
        <f t="shared" si="229"/>
        <v>4</v>
      </c>
      <c r="D2399" s="117">
        <v>192000</v>
      </c>
      <c r="E2399" s="117">
        <v>34000</v>
      </c>
      <c r="F2399" s="117">
        <v>2012</v>
      </c>
      <c r="G2399" s="117">
        <v>2.7369129999999999</v>
      </c>
      <c r="N2399" s="117" t="str">
        <f t="shared" si="225"/>
        <v>19200034000</v>
      </c>
      <c r="O2399" s="117">
        <f t="shared" si="226"/>
        <v>43</v>
      </c>
      <c r="P2399" s="117">
        <f t="shared" si="227"/>
        <v>4</v>
      </c>
      <c r="R2399" s="117" t="e">
        <f>VLOOKUP(B2399&amp;"-"&amp;C2399,Backgroundconc!$A$3:$E$2100,4,FALSE)</f>
        <v>#N/A</v>
      </c>
      <c r="S2399" s="117" t="e">
        <f>VLOOKUP(B2399&amp;"-"&amp;C2399,Backgroundconc!$A$3:$E$2100,5,FALSE)</f>
        <v>#N/A</v>
      </c>
    </row>
    <row r="2400" spans="1:19">
      <c r="A2400" s="117" t="str">
        <f t="shared" si="224"/>
        <v>4352012</v>
      </c>
      <c r="B2400" s="117">
        <f t="shared" si="228"/>
        <v>43</v>
      </c>
      <c r="C2400" s="117">
        <f t="shared" si="229"/>
        <v>5</v>
      </c>
      <c r="D2400" s="117">
        <v>192000</v>
      </c>
      <c r="E2400" s="117">
        <v>38000</v>
      </c>
      <c r="F2400" s="117">
        <v>2012</v>
      </c>
      <c r="G2400" s="117">
        <v>2.9016389999999999</v>
      </c>
      <c r="N2400" s="117" t="str">
        <f t="shared" si="225"/>
        <v>19200038000</v>
      </c>
      <c r="O2400" s="117">
        <f t="shared" si="226"/>
        <v>43</v>
      </c>
      <c r="P2400" s="117">
        <f t="shared" si="227"/>
        <v>5</v>
      </c>
      <c r="R2400" s="117" t="e">
        <f>VLOOKUP(B2400&amp;"-"&amp;C2400,Backgroundconc!$A$3:$E$2100,4,FALSE)</f>
        <v>#N/A</v>
      </c>
      <c r="S2400" s="117" t="e">
        <f>VLOOKUP(B2400&amp;"-"&amp;C2400,Backgroundconc!$A$3:$E$2100,5,FALSE)</f>
        <v>#N/A</v>
      </c>
    </row>
    <row r="2401" spans="1:19">
      <c r="A2401" s="117" t="str">
        <f t="shared" si="224"/>
        <v>4362012</v>
      </c>
      <c r="B2401" s="117">
        <f t="shared" si="228"/>
        <v>43</v>
      </c>
      <c r="C2401" s="117">
        <f t="shared" si="229"/>
        <v>6</v>
      </c>
      <c r="D2401" s="117">
        <v>192000</v>
      </c>
      <c r="E2401" s="117">
        <v>42000</v>
      </c>
      <c r="F2401" s="117">
        <v>2012</v>
      </c>
      <c r="G2401" s="117">
        <v>2.8305799999999999</v>
      </c>
      <c r="N2401" s="117" t="str">
        <f t="shared" si="225"/>
        <v>19200042000</v>
      </c>
      <c r="O2401" s="117">
        <f t="shared" si="226"/>
        <v>43</v>
      </c>
      <c r="P2401" s="117">
        <f t="shared" si="227"/>
        <v>6</v>
      </c>
      <c r="R2401" s="117" t="e">
        <f>VLOOKUP(B2401&amp;"-"&amp;C2401,Backgroundconc!$A$3:$E$2100,4,FALSE)</f>
        <v>#N/A</v>
      </c>
      <c r="S2401" s="117" t="e">
        <f>VLOOKUP(B2401&amp;"-"&amp;C2401,Backgroundconc!$A$3:$E$2100,5,FALSE)</f>
        <v>#N/A</v>
      </c>
    </row>
    <row r="2402" spans="1:19">
      <c r="A2402" s="117" t="str">
        <f t="shared" si="224"/>
        <v>4372012</v>
      </c>
      <c r="B2402" s="117">
        <f t="shared" si="228"/>
        <v>43</v>
      </c>
      <c r="C2402" s="117">
        <f t="shared" si="229"/>
        <v>7</v>
      </c>
      <c r="D2402" s="117">
        <v>192000</v>
      </c>
      <c r="E2402" s="117">
        <v>46000</v>
      </c>
      <c r="F2402" s="117">
        <v>2012</v>
      </c>
      <c r="G2402" s="117">
        <v>2.8796580000000001</v>
      </c>
      <c r="N2402" s="117" t="str">
        <f t="shared" si="225"/>
        <v>19200046000</v>
      </c>
      <c r="O2402" s="117">
        <f t="shared" si="226"/>
        <v>43</v>
      </c>
      <c r="P2402" s="117">
        <f t="shared" si="227"/>
        <v>7</v>
      </c>
      <c r="R2402" s="117" t="e">
        <f>VLOOKUP(B2402&amp;"-"&amp;C2402,Backgroundconc!$A$3:$E$2100,4,FALSE)</f>
        <v>#N/A</v>
      </c>
      <c r="S2402" s="117" t="e">
        <f>VLOOKUP(B2402&amp;"-"&amp;C2402,Backgroundconc!$A$3:$E$2100,5,FALSE)</f>
        <v>#N/A</v>
      </c>
    </row>
    <row r="2403" spans="1:19">
      <c r="A2403" s="117" t="str">
        <f t="shared" si="224"/>
        <v>4382012</v>
      </c>
      <c r="B2403" s="117">
        <f t="shared" si="228"/>
        <v>43</v>
      </c>
      <c r="C2403" s="117">
        <f t="shared" si="229"/>
        <v>8</v>
      </c>
      <c r="D2403" s="117">
        <v>192000</v>
      </c>
      <c r="E2403" s="117">
        <v>50000</v>
      </c>
      <c r="F2403" s="117">
        <v>2012</v>
      </c>
      <c r="G2403" s="117">
        <v>2.6423909999999999</v>
      </c>
      <c r="N2403" s="117" t="str">
        <f t="shared" si="225"/>
        <v>19200050000</v>
      </c>
      <c r="O2403" s="117">
        <f t="shared" si="226"/>
        <v>43</v>
      </c>
      <c r="P2403" s="117">
        <f t="shared" si="227"/>
        <v>8</v>
      </c>
      <c r="R2403" s="117" t="e">
        <f>VLOOKUP(B2403&amp;"-"&amp;C2403,Backgroundconc!$A$3:$E$2100,4,FALSE)</f>
        <v>#N/A</v>
      </c>
      <c r="S2403" s="117" t="e">
        <f>VLOOKUP(B2403&amp;"-"&amp;C2403,Backgroundconc!$A$3:$E$2100,5,FALSE)</f>
        <v>#N/A</v>
      </c>
    </row>
    <row r="2404" spans="1:19">
      <c r="A2404" s="117" t="str">
        <f t="shared" si="224"/>
        <v>4392012</v>
      </c>
      <c r="B2404" s="117">
        <f t="shared" si="228"/>
        <v>43</v>
      </c>
      <c r="C2404" s="117">
        <f t="shared" si="229"/>
        <v>9</v>
      </c>
      <c r="D2404" s="117">
        <v>192000</v>
      </c>
      <c r="E2404" s="117">
        <v>54000</v>
      </c>
      <c r="F2404" s="117">
        <v>2012</v>
      </c>
      <c r="G2404" s="117">
        <v>2.5377429999999999</v>
      </c>
      <c r="N2404" s="117" t="str">
        <f t="shared" si="225"/>
        <v>19200054000</v>
      </c>
      <c r="O2404" s="117">
        <f t="shared" si="226"/>
        <v>43</v>
      </c>
      <c r="P2404" s="117">
        <f t="shared" si="227"/>
        <v>9</v>
      </c>
      <c r="R2404" s="117">
        <f>VLOOKUP(B2404&amp;"-"&amp;C2404,Backgroundconc!$A$3:$E$2100,4,FALSE)</f>
        <v>192000</v>
      </c>
      <c r="S2404" s="117">
        <f>VLOOKUP(B2404&amp;"-"&amp;C2404,Backgroundconc!$A$3:$E$2100,5,FALSE)</f>
        <v>54000</v>
      </c>
    </row>
    <row r="2405" spans="1:19">
      <c r="A2405" s="117" t="str">
        <f t="shared" si="224"/>
        <v>43102012</v>
      </c>
      <c r="B2405" s="117">
        <f t="shared" si="228"/>
        <v>43</v>
      </c>
      <c r="C2405" s="117">
        <f t="shared" si="229"/>
        <v>10</v>
      </c>
      <c r="D2405" s="117">
        <v>192000</v>
      </c>
      <c r="E2405" s="117">
        <v>58000</v>
      </c>
      <c r="F2405" s="117">
        <v>2012</v>
      </c>
      <c r="G2405" s="117">
        <v>2.5342180000000001</v>
      </c>
      <c r="N2405" s="117" t="str">
        <f t="shared" si="225"/>
        <v>19200058000</v>
      </c>
      <c r="O2405" s="117">
        <f t="shared" si="226"/>
        <v>43</v>
      </c>
      <c r="P2405" s="117">
        <f t="shared" si="227"/>
        <v>10</v>
      </c>
      <c r="R2405" s="117">
        <f>VLOOKUP(B2405&amp;"-"&amp;C2405,Backgroundconc!$A$3:$E$2100,4,FALSE)</f>
        <v>192000</v>
      </c>
      <c r="S2405" s="117">
        <f>VLOOKUP(B2405&amp;"-"&amp;C2405,Backgroundconc!$A$3:$E$2100,5,FALSE)</f>
        <v>58000</v>
      </c>
    </row>
    <row r="2406" spans="1:19">
      <c r="A2406" s="117" t="str">
        <f t="shared" si="224"/>
        <v>43112012</v>
      </c>
      <c r="B2406" s="117">
        <f t="shared" si="228"/>
        <v>43</v>
      </c>
      <c r="C2406" s="117">
        <f t="shared" si="229"/>
        <v>11</v>
      </c>
      <c r="D2406" s="117">
        <v>192000</v>
      </c>
      <c r="E2406" s="117">
        <v>62000</v>
      </c>
      <c r="F2406" s="117">
        <v>2012</v>
      </c>
      <c r="G2406" s="117">
        <v>2.7262209999999998</v>
      </c>
      <c r="N2406" s="117" t="str">
        <f t="shared" si="225"/>
        <v>19200062000</v>
      </c>
      <c r="O2406" s="117">
        <f t="shared" si="226"/>
        <v>43</v>
      </c>
      <c r="P2406" s="117">
        <f t="shared" si="227"/>
        <v>11</v>
      </c>
      <c r="R2406" s="117">
        <f>VLOOKUP(B2406&amp;"-"&amp;C2406,Backgroundconc!$A$3:$E$2100,4,FALSE)</f>
        <v>192000</v>
      </c>
      <c r="S2406" s="117">
        <f>VLOOKUP(B2406&amp;"-"&amp;C2406,Backgroundconc!$A$3:$E$2100,5,FALSE)</f>
        <v>62000</v>
      </c>
    </row>
    <row r="2407" spans="1:19">
      <c r="A2407" s="117" t="str">
        <f t="shared" si="224"/>
        <v>43122012</v>
      </c>
      <c r="B2407" s="117">
        <f t="shared" si="228"/>
        <v>43</v>
      </c>
      <c r="C2407" s="117">
        <f t="shared" si="229"/>
        <v>12</v>
      </c>
      <c r="D2407" s="117">
        <v>192000</v>
      </c>
      <c r="E2407" s="117">
        <v>66000</v>
      </c>
      <c r="F2407" s="117">
        <v>2012</v>
      </c>
      <c r="G2407" s="117">
        <v>2.9783270000000002</v>
      </c>
      <c r="N2407" s="117" t="str">
        <f t="shared" si="225"/>
        <v>19200066000</v>
      </c>
      <c r="O2407" s="117">
        <f t="shared" si="226"/>
        <v>43</v>
      </c>
      <c r="P2407" s="117">
        <f t="shared" si="227"/>
        <v>12</v>
      </c>
      <c r="R2407" s="117">
        <f>VLOOKUP(B2407&amp;"-"&amp;C2407,Backgroundconc!$A$3:$E$2100,4,FALSE)</f>
        <v>192000</v>
      </c>
      <c r="S2407" s="117">
        <f>VLOOKUP(B2407&amp;"-"&amp;C2407,Backgroundconc!$A$3:$E$2100,5,FALSE)</f>
        <v>66000</v>
      </c>
    </row>
    <row r="2408" spans="1:19">
      <c r="A2408" s="117" t="str">
        <f t="shared" si="224"/>
        <v>43132012</v>
      </c>
      <c r="B2408" s="117">
        <f t="shared" si="228"/>
        <v>43</v>
      </c>
      <c r="C2408" s="117">
        <f t="shared" si="229"/>
        <v>13</v>
      </c>
      <c r="D2408" s="117">
        <v>192000</v>
      </c>
      <c r="E2408" s="117">
        <v>70000</v>
      </c>
      <c r="F2408" s="117">
        <v>2012</v>
      </c>
      <c r="G2408" s="117">
        <v>3.0789970000000002</v>
      </c>
      <c r="N2408" s="117" t="str">
        <f t="shared" si="225"/>
        <v>19200070000</v>
      </c>
      <c r="O2408" s="117">
        <f t="shared" si="226"/>
        <v>43</v>
      </c>
      <c r="P2408" s="117">
        <f t="shared" si="227"/>
        <v>13</v>
      </c>
      <c r="R2408" s="117">
        <f>VLOOKUP(B2408&amp;"-"&amp;C2408,Backgroundconc!$A$3:$E$2100,4,FALSE)</f>
        <v>192000</v>
      </c>
      <c r="S2408" s="117">
        <f>VLOOKUP(B2408&amp;"-"&amp;C2408,Backgroundconc!$A$3:$E$2100,5,FALSE)</f>
        <v>70000</v>
      </c>
    </row>
    <row r="2409" spans="1:19">
      <c r="A2409" s="117" t="str">
        <f t="shared" si="224"/>
        <v>43142012</v>
      </c>
      <c r="B2409" s="117">
        <f t="shared" si="228"/>
        <v>43</v>
      </c>
      <c r="C2409" s="117">
        <f t="shared" si="229"/>
        <v>14</v>
      </c>
      <c r="D2409" s="117">
        <v>192000</v>
      </c>
      <c r="E2409" s="117">
        <v>74000</v>
      </c>
      <c r="F2409" s="117">
        <v>2012</v>
      </c>
      <c r="G2409" s="117">
        <v>3.0737350000000001</v>
      </c>
      <c r="N2409" s="117" t="str">
        <f t="shared" si="225"/>
        <v>19200074000</v>
      </c>
      <c r="O2409" s="117">
        <f t="shared" si="226"/>
        <v>43</v>
      </c>
      <c r="P2409" s="117">
        <f t="shared" si="227"/>
        <v>14</v>
      </c>
      <c r="R2409" s="117">
        <f>VLOOKUP(B2409&amp;"-"&amp;C2409,Backgroundconc!$A$3:$E$2100,4,FALSE)</f>
        <v>192000</v>
      </c>
      <c r="S2409" s="117">
        <f>VLOOKUP(B2409&amp;"-"&amp;C2409,Backgroundconc!$A$3:$E$2100,5,FALSE)</f>
        <v>74000</v>
      </c>
    </row>
    <row r="2410" spans="1:19">
      <c r="A2410" s="117" t="str">
        <f t="shared" si="224"/>
        <v>43152012</v>
      </c>
      <c r="B2410" s="117">
        <f t="shared" si="228"/>
        <v>43</v>
      </c>
      <c r="C2410" s="117">
        <f t="shared" si="229"/>
        <v>15</v>
      </c>
      <c r="D2410" s="117">
        <v>192000</v>
      </c>
      <c r="E2410" s="117">
        <v>78000</v>
      </c>
      <c r="F2410" s="117">
        <v>2012</v>
      </c>
      <c r="G2410" s="117">
        <v>2.957875</v>
      </c>
      <c r="N2410" s="117" t="str">
        <f t="shared" si="225"/>
        <v>19200078000</v>
      </c>
      <c r="O2410" s="117">
        <f t="shared" si="226"/>
        <v>43</v>
      </c>
      <c r="P2410" s="117">
        <f t="shared" si="227"/>
        <v>15</v>
      </c>
      <c r="R2410" s="117">
        <f>VLOOKUP(B2410&amp;"-"&amp;C2410,Backgroundconc!$A$3:$E$2100,4,FALSE)</f>
        <v>192000</v>
      </c>
      <c r="S2410" s="117">
        <f>VLOOKUP(B2410&amp;"-"&amp;C2410,Backgroundconc!$A$3:$E$2100,5,FALSE)</f>
        <v>78000</v>
      </c>
    </row>
    <row r="2411" spans="1:19">
      <c r="A2411" s="117" t="str">
        <f t="shared" si="224"/>
        <v>43162012</v>
      </c>
      <c r="B2411" s="117">
        <f t="shared" si="228"/>
        <v>43</v>
      </c>
      <c r="C2411" s="117">
        <f t="shared" si="229"/>
        <v>16</v>
      </c>
      <c r="D2411" s="117">
        <v>192000</v>
      </c>
      <c r="E2411" s="117">
        <v>82000</v>
      </c>
      <c r="F2411" s="117">
        <v>2012</v>
      </c>
      <c r="G2411" s="117">
        <v>3.12181</v>
      </c>
      <c r="N2411" s="117" t="str">
        <f t="shared" si="225"/>
        <v>19200082000</v>
      </c>
      <c r="O2411" s="117">
        <f t="shared" si="226"/>
        <v>43</v>
      </c>
      <c r="P2411" s="117">
        <f t="shared" si="227"/>
        <v>16</v>
      </c>
      <c r="R2411" s="117">
        <f>VLOOKUP(B2411&amp;"-"&amp;C2411,Backgroundconc!$A$3:$E$2100,4,FALSE)</f>
        <v>192000</v>
      </c>
      <c r="S2411" s="117">
        <f>VLOOKUP(B2411&amp;"-"&amp;C2411,Backgroundconc!$A$3:$E$2100,5,FALSE)</f>
        <v>82000</v>
      </c>
    </row>
    <row r="2412" spans="1:19">
      <c r="A2412" s="117" t="str">
        <f t="shared" si="224"/>
        <v>43172012</v>
      </c>
      <c r="B2412" s="117">
        <f t="shared" si="228"/>
        <v>43</v>
      </c>
      <c r="C2412" s="117">
        <f t="shared" si="229"/>
        <v>17</v>
      </c>
      <c r="D2412" s="117">
        <v>192000</v>
      </c>
      <c r="E2412" s="117">
        <v>86000</v>
      </c>
      <c r="F2412" s="117">
        <v>2012</v>
      </c>
      <c r="G2412" s="117">
        <v>3.2411799999999999</v>
      </c>
      <c r="N2412" s="117" t="str">
        <f t="shared" si="225"/>
        <v>19200086000</v>
      </c>
      <c r="O2412" s="117">
        <f t="shared" si="226"/>
        <v>43</v>
      </c>
      <c r="P2412" s="117">
        <f t="shared" si="227"/>
        <v>17</v>
      </c>
      <c r="R2412" s="117">
        <f>VLOOKUP(B2412&amp;"-"&amp;C2412,Backgroundconc!$A$3:$E$2100,4,FALSE)</f>
        <v>192000</v>
      </c>
      <c r="S2412" s="117">
        <f>VLOOKUP(B2412&amp;"-"&amp;C2412,Backgroundconc!$A$3:$E$2100,5,FALSE)</f>
        <v>86000</v>
      </c>
    </row>
    <row r="2413" spans="1:19">
      <c r="A2413" s="117" t="str">
        <f t="shared" si="224"/>
        <v>43182012</v>
      </c>
      <c r="B2413" s="117">
        <f t="shared" si="228"/>
        <v>43</v>
      </c>
      <c r="C2413" s="117">
        <f t="shared" si="229"/>
        <v>18</v>
      </c>
      <c r="D2413" s="117">
        <v>192000</v>
      </c>
      <c r="E2413" s="117">
        <v>90000</v>
      </c>
      <c r="F2413" s="117">
        <v>2012</v>
      </c>
      <c r="G2413" s="117">
        <v>3.1384949999999998</v>
      </c>
      <c r="N2413" s="117" t="str">
        <f t="shared" si="225"/>
        <v>19200090000</v>
      </c>
      <c r="O2413" s="117">
        <f t="shared" si="226"/>
        <v>43</v>
      </c>
      <c r="P2413" s="117">
        <f t="shared" si="227"/>
        <v>18</v>
      </c>
      <c r="R2413" s="117">
        <f>VLOOKUP(B2413&amp;"-"&amp;C2413,Backgroundconc!$A$3:$E$2100,4,FALSE)</f>
        <v>192000</v>
      </c>
      <c r="S2413" s="117">
        <f>VLOOKUP(B2413&amp;"-"&amp;C2413,Backgroundconc!$A$3:$E$2100,5,FALSE)</f>
        <v>90000</v>
      </c>
    </row>
    <row r="2414" spans="1:19">
      <c r="A2414" s="117" t="str">
        <f t="shared" si="224"/>
        <v>43192012</v>
      </c>
      <c r="B2414" s="117">
        <f t="shared" si="228"/>
        <v>43</v>
      </c>
      <c r="C2414" s="117">
        <f t="shared" si="229"/>
        <v>19</v>
      </c>
      <c r="D2414" s="117">
        <v>192000</v>
      </c>
      <c r="E2414" s="117">
        <v>94000</v>
      </c>
      <c r="F2414" s="117">
        <v>2012</v>
      </c>
      <c r="G2414" s="117">
        <v>3.3283839999999998</v>
      </c>
      <c r="N2414" s="117" t="str">
        <f t="shared" si="225"/>
        <v>19200094000</v>
      </c>
      <c r="O2414" s="117">
        <f t="shared" si="226"/>
        <v>43</v>
      </c>
      <c r="P2414" s="117">
        <f t="shared" si="227"/>
        <v>19</v>
      </c>
      <c r="R2414" s="117">
        <f>VLOOKUP(B2414&amp;"-"&amp;C2414,Backgroundconc!$A$3:$E$2100,4,FALSE)</f>
        <v>192000</v>
      </c>
      <c r="S2414" s="117">
        <f>VLOOKUP(B2414&amp;"-"&amp;C2414,Backgroundconc!$A$3:$E$2100,5,FALSE)</f>
        <v>94000</v>
      </c>
    </row>
    <row r="2415" spans="1:19">
      <c r="A2415" s="117" t="str">
        <f t="shared" si="224"/>
        <v>43202012</v>
      </c>
      <c r="B2415" s="117">
        <f t="shared" si="228"/>
        <v>43</v>
      </c>
      <c r="C2415" s="117">
        <f t="shared" si="229"/>
        <v>20</v>
      </c>
      <c r="D2415" s="117">
        <v>192000</v>
      </c>
      <c r="E2415" s="117">
        <v>98000</v>
      </c>
      <c r="F2415" s="117">
        <v>2012</v>
      </c>
      <c r="G2415" s="117">
        <v>2.971371</v>
      </c>
      <c r="N2415" s="117" t="str">
        <f t="shared" si="225"/>
        <v>19200098000</v>
      </c>
      <c r="O2415" s="117">
        <f t="shared" si="226"/>
        <v>43</v>
      </c>
      <c r="P2415" s="117">
        <f t="shared" si="227"/>
        <v>20</v>
      </c>
      <c r="R2415" s="117">
        <f>VLOOKUP(B2415&amp;"-"&amp;C2415,Backgroundconc!$A$3:$E$2100,4,FALSE)</f>
        <v>192000</v>
      </c>
      <c r="S2415" s="117">
        <f>VLOOKUP(B2415&amp;"-"&amp;C2415,Backgroundconc!$A$3:$E$2100,5,FALSE)</f>
        <v>98000</v>
      </c>
    </row>
    <row r="2416" spans="1:19">
      <c r="A2416" s="117" t="str">
        <f t="shared" si="224"/>
        <v>43212012</v>
      </c>
      <c r="B2416" s="117">
        <f t="shared" si="228"/>
        <v>43</v>
      </c>
      <c r="C2416" s="117">
        <f t="shared" si="229"/>
        <v>21</v>
      </c>
      <c r="D2416" s="117">
        <v>192000</v>
      </c>
      <c r="E2416" s="117">
        <v>102000</v>
      </c>
      <c r="F2416" s="117">
        <v>2012</v>
      </c>
      <c r="G2416" s="117">
        <v>3.1415760000000001</v>
      </c>
      <c r="N2416" s="117" t="str">
        <f t="shared" si="225"/>
        <v>192000102000</v>
      </c>
      <c r="O2416" s="117">
        <f t="shared" si="226"/>
        <v>43</v>
      </c>
      <c r="P2416" s="117">
        <f t="shared" si="227"/>
        <v>21</v>
      </c>
      <c r="R2416" s="117">
        <f>VLOOKUP(B2416&amp;"-"&amp;C2416,Backgroundconc!$A$3:$E$2100,4,FALSE)</f>
        <v>192000</v>
      </c>
      <c r="S2416" s="117">
        <f>VLOOKUP(B2416&amp;"-"&amp;C2416,Backgroundconc!$A$3:$E$2100,5,FALSE)</f>
        <v>102000</v>
      </c>
    </row>
    <row r="2417" spans="1:19">
      <c r="A2417" s="117" t="str">
        <f t="shared" si="224"/>
        <v>43222012</v>
      </c>
      <c r="B2417" s="117">
        <f t="shared" si="228"/>
        <v>43</v>
      </c>
      <c r="C2417" s="117">
        <f t="shared" si="229"/>
        <v>22</v>
      </c>
      <c r="D2417" s="117">
        <v>192000</v>
      </c>
      <c r="E2417" s="117">
        <v>106000</v>
      </c>
      <c r="F2417" s="117">
        <v>2012</v>
      </c>
      <c r="G2417" s="117">
        <v>3.3200889999999998</v>
      </c>
      <c r="N2417" s="117" t="str">
        <f t="shared" si="225"/>
        <v>192000106000</v>
      </c>
      <c r="O2417" s="117">
        <f t="shared" si="226"/>
        <v>43</v>
      </c>
      <c r="P2417" s="117">
        <f t="shared" si="227"/>
        <v>22</v>
      </c>
      <c r="R2417" s="117">
        <f>VLOOKUP(B2417&amp;"-"&amp;C2417,Backgroundconc!$A$3:$E$2100,4,FALSE)</f>
        <v>192000</v>
      </c>
      <c r="S2417" s="117">
        <f>VLOOKUP(B2417&amp;"-"&amp;C2417,Backgroundconc!$A$3:$E$2100,5,FALSE)</f>
        <v>106000</v>
      </c>
    </row>
    <row r="2418" spans="1:19">
      <c r="A2418" s="117" t="str">
        <f t="shared" si="224"/>
        <v>43232012</v>
      </c>
      <c r="B2418" s="117">
        <f t="shared" si="228"/>
        <v>43</v>
      </c>
      <c r="C2418" s="117">
        <f t="shared" si="229"/>
        <v>23</v>
      </c>
      <c r="D2418" s="117">
        <v>192000</v>
      </c>
      <c r="E2418" s="117">
        <v>110000</v>
      </c>
      <c r="F2418" s="117">
        <v>2012</v>
      </c>
      <c r="G2418" s="117">
        <v>3.4705509999999999</v>
      </c>
      <c r="N2418" s="117" t="str">
        <f t="shared" si="225"/>
        <v>192000110000</v>
      </c>
      <c r="O2418" s="117">
        <f t="shared" si="226"/>
        <v>43</v>
      </c>
      <c r="P2418" s="117">
        <f t="shared" si="227"/>
        <v>23</v>
      </c>
      <c r="R2418" s="117">
        <f>VLOOKUP(B2418&amp;"-"&amp;C2418,Backgroundconc!$A$3:$E$2100,4,FALSE)</f>
        <v>192000</v>
      </c>
      <c r="S2418" s="117">
        <f>VLOOKUP(B2418&amp;"-"&amp;C2418,Backgroundconc!$A$3:$E$2100,5,FALSE)</f>
        <v>110000</v>
      </c>
    </row>
    <row r="2419" spans="1:19">
      <c r="A2419" s="117" t="str">
        <f t="shared" si="224"/>
        <v>43242012</v>
      </c>
      <c r="B2419" s="117">
        <f t="shared" si="228"/>
        <v>43</v>
      </c>
      <c r="C2419" s="117">
        <f t="shared" si="229"/>
        <v>24</v>
      </c>
      <c r="D2419" s="117">
        <v>192000</v>
      </c>
      <c r="E2419" s="117">
        <v>114000</v>
      </c>
      <c r="F2419" s="117">
        <v>2012</v>
      </c>
      <c r="G2419" s="117">
        <v>3.4194689999999999</v>
      </c>
      <c r="N2419" s="117" t="str">
        <f t="shared" si="225"/>
        <v>192000114000</v>
      </c>
      <c r="O2419" s="117">
        <f t="shared" si="226"/>
        <v>43</v>
      </c>
      <c r="P2419" s="117">
        <f t="shared" si="227"/>
        <v>24</v>
      </c>
      <c r="R2419" s="117">
        <f>VLOOKUP(B2419&amp;"-"&amp;C2419,Backgroundconc!$A$3:$E$2100,4,FALSE)</f>
        <v>192000</v>
      </c>
      <c r="S2419" s="117">
        <f>VLOOKUP(B2419&amp;"-"&amp;C2419,Backgroundconc!$A$3:$E$2100,5,FALSE)</f>
        <v>114000</v>
      </c>
    </row>
    <row r="2420" spans="1:19">
      <c r="A2420" s="117" t="str">
        <f t="shared" si="224"/>
        <v>43252012</v>
      </c>
      <c r="B2420" s="117">
        <f t="shared" si="228"/>
        <v>43</v>
      </c>
      <c r="C2420" s="117">
        <f t="shared" si="229"/>
        <v>25</v>
      </c>
      <c r="D2420" s="117">
        <v>192000</v>
      </c>
      <c r="E2420" s="117">
        <v>118000</v>
      </c>
      <c r="F2420" s="117">
        <v>2012</v>
      </c>
      <c r="G2420" s="117">
        <v>3.596368</v>
      </c>
      <c r="N2420" s="117" t="str">
        <f t="shared" si="225"/>
        <v>192000118000</v>
      </c>
      <c r="O2420" s="117">
        <f t="shared" si="226"/>
        <v>43</v>
      </c>
      <c r="P2420" s="117">
        <f t="shared" si="227"/>
        <v>25</v>
      </c>
      <c r="R2420" s="117">
        <f>VLOOKUP(B2420&amp;"-"&amp;C2420,Backgroundconc!$A$3:$E$2100,4,FALSE)</f>
        <v>192000</v>
      </c>
      <c r="S2420" s="117">
        <f>VLOOKUP(B2420&amp;"-"&amp;C2420,Backgroundconc!$A$3:$E$2100,5,FALSE)</f>
        <v>118000</v>
      </c>
    </row>
    <row r="2421" spans="1:19">
      <c r="A2421" s="117" t="str">
        <f t="shared" si="224"/>
        <v>43262012</v>
      </c>
      <c r="B2421" s="117">
        <f t="shared" si="228"/>
        <v>43</v>
      </c>
      <c r="C2421" s="117">
        <f t="shared" si="229"/>
        <v>26</v>
      </c>
      <c r="D2421" s="117">
        <v>192000</v>
      </c>
      <c r="E2421" s="117">
        <v>122000</v>
      </c>
      <c r="F2421" s="117">
        <v>2012</v>
      </c>
      <c r="G2421" s="117">
        <v>3.4075350000000002</v>
      </c>
      <c r="N2421" s="117" t="str">
        <f t="shared" si="225"/>
        <v>192000122000</v>
      </c>
      <c r="O2421" s="117">
        <f t="shared" si="226"/>
        <v>43</v>
      </c>
      <c r="P2421" s="117">
        <f t="shared" si="227"/>
        <v>26</v>
      </c>
      <c r="R2421" s="117">
        <f>VLOOKUP(B2421&amp;"-"&amp;C2421,Backgroundconc!$A$3:$E$2100,4,FALSE)</f>
        <v>192000</v>
      </c>
      <c r="S2421" s="117">
        <f>VLOOKUP(B2421&amp;"-"&amp;C2421,Backgroundconc!$A$3:$E$2100,5,FALSE)</f>
        <v>122000</v>
      </c>
    </row>
    <row r="2422" spans="1:19">
      <c r="A2422" s="117" t="str">
        <f t="shared" si="224"/>
        <v>43272012</v>
      </c>
      <c r="B2422" s="117">
        <f t="shared" si="228"/>
        <v>43</v>
      </c>
      <c r="C2422" s="117">
        <f t="shared" si="229"/>
        <v>27</v>
      </c>
      <c r="D2422" s="117">
        <v>192000</v>
      </c>
      <c r="E2422" s="117">
        <v>126000</v>
      </c>
      <c r="F2422" s="117">
        <v>2012</v>
      </c>
      <c r="G2422" s="117">
        <v>3.431511</v>
      </c>
      <c r="N2422" s="117" t="str">
        <f t="shared" si="225"/>
        <v>192000126000</v>
      </c>
      <c r="O2422" s="117">
        <f t="shared" si="226"/>
        <v>43</v>
      </c>
      <c r="P2422" s="117">
        <f t="shared" si="227"/>
        <v>27</v>
      </c>
      <c r="R2422" s="117">
        <f>VLOOKUP(B2422&amp;"-"&amp;C2422,Backgroundconc!$A$3:$E$2100,4,FALSE)</f>
        <v>192000</v>
      </c>
      <c r="S2422" s="117">
        <f>VLOOKUP(B2422&amp;"-"&amp;C2422,Backgroundconc!$A$3:$E$2100,5,FALSE)</f>
        <v>126000</v>
      </c>
    </row>
    <row r="2423" spans="1:19">
      <c r="A2423" s="117" t="str">
        <f t="shared" si="224"/>
        <v>43282012</v>
      </c>
      <c r="B2423" s="117">
        <f t="shared" si="228"/>
        <v>43</v>
      </c>
      <c r="C2423" s="117">
        <f t="shared" si="229"/>
        <v>28</v>
      </c>
      <c r="D2423" s="117">
        <v>192000</v>
      </c>
      <c r="E2423" s="117">
        <v>130000</v>
      </c>
      <c r="F2423" s="117">
        <v>2012</v>
      </c>
      <c r="G2423" s="117">
        <v>3.5685929999999999</v>
      </c>
      <c r="N2423" s="117" t="str">
        <f t="shared" si="225"/>
        <v>192000130000</v>
      </c>
      <c r="O2423" s="117">
        <f t="shared" si="226"/>
        <v>43</v>
      </c>
      <c r="P2423" s="117">
        <f t="shared" si="227"/>
        <v>28</v>
      </c>
      <c r="R2423" s="117">
        <f>VLOOKUP(B2423&amp;"-"&amp;C2423,Backgroundconc!$A$3:$E$2100,4,FALSE)</f>
        <v>192000</v>
      </c>
      <c r="S2423" s="117">
        <f>VLOOKUP(B2423&amp;"-"&amp;C2423,Backgroundconc!$A$3:$E$2100,5,FALSE)</f>
        <v>130000</v>
      </c>
    </row>
    <row r="2424" spans="1:19">
      <c r="A2424" s="117" t="str">
        <f t="shared" si="224"/>
        <v>43292012</v>
      </c>
      <c r="B2424" s="117">
        <f t="shared" si="228"/>
        <v>43</v>
      </c>
      <c r="C2424" s="117">
        <f t="shared" si="229"/>
        <v>29</v>
      </c>
      <c r="D2424" s="117">
        <v>192000</v>
      </c>
      <c r="E2424" s="117">
        <v>134000</v>
      </c>
      <c r="F2424" s="117">
        <v>2012</v>
      </c>
      <c r="G2424" s="117">
        <v>3.6661229999999998</v>
      </c>
      <c r="N2424" s="117" t="str">
        <f t="shared" si="225"/>
        <v>192000134000</v>
      </c>
      <c r="O2424" s="117">
        <f t="shared" si="226"/>
        <v>43</v>
      </c>
      <c r="P2424" s="117">
        <f t="shared" si="227"/>
        <v>29</v>
      </c>
      <c r="R2424" s="117">
        <f>VLOOKUP(B2424&amp;"-"&amp;C2424,Backgroundconc!$A$3:$E$2100,4,FALSE)</f>
        <v>192000</v>
      </c>
      <c r="S2424" s="117">
        <f>VLOOKUP(B2424&amp;"-"&amp;C2424,Backgroundconc!$A$3:$E$2100,5,FALSE)</f>
        <v>134000</v>
      </c>
    </row>
    <row r="2425" spans="1:19">
      <c r="A2425" s="117" t="str">
        <f t="shared" si="224"/>
        <v>43302012</v>
      </c>
      <c r="B2425" s="117">
        <f t="shared" si="228"/>
        <v>43</v>
      </c>
      <c r="C2425" s="117">
        <f t="shared" si="229"/>
        <v>30</v>
      </c>
      <c r="D2425" s="117">
        <v>192000</v>
      </c>
      <c r="E2425" s="117">
        <v>138000</v>
      </c>
      <c r="F2425" s="117">
        <v>2012</v>
      </c>
      <c r="G2425" s="117">
        <v>3.8728359999999999</v>
      </c>
      <c r="N2425" s="117" t="str">
        <f t="shared" si="225"/>
        <v>192000138000</v>
      </c>
      <c r="O2425" s="117">
        <f t="shared" si="226"/>
        <v>43</v>
      </c>
      <c r="P2425" s="117">
        <f t="shared" si="227"/>
        <v>30</v>
      </c>
      <c r="R2425" s="117">
        <f>VLOOKUP(B2425&amp;"-"&amp;C2425,Backgroundconc!$A$3:$E$2100,4,FALSE)</f>
        <v>192000</v>
      </c>
      <c r="S2425" s="117">
        <f>VLOOKUP(B2425&amp;"-"&amp;C2425,Backgroundconc!$A$3:$E$2100,5,FALSE)</f>
        <v>138000</v>
      </c>
    </row>
    <row r="2426" spans="1:19">
      <c r="A2426" s="117" t="str">
        <f t="shared" si="224"/>
        <v>43312012</v>
      </c>
      <c r="B2426" s="117">
        <f t="shared" si="228"/>
        <v>43</v>
      </c>
      <c r="C2426" s="117">
        <f t="shared" si="229"/>
        <v>31</v>
      </c>
      <c r="D2426" s="117">
        <v>192000</v>
      </c>
      <c r="E2426" s="117">
        <v>142000</v>
      </c>
      <c r="F2426" s="117">
        <v>2012</v>
      </c>
      <c r="G2426" s="117">
        <v>4.0179049999999998</v>
      </c>
      <c r="N2426" s="117" t="str">
        <f t="shared" si="225"/>
        <v>192000142000</v>
      </c>
      <c r="O2426" s="117">
        <f t="shared" si="226"/>
        <v>43</v>
      </c>
      <c r="P2426" s="117">
        <f t="shared" si="227"/>
        <v>31</v>
      </c>
      <c r="R2426" s="117">
        <f>VLOOKUP(B2426&amp;"-"&amp;C2426,Backgroundconc!$A$3:$E$2100,4,FALSE)</f>
        <v>192000</v>
      </c>
      <c r="S2426" s="117">
        <f>VLOOKUP(B2426&amp;"-"&amp;C2426,Backgroundconc!$A$3:$E$2100,5,FALSE)</f>
        <v>142000</v>
      </c>
    </row>
    <row r="2427" spans="1:19">
      <c r="A2427" s="117" t="str">
        <f t="shared" si="224"/>
        <v>43322012</v>
      </c>
      <c r="B2427" s="117">
        <f t="shared" si="228"/>
        <v>43</v>
      </c>
      <c r="C2427" s="117">
        <f t="shared" si="229"/>
        <v>32</v>
      </c>
      <c r="D2427" s="117">
        <v>192000</v>
      </c>
      <c r="E2427" s="117">
        <v>146000</v>
      </c>
      <c r="F2427" s="117">
        <v>2012</v>
      </c>
      <c r="G2427" s="117">
        <v>4.0025639999999996</v>
      </c>
      <c r="N2427" s="117" t="str">
        <f t="shared" si="225"/>
        <v>192000146000</v>
      </c>
      <c r="O2427" s="117">
        <f t="shared" si="226"/>
        <v>43</v>
      </c>
      <c r="P2427" s="117">
        <f t="shared" si="227"/>
        <v>32</v>
      </c>
      <c r="R2427" s="117">
        <f>VLOOKUP(B2427&amp;"-"&amp;C2427,Backgroundconc!$A$3:$E$2100,4,FALSE)</f>
        <v>192000</v>
      </c>
      <c r="S2427" s="117">
        <f>VLOOKUP(B2427&amp;"-"&amp;C2427,Backgroundconc!$A$3:$E$2100,5,FALSE)</f>
        <v>146000</v>
      </c>
    </row>
    <row r="2428" spans="1:19">
      <c r="A2428" s="117" t="str">
        <f t="shared" si="224"/>
        <v>43332012</v>
      </c>
      <c r="B2428" s="117">
        <f t="shared" si="228"/>
        <v>43</v>
      </c>
      <c r="C2428" s="117">
        <f t="shared" si="229"/>
        <v>33</v>
      </c>
      <c r="D2428" s="117">
        <v>192000</v>
      </c>
      <c r="E2428" s="117">
        <v>150000</v>
      </c>
      <c r="F2428" s="117">
        <v>2012</v>
      </c>
      <c r="G2428" s="117">
        <v>4.0064190000000002</v>
      </c>
      <c r="N2428" s="117" t="str">
        <f t="shared" si="225"/>
        <v>192000150000</v>
      </c>
      <c r="O2428" s="117">
        <f t="shared" si="226"/>
        <v>43</v>
      </c>
      <c r="P2428" s="117">
        <f t="shared" si="227"/>
        <v>33</v>
      </c>
      <c r="R2428" s="117">
        <f>VLOOKUP(B2428&amp;"-"&amp;C2428,Backgroundconc!$A$3:$E$2100,4,FALSE)</f>
        <v>192000</v>
      </c>
      <c r="S2428" s="117">
        <f>VLOOKUP(B2428&amp;"-"&amp;C2428,Backgroundconc!$A$3:$E$2100,5,FALSE)</f>
        <v>150000</v>
      </c>
    </row>
    <row r="2429" spans="1:19">
      <c r="A2429" s="117" t="str">
        <f t="shared" si="224"/>
        <v>43342012</v>
      </c>
      <c r="B2429" s="117">
        <f t="shared" si="228"/>
        <v>43</v>
      </c>
      <c r="C2429" s="117">
        <f t="shared" si="229"/>
        <v>34</v>
      </c>
      <c r="D2429" s="117">
        <v>192000</v>
      </c>
      <c r="E2429" s="117">
        <v>154000</v>
      </c>
      <c r="F2429" s="117">
        <v>2012</v>
      </c>
      <c r="G2429" s="117">
        <v>3.925494</v>
      </c>
      <c r="N2429" s="117" t="str">
        <f t="shared" si="225"/>
        <v>192000154000</v>
      </c>
      <c r="O2429" s="117">
        <f t="shared" si="226"/>
        <v>43</v>
      </c>
      <c r="P2429" s="117">
        <f t="shared" si="227"/>
        <v>34</v>
      </c>
      <c r="R2429" s="117">
        <f>VLOOKUP(B2429&amp;"-"&amp;C2429,Backgroundconc!$A$3:$E$2100,4,FALSE)</f>
        <v>192000</v>
      </c>
      <c r="S2429" s="117">
        <f>VLOOKUP(B2429&amp;"-"&amp;C2429,Backgroundconc!$A$3:$E$2100,5,FALSE)</f>
        <v>154000</v>
      </c>
    </row>
    <row r="2430" spans="1:19">
      <c r="A2430" s="117" t="str">
        <f t="shared" si="224"/>
        <v>43352012</v>
      </c>
      <c r="B2430" s="117">
        <f t="shared" si="228"/>
        <v>43</v>
      </c>
      <c r="C2430" s="117">
        <f t="shared" si="229"/>
        <v>35</v>
      </c>
      <c r="D2430" s="117">
        <v>192000</v>
      </c>
      <c r="E2430" s="117">
        <v>158000</v>
      </c>
      <c r="F2430" s="117">
        <v>2012</v>
      </c>
      <c r="G2430" s="117">
        <v>3.8609939999999998</v>
      </c>
      <c r="N2430" s="117" t="str">
        <f t="shared" si="225"/>
        <v>192000158000</v>
      </c>
      <c r="O2430" s="117">
        <f t="shared" si="226"/>
        <v>43</v>
      </c>
      <c r="P2430" s="117">
        <f t="shared" si="227"/>
        <v>35</v>
      </c>
      <c r="R2430" s="117">
        <f>VLOOKUP(B2430&amp;"-"&amp;C2430,Backgroundconc!$A$3:$E$2100,4,FALSE)</f>
        <v>192000</v>
      </c>
      <c r="S2430" s="117">
        <f>VLOOKUP(B2430&amp;"-"&amp;C2430,Backgroundconc!$A$3:$E$2100,5,FALSE)</f>
        <v>158000</v>
      </c>
    </row>
    <row r="2431" spans="1:19">
      <c r="A2431" s="117" t="str">
        <f t="shared" si="224"/>
        <v>43362012</v>
      </c>
      <c r="B2431" s="117">
        <f t="shared" si="228"/>
        <v>43</v>
      </c>
      <c r="C2431" s="117">
        <f t="shared" si="229"/>
        <v>36</v>
      </c>
      <c r="D2431" s="117">
        <v>192000</v>
      </c>
      <c r="E2431" s="117">
        <v>162000</v>
      </c>
      <c r="F2431" s="117">
        <v>2012</v>
      </c>
      <c r="G2431" s="117">
        <v>3.8528519999999999</v>
      </c>
      <c r="N2431" s="117" t="str">
        <f t="shared" si="225"/>
        <v>192000162000</v>
      </c>
      <c r="O2431" s="117">
        <f t="shared" si="226"/>
        <v>43</v>
      </c>
      <c r="P2431" s="117">
        <f t="shared" si="227"/>
        <v>36</v>
      </c>
      <c r="R2431" s="117">
        <f>VLOOKUP(B2431&amp;"-"&amp;C2431,Backgroundconc!$A$3:$E$2100,4,FALSE)</f>
        <v>192000</v>
      </c>
      <c r="S2431" s="117">
        <f>VLOOKUP(B2431&amp;"-"&amp;C2431,Backgroundconc!$A$3:$E$2100,5,FALSE)</f>
        <v>162000</v>
      </c>
    </row>
    <row r="2432" spans="1:19">
      <c r="A2432" s="117" t="str">
        <f t="shared" si="224"/>
        <v>43372012</v>
      </c>
      <c r="B2432" s="117">
        <f t="shared" si="228"/>
        <v>43</v>
      </c>
      <c r="C2432" s="117">
        <f t="shared" si="229"/>
        <v>37</v>
      </c>
      <c r="D2432" s="117">
        <v>192000</v>
      </c>
      <c r="E2432" s="117">
        <v>166000</v>
      </c>
      <c r="F2432" s="117">
        <v>2012</v>
      </c>
      <c r="G2432" s="117">
        <v>3.5594579999999998</v>
      </c>
      <c r="N2432" s="117" t="str">
        <f t="shared" si="225"/>
        <v>192000166000</v>
      </c>
      <c r="O2432" s="117">
        <f t="shared" si="226"/>
        <v>43</v>
      </c>
      <c r="P2432" s="117">
        <f t="shared" si="227"/>
        <v>37</v>
      </c>
      <c r="R2432" s="117">
        <f>VLOOKUP(B2432&amp;"-"&amp;C2432,Backgroundconc!$A$3:$E$2100,4,FALSE)</f>
        <v>192000</v>
      </c>
      <c r="S2432" s="117">
        <f>VLOOKUP(B2432&amp;"-"&amp;C2432,Backgroundconc!$A$3:$E$2100,5,FALSE)</f>
        <v>166000</v>
      </c>
    </row>
    <row r="2433" spans="1:19">
      <c r="A2433" s="117" t="str">
        <f t="shared" si="224"/>
        <v>43382012</v>
      </c>
      <c r="B2433" s="117">
        <f t="shared" si="228"/>
        <v>43</v>
      </c>
      <c r="C2433" s="117">
        <f t="shared" si="229"/>
        <v>38</v>
      </c>
      <c r="D2433" s="117">
        <v>192000</v>
      </c>
      <c r="E2433" s="117">
        <v>170000</v>
      </c>
      <c r="F2433" s="117">
        <v>2012</v>
      </c>
      <c r="G2433" s="117">
        <v>3.534294</v>
      </c>
      <c r="N2433" s="117" t="str">
        <f t="shared" si="225"/>
        <v>192000170000</v>
      </c>
      <c r="O2433" s="117">
        <f t="shared" si="226"/>
        <v>43</v>
      </c>
      <c r="P2433" s="117">
        <f t="shared" si="227"/>
        <v>38</v>
      </c>
      <c r="R2433" s="117">
        <f>VLOOKUP(B2433&amp;"-"&amp;C2433,Backgroundconc!$A$3:$E$2100,4,FALSE)</f>
        <v>192000</v>
      </c>
      <c r="S2433" s="117">
        <f>VLOOKUP(B2433&amp;"-"&amp;C2433,Backgroundconc!$A$3:$E$2100,5,FALSE)</f>
        <v>170000</v>
      </c>
    </row>
    <row r="2434" spans="1:19">
      <c r="A2434" s="117" t="str">
        <f t="shared" si="224"/>
        <v>43392012</v>
      </c>
      <c r="B2434" s="117">
        <f t="shared" si="228"/>
        <v>43</v>
      </c>
      <c r="C2434" s="117">
        <f t="shared" si="229"/>
        <v>39</v>
      </c>
      <c r="D2434" s="117">
        <v>192000</v>
      </c>
      <c r="E2434" s="117">
        <v>174000</v>
      </c>
      <c r="F2434" s="117">
        <v>2012</v>
      </c>
      <c r="G2434" s="117">
        <v>3.325647</v>
      </c>
      <c r="N2434" s="117" t="str">
        <f t="shared" si="225"/>
        <v>192000174000</v>
      </c>
      <c r="O2434" s="117">
        <f t="shared" si="226"/>
        <v>43</v>
      </c>
      <c r="P2434" s="117">
        <f t="shared" si="227"/>
        <v>39</v>
      </c>
      <c r="R2434" s="117">
        <f>VLOOKUP(B2434&amp;"-"&amp;C2434,Backgroundconc!$A$3:$E$2100,4,FALSE)</f>
        <v>192000</v>
      </c>
      <c r="S2434" s="117">
        <f>VLOOKUP(B2434&amp;"-"&amp;C2434,Backgroundconc!$A$3:$E$2100,5,FALSE)</f>
        <v>174000</v>
      </c>
    </row>
    <row r="2435" spans="1:19">
      <c r="A2435" s="117" t="str">
        <f t="shared" ref="A2435:A2498" si="230">CONCATENATE(B2435,C2435,F2435)</f>
        <v>43402012</v>
      </c>
      <c r="B2435" s="117">
        <f t="shared" si="228"/>
        <v>43</v>
      </c>
      <c r="C2435" s="117">
        <f t="shared" si="229"/>
        <v>40</v>
      </c>
      <c r="D2435" s="117">
        <v>192000</v>
      </c>
      <c r="E2435" s="117">
        <v>178000</v>
      </c>
      <c r="F2435" s="117">
        <v>2012</v>
      </c>
      <c r="G2435" s="117">
        <v>3.401573</v>
      </c>
      <c r="N2435" s="117" t="str">
        <f t="shared" ref="N2435:N2498" si="231">D2435&amp;E2435</f>
        <v>192000178000</v>
      </c>
      <c r="O2435" s="117">
        <f t="shared" ref="O2435:O2498" si="232">B2435</f>
        <v>43</v>
      </c>
      <c r="P2435" s="117">
        <f t="shared" ref="P2435:P2498" si="233">C2435</f>
        <v>40</v>
      </c>
      <c r="R2435" s="117">
        <f>VLOOKUP(B2435&amp;"-"&amp;C2435,Backgroundconc!$A$3:$E$2100,4,FALSE)</f>
        <v>192000</v>
      </c>
      <c r="S2435" s="117">
        <f>VLOOKUP(B2435&amp;"-"&amp;C2435,Backgroundconc!$A$3:$E$2100,5,FALSE)</f>
        <v>178000</v>
      </c>
    </row>
    <row r="2436" spans="1:19">
      <c r="A2436" s="117" t="str">
        <f t="shared" si="230"/>
        <v>43412012</v>
      </c>
      <c r="B2436" s="117">
        <f t="shared" si="228"/>
        <v>43</v>
      </c>
      <c r="C2436" s="117">
        <f t="shared" si="229"/>
        <v>41</v>
      </c>
      <c r="D2436" s="117">
        <v>192000</v>
      </c>
      <c r="E2436" s="117">
        <v>182000</v>
      </c>
      <c r="F2436" s="117">
        <v>2012</v>
      </c>
      <c r="G2436" s="117">
        <v>3.2987600000000001</v>
      </c>
      <c r="N2436" s="117" t="str">
        <f t="shared" si="231"/>
        <v>192000182000</v>
      </c>
      <c r="O2436" s="117">
        <f t="shared" si="232"/>
        <v>43</v>
      </c>
      <c r="P2436" s="117">
        <f t="shared" si="233"/>
        <v>41</v>
      </c>
      <c r="R2436" s="117">
        <f>VLOOKUP(B2436&amp;"-"&amp;C2436,Backgroundconc!$A$3:$E$2100,4,FALSE)</f>
        <v>192000</v>
      </c>
      <c r="S2436" s="117">
        <f>VLOOKUP(B2436&amp;"-"&amp;C2436,Backgroundconc!$A$3:$E$2100,5,FALSE)</f>
        <v>182000</v>
      </c>
    </row>
    <row r="2437" spans="1:19">
      <c r="A2437" s="117" t="str">
        <f t="shared" si="230"/>
        <v>43422012</v>
      </c>
      <c r="B2437" s="117">
        <f t="shared" si="228"/>
        <v>43</v>
      </c>
      <c r="C2437" s="117">
        <f t="shared" si="229"/>
        <v>42</v>
      </c>
      <c r="D2437" s="117">
        <v>192000</v>
      </c>
      <c r="E2437" s="117">
        <v>186000</v>
      </c>
      <c r="F2437" s="117">
        <v>2012</v>
      </c>
      <c r="G2437" s="117">
        <v>3.0290170000000001</v>
      </c>
      <c r="N2437" s="117" t="str">
        <f t="shared" si="231"/>
        <v>192000186000</v>
      </c>
      <c r="O2437" s="117">
        <f t="shared" si="232"/>
        <v>43</v>
      </c>
      <c r="P2437" s="117">
        <f t="shared" si="233"/>
        <v>42</v>
      </c>
      <c r="R2437" s="117">
        <f>VLOOKUP(B2437&amp;"-"&amp;C2437,Backgroundconc!$A$3:$E$2100,4,FALSE)</f>
        <v>192000</v>
      </c>
      <c r="S2437" s="117">
        <f>VLOOKUP(B2437&amp;"-"&amp;C2437,Backgroundconc!$A$3:$E$2100,5,FALSE)</f>
        <v>186000</v>
      </c>
    </row>
    <row r="2438" spans="1:19">
      <c r="A2438" s="117" t="str">
        <f t="shared" si="230"/>
        <v>43432012</v>
      </c>
      <c r="B2438" s="117">
        <f t="shared" si="228"/>
        <v>43</v>
      </c>
      <c r="C2438" s="117">
        <f t="shared" si="229"/>
        <v>43</v>
      </c>
      <c r="D2438" s="117">
        <v>192000</v>
      </c>
      <c r="E2438" s="117">
        <v>190000</v>
      </c>
      <c r="F2438" s="117">
        <v>2012</v>
      </c>
      <c r="G2438" s="117">
        <v>2.7490350000000001</v>
      </c>
      <c r="N2438" s="117" t="str">
        <f t="shared" si="231"/>
        <v>192000190000</v>
      </c>
      <c r="O2438" s="117">
        <f t="shared" si="232"/>
        <v>43</v>
      </c>
      <c r="P2438" s="117">
        <f t="shared" si="233"/>
        <v>43</v>
      </c>
      <c r="R2438" s="117">
        <f>VLOOKUP(B2438&amp;"-"&amp;C2438,Backgroundconc!$A$3:$E$2100,4,FALSE)</f>
        <v>192000</v>
      </c>
      <c r="S2438" s="117">
        <f>VLOOKUP(B2438&amp;"-"&amp;C2438,Backgroundconc!$A$3:$E$2100,5,FALSE)</f>
        <v>190000</v>
      </c>
    </row>
    <row r="2439" spans="1:19">
      <c r="A2439" s="117" t="str">
        <f t="shared" si="230"/>
        <v>43442012</v>
      </c>
      <c r="B2439" s="117">
        <f t="shared" si="228"/>
        <v>43</v>
      </c>
      <c r="C2439" s="117">
        <f t="shared" si="229"/>
        <v>44</v>
      </c>
      <c r="D2439" s="117">
        <v>192000</v>
      </c>
      <c r="E2439" s="117">
        <v>194000</v>
      </c>
      <c r="F2439" s="117">
        <v>2012</v>
      </c>
      <c r="G2439" s="117">
        <v>2.7958959999999999</v>
      </c>
      <c r="N2439" s="117" t="str">
        <f t="shared" si="231"/>
        <v>192000194000</v>
      </c>
      <c r="O2439" s="117">
        <f t="shared" si="232"/>
        <v>43</v>
      </c>
      <c r="P2439" s="117">
        <f t="shared" si="233"/>
        <v>44</v>
      </c>
      <c r="R2439" s="117">
        <f>VLOOKUP(B2439&amp;"-"&amp;C2439,Backgroundconc!$A$3:$E$2100,4,FALSE)</f>
        <v>192000</v>
      </c>
      <c r="S2439" s="117">
        <f>VLOOKUP(B2439&amp;"-"&amp;C2439,Backgroundconc!$A$3:$E$2100,5,FALSE)</f>
        <v>194000</v>
      </c>
    </row>
    <row r="2440" spans="1:19">
      <c r="A2440" s="117" t="str">
        <f t="shared" si="230"/>
        <v>43452012</v>
      </c>
      <c r="B2440" s="117">
        <f t="shared" si="228"/>
        <v>43</v>
      </c>
      <c r="C2440" s="117">
        <f t="shared" si="229"/>
        <v>45</v>
      </c>
      <c r="D2440" s="117">
        <v>192000</v>
      </c>
      <c r="E2440" s="117">
        <v>198000</v>
      </c>
      <c r="F2440" s="117">
        <v>2012</v>
      </c>
      <c r="G2440" s="117">
        <v>2.7928670000000002</v>
      </c>
      <c r="N2440" s="117" t="str">
        <f t="shared" si="231"/>
        <v>192000198000</v>
      </c>
      <c r="O2440" s="117">
        <f t="shared" si="232"/>
        <v>43</v>
      </c>
      <c r="P2440" s="117">
        <f t="shared" si="233"/>
        <v>45</v>
      </c>
      <c r="R2440" s="117">
        <f>VLOOKUP(B2440&amp;"-"&amp;C2440,Backgroundconc!$A$3:$E$2100,4,FALSE)</f>
        <v>192000</v>
      </c>
      <c r="S2440" s="117">
        <f>VLOOKUP(B2440&amp;"-"&amp;C2440,Backgroundconc!$A$3:$E$2100,5,FALSE)</f>
        <v>198000</v>
      </c>
    </row>
    <row r="2441" spans="1:19">
      <c r="A2441" s="117" t="str">
        <f t="shared" si="230"/>
        <v>43462012</v>
      </c>
      <c r="B2441" s="117">
        <f t="shared" si="228"/>
        <v>43</v>
      </c>
      <c r="C2441" s="117">
        <f t="shared" si="229"/>
        <v>46</v>
      </c>
      <c r="D2441" s="117">
        <v>192000</v>
      </c>
      <c r="E2441" s="117">
        <v>202000</v>
      </c>
      <c r="F2441" s="117">
        <v>2012</v>
      </c>
      <c r="G2441" s="117">
        <v>2.8373680000000001</v>
      </c>
      <c r="N2441" s="117" t="str">
        <f t="shared" si="231"/>
        <v>192000202000</v>
      </c>
      <c r="O2441" s="117">
        <f t="shared" si="232"/>
        <v>43</v>
      </c>
      <c r="P2441" s="117">
        <f t="shared" si="233"/>
        <v>46</v>
      </c>
      <c r="R2441" s="117">
        <f>VLOOKUP(B2441&amp;"-"&amp;C2441,Backgroundconc!$A$3:$E$2100,4,FALSE)</f>
        <v>192000</v>
      </c>
      <c r="S2441" s="117">
        <f>VLOOKUP(B2441&amp;"-"&amp;C2441,Backgroundconc!$A$3:$E$2100,5,FALSE)</f>
        <v>202000</v>
      </c>
    </row>
    <row r="2442" spans="1:19">
      <c r="A2442" s="117" t="str">
        <f t="shared" si="230"/>
        <v>43472012</v>
      </c>
      <c r="B2442" s="117">
        <f t="shared" si="228"/>
        <v>43</v>
      </c>
      <c r="C2442" s="117">
        <f t="shared" si="229"/>
        <v>47</v>
      </c>
      <c r="D2442" s="117">
        <v>192000</v>
      </c>
      <c r="E2442" s="117">
        <v>206000</v>
      </c>
      <c r="F2442" s="117">
        <v>2012</v>
      </c>
      <c r="G2442" s="117">
        <v>2.6037810000000001</v>
      </c>
      <c r="N2442" s="117" t="str">
        <f t="shared" si="231"/>
        <v>192000206000</v>
      </c>
      <c r="O2442" s="117">
        <f t="shared" si="232"/>
        <v>43</v>
      </c>
      <c r="P2442" s="117">
        <f t="shared" si="233"/>
        <v>47</v>
      </c>
      <c r="R2442" s="117">
        <f>VLOOKUP(B2442&amp;"-"&amp;C2442,Backgroundconc!$A$3:$E$2100,4,FALSE)</f>
        <v>192000</v>
      </c>
      <c r="S2442" s="117">
        <f>VLOOKUP(B2442&amp;"-"&amp;C2442,Backgroundconc!$A$3:$E$2100,5,FALSE)</f>
        <v>206000</v>
      </c>
    </row>
    <row r="2443" spans="1:19">
      <c r="A2443" s="117" t="str">
        <f t="shared" si="230"/>
        <v>43482012</v>
      </c>
      <c r="B2443" s="117">
        <f t="shared" si="228"/>
        <v>43</v>
      </c>
      <c r="C2443" s="117">
        <f t="shared" si="229"/>
        <v>48</v>
      </c>
      <c r="D2443" s="117">
        <v>192000</v>
      </c>
      <c r="E2443" s="117">
        <v>210000</v>
      </c>
      <c r="F2443" s="117">
        <v>2012</v>
      </c>
      <c r="G2443" s="117">
        <v>2.5710220000000001</v>
      </c>
      <c r="N2443" s="117" t="str">
        <f t="shared" si="231"/>
        <v>192000210000</v>
      </c>
      <c r="O2443" s="117">
        <f t="shared" si="232"/>
        <v>43</v>
      </c>
      <c r="P2443" s="117">
        <f t="shared" si="233"/>
        <v>48</v>
      </c>
      <c r="R2443" s="117">
        <f>VLOOKUP(B2443&amp;"-"&amp;C2443,Backgroundconc!$A$3:$E$2100,4,FALSE)</f>
        <v>192000</v>
      </c>
      <c r="S2443" s="117">
        <f>VLOOKUP(B2443&amp;"-"&amp;C2443,Backgroundconc!$A$3:$E$2100,5,FALSE)</f>
        <v>210000</v>
      </c>
    </row>
    <row r="2444" spans="1:19">
      <c r="A2444" s="117" t="str">
        <f t="shared" si="230"/>
        <v>43492012</v>
      </c>
      <c r="B2444" s="117">
        <f t="shared" si="228"/>
        <v>43</v>
      </c>
      <c r="C2444" s="117">
        <f t="shared" si="229"/>
        <v>49</v>
      </c>
      <c r="D2444" s="117">
        <v>192000</v>
      </c>
      <c r="E2444" s="117">
        <v>214000</v>
      </c>
      <c r="F2444" s="117">
        <v>2012</v>
      </c>
      <c r="G2444" s="117">
        <v>2.389516</v>
      </c>
      <c r="N2444" s="117" t="str">
        <f t="shared" si="231"/>
        <v>192000214000</v>
      </c>
      <c r="O2444" s="117">
        <f t="shared" si="232"/>
        <v>43</v>
      </c>
      <c r="P2444" s="117">
        <f t="shared" si="233"/>
        <v>49</v>
      </c>
      <c r="R2444" s="117">
        <f>VLOOKUP(B2444&amp;"-"&amp;C2444,Backgroundconc!$A$3:$E$2100,4,FALSE)</f>
        <v>192000</v>
      </c>
      <c r="S2444" s="117">
        <f>VLOOKUP(B2444&amp;"-"&amp;C2444,Backgroundconc!$A$3:$E$2100,5,FALSE)</f>
        <v>214000</v>
      </c>
    </row>
    <row r="2445" spans="1:19">
      <c r="A2445" s="117" t="str">
        <f t="shared" si="230"/>
        <v>43502012</v>
      </c>
      <c r="B2445" s="117">
        <f t="shared" si="228"/>
        <v>43</v>
      </c>
      <c r="C2445" s="117">
        <f t="shared" si="229"/>
        <v>50</v>
      </c>
      <c r="D2445" s="117">
        <v>192000</v>
      </c>
      <c r="E2445" s="117">
        <v>218000</v>
      </c>
      <c r="F2445" s="117">
        <v>2012</v>
      </c>
      <c r="G2445" s="117">
        <v>2.4570280000000002</v>
      </c>
      <c r="N2445" s="117" t="str">
        <f t="shared" si="231"/>
        <v>192000218000</v>
      </c>
      <c r="O2445" s="117">
        <f t="shared" si="232"/>
        <v>43</v>
      </c>
      <c r="P2445" s="117">
        <f t="shared" si="233"/>
        <v>50</v>
      </c>
      <c r="R2445" s="117">
        <f>VLOOKUP(B2445&amp;"-"&amp;C2445,Backgroundconc!$A$3:$E$2100,4,FALSE)</f>
        <v>192000</v>
      </c>
      <c r="S2445" s="117">
        <f>VLOOKUP(B2445&amp;"-"&amp;C2445,Backgroundconc!$A$3:$E$2100,5,FALSE)</f>
        <v>218000</v>
      </c>
    </row>
    <row r="2446" spans="1:19">
      <c r="A2446" s="117" t="str">
        <f t="shared" si="230"/>
        <v>43512012</v>
      </c>
      <c r="B2446" s="117">
        <f t="shared" si="228"/>
        <v>43</v>
      </c>
      <c r="C2446" s="117">
        <f t="shared" si="229"/>
        <v>51</v>
      </c>
      <c r="D2446" s="117">
        <v>192000</v>
      </c>
      <c r="E2446" s="117">
        <v>222000</v>
      </c>
      <c r="F2446" s="117">
        <v>2012</v>
      </c>
      <c r="G2446" s="117">
        <v>2.4471440000000002</v>
      </c>
      <c r="N2446" s="117" t="str">
        <f t="shared" si="231"/>
        <v>192000222000</v>
      </c>
      <c r="O2446" s="117">
        <f t="shared" si="232"/>
        <v>43</v>
      </c>
      <c r="P2446" s="117">
        <f t="shared" si="233"/>
        <v>51</v>
      </c>
      <c r="R2446" s="117">
        <f>VLOOKUP(B2446&amp;"-"&amp;C2446,Backgroundconc!$A$3:$E$2100,4,FALSE)</f>
        <v>192000</v>
      </c>
      <c r="S2446" s="117">
        <f>VLOOKUP(B2446&amp;"-"&amp;C2446,Backgroundconc!$A$3:$E$2100,5,FALSE)</f>
        <v>222000</v>
      </c>
    </row>
    <row r="2447" spans="1:19">
      <c r="A2447" s="117" t="str">
        <f t="shared" si="230"/>
        <v>43522012</v>
      </c>
      <c r="B2447" s="117">
        <f t="shared" si="228"/>
        <v>43</v>
      </c>
      <c r="C2447" s="117">
        <f t="shared" si="229"/>
        <v>52</v>
      </c>
      <c r="D2447" s="117">
        <v>192000</v>
      </c>
      <c r="E2447" s="117">
        <v>226000</v>
      </c>
      <c r="F2447" s="117">
        <v>2012</v>
      </c>
      <c r="G2447" s="117">
        <v>2.6012369999999998</v>
      </c>
      <c r="N2447" s="117" t="str">
        <f t="shared" si="231"/>
        <v>192000226000</v>
      </c>
      <c r="O2447" s="117">
        <f t="shared" si="232"/>
        <v>43</v>
      </c>
      <c r="P2447" s="117">
        <f t="shared" si="233"/>
        <v>52</v>
      </c>
      <c r="R2447" s="117">
        <f>VLOOKUP(B2447&amp;"-"&amp;C2447,Backgroundconc!$A$3:$E$2100,4,FALSE)</f>
        <v>192000</v>
      </c>
      <c r="S2447" s="117">
        <f>VLOOKUP(B2447&amp;"-"&amp;C2447,Backgroundconc!$A$3:$E$2100,5,FALSE)</f>
        <v>226000</v>
      </c>
    </row>
    <row r="2448" spans="1:19">
      <c r="A2448" s="117" t="str">
        <f t="shared" si="230"/>
        <v>43532012</v>
      </c>
      <c r="B2448" s="117">
        <f t="shared" si="228"/>
        <v>43</v>
      </c>
      <c r="C2448" s="117">
        <f t="shared" si="229"/>
        <v>53</v>
      </c>
      <c r="D2448" s="117">
        <v>192000</v>
      </c>
      <c r="E2448" s="117">
        <v>230000</v>
      </c>
      <c r="F2448" s="117">
        <v>2012</v>
      </c>
      <c r="G2448" s="117">
        <v>2.8101280000000002</v>
      </c>
      <c r="N2448" s="117" t="str">
        <f t="shared" si="231"/>
        <v>192000230000</v>
      </c>
      <c r="O2448" s="117">
        <f t="shared" si="232"/>
        <v>43</v>
      </c>
      <c r="P2448" s="117">
        <f t="shared" si="233"/>
        <v>53</v>
      </c>
      <c r="R2448" s="117">
        <f>VLOOKUP(B2448&amp;"-"&amp;C2448,Backgroundconc!$A$3:$E$2100,4,FALSE)</f>
        <v>192000</v>
      </c>
      <c r="S2448" s="117">
        <f>VLOOKUP(B2448&amp;"-"&amp;C2448,Backgroundconc!$A$3:$E$2100,5,FALSE)</f>
        <v>230000</v>
      </c>
    </row>
    <row r="2449" spans="1:19">
      <c r="A2449" s="117" t="str">
        <f t="shared" si="230"/>
        <v>43542012</v>
      </c>
      <c r="B2449" s="117">
        <f t="shared" si="228"/>
        <v>43</v>
      </c>
      <c r="C2449" s="117">
        <f t="shared" si="229"/>
        <v>54</v>
      </c>
      <c r="D2449" s="117">
        <v>192000</v>
      </c>
      <c r="E2449" s="117">
        <v>234000</v>
      </c>
      <c r="F2449" s="117">
        <v>2012</v>
      </c>
      <c r="G2449" s="117">
        <v>2.8300269999999998</v>
      </c>
      <c r="N2449" s="117" t="str">
        <f t="shared" si="231"/>
        <v>192000234000</v>
      </c>
      <c r="O2449" s="117">
        <f t="shared" si="232"/>
        <v>43</v>
      </c>
      <c r="P2449" s="117">
        <f t="shared" si="233"/>
        <v>54</v>
      </c>
      <c r="R2449" s="117">
        <f>VLOOKUP(B2449&amp;"-"&amp;C2449,Backgroundconc!$A$3:$E$2100,4,FALSE)</f>
        <v>192000</v>
      </c>
      <c r="S2449" s="117">
        <f>VLOOKUP(B2449&amp;"-"&amp;C2449,Backgroundconc!$A$3:$E$2100,5,FALSE)</f>
        <v>234000</v>
      </c>
    </row>
    <row r="2450" spans="1:19">
      <c r="A2450" s="117" t="str">
        <f t="shared" si="230"/>
        <v>43552012</v>
      </c>
      <c r="B2450" s="117">
        <f t="shared" si="228"/>
        <v>43</v>
      </c>
      <c r="C2450" s="117">
        <f t="shared" si="229"/>
        <v>55</v>
      </c>
      <c r="D2450" s="117">
        <v>192000</v>
      </c>
      <c r="E2450" s="117">
        <v>238000</v>
      </c>
      <c r="F2450" s="117">
        <v>2012</v>
      </c>
      <c r="G2450" s="117">
        <v>3.1308090000000002</v>
      </c>
      <c r="N2450" s="117" t="str">
        <f t="shared" si="231"/>
        <v>192000238000</v>
      </c>
      <c r="O2450" s="117">
        <f t="shared" si="232"/>
        <v>43</v>
      </c>
      <c r="P2450" s="117">
        <f t="shared" si="233"/>
        <v>55</v>
      </c>
      <c r="R2450" s="117">
        <f>VLOOKUP(B2450&amp;"-"&amp;C2450,Backgroundconc!$A$3:$E$2100,4,FALSE)</f>
        <v>192000</v>
      </c>
      <c r="S2450" s="117">
        <f>VLOOKUP(B2450&amp;"-"&amp;C2450,Backgroundconc!$A$3:$E$2100,5,FALSE)</f>
        <v>238000</v>
      </c>
    </row>
    <row r="2451" spans="1:19">
      <c r="A2451" s="117" t="str">
        <f t="shared" si="230"/>
        <v>43562012</v>
      </c>
      <c r="B2451" s="117">
        <f t="shared" si="228"/>
        <v>43</v>
      </c>
      <c r="C2451" s="117">
        <f t="shared" si="229"/>
        <v>56</v>
      </c>
      <c r="D2451" s="117">
        <v>192000</v>
      </c>
      <c r="E2451" s="117">
        <v>242000</v>
      </c>
      <c r="F2451" s="117">
        <v>2012</v>
      </c>
      <c r="G2451" s="117">
        <v>2.9918520000000002</v>
      </c>
      <c r="N2451" s="117" t="str">
        <f t="shared" si="231"/>
        <v>192000242000</v>
      </c>
      <c r="O2451" s="117">
        <f t="shared" si="232"/>
        <v>43</v>
      </c>
      <c r="P2451" s="117">
        <f t="shared" si="233"/>
        <v>56</v>
      </c>
      <c r="R2451" s="117" t="e">
        <f>VLOOKUP(B2451&amp;"-"&amp;C2451,Backgroundconc!$A$3:$E$2100,4,FALSE)</f>
        <v>#N/A</v>
      </c>
      <c r="S2451" s="117" t="e">
        <f>VLOOKUP(B2451&amp;"-"&amp;C2451,Backgroundconc!$A$3:$E$2100,5,FALSE)</f>
        <v>#N/A</v>
      </c>
    </row>
    <row r="2452" spans="1:19">
      <c r="A2452" s="117" t="str">
        <f t="shared" si="230"/>
        <v>43572012</v>
      </c>
      <c r="B2452" s="117">
        <f t="shared" si="228"/>
        <v>43</v>
      </c>
      <c r="C2452" s="117">
        <f t="shared" si="229"/>
        <v>57</v>
      </c>
      <c r="D2452" s="117">
        <v>192000</v>
      </c>
      <c r="E2452" s="117">
        <v>246000</v>
      </c>
      <c r="F2452" s="117">
        <v>2012</v>
      </c>
      <c r="G2452" s="117">
        <v>3.1009159999999998</v>
      </c>
      <c r="N2452" s="117" t="str">
        <f t="shared" si="231"/>
        <v>192000246000</v>
      </c>
      <c r="O2452" s="117">
        <f t="shared" si="232"/>
        <v>43</v>
      </c>
      <c r="P2452" s="117">
        <f t="shared" si="233"/>
        <v>57</v>
      </c>
      <c r="R2452" s="117" t="e">
        <f>VLOOKUP(B2452&amp;"-"&amp;C2452,Backgroundconc!$A$3:$E$2100,4,FALSE)</f>
        <v>#N/A</v>
      </c>
      <c r="S2452" s="117" t="e">
        <f>VLOOKUP(B2452&amp;"-"&amp;C2452,Backgroundconc!$A$3:$E$2100,5,FALSE)</f>
        <v>#N/A</v>
      </c>
    </row>
    <row r="2453" spans="1:19">
      <c r="A2453" s="117" t="str">
        <f t="shared" si="230"/>
        <v>4412012</v>
      </c>
      <c r="B2453" s="117">
        <f t="shared" si="228"/>
        <v>44</v>
      </c>
      <c r="C2453" s="117">
        <f t="shared" si="229"/>
        <v>1</v>
      </c>
      <c r="D2453" s="117">
        <v>196000</v>
      </c>
      <c r="E2453" s="117">
        <v>22000</v>
      </c>
      <c r="F2453" s="117">
        <v>2012</v>
      </c>
      <c r="G2453" s="117">
        <v>2.7020059999999999</v>
      </c>
      <c r="N2453" s="117" t="str">
        <f t="shared" si="231"/>
        <v>19600022000</v>
      </c>
      <c r="O2453" s="117">
        <f t="shared" si="232"/>
        <v>44</v>
      </c>
      <c r="P2453" s="117">
        <f t="shared" si="233"/>
        <v>1</v>
      </c>
      <c r="R2453" s="117" t="e">
        <f>VLOOKUP(B2453&amp;"-"&amp;C2453,Backgroundconc!$A$3:$E$2100,4,FALSE)</f>
        <v>#N/A</v>
      </c>
      <c r="S2453" s="117" t="e">
        <f>VLOOKUP(B2453&amp;"-"&amp;C2453,Backgroundconc!$A$3:$E$2100,5,FALSE)</f>
        <v>#N/A</v>
      </c>
    </row>
    <row r="2454" spans="1:19">
      <c r="A2454" s="117" t="str">
        <f t="shared" si="230"/>
        <v>4422012</v>
      </c>
      <c r="B2454" s="117">
        <f t="shared" si="228"/>
        <v>44</v>
      </c>
      <c r="C2454" s="117">
        <f t="shared" si="229"/>
        <v>2</v>
      </c>
      <c r="D2454" s="117">
        <v>196000</v>
      </c>
      <c r="E2454" s="117">
        <v>26000</v>
      </c>
      <c r="F2454" s="117">
        <v>2012</v>
      </c>
      <c r="G2454" s="117">
        <v>2.8759600000000001</v>
      </c>
      <c r="N2454" s="117" t="str">
        <f t="shared" si="231"/>
        <v>19600026000</v>
      </c>
      <c r="O2454" s="117">
        <f t="shared" si="232"/>
        <v>44</v>
      </c>
      <c r="P2454" s="117">
        <f t="shared" si="233"/>
        <v>2</v>
      </c>
      <c r="R2454" s="117" t="e">
        <f>VLOOKUP(B2454&amp;"-"&amp;C2454,Backgroundconc!$A$3:$E$2100,4,FALSE)</f>
        <v>#N/A</v>
      </c>
      <c r="S2454" s="117" t="e">
        <f>VLOOKUP(B2454&amp;"-"&amp;C2454,Backgroundconc!$A$3:$E$2100,5,FALSE)</f>
        <v>#N/A</v>
      </c>
    </row>
    <row r="2455" spans="1:19">
      <c r="A2455" s="117" t="str">
        <f t="shared" si="230"/>
        <v>4432012</v>
      </c>
      <c r="B2455" s="117">
        <f t="shared" si="228"/>
        <v>44</v>
      </c>
      <c r="C2455" s="117">
        <f t="shared" si="229"/>
        <v>3</v>
      </c>
      <c r="D2455" s="117">
        <v>196000</v>
      </c>
      <c r="E2455" s="117">
        <v>30000</v>
      </c>
      <c r="F2455" s="117">
        <v>2012</v>
      </c>
      <c r="G2455" s="117">
        <v>2.894517</v>
      </c>
      <c r="N2455" s="117" t="str">
        <f t="shared" si="231"/>
        <v>19600030000</v>
      </c>
      <c r="O2455" s="117">
        <f t="shared" si="232"/>
        <v>44</v>
      </c>
      <c r="P2455" s="117">
        <f t="shared" si="233"/>
        <v>3</v>
      </c>
      <c r="R2455" s="117" t="e">
        <f>VLOOKUP(B2455&amp;"-"&amp;C2455,Backgroundconc!$A$3:$E$2100,4,FALSE)</f>
        <v>#N/A</v>
      </c>
      <c r="S2455" s="117" t="e">
        <f>VLOOKUP(B2455&amp;"-"&amp;C2455,Backgroundconc!$A$3:$E$2100,5,FALSE)</f>
        <v>#N/A</v>
      </c>
    </row>
    <row r="2456" spans="1:19">
      <c r="A2456" s="117" t="str">
        <f t="shared" si="230"/>
        <v>4442012</v>
      </c>
      <c r="B2456" s="117">
        <f t="shared" si="228"/>
        <v>44</v>
      </c>
      <c r="C2456" s="117">
        <f t="shared" si="229"/>
        <v>4</v>
      </c>
      <c r="D2456" s="117">
        <v>196000</v>
      </c>
      <c r="E2456" s="117">
        <v>34000</v>
      </c>
      <c r="F2456" s="117">
        <v>2012</v>
      </c>
      <c r="G2456" s="117">
        <v>2.771995</v>
      </c>
      <c r="N2456" s="117" t="str">
        <f t="shared" si="231"/>
        <v>19600034000</v>
      </c>
      <c r="O2456" s="117">
        <f t="shared" si="232"/>
        <v>44</v>
      </c>
      <c r="P2456" s="117">
        <f t="shared" si="233"/>
        <v>4</v>
      </c>
      <c r="R2456" s="117" t="e">
        <f>VLOOKUP(B2456&amp;"-"&amp;C2456,Backgroundconc!$A$3:$E$2100,4,FALSE)</f>
        <v>#N/A</v>
      </c>
      <c r="S2456" s="117" t="e">
        <f>VLOOKUP(B2456&amp;"-"&amp;C2456,Backgroundconc!$A$3:$E$2100,5,FALSE)</f>
        <v>#N/A</v>
      </c>
    </row>
    <row r="2457" spans="1:19">
      <c r="A2457" s="117" t="str">
        <f t="shared" si="230"/>
        <v>4452012</v>
      </c>
      <c r="B2457" s="117">
        <f t="shared" si="228"/>
        <v>44</v>
      </c>
      <c r="C2457" s="117">
        <f t="shared" si="229"/>
        <v>5</v>
      </c>
      <c r="D2457" s="117">
        <v>196000</v>
      </c>
      <c r="E2457" s="117">
        <v>38000</v>
      </c>
      <c r="F2457" s="117">
        <v>2012</v>
      </c>
      <c r="G2457" s="117">
        <v>3.0242110000000002</v>
      </c>
      <c r="N2457" s="117" t="str">
        <f t="shared" si="231"/>
        <v>19600038000</v>
      </c>
      <c r="O2457" s="117">
        <f t="shared" si="232"/>
        <v>44</v>
      </c>
      <c r="P2457" s="117">
        <f t="shared" si="233"/>
        <v>5</v>
      </c>
      <c r="R2457" s="117" t="e">
        <f>VLOOKUP(B2457&amp;"-"&amp;C2457,Backgroundconc!$A$3:$E$2100,4,FALSE)</f>
        <v>#N/A</v>
      </c>
      <c r="S2457" s="117" t="e">
        <f>VLOOKUP(B2457&amp;"-"&amp;C2457,Backgroundconc!$A$3:$E$2100,5,FALSE)</f>
        <v>#N/A</v>
      </c>
    </row>
    <row r="2458" spans="1:19">
      <c r="A2458" s="117" t="str">
        <f t="shared" si="230"/>
        <v>4462012</v>
      </c>
      <c r="B2458" s="117">
        <f t="shared" si="228"/>
        <v>44</v>
      </c>
      <c r="C2458" s="117">
        <f t="shared" si="229"/>
        <v>6</v>
      </c>
      <c r="D2458" s="117">
        <v>196000</v>
      </c>
      <c r="E2458" s="117">
        <v>42000</v>
      </c>
      <c r="F2458" s="117">
        <v>2012</v>
      </c>
      <c r="G2458" s="117">
        <v>3.0295049999999999</v>
      </c>
      <c r="N2458" s="117" t="str">
        <f t="shared" si="231"/>
        <v>19600042000</v>
      </c>
      <c r="O2458" s="117">
        <f t="shared" si="232"/>
        <v>44</v>
      </c>
      <c r="P2458" s="117">
        <f t="shared" si="233"/>
        <v>6</v>
      </c>
      <c r="R2458" s="117" t="e">
        <f>VLOOKUP(B2458&amp;"-"&amp;C2458,Backgroundconc!$A$3:$E$2100,4,FALSE)</f>
        <v>#N/A</v>
      </c>
      <c r="S2458" s="117" t="e">
        <f>VLOOKUP(B2458&amp;"-"&amp;C2458,Backgroundconc!$A$3:$E$2100,5,FALSE)</f>
        <v>#N/A</v>
      </c>
    </row>
    <row r="2459" spans="1:19">
      <c r="A2459" s="117" t="str">
        <f t="shared" si="230"/>
        <v>4472012</v>
      </c>
      <c r="B2459" s="117">
        <f t="shared" si="228"/>
        <v>44</v>
      </c>
      <c r="C2459" s="117">
        <f t="shared" si="229"/>
        <v>7</v>
      </c>
      <c r="D2459" s="117">
        <v>196000</v>
      </c>
      <c r="E2459" s="117">
        <v>46000</v>
      </c>
      <c r="F2459" s="117">
        <v>2012</v>
      </c>
      <c r="G2459" s="117">
        <v>2.673889</v>
      </c>
      <c r="N2459" s="117" t="str">
        <f t="shared" si="231"/>
        <v>19600046000</v>
      </c>
      <c r="O2459" s="117">
        <f t="shared" si="232"/>
        <v>44</v>
      </c>
      <c r="P2459" s="117">
        <f t="shared" si="233"/>
        <v>7</v>
      </c>
      <c r="R2459" s="117" t="e">
        <f>VLOOKUP(B2459&amp;"-"&amp;C2459,Backgroundconc!$A$3:$E$2100,4,FALSE)</f>
        <v>#N/A</v>
      </c>
      <c r="S2459" s="117" t="e">
        <f>VLOOKUP(B2459&amp;"-"&amp;C2459,Backgroundconc!$A$3:$E$2100,5,FALSE)</f>
        <v>#N/A</v>
      </c>
    </row>
    <row r="2460" spans="1:19">
      <c r="A2460" s="117" t="str">
        <f t="shared" si="230"/>
        <v>4482012</v>
      </c>
      <c r="B2460" s="117">
        <f t="shared" ref="B2460:B2523" si="234">(D2460-24000)/4000+1</f>
        <v>44</v>
      </c>
      <c r="C2460" s="117">
        <f t="shared" ref="C2460:C2523" si="235">(E2460-22000)/4000+1</f>
        <v>8</v>
      </c>
      <c r="D2460" s="117">
        <v>196000</v>
      </c>
      <c r="E2460" s="117">
        <v>50000</v>
      </c>
      <c r="F2460" s="117">
        <v>2012</v>
      </c>
      <c r="G2460" s="117">
        <v>2.558233</v>
      </c>
      <c r="N2460" s="117" t="str">
        <f t="shared" si="231"/>
        <v>19600050000</v>
      </c>
      <c r="O2460" s="117">
        <f t="shared" si="232"/>
        <v>44</v>
      </c>
      <c r="P2460" s="117">
        <f t="shared" si="233"/>
        <v>8</v>
      </c>
      <c r="R2460" s="117">
        <f>VLOOKUP(B2460&amp;"-"&amp;C2460,Backgroundconc!$A$3:$E$2100,4,FALSE)</f>
        <v>196000</v>
      </c>
      <c r="S2460" s="117">
        <f>VLOOKUP(B2460&amp;"-"&amp;C2460,Backgroundconc!$A$3:$E$2100,5,FALSE)</f>
        <v>50000</v>
      </c>
    </row>
    <row r="2461" spans="1:19">
      <c r="A2461" s="117" t="str">
        <f t="shared" si="230"/>
        <v>4492012</v>
      </c>
      <c r="B2461" s="117">
        <f t="shared" si="234"/>
        <v>44</v>
      </c>
      <c r="C2461" s="117">
        <f t="shared" si="235"/>
        <v>9</v>
      </c>
      <c r="D2461" s="117">
        <v>196000</v>
      </c>
      <c r="E2461" s="117">
        <v>54000</v>
      </c>
      <c r="F2461" s="117">
        <v>2012</v>
      </c>
      <c r="G2461" s="117">
        <v>2.6084450000000001</v>
      </c>
      <c r="N2461" s="117" t="str">
        <f t="shared" si="231"/>
        <v>19600054000</v>
      </c>
      <c r="O2461" s="117">
        <f t="shared" si="232"/>
        <v>44</v>
      </c>
      <c r="P2461" s="117">
        <f t="shared" si="233"/>
        <v>9</v>
      </c>
      <c r="R2461" s="117">
        <f>VLOOKUP(B2461&amp;"-"&amp;C2461,Backgroundconc!$A$3:$E$2100,4,FALSE)</f>
        <v>196000</v>
      </c>
      <c r="S2461" s="117">
        <f>VLOOKUP(B2461&amp;"-"&amp;C2461,Backgroundconc!$A$3:$E$2100,5,FALSE)</f>
        <v>54000</v>
      </c>
    </row>
    <row r="2462" spans="1:19">
      <c r="A2462" s="117" t="str">
        <f t="shared" si="230"/>
        <v>44102012</v>
      </c>
      <c r="B2462" s="117">
        <f t="shared" si="234"/>
        <v>44</v>
      </c>
      <c r="C2462" s="117">
        <f t="shared" si="235"/>
        <v>10</v>
      </c>
      <c r="D2462" s="117">
        <v>196000</v>
      </c>
      <c r="E2462" s="117">
        <v>58000</v>
      </c>
      <c r="F2462" s="117">
        <v>2012</v>
      </c>
      <c r="G2462" s="117">
        <v>2.607901</v>
      </c>
      <c r="N2462" s="117" t="str">
        <f t="shared" si="231"/>
        <v>19600058000</v>
      </c>
      <c r="O2462" s="117">
        <f t="shared" si="232"/>
        <v>44</v>
      </c>
      <c r="P2462" s="117">
        <f t="shared" si="233"/>
        <v>10</v>
      </c>
      <c r="R2462" s="117">
        <f>VLOOKUP(B2462&amp;"-"&amp;C2462,Backgroundconc!$A$3:$E$2100,4,FALSE)</f>
        <v>196000</v>
      </c>
      <c r="S2462" s="117">
        <f>VLOOKUP(B2462&amp;"-"&amp;C2462,Backgroundconc!$A$3:$E$2100,5,FALSE)</f>
        <v>58000</v>
      </c>
    </row>
    <row r="2463" spans="1:19">
      <c r="A2463" s="117" t="str">
        <f t="shared" si="230"/>
        <v>44112012</v>
      </c>
      <c r="B2463" s="117">
        <f t="shared" si="234"/>
        <v>44</v>
      </c>
      <c r="C2463" s="117">
        <f t="shared" si="235"/>
        <v>11</v>
      </c>
      <c r="D2463" s="117">
        <v>196000</v>
      </c>
      <c r="E2463" s="117">
        <v>62000</v>
      </c>
      <c r="F2463" s="117">
        <v>2012</v>
      </c>
      <c r="G2463" s="117">
        <v>2.9355009999999999</v>
      </c>
      <c r="N2463" s="117" t="str">
        <f t="shared" si="231"/>
        <v>19600062000</v>
      </c>
      <c r="O2463" s="117">
        <f t="shared" si="232"/>
        <v>44</v>
      </c>
      <c r="P2463" s="117">
        <f t="shared" si="233"/>
        <v>11</v>
      </c>
      <c r="R2463" s="117">
        <f>VLOOKUP(B2463&amp;"-"&amp;C2463,Backgroundconc!$A$3:$E$2100,4,FALSE)</f>
        <v>196000</v>
      </c>
      <c r="S2463" s="117">
        <f>VLOOKUP(B2463&amp;"-"&amp;C2463,Backgroundconc!$A$3:$E$2100,5,FALSE)</f>
        <v>62000</v>
      </c>
    </row>
    <row r="2464" spans="1:19">
      <c r="A2464" s="117" t="str">
        <f t="shared" si="230"/>
        <v>44122012</v>
      </c>
      <c r="B2464" s="117">
        <f t="shared" si="234"/>
        <v>44</v>
      </c>
      <c r="C2464" s="117">
        <f t="shared" si="235"/>
        <v>12</v>
      </c>
      <c r="D2464" s="117">
        <v>196000</v>
      </c>
      <c r="E2464" s="117">
        <v>66000</v>
      </c>
      <c r="F2464" s="117">
        <v>2012</v>
      </c>
      <c r="G2464" s="117">
        <v>2.9777680000000002</v>
      </c>
      <c r="N2464" s="117" t="str">
        <f t="shared" si="231"/>
        <v>19600066000</v>
      </c>
      <c r="O2464" s="117">
        <f t="shared" si="232"/>
        <v>44</v>
      </c>
      <c r="P2464" s="117">
        <f t="shared" si="233"/>
        <v>12</v>
      </c>
      <c r="R2464" s="117">
        <f>VLOOKUP(B2464&amp;"-"&amp;C2464,Backgroundconc!$A$3:$E$2100,4,FALSE)</f>
        <v>196000</v>
      </c>
      <c r="S2464" s="117">
        <f>VLOOKUP(B2464&amp;"-"&amp;C2464,Backgroundconc!$A$3:$E$2100,5,FALSE)</f>
        <v>66000</v>
      </c>
    </row>
    <row r="2465" spans="1:19">
      <c r="A2465" s="117" t="str">
        <f t="shared" si="230"/>
        <v>44132012</v>
      </c>
      <c r="B2465" s="117">
        <f t="shared" si="234"/>
        <v>44</v>
      </c>
      <c r="C2465" s="117">
        <f t="shared" si="235"/>
        <v>13</v>
      </c>
      <c r="D2465" s="117">
        <v>196000</v>
      </c>
      <c r="E2465" s="117">
        <v>70000</v>
      </c>
      <c r="F2465" s="117">
        <v>2012</v>
      </c>
      <c r="G2465" s="117">
        <v>3.1973549999999999</v>
      </c>
      <c r="N2465" s="117" t="str">
        <f t="shared" si="231"/>
        <v>19600070000</v>
      </c>
      <c r="O2465" s="117">
        <f t="shared" si="232"/>
        <v>44</v>
      </c>
      <c r="P2465" s="117">
        <f t="shared" si="233"/>
        <v>13</v>
      </c>
      <c r="R2465" s="117">
        <f>VLOOKUP(B2465&amp;"-"&amp;C2465,Backgroundconc!$A$3:$E$2100,4,FALSE)</f>
        <v>196000</v>
      </c>
      <c r="S2465" s="117">
        <f>VLOOKUP(B2465&amp;"-"&amp;C2465,Backgroundconc!$A$3:$E$2100,5,FALSE)</f>
        <v>70000</v>
      </c>
    </row>
    <row r="2466" spans="1:19">
      <c r="A2466" s="117" t="str">
        <f t="shared" si="230"/>
        <v>44142012</v>
      </c>
      <c r="B2466" s="117">
        <f t="shared" si="234"/>
        <v>44</v>
      </c>
      <c r="C2466" s="117">
        <f t="shared" si="235"/>
        <v>14</v>
      </c>
      <c r="D2466" s="117">
        <v>196000</v>
      </c>
      <c r="E2466" s="117">
        <v>74000</v>
      </c>
      <c r="F2466" s="117">
        <v>2012</v>
      </c>
      <c r="G2466" s="117">
        <v>2.99383</v>
      </c>
      <c r="N2466" s="117" t="str">
        <f t="shared" si="231"/>
        <v>19600074000</v>
      </c>
      <c r="O2466" s="117">
        <f t="shared" si="232"/>
        <v>44</v>
      </c>
      <c r="P2466" s="117">
        <f t="shared" si="233"/>
        <v>14</v>
      </c>
      <c r="R2466" s="117">
        <f>VLOOKUP(B2466&amp;"-"&amp;C2466,Backgroundconc!$A$3:$E$2100,4,FALSE)</f>
        <v>196000</v>
      </c>
      <c r="S2466" s="117">
        <f>VLOOKUP(B2466&amp;"-"&amp;C2466,Backgroundconc!$A$3:$E$2100,5,FALSE)</f>
        <v>74000</v>
      </c>
    </row>
    <row r="2467" spans="1:19">
      <c r="A2467" s="117" t="str">
        <f t="shared" si="230"/>
        <v>44152012</v>
      </c>
      <c r="B2467" s="117">
        <f t="shared" si="234"/>
        <v>44</v>
      </c>
      <c r="C2467" s="117">
        <f t="shared" si="235"/>
        <v>15</v>
      </c>
      <c r="D2467" s="117">
        <v>196000</v>
      </c>
      <c r="E2467" s="117">
        <v>78000</v>
      </c>
      <c r="F2467" s="117">
        <v>2012</v>
      </c>
      <c r="G2467" s="117">
        <v>2.99166</v>
      </c>
      <c r="N2467" s="117" t="str">
        <f t="shared" si="231"/>
        <v>19600078000</v>
      </c>
      <c r="O2467" s="117">
        <f t="shared" si="232"/>
        <v>44</v>
      </c>
      <c r="P2467" s="117">
        <f t="shared" si="233"/>
        <v>15</v>
      </c>
      <c r="R2467" s="117">
        <f>VLOOKUP(B2467&amp;"-"&amp;C2467,Backgroundconc!$A$3:$E$2100,4,FALSE)</f>
        <v>196000</v>
      </c>
      <c r="S2467" s="117">
        <f>VLOOKUP(B2467&amp;"-"&amp;C2467,Backgroundconc!$A$3:$E$2100,5,FALSE)</f>
        <v>78000</v>
      </c>
    </row>
    <row r="2468" spans="1:19">
      <c r="A2468" s="117" t="str">
        <f t="shared" si="230"/>
        <v>44162012</v>
      </c>
      <c r="B2468" s="117">
        <f t="shared" si="234"/>
        <v>44</v>
      </c>
      <c r="C2468" s="117">
        <f t="shared" si="235"/>
        <v>16</v>
      </c>
      <c r="D2468" s="117">
        <v>196000</v>
      </c>
      <c r="E2468" s="117">
        <v>82000</v>
      </c>
      <c r="F2468" s="117">
        <v>2012</v>
      </c>
      <c r="G2468" s="117">
        <v>2.960515</v>
      </c>
      <c r="N2468" s="117" t="str">
        <f t="shared" si="231"/>
        <v>19600082000</v>
      </c>
      <c r="O2468" s="117">
        <f t="shared" si="232"/>
        <v>44</v>
      </c>
      <c r="P2468" s="117">
        <f t="shared" si="233"/>
        <v>16</v>
      </c>
      <c r="R2468" s="117">
        <f>VLOOKUP(B2468&amp;"-"&amp;C2468,Backgroundconc!$A$3:$E$2100,4,FALSE)</f>
        <v>196000</v>
      </c>
      <c r="S2468" s="117">
        <f>VLOOKUP(B2468&amp;"-"&amp;C2468,Backgroundconc!$A$3:$E$2100,5,FALSE)</f>
        <v>82000</v>
      </c>
    </row>
    <row r="2469" spans="1:19">
      <c r="A2469" s="117" t="str">
        <f t="shared" si="230"/>
        <v>44172012</v>
      </c>
      <c r="B2469" s="117">
        <f t="shared" si="234"/>
        <v>44</v>
      </c>
      <c r="C2469" s="117">
        <f t="shared" si="235"/>
        <v>17</v>
      </c>
      <c r="D2469" s="117">
        <v>196000</v>
      </c>
      <c r="E2469" s="117">
        <v>86000</v>
      </c>
      <c r="F2469" s="117">
        <v>2012</v>
      </c>
      <c r="G2469" s="117">
        <v>3.1593119999999999</v>
      </c>
      <c r="N2469" s="117" t="str">
        <f t="shared" si="231"/>
        <v>19600086000</v>
      </c>
      <c r="O2469" s="117">
        <f t="shared" si="232"/>
        <v>44</v>
      </c>
      <c r="P2469" s="117">
        <f t="shared" si="233"/>
        <v>17</v>
      </c>
      <c r="R2469" s="117">
        <f>VLOOKUP(B2469&amp;"-"&amp;C2469,Backgroundconc!$A$3:$E$2100,4,FALSE)</f>
        <v>196000</v>
      </c>
      <c r="S2469" s="117">
        <f>VLOOKUP(B2469&amp;"-"&amp;C2469,Backgroundconc!$A$3:$E$2100,5,FALSE)</f>
        <v>86000</v>
      </c>
    </row>
    <row r="2470" spans="1:19">
      <c r="A2470" s="117" t="str">
        <f t="shared" si="230"/>
        <v>44182012</v>
      </c>
      <c r="B2470" s="117">
        <f t="shared" si="234"/>
        <v>44</v>
      </c>
      <c r="C2470" s="117">
        <f t="shared" si="235"/>
        <v>18</v>
      </c>
      <c r="D2470" s="117">
        <v>196000</v>
      </c>
      <c r="E2470" s="117">
        <v>90000</v>
      </c>
      <c r="F2470" s="117">
        <v>2012</v>
      </c>
      <c r="G2470" s="117">
        <v>3.119478</v>
      </c>
      <c r="N2470" s="117" t="str">
        <f t="shared" si="231"/>
        <v>19600090000</v>
      </c>
      <c r="O2470" s="117">
        <f t="shared" si="232"/>
        <v>44</v>
      </c>
      <c r="P2470" s="117">
        <f t="shared" si="233"/>
        <v>18</v>
      </c>
      <c r="R2470" s="117">
        <f>VLOOKUP(B2470&amp;"-"&amp;C2470,Backgroundconc!$A$3:$E$2100,4,FALSE)</f>
        <v>196000</v>
      </c>
      <c r="S2470" s="117">
        <f>VLOOKUP(B2470&amp;"-"&amp;C2470,Backgroundconc!$A$3:$E$2100,5,FALSE)</f>
        <v>90000</v>
      </c>
    </row>
    <row r="2471" spans="1:19">
      <c r="A2471" s="117" t="str">
        <f t="shared" si="230"/>
        <v>44192012</v>
      </c>
      <c r="B2471" s="117">
        <f t="shared" si="234"/>
        <v>44</v>
      </c>
      <c r="C2471" s="117">
        <f t="shared" si="235"/>
        <v>19</v>
      </c>
      <c r="D2471" s="117">
        <v>196000</v>
      </c>
      <c r="E2471" s="117">
        <v>94000</v>
      </c>
      <c r="F2471" s="117">
        <v>2012</v>
      </c>
      <c r="G2471" s="117">
        <v>3.1477789999999999</v>
      </c>
      <c r="N2471" s="117" t="str">
        <f t="shared" si="231"/>
        <v>19600094000</v>
      </c>
      <c r="O2471" s="117">
        <f t="shared" si="232"/>
        <v>44</v>
      </c>
      <c r="P2471" s="117">
        <f t="shared" si="233"/>
        <v>19</v>
      </c>
      <c r="R2471" s="117">
        <f>VLOOKUP(B2471&amp;"-"&amp;C2471,Backgroundconc!$A$3:$E$2100,4,FALSE)</f>
        <v>196000</v>
      </c>
      <c r="S2471" s="117">
        <f>VLOOKUP(B2471&amp;"-"&amp;C2471,Backgroundconc!$A$3:$E$2100,5,FALSE)</f>
        <v>94000</v>
      </c>
    </row>
    <row r="2472" spans="1:19">
      <c r="A2472" s="117" t="str">
        <f t="shared" si="230"/>
        <v>44202012</v>
      </c>
      <c r="B2472" s="117">
        <f t="shared" si="234"/>
        <v>44</v>
      </c>
      <c r="C2472" s="117">
        <f t="shared" si="235"/>
        <v>20</v>
      </c>
      <c r="D2472" s="117">
        <v>196000</v>
      </c>
      <c r="E2472" s="117">
        <v>98000</v>
      </c>
      <c r="F2472" s="117">
        <v>2012</v>
      </c>
      <c r="G2472" s="117">
        <v>3.0417589999999999</v>
      </c>
      <c r="N2472" s="117" t="str">
        <f t="shared" si="231"/>
        <v>19600098000</v>
      </c>
      <c r="O2472" s="117">
        <f t="shared" si="232"/>
        <v>44</v>
      </c>
      <c r="P2472" s="117">
        <f t="shared" si="233"/>
        <v>20</v>
      </c>
      <c r="R2472" s="117">
        <f>VLOOKUP(B2472&amp;"-"&amp;C2472,Backgroundconc!$A$3:$E$2100,4,FALSE)</f>
        <v>196000</v>
      </c>
      <c r="S2472" s="117">
        <f>VLOOKUP(B2472&amp;"-"&amp;C2472,Backgroundconc!$A$3:$E$2100,5,FALSE)</f>
        <v>98000</v>
      </c>
    </row>
    <row r="2473" spans="1:19">
      <c r="A2473" s="117" t="str">
        <f t="shared" si="230"/>
        <v>44212012</v>
      </c>
      <c r="B2473" s="117">
        <f t="shared" si="234"/>
        <v>44</v>
      </c>
      <c r="C2473" s="117">
        <f t="shared" si="235"/>
        <v>21</v>
      </c>
      <c r="D2473" s="117">
        <v>196000</v>
      </c>
      <c r="E2473" s="117">
        <v>102000</v>
      </c>
      <c r="F2473" s="117">
        <v>2012</v>
      </c>
      <c r="G2473" s="117">
        <v>3.3943680000000001</v>
      </c>
      <c r="N2473" s="117" t="str">
        <f t="shared" si="231"/>
        <v>196000102000</v>
      </c>
      <c r="O2473" s="117">
        <f t="shared" si="232"/>
        <v>44</v>
      </c>
      <c r="P2473" s="117">
        <f t="shared" si="233"/>
        <v>21</v>
      </c>
      <c r="R2473" s="117">
        <f>VLOOKUP(B2473&amp;"-"&amp;C2473,Backgroundconc!$A$3:$E$2100,4,FALSE)</f>
        <v>196000</v>
      </c>
      <c r="S2473" s="117">
        <f>VLOOKUP(B2473&amp;"-"&amp;C2473,Backgroundconc!$A$3:$E$2100,5,FALSE)</f>
        <v>102000</v>
      </c>
    </row>
    <row r="2474" spans="1:19">
      <c r="A2474" s="117" t="str">
        <f t="shared" si="230"/>
        <v>44222012</v>
      </c>
      <c r="B2474" s="117">
        <f t="shared" si="234"/>
        <v>44</v>
      </c>
      <c r="C2474" s="117">
        <f t="shared" si="235"/>
        <v>22</v>
      </c>
      <c r="D2474" s="117">
        <v>196000</v>
      </c>
      <c r="E2474" s="117">
        <v>106000</v>
      </c>
      <c r="F2474" s="117">
        <v>2012</v>
      </c>
      <c r="G2474" s="117">
        <v>3.3422990000000001</v>
      </c>
      <c r="N2474" s="117" t="str">
        <f t="shared" si="231"/>
        <v>196000106000</v>
      </c>
      <c r="O2474" s="117">
        <f t="shared" si="232"/>
        <v>44</v>
      </c>
      <c r="P2474" s="117">
        <f t="shared" si="233"/>
        <v>22</v>
      </c>
      <c r="R2474" s="117">
        <f>VLOOKUP(B2474&amp;"-"&amp;C2474,Backgroundconc!$A$3:$E$2100,4,FALSE)</f>
        <v>196000</v>
      </c>
      <c r="S2474" s="117">
        <f>VLOOKUP(B2474&amp;"-"&amp;C2474,Backgroundconc!$A$3:$E$2100,5,FALSE)</f>
        <v>106000</v>
      </c>
    </row>
    <row r="2475" spans="1:19">
      <c r="A2475" s="117" t="str">
        <f t="shared" si="230"/>
        <v>44232012</v>
      </c>
      <c r="B2475" s="117">
        <f t="shared" si="234"/>
        <v>44</v>
      </c>
      <c r="C2475" s="117">
        <f t="shared" si="235"/>
        <v>23</v>
      </c>
      <c r="D2475" s="117">
        <v>196000</v>
      </c>
      <c r="E2475" s="117">
        <v>110000</v>
      </c>
      <c r="F2475" s="117">
        <v>2012</v>
      </c>
      <c r="G2475" s="117">
        <v>3.5572650000000001</v>
      </c>
      <c r="N2475" s="117" t="str">
        <f t="shared" si="231"/>
        <v>196000110000</v>
      </c>
      <c r="O2475" s="117">
        <f t="shared" si="232"/>
        <v>44</v>
      </c>
      <c r="P2475" s="117">
        <f t="shared" si="233"/>
        <v>23</v>
      </c>
      <c r="R2475" s="117">
        <f>VLOOKUP(B2475&amp;"-"&amp;C2475,Backgroundconc!$A$3:$E$2100,4,FALSE)</f>
        <v>196000</v>
      </c>
      <c r="S2475" s="117">
        <f>VLOOKUP(B2475&amp;"-"&amp;C2475,Backgroundconc!$A$3:$E$2100,5,FALSE)</f>
        <v>110000</v>
      </c>
    </row>
    <row r="2476" spans="1:19">
      <c r="A2476" s="117" t="str">
        <f t="shared" si="230"/>
        <v>44242012</v>
      </c>
      <c r="B2476" s="117">
        <f t="shared" si="234"/>
        <v>44</v>
      </c>
      <c r="C2476" s="117">
        <f t="shared" si="235"/>
        <v>24</v>
      </c>
      <c r="D2476" s="117">
        <v>196000</v>
      </c>
      <c r="E2476" s="117">
        <v>114000</v>
      </c>
      <c r="F2476" s="117">
        <v>2012</v>
      </c>
      <c r="G2476" s="117">
        <v>3.4091</v>
      </c>
      <c r="N2476" s="117" t="str">
        <f t="shared" si="231"/>
        <v>196000114000</v>
      </c>
      <c r="O2476" s="117">
        <f t="shared" si="232"/>
        <v>44</v>
      </c>
      <c r="P2476" s="117">
        <f t="shared" si="233"/>
        <v>24</v>
      </c>
      <c r="R2476" s="117">
        <f>VLOOKUP(B2476&amp;"-"&amp;C2476,Backgroundconc!$A$3:$E$2100,4,FALSE)</f>
        <v>196000</v>
      </c>
      <c r="S2476" s="117">
        <f>VLOOKUP(B2476&amp;"-"&amp;C2476,Backgroundconc!$A$3:$E$2100,5,FALSE)</f>
        <v>114000</v>
      </c>
    </row>
    <row r="2477" spans="1:19">
      <c r="A2477" s="117" t="str">
        <f t="shared" si="230"/>
        <v>44252012</v>
      </c>
      <c r="B2477" s="117">
        <f t="shared" si="234"/>
        <v>44</v>
      </c>
      <c r="C2477" s="117">
        <f t="shared" si="235"/>
        <v>25</v>
      </c>
      <c r="D2477" s="117">
        <v>196000</v>
      </c>
      <c r="E2477" s="117">
        <v>118000</v>
      </c>
      <c r="F2477" s="117">
        <v>2012</v>
      </c>
      <c r="G2477" s="117">
        <v>3.637804</v>
      </c>
      <c r="N2477" s="117" t="str">
        <f t="shared" si="231"/>
        <v>196000118000</v>
      </c>
      <c r="O2477" s="117">
        <f t="shared" si="232"/>
        <v>44</v>
      </c>
      <c r="P2477" s="117">
        <f t="shared" si="233"/>
        <v>25</v>
      </c>
      <c r="R2477" s="117">
        <f>VLOOKUP(B2477&amp;"-"&amp;C2477,Backgroundconc!$A$3:$E$2100,4,FALSE)</f>
        <v>196000</v>
      </c>
      <c r="S2477" s="117">
        <f>VLOOKUP(B2477&amp;"-"&amp;C2477,Backgroundconc!$A$3:$E$2100,5,FALSE)</f>
        <v>118000</v>
      </c>
    </row>
    <row r="2478" spans="1:19">
      <c r="A2478" s="117" t="str">
        <f t="shared" si="230"/>
        <v>44262012</v>
      </c>
      <c r="B2478" s="117">
        <f t="shared" si="234"/>
        <v>44</v>
      </c>
      <c r="C2478" s="117">
        <f t="shared" si="235"/>
        <v>26</v>
      </c>
      <c r="D2478" s="117">
        <v>196000</v>
      </c>
      <c r="E2478" s="117">
        <v>122000</v>
      </c>
      <c r="F2478" s="117">
        <v>2012</v>
      </c>
      <c r="G2478" s="117">
        <v>3.33446</v>
      </c>
      <c r="N2478" s="117" t="str">
        <f t="shared" si="231"/>
        <v>196000122000</v>
      </c>
      <c r="O2478" s="117">
        <f t="shared" si="232"/>
        <v>44</v>
      </c>
      <c r="P2478" s="117">
        <f t="shared" si="233"/>
        <v>26</v>
      </c>
      <c r="R2478" s="117">
        <f>VLOOKUP(B2478&amp;"-"&amp;C2478,Backgroundconc!$A$3:$E$2100,4,FALSE)</f>
        <v>196000</v>
      </c>
      <c r="S2478" s="117">
        <f>VLOOKUP(B2478&amp;"-"&amp;C2478,Backgroundconc!$A$3:$E$2100,5,FALSE)</f>
        <v>122000</v>
      </c>
    </row>
    <row r="2479" spans="1:19">
      <c r="A2479" s="117" t="str">
        <f t="shared" si="230"/>
        <v>44272012</v>
      </c>
      <c r="B2479" s="117">
        <f t="shared" si="234"/>
        <v>44</v>
      </c>
      <c r="C2479" s="117">
        <f t="shared" si="235"/>
        <v>27</v>
      </c>
      <c r="D2479" s="117">
        <v>196000</v>
      </c>
      <c r="E2479" s="117">
        <v>126000</v>
      </c>
      <c r="F2479" s="117">
        <v>2012</v>
      </c>
      <c r="G2479" s="117">
        <v>3.373389</v>
      </c>
      <c r="N2479" s="117" t="str">
        <f t="shared" si="231"/>
        <v>196000126000</v>
      </c>
      <c r="O2479" s="117">
        <f t="shared" si="232"/>
        <v>44</v>
      </c>
      <c r="P2479" s="117">
        <f t="shared" si="233"/>
        <v>27</v>
      </c>
      <c r="R2479" s="117">
        <f>VLOOKUP(B2479&amp;"-"&amp;C2479,Backgroundconc!$A$3:$E$2100,4,FALSE)</f>
        <v>196000</v>
      </c>
      <c r="S2479" s="117">
        <f>VLOOKUP(B2479&amp;"-"&amp;C2479,Backgroundconc!$A$3:$E$2100,5,FALSE)</f>
        <v>126000</v>
      </c>
    </row>
    <row r="2480" spans="1:19">
      <c r="A2480" s="117" t="str">
        <f t="shared" si="230"/>
        <v>44282012</v>
      </c>
      <c r="B2480" s="117">
        <f t="shared" si="234"/>
        <v>44</v>
      </c>
      <c r="C2480" s="117">
        <f t="shared" si="235"/>
        <v>28</v>
      </c>
      <c r="D2480" s="117">
        <v>196000</v>
      </c>
      <c r="E2480" s="117">
        <v>130000</v>
      </c>
      <c r="F2480" s="117">
        <v>2012</v>
      </c>
      <c r="G2480" s="117">
        <v>3.5910790000000001</v>
      </c>
      <c r="N2480" s="117" t="str">
        <f t="shared" si="231"/>
        <v>196000130000</v>
      </c>
      <c r="O2480" s="117">
        <f t="shared" si="232"/>
        <v>44</v>
      </c>
      <c r="P2480" s="117">
        <f t="shared" si="233"/>
        <v>28</v>
      </c>
      <c r="R2480" s="117">
        <f>VLOOKUP(B2480&amp;"-"&amp;C2480,Backgroundconc!$A$3:$E$2100,4,FALSE)</f>
        <v>196000</v>
      </c>
      <c r="S2480" s="117">
        <f>VLOOKUP(B2480&amp;"-"&amp;C2480,Backgroundconc!$A$3:$E$2100,5,FALSE)</f>
        <v>130000</v>
      </c>
    </row>
    <row r="2481" spans="1:19">
      <c r="A2481" s="117" t="str">
        <f t="shared" si="230"/>
        <v>44292012</v>
      </c>
      <c r="B2481" s="117">
        <f t="shared" si="234"/>
        <v>44</v>
      </c>
      <c r="C2481" s="117">
        <f t="shared" si="235"/>
        <v>29</v>
      </c>
      <c r="D2481" s="117">
        <v>196000</v>
      </c>
      <c r="E2481" s="117">
        <v>134000</v>
      </c>
      <c r="F2481" s="117">
        <v>2012</v>
      </c>
      <c r="G2481" s="117">
        <v>3.8867150000000001</v>
      </c>
      <c r="N2481" s="117" t="str">
        <f t="shared" si="231"/>
        <v>196000134000</v>
      </c>
      <c r="O2481" s="117">
        <f t="shared" si="232"/>
        <v>44</v>
      </c>
      <c r="P2481" s="117">
        <f t="shared" si="233"/>
        <v>29</v>
      </c>
      <c r="R2481" s="117">
        <f>VLOOKUP(B2481&amp;"-"&amp;C2481,Backgroundconc!$A$3:$E$2100,4,FALSE)</f>
        <v>196000</v>
      </c>
      <c r="S2481" s="117">
        <f>VLOOKUP(B2481&amp;"-"&amp;C2481,Backgroundconc!$A$3:$E$2100,5,FALSE)</f>
        <v>134000</v>
      </c>
    </row>
    <row r="2482" spans="1:19">
      <c r="A2482" s="117" t="str">
        <f t="shared" si="230"/>
        <v>44302012</v>
      </c>
      <c r="B2482" s="117">
        <f t="shared" si="234"/>
        <v>44</v>
      </c>
      <c r="C2482" s="117">
        <f t="shared" si="235"/>
        <v>30</v>
      </c>
      <c r="D2482" s="117">
        <v>196000</v>
      </c>
      <c r="E2482" s="117">
        <v>138000</v>
      </c>
      <c r="F2482" s="117">
        <v>2012</v>
      </c>
      <c r="G2482" s="117">
        <v>4.0727630000000001</v>
      </c>
      <c r="N2482" s="117" t="str">
        <f t="shared" si="231"/>
        <v>196000138000</v>
      </c>
      <c r="O2482" s="117">
        <f t="shared" si="232"/>
        <v>44</v>
      </c>
      <c r="P2482" s="117">
        <f t="shared" si="233"/>
        <v>30</v>
      </c>
      <c r="R2482" s="117">
        <f>VLOOKUP(B2482&amp;"-"&amp;C2482,Backgroundconc!$A$3:$E$2100,4,FALSE)</f>
        <v>196000</v>
      </c>
      <c r="S2482" s="117">
        <f>VLOOKUP(B2482&amp;"-"&amp;C2482,Backgroundconc!$A$3:$E$2100,5,FALSE)</f>
        <v>138000</v>
      </c>
    </row>
    <row r="2483" spans="1:19">
      <c r="A2483" s="117" t="str">
        <f t="shared" si="230"/>
        <v>44312012</v>
      </c>
      <c r="B2483" s="117">
        <f t="shared" si="234"/>
        <v>44</v>
      </c>
      <c r="C2483" s="117">
        <f t="shared" si="235"/>
        <v>31</v>
      </c>
      <c r="D2483" s="117">
        <v>196000</v>
      </c>
      <c r="E2483" s="117">
        <v>142000</v>
      </c>
      <c r="F2483" s="117">
        <v>2012</v>
      </c>
      <c r="G2483" s="117">
        <v>3.921211</v>
      </c>
      <c r="N2483" s="117" t="str">
        <f t="shared" si="231"/>
        <v>196000142000</v>
      </c>
      <c r="O2483" s="117">
        <f t="shared" si="232"/>
        <v>44</v>
      </c>
      <c r="P2483" s="117">
        <f t="shared" si="233"/>
        <v>31</v>
      </c>
      <c r="R2483" s="117">
        <f>VLOOKUP(B2483&amp;"-"&amp;C2483,Backgroundconc!$A$3:$E$2100,4,FALSE)</f>
        <v>196000</v>
      </c>
      <c r="S2483" s="117">
        <f>VLOOKUP(B2483&amp;"-"&amp;C2483,Backgroundconc!$A$3:$E$2100,5,FALSE)</f>
        <v>142000</v>
      </c>
    </row>
    <row r="2484" spans="1:19">
      <c r="A2484" s="117" t="str">
        <f t="shared" si="230"/>
        <v>44322012</v>
      </c>
      <c r="B2484" s="117">
        <f t="shared" si="234"/>
        <v>44</v>
      </c>
      <c r="C2484" s="117">
        <f t="shared" si="235"/>
        <v>32</v>
      </c>
      <c r="D2484" s="117">
        <v>196000</v>
      </c>
      <c r="E2484" s="117">
        <v>146000</v>
      </c>
      <c r="F2484" s="117">
        <v>2012</v>
      </c>
      <c r="G2484" s="117">
        <v>4.0158680000000002</v>
      </c>
      <c r="N2484" s="117" t="str">
        <f t="shared" si="231"/>
        <v>196000146000</v>
      </c>
      <c r="O2484" s="117">
        <f t="shared" si="232"/>
        <v>44</v>
      </c>
      <c r="P2484" s="117">
        <f t="shared" si="233"/>
        <v>32</v>
      </c>
      <c r="R2484" s="117">
        <f>VLOOKUP(B2484&amp;"-"&amp;C2484,Backgroundconc!$A$3:$E$2100,4,FALSE)</f>
        <v>196000</v>
      </c>
      <c r="S2484" s="117">
        <f>VLOOKUP(B2484&amp;"-"&amp;C2484,Backgroundconc!$A$3:$E$2100,5,FALSE)</f>
        <v>146000</v>
      </c>
    </row>
    <row r="2485" spans="1:19">
      <c r="A2485" s="117" t="str">
        <f t="shared" si="230"/>
        <v>44332012</v>
      </c>
      <c r="B2485" s="117">
        <f t="shared" si="234"/>
        <v>44</v>
      </c>
      <c r="C2485" s="117">
        <f t="shared" si="235"/>
        <v>33</v>
      </c>
      <c r="D2485" s="117">
        <v>196000</v>
      </c>
      <c r="E2485" s="117">
        <v>150000</v>
      </c>
      <c r="F2485" s="117">
        <v>2012</v>
      </c>
      <c r="G2485" s="117">
        <v>4.0270440000000001</v>
      </c>
      <c r="N2485" s="117" t="str">
        <f t="shared" si="231"/>
        <v>196000150000</v>
      </c>
      <c r="O2485" s="117">
        <f t="shared" si="232"/>
        <v>44</v>
      </c>
      <c r="P2485" s="117">
        <f t="shared" si="233"/>
        <v>33</v>
      </c>
      <c r="R2485" s="117">
        <f>VLOOKUP(B2485&amp;"-"&amp;C2485,Backgroundconc!$A$3:$E$2100,4,FALSE)</f>
        <v>196000</v>
      </c>
      <c r="S2485" s="117">
        <f>VLOOKUP(B2485&amp;"-"&amp;C2485,Backgroundconc!$A$3:$E$2100,5,FALSE)</f>
        <v>150000</v>
      </c>
    </row>
    <row r="2486" spans="1:19">
      <c r="A2486" s="117" t="str">
        <f t="shared" si="230"/>
        <v>44342012</v>
      </c>
      <c r="B2486" s="117">
        <f t="shared" si="234"/>
        <v>44</v>
      </c>
      <c r="C2486" s="117">
        <f t="shared" si="235"/>
        <v>34</v>
      </c>
      <c r="D2486" s="117">
        <v>196000</v>
      </c>
      <c r="E2486" s="117">
        <v>154000</v>
      </c>
      <c r="F2486" s="117">
        <v>2012</v>
      </c>
      <c r="G2486" s="117">
        <v>3.8434059999999999</v>
      </c>
      <c r="N2486" s="117" t="str">
        <f t="shared" si="231"/>
        <v>196000154000</v>
      </c>
      <c r="O2486" s="117">
        <f t="shared" si="232"/>
        <v>44</v>
      </c>
      <c r="P2486" s="117">
        <f t="shared" si="233"/>
        <v>34</v>
      </c>
      <c r="R2486" s="117">
        <f>VLOOKUP(B2486&amp;"-"&amp;C2486,Backgroundconc!$A$3:$E$2100,4,FALSE)</f>
        <v>196000</v>
      </c>
      <c r="S2486" s="117">
        <f>VLOOKUP(B2486&amp;"-"&amp;C2486,Backgroundconc!$A$3:$E$2100,5,FALSE)</f>
        <v>154000</v>
      </c>
    </row>
    <row r="2487" spans="1:19">
      <c r="A2487" s="117" t="str">
        <f t="shared" si="230"/>
        <v>44352012</v>
      </c>
      <c r="B2487" s="117">
        <f t="shared" si="234"/>
        <v>44</v>
      </c>
      <c r="C2487" s="117">
        <f t="shared" si="235"/>
        <v>35</v>
      </c>
      <c r="D2487" s="117">
        <v>196000</v>
      </c>
      <c r="E2487" s="117">
        <v>158000</v>
      </c>
      <c r="F2487" s="117">
        <v>2012</v>
      </c>
      <c r="G2487" s="117">
        <v>3.871108</v>
      </c>
      <c r="N2487" s="117" t="str">
        <f t="shared" si="231"/>
        <v>196000158000</v>
      </c>
      <c r="O2487" s="117">
        <f t="shared" si="232"/>
        <v>44</v>
      </c>
      <c r="P2487" s="117">
        <f t="shared" si="233"/>
        <v>35</v>
      </c>
      <c r="R2487" s="117">
        <f>VLOOKUP(B2487&amp;"-"&amp;C2487,Backgroundconc!$A$3:$E$2100,4,FALSE)</f>
        <v>196000</v>
      </c>
      <c r="S2487" s="117">
        <f>VLOOKUP(B2487&amp;"-"&amp;C2487,Backgroundconc!$A$3:$E$2100,5,FALSE)</f>
        <v>158000</v>
      </c>
    </row>
    <row r="2488" spans="1:19">
      <c r="A2488" s="117" t="str">
        <f t="shared" si="230"/>
        <v>44362012</v>
      </c>
      <c r="B2488" s="117">
        <f t="shared" si="234"/>
        <v>44</v>
      </c>
      <c r="C2488" s="117">
        <f t="shared" si="235"/>
        <v>36</v>
      </c>
      <c r="D2488" s="117">
        <v>196000</v>
      </c>
      <c r="E2488" s="117">
        <v>162000</v>
      </c>
      <c r="F2488" s="117">
        <v>2012</v>
      </c>
      <c r="G2488" s="117">
        <v>3.9024359999999998</v>
      </c>
      <c r="N2488" s="117" t="str">
        <f t="shared" si="231"/>
        <v>196000162000</v>
      </c>
      <c r="O2488" s="117">
        <f t="shared" si="232"/>
        <v>44</v>
      </c>
      <c r="P2488" s="117">
        <f t="shared" si="233"/>
        <v>36</v>
      </c>
      <c r="R2488" s="117">
        <f>VLOOKUP(B2488&amp;"-"&amp;C2488,Backgroundconc!$A$3:$E$2100,4,FALSE)</f>
        <v>196000</v>
      </c>
      <c r="S2488" s="117">
        <f>VLOOKUP(B2488&amp;"-"&amp;C2488,Backgroundconc!$A$3:$E$2100,5,FALSE)</f>
        <v>162000</v>
      </c>
    </row>
    <row r="2489" spans="1:19">
      <c r="A2489" s="117" t="str">
        <f t="shared" si="230"/>
        <v>44372012</v>
      </c>
      <c r="B2489" s="117">
        <f t="shared" si="234"/>
        <v>44</v>
      </c>
      <c r="C2489" s="117">
        <f t="shared" si="235"/>
        <v>37</v>
      </c>
      <c r="D2489" s="117">
        <v>196000</v>
      </c>
      <c r="E2489" s="117">
        <v>166000</v>
      </c>
      <c r="F2489" s="117">
        <v>2012</v>
      </c>
      <c r="G2489" s="117">
        <v>3.7265410000000001</v>
      </c>
      <c r="N2489" s="117" t="str">
        <f t="shared" si="231"/>
        <v>196000166000</v>
      </c>
      <c r="O2489" s="117">
        <f t="shared" si="232"/>
        <v>44</v>
      </c>
      <c r="P2489" s="117">
        <f t="shared" si="233"/>
        <v>37</v>
      </c>
      <c r="R2489" s="117">
        <f>VLOOKUP(B2489&amp;"-"&amp;C2489,Backgroundconc!$A$3:$E$2100,4,FALSE)</f>
        <v>196000</v>
      </c>
      <c r="S2489" s="117">
        <f>VLOOKUP(B2489&amp;"-"&amp;C2489,Backgroundconc!$A$3:$E$2100,5,FALSE)</f>
        <v>166000</v>
      </c>
    </row>
    <row r="2490" spans="1:19">
      <c r="A2490" s="117" t="str">
        <f t="shared" si="230"/>
        <v>44382012</v>
      </c>
      <c r="B2490" s="117">
        <f t="shared" si="234"/>
        <v>44</v>
      </c>
      <c r="C2490" s="117">
        <f t="shared" si="235"/>
        <v>38</v>
      </c>
      <c r="D2490" s="117">
        <v>196000</v>
      </c>
      <c r="E2490" s="117">
        <v>170000</v>
      </c>
      <c r="F2490" s="117">
        <v>2012</v>
      </c>
      <c r="G2490" s="117">
        <v>3.614115</v>
      </c>
      <c r="N2490" s="117" t="str">
        <f t="shared" si="231"/>
        <v>196000170000</v>
      </c>
      <c r="O2490" s="117">
        <f t="shared" si="232"/>
        <v>44</v>
      </c>
      <c r="P2490" s="117">
        <f t="shared" si="233"/>
        <v>38</v>
      </c>
      <c r="R2490" s="117">
        <f>VLOOKUP(B2490&amp;"-"&amp;C2490,Backgroundconc!$A$3:$E$2100,4,FALSE)</f>
        <v>196000</v>
      </c>
      <c r="S2490" s="117">
        <f>VLOOKUP(B2490&amp;"-"&amp;C2490,Backgroundconc!$A$3:$E$2100,5,FALSE)</f>
        <v>170000</v>
      </c>
    </row>
    <row r="2491" spans="1:19">
      <c r="A2491" s="117" t="str">
        <f t="shared" si="230"/>
        <v>44392012</v>
      </c>
      <c r="B2491" s="117">
        <f t="shared" si="234"/>
        <v>44</v>
      </c>
      <c r="C2491" s="117">
        <f t="shared" si="235"/>
        <v>39</v>
      </c>
      <c r="D2491" s="117">
        <v>196000</v>
      </c>
      <c r="E2491" s="117">
        <v>174000</v>
      </c>
      <c r="F2491" s="117">
        <v>2012</v>
      </c>
      <c r="G2491" s="117">
        <v>3.454002</v>
      </c>
      <c r="N2491" s="117" t="str">
        <f t="shared" si="231"/>
        <v>196000174000</v>
      </c>
      <c r="O2491" s="117">
        <f t="shared" si="232"/>
        <v>44</v>
      </c>
      <c r="P2491" s="117">
        <f t="shared" si="233"/>
        <v>39</v>
      </c>
      <c r="R2491" s="117">
        <f>VLOOKUP(B2491&amp;"-"&amp;C2491,Backgroundconc!$A$3:$E$2100,4,FALSE)</f>
        <v>196000</v>
      </c>
      <c r="S2491" s="117">
        <f>VLOOKUP(B2491&amp;"-"&amp;C2491,Backgroundconc!$A$3:$E$2100,5,FALSE)</f>
        <v>174000</v>
      </c>
    </row>
    <row r="2492" spans="1:19">
      <c r="A2492" s="117" t="str">
        <f t="shared" si="230"/>
        <v>44402012</v>
      </c>
      <c r="B2492" s="117">
        <f t="shared" si="234"/>
        <v>44</v>
      </c>
      <c r="C2492" s="117">
        <f t="shared" si="235"/>
        <v>40</v>
      </c>
      <c r="D2492" s="117">
        <v>196000</v>
      </c>
      <c r="E2492" s="117">
        <v>178000</v>
      </c>
      <c r="F2492" s="117">
        <v>2012</v>
      </c>
      <c r="G2492" s="117">
        <v>3.3495599999999999</v>
      </c>
      <c r="N2492" s="117" t="str">
        <f t="shared" si="231"/>
        <v>196000178000</v>
      </c>
      <c r="O2492" s="117">
        <f t="shared" si="232"/>
        <v>44</v>
      </c>
      <c r="P2492" s="117">
        <f t="shared" si="233"/>
        <v>40</v>
      </c>
      <c r="R2492" s="117">
        <f>VLOOKUP(B2492&amp;"-"&amp;C2492,Backgroundconc!$A$3:$E$2100,4,FALSE)</f>
        <v>196000</v>
      </c>
      <c r="S2492" s="117">
        <f>VLOOKUP(B2492&amp;"-"&amp;C2492,Backgroundconc!$A$3:$E$2100,5,FALSE)</f>
        <v>178000</v>
      </c>
    </row>
    <row r="2493" spans="1:19">
      <c r="A2493" s="117" t="str">
        <f t="shared" si="230"/>
        <v>44412012</v>
      </c>
      <c r="B2493" s="117">
        <f t="shared" si="234"/>
        <v>44</v>
      </c>
      <c r="C2493" s="117">
        <f t="shared" si="235"/>
        <v>41</v>
      </c>
      <c r="D2493" s="117">
        <v>196000</v>
      </c>
      <c r="E2493" s="117">
        <v>182000</v>
      </c>
      <c r="F2493" s="117">
        <v>2012</v>
      </c>
      <c r="G2493" s="117">
        <v>3.3949579999999999</v>
      </c>
      <c r="N2493" s="117" t="str">
        <f t="shared" si="231"/>
        <v>196000182000</v>
      </c>
      <c r="O2493" s="117">
        <f t="shared" si="232"/>
        <v>44</v>
      </c>
      <c r="P2493" s="117">
        <f t="shared" si="233"/>
        <v>41</v>
      </c>
      <c r="R2493" s="117">
        <f>VLOOKUP(B2493&amp;"-"&amp;C2493,Backgroundconc!$A$3:$E$2100,4,FALSE)</f>
        <v>196000</v>
      </c>
      <c r="S2493" s="117">
        <f>VLOOKUP(B2493&amp;"-"&amp;C2493,Backgroundconc!$A$3:$E$2100,5,FALSE)</f>
        <v>182000</v>
      </c>
    </row>
    <row r="2494" spans="1:19">
      <c r="A2494" s="117" t="str">
        <f t="shared" si="230"/>
        <v>44422012</v>
      </c>
      <c r="B2494" s="117">
        <f t="shared" si="234"/>
        <v>44</v>
      </c>
      <c r="C2494" s="117">
        <f t="shared" si="235"/>
        <v>42</v>
      </c>
      <c r="D2494" s="117">
        <v>196000</v>
      </c>
      <c r="E2494" s="117">
        <v>186000</v>
      </c>
      <c r="F2494" s="117">
        <v>2012</v>
      </c>
      <c r="G2494" s="117">
        <v>3.0797219999999998</v>
      </c>
      <c r="N2494" s="117" t="str">
        <f t="shared" si="231"/>
        <v>196000186000</v>
      </c>
      <c r="O2494" s="117">
        <f t="shared" si="232"/>
        <v>44</v>
      </c>
      <c r="P2494" s="117">
        <f t="shared" si="233"/>
        <v>42</v>
      </c>
      <c r="R2494" s="117">
        <f>VLOOKUP(B2494&amp;"-"&amp;C2494,Backgroundconc!$A$3:$E$2100,4,FALSE)</f>
        <v>196000</v>
      </c>
      <c r="S2494" s="117">
        <f>VLOOKUP(B2494&amp;"-"&amp;C2494,Backgroundconc!$A$3:$E$2100,5,FALSE)</f>
        <v>186000</v>
      </c>
    </row>
    <row r="2495" spans="1:19">
      <c r="A2495" s="117" t="str">
        <f t="shared" si="230"/>
        <v>44432012</v>
      </c>
      <c r="B2495" s="117">
        <f t="shared" si="234"/>
        <v>44</v>
      </c>
      <c r="C2495" s="117">
        <f t="shared" si="235"/>
        <v>43</v>
      </c>
      <c r="D2495" s="117">
        <v>196000</v>
      </c>
      <c r="E2495" s="117">
        <v>190000</v>
      </c>
      <c r="F2495" s="117">
        <v>2012</v>
      </c>
      <c r="G2495" s="117">
        <v>2.8548879999999999</v>
      </c>
      <c r="N2495" s="117" t="str">
        <f t="shared" si="231"/>
        <v>196000190000</v>
      </c>
      <c r="O2495" s="117">
        <f t="shared" si="232"/>
        <v>44</v>
      </c>
      <c r="P2495" s="117">
        <f t="shared" si="233"/>
        <v>43</v>
      </c>
      <c r="R2495" s="117">
        <f>VLOOKUP(B2495&amp;"-"&amp;C2495,Backgroundconc!$A$3:$E$2100,4,FALSE)</f>
        <v>196000</v>
      </c>
      <c r="S2495" s="117">
        <f>VLOOKUP(B2495&amp;"-"&amp;C2495,Backgroundconc!$A$3:$E$2100,5,FALSE)</f>
        <v>190000</v>
      </c>
    </row>
    <row r="2496" spans="1:19">
      <c r="A2496" s="117" t="str">
        <f t="shared" si="230"/>
        <v>44442012</v>
      </c>
      <c r="B2496" s="117">
        <f t="shared" si="234"/>
        <v>44</v>
      </c>
      <c r="C2496" s="117">
        <f t="shared" si="235"/>
        <v>44</v>
      </c>
      <c r="D2496" s="117">
        <v>196000</v>
      </c>
      <c r="E2496" s="117">
        <v>194000</v>
      </c>
      <c r="F2496" s="117">
        <v>2012</v>
      </c>
      <c r="G2496" s="117">
        <v>2.9420459999999999</v>
      </c>
      <c r="N2496" s="117" t="str">
        <f t="shared" si="231"/>
        <v>196000194000</v>
      </c>
      <c r="O2496" s="117">
        <f t="shared" si="232"/>
        <v>44</v>
      </c>
      <c r="P2496" s="117">
        <f t="shared" si="233"/>
        <v>44</v>
      </c>
      <c r="R2496" s="117">
        <f>VLOOKUP(B2496&amp;"-"&amp;C2496,Backgroundconc!$A$3:$E$2100,4,FALSE)</f>
        <v>196000</v>
      </c>
      <c r="S2496" s="117">
        <f>VLOOKUP(B2496&amp;"-"&amp;C2496,Backgroundconc!$A$3:$E$2100,5,FALSE)</f>
        <v>194000</v>
      </c>
    </row>
    <row r="2497" spans="1:19">
      <c r="A2497" s="117" t="str">
        <f t="shared" si="230"/>
        <v>44452012</v>
      </c>
      <c r="B2497" s="117">
        <f t="shared" si="234"/>
        <v>44</v>
      </c>
      <c r="C2497" s="117">
        <f t="shared" si="235"/>
        <v>45</v>
      </c>
      <c r="D2497" s="117">
        <v>196000</v>
      </c>
      <c r="E2497" s="117">
        <v>198000</v>
      </c>
      <c r="F2497" s="117">
        <v>2012</v>
      </c>
      <c r="G2497" s="117">
        <v>2.6343100000000002</v>
      </c>
      <c r="N2497" s="117" t="str">
        <f t="shared" si="231"/>
        <v>196000198000</v>
      </c>
      <c r="O2497" s="117">
        <f t="shared" si="232"/>
        <v>44</v>
      </c>
      <c r="P2497" s="117">
        <f t="shared" si="233"/>
        <v>45</v>
      </c>
      <c r="R2497" s="117">
        <f>VLOOKUP(B2497&amp;"-"&amp;C2497,Backgroundconc!$A$3:$E$2100,4,FALSE)</f>
        <v>196000</v>
      </c>
      <c r="S2497" s="117">
        <f>VLOOKUP(B2497&amp;"-"&amp;C2497,Backgroundconc!$A$3:$E$2100,5,FALSE)</f>
        <v>198000</v>
      </c>
    </row>
    <row r="2498" spans="1:19">
      <c r="A2498" s="117" t="str">
        <f t="shared" si="230"/>
        <v>44462012</v>
      </c>
      <c r="B2498" s="117">
        <f t="shared" si="234"/>
        <v>44</v>
      </c>
      <c r="C2498" s="117">
        <f t="shared" si="235"/>
        <v>46</v>
      </c>
      <c r="D2498" s="117">
        <v>196000</v>
      </c>
      <c r="E2498" s="117">
        <v>202000</v>
      </c>
      <c r="F2498" s="117">
        <v>2012</v>
      </c>
      <c r="G2498" s="117">
        <v>2.5377580000000002</v>
      </c>
      <c r="N2498" s="117" t="str">
        <f t="shared" si="231"/>
        <v>196000202000</v>
      </c>
      <c r="O2498" s="117">
        <f t="shared" si="232"/>
        <v>44</v>
      </c>
      <c r="P2498" s="117">
        <f t="shared" si="233"/>
        <v>46</v>
      </c>
      <c r="R2498" s="117">
        <f>VLOOKUP(B2498&amp;"-"&amp;C2498,Backgroundconc!$A$3:$E$2100,4,FALSE)</f>
        <v>196000</v>
      </c>
      <c r="S2498" s="117">
        <f>VLOOKUP(B2498&amp;"-"&amp;C2498,Backgroundconc!$A$3:$E$2100,5,FALSE)</f>
        <v>202000</v>
      </c>
    </row>
    <row r="2499" spans="1:19">
      <c r="A2499" s="117" t="str">
        <f t="shared" ref="A2499:A2562" si="236">CONCATENATE(B2499,C2499,F2499)</f>
        <v>44472012</v>
      </c>
      <c r="B2499" s="117">
        <f t="shared" si="234"/>
        <v>44</v>
      </c>
      <c r="C2499" s="117">
        <f t="shared" si="235"/>
        <v>47</v>
      </c>
      <c r="D2499" s="117">
        <v>196000</v>
      </c>
      <c r="E2499" s="117">
        <v>206000</v>
      </c>
      <c r="F2499" s="117">
        <v>2012</v>
      </c>
      <c r="G2499" s="117">
        <v>2.518246</v>
      </c>
      <c r="N2499" s="117" t="str">
        <f t="shared" ref="N2499:N2562" si="237">D2499&amp;E2499</f>
        <v>196000206000</v>
      </c>
      <c r="O2499" s="117">
        <f t="shared" ref="O2499:O2562" si="238">B2499</f>
        <v>44</v>
      </c>
      <c r="P2499" s="117">
        <f t="shared" ref="P2499:P2562" si="239">C2499</f>
        <v>47</v>
      </c>
      <c r="R2499" s="117">
        <f>VLOOKUP(B2499&amp;"-"&amp;C2499,Backgroundconc!$A$3:$E$2100,4,FALSE)</f>
        <v>196000</v>
      </c>
      <c r="S2499" s="117">
        <f>VLOOKUP(B2499&amp;"-"&amp;C2499,Backgroundconc!$A$3:$E$2100,5,FALSE)</f>
        <v>206000</v>
      </c>
    </row>
    <row r="2500" spans="1:19">
      <c r="A2500" s="117" t="str">
        <f t="shared" si="236"/>
        <v>44482012</v>
      </c>
      <c r="B2500" s="117">
        <f t="shared" si="234"/>
        <v>44</v>
      </c>
      <c r="C2500" s="117">
        <f t="shared" si="235"/>
        <v>48</v>
      </c>
      <c r="D2500" s="117">
        <v>196000</v>
      </c>
      <c r="E2500" s="117">
        <v>210000</v>
      </c>
      <c r="F2500" s="117">
        <v>2012</v>
      </c>
      <c r="G2500" s="117">
        <v>2.4440499999999998</v>
      </c>
      <c r="N2500" s="117" t="str">
        <f t="shared" si="237"/>
        <v>196000210000</v>
      </c>
      <c r="O2500" s="117">
        <f t="shared" si="238"/>
        <v>44</v>
      </c>
      <c r="P2500" s="117">
        <f t="shared" si="239"/>
        <v>48</v>
      </c>
      <c r="R2500" s="117">
        <f>VLOOKUP(B2500&amp;"-"&amp;C2500,Backgroundconc!$A$3:$E$2100,4,FALSE)</f>
        <v>196000</v>
      </c>
      <c r="S2500" s="117">
        <f>VLOOKUP(B2500&amp;"-"&amp;C2500,Backgroundconc!$A$3:$E$2100,5,FALSE)</f>
        <v>210000</v>
      </c>
    </row>
    <row r="2501" spans="1:19">
      <c r="A2501" s="117" t="str">
        <f t="shared" si="236"/>
        <v>44492012</v>
      </c>
      <c r="B2501" s="117">
        <f t="shared" si="234"/>
        <v>44</v>
      </c>
      <c r="C2501" s="117">
        <f t="shared" si="235"/>
        <v>49</v>
      </c>
      <c r="D2501" s="117">
        <v>196000</v>
      </c>
      <c r="E2501" s="117">
        <v>214000</v>
      </c>
      <c r="F2501" s="117">
        <v>2012</v>
      </c>
      <c r="G2501" s="117">
        <v>2.3465500000000001</v>
      </c>
      <c r="N2501" s="117" t="str">
        <f t="shared" si="237"/>
        <v>196000214000</v>
      </c>
      <c r="O2501" s="117">
        <f t="shared" si="238"/>
        <v>44</v>
      </c>
      <c r="P2501" s="117">
        <f t="shared" si="239"/>
        <v>49</v>
      </c>
      <c r="R2501" s="117">
        <f>VLOOKUP(B2501&amp;"-"&amp;C2501,Backgroundconc!$A$3:$E$2100,4,FALSE)</f>
        <v>196000</v>
      </c>
      <c r="S2501" s="117">
        <f>VLOOKUP(B2501&amp;"-"&amp;C2501,Backgroundconc!$A$3:$E$2100,5,FALSE)</f>
        <v>214000</v>
      </c>
    </row>
    <row r="2502" spans="1:19">
      <c r="A2502" s="117" t="str">
        <f t="shared" si="236"/>
        <v>44502012</v>
      </c>
      <c r="B2502" s="117">
        <f t="shared" si="234"/>
        <v>44</v>
      </c>
      <c r="C2502" s="117">
        <f t="shared" si="235"/>
        <v>50</v>
      </c>
      <c r="D2502" s="117">
        <v>196000</v>
      </c>
      <c r="E2502" s="117">
        <v>218000</v>
      </c>
      <c r="F2502" s="117">
        <v>2012</v>
      </c>
      <c r="G2502" s="117">
        <v>2.4654929999999999</v>
      </c>
      <c r="N2502" s="117" t="str">
        <f t="shared" si="237"/>
        <v>196000218000</v>
      </c>
      <c r="O2502" s="117">
        <f t="shared" si="238"/>
        <v>44</v>
      </c>
      <c r="P2502" s="117">
        <f t="shared" si="239"/>
        <v>50</v>
      </c>
      <c r="R2502" s="117">
        <f>VLOOKUP(B2502&amp;"-"&amp;C2502,Backgroundconc!$A$3:$E$2100,4,FALSE)</f>
        <v>196000</v>
      </c>
      <c r="S2502" s="117">
        <f>VLOOKUP(B2502&amp;"-"&amp;C2502,Backgroundconc!$A$3:$E$2100,5,FALSE)</f>
        <v>218000</v>
      </c>
    </row>
    <row r="2503" spans="1:19">
      <c r="A2503" s="117" t="str">
        <f t="shared" si="236"/>
        <v>44512012</v>
      </c>
      <c r="B2503" s="117">
        <f t="shared" si="234"/>
        <v>44</v>
      </c>
      <c r="C2503" s="117">
        <f t="shared" si="235"/>
        <v>51</v>
      </c>
      <c r="D2503" s="117">
        <v>196000</v>
      </c>
      <c r="E2503" s="117">
        <v>222000</v>
      </c>
      <c r="F2503" s="117">
        <v>2012</v>
      </c>
      <c r="G2503" s="117">
        <v>2.4472070000000001</v>
      </c>
      <c r="N2503" s="117" t="str">
        <f t="shared" si="237"/>
        <v>196000222000</v>
      </c>
      <c r="O2503" s="117">
        <f t="shared" si="238"/>
        <v>44</v>
      </c>
      <c r="P2503" s="117">
        <f t="shared" si="239"/>
        <v>51</v>
      </c>
      <c r="R2503" s="117">
        <f>VLOOKUP(B2503&amp;"-"&amp;C2503,Backgroundconc!$A$3:$E$2100,4,FALSE)</f>
        <v>196000</v>
      </c>
      <c r="S2503" s="117">
        <f>VLOOKUP(B2503&amp;"-"&amp;C2503,Backgroundconc!$A$3:$E$2100,5,FALSE)</f>
        <v>222000</v>
      </c>
    </row>
    <row r="2504" spans="1:19">
      <c r="A2504" s="117" t="str">
        <f t="shared" si="236"/>
        <v>44522012</v>
      </c>
      <c r="B2504" s="117">
        <f t="shared" si="234"/>
        <v>44</v>
      </c>
      <c r="C2504" s="117">
        <f t="shared" si="235"/>
        <v>52</v>
      </c>
      <c r="D2504" s="117">
        <v>196000</v>
      </c>
      <c r="E2504" s="117">
        <v>226000</v>
      </c>
      <c r="F2504" s="117">
        <v>2012</v>
      </c>
      <c r="G2504" s="117">
        <v>2.4882200000000001</v>
      </c>
      <c r="N2504" s="117" t="str">
        <f t="shared" si="237"/>
        <v>196000226000</v>
      </c>
      <c r="O2504" s="117">
        <f t="shared" si="238"/>
        <v>44</v>
      </c>
      <c r="P2504" s="117">
        <f t="shared" si="239"/>
        <v>52</v>
      </c>
      <c r="R2504" s="117">
        <f>VLOOKUP(B2504&amp;"-"&amp;C2504,Backgroundconc!$A$3:$E$2100,4,FALSE)</f>
        <v>196000</v>
      </c>
      <c r="S2504" s="117">
        <f>VLOOKUP(B2504&amp;"-"&amp;C2504,Backgroundconc!$A$3:$E$2100,5,FALSE)</f>
        <v>226000</v>
      </c>
    </row>
    <row r="2505" spans="1:19">
      <c r="A2505" s="117" t="str">
        <f t="shared" si="236"/>
        <v>44532012</v>
      </c>
      <c r="B2505" s="117">
        <f t="shared" si="234"/>
        <v>44</v>
      </c>
      <c r="C2505" s="117">
        <f t="shared" si="235"/>
        <v>53</v>
      </c>
      <c r="D2505" s="117">
        <v>196000</v>
      </c>
      <c r="E2505" s="117">
        <v>230000</v>
      </c>
      <c r="F2505" s="117">
        <v>2012</v>
      </c>
      <c r="G2505" s="117">
        <v>2.6842890000000001</v>
      </c>
      <c r="N2505" s="117" t="str">
        <f t="shared" si="237"/>
        <v>196000230000</v>
      </c>
      <c r="O2505" s="117">
        <f t="shared" si="238"/>
        <v>44</v>
      </c>
      <c r="P2505" s="117">
        <f t="shared" si="239"/>
        <v>53</v>
      </c>
      <c r="R2505" s="117">
        <f>VLOOKUP(B2505&amp;"-"&amp;C2505,Backgroundconc!$A$3:$E$2100,4,FALSE)</f>
        <v>196000</v>
      </c>
      <c r="S2505" s="117">
        <f>VLOOKUP(B2505&amp;"-"&amp;C2505,Backgroundconc!$A$3:$E$2100,5,FALSE)</f>
        <v>230000</v>
      </c>
    </row>
    <row r="2506" spans="1:19">
      <c r="A2506" s="117" t="str">
        <f t="shared" si="236"/>
        <v>44542012</v>
      </c>
      <c r="B2506" s="117">
        <f t="shared" si="234"/>
        <v>44</v>
      </c>
      <c r="C2506" s="117">
        <f t="shared" si="235"/>
        <v>54</v>
      </c>
      <c r="D2506" s="117">
        <v>196000</v>
      </c>
      <c r="E2506" s="117">
        <v>234000</v>
      </c>
      <c r="F2506" s="117">
        <v>2012</v>
      </c>
      <c r="G2506" s="117">
        <v>2.9522499999999998</v>
      </c>
      <c r="N2506" s="117" t="str">
        <f t="shared" si="237"/>
        <v>196000234000</v>
      </c>
      <c r="O2506" s="117">
        <f t="shared" si="238"/>
        <v>44</v>
      </c>
      <c r="P2506" s="117">
        <f t="shared" si="239"/>
        <v>54</v>
      </c>
      <c r="R2506" s="117">
        <f>VLOOKUP(B2506&amp;"-"&amp;C2506,Backgroundconc!$A$3:$E$2100,4,FALSE)</f>
        <v>196000</v>
      </c>
      <c r="S2506" s="117">
        <f>VLOOKUP(B2506&amp;"-"&amp;C2506,Backgroundconc!$A$3:$E$2100,5,FALSE)</f>
        <v>234000</v>
      </c>
    </row>
    <row r="2507" spans="1:19">
      <c r="A2507" s="117" t="str">
        <f t="shared" si="236"/>
        <v>44552012</v>
      </c>
      <c r="B2507" s="117">
        <f t="shared" si="234"/>
        <v>44</v>
      </c>
      <c r="C2507" s="117">
        <f t="shared" si="235"/>
        <v>55</v>
      </c>
      <c r="D2507" s="117">
        <v>196000</v>
      </c>
      <c r="E2507" s="117">
        <v>238000</v>
      </c>
      <c r="F2507" s="117">
        <v>2012</v>
      </c>
      <c r="G2507" s="117">
        <v>2.8626149999999999</v>
      </c>
      <c r="N2507" s="117" t="str">
        <f t="shared" si="237"/>
        <v>196000238000</v>
      </c>
      <c r="O2507" s="117">
        <f t="shared" si="238"/>
        <v>44</v>
      </c>
      <c r="P2507" s="117">
        <f t="shared" si="239"/>
        <v>55</v>
      </c>
      <c r="R2507" s="117">
        <f>VLOOKUP(B2507&amp;"-"&amp;C2507,Backgroundconc!$A$3:$E$2100,4,FALSE)</f>
        <v>196000</v>
      </c>
      <c r="S2507" s="117">
        <f>VLOOKUP(B2507&amp;"-"&amp;C2507,Backgroundconc!$A$3:$E$2100,5,FALSE)</f>
        <v>238000</v>
      </c>
    </row>
    <row r="2508" spans="1:19">
      <c r="A2508" s="117" t="str">
        <f t="shared" si="236"/>
        <v>44562012</v>
      </c>
      <c r="B2508" s="117">
        <f t="shared" si="234"/>
        <v>44</v>
      </c>
      <c r="C2508" s="117">
        <f t="shared" si="235"/>
        <v>56</v>
      </c>
      <c r="D2508" s="117">
        <v>196000</v>
      </c>
      <c r="E2508" s="117">
        <v>242000</v>
      </c>
      <c r="F2508" s="117">
        <v>2012</v>
      </c>
      <c r="G2508" s="117">
        <v>2.9195790000000001</v>
      </c>
      <c r="N2508" s="117" t="str">
        <f t="shared" si="237"/>
        <v>196000242000</v>
      </c>
      <c r="O2508" s="117">
        <f t="shared" si="238"/>
        <v>44</v>
      </c>
      <c r="P2508" s="117">
        <f t="shared" si="239"/>
        <v>56</v>
      </c>
      <c r="R2508" s="117">
        <f>VLOOKUP(B2508&amp;"-"&amp;C2508,Backgroundconc!$A$3:$E$2100,4,FALSE)</f>
        <v>196000</v>
      </c>
      <c r="S2508" s="117">
        <f>VLOOKUP(B2508&amp;"-"&amp;C2508,Backgroundconc!$A$3:$E$2100,5,FALSE)</f>
        <v>242000</v>
      </c>
    </row>
    <row r="2509" spans="1:19">
      <c r="A2509" s="117" t="str">
        <f t="shared" si="236"/>
        <v>44572012</v>
      </c>
      <c r="B2509" s="117">
        <f t="shared" si="234"/>
        <v>44</v>
      </c>
      <c r="C2509" s="117">
        <f t="shared" si="235"/>
        <v>57</v>
      </c>
      <c r="D2509" s="117">
        <v>196000</v>
      </c>
      <c r="E2509" s="117">
        <v>246000</v>
      </c>
      <c r="F2509" s="117">
        <v>2012</v>
      </c>
      <c r="G2509" s="117">
        <v>2.9290750000000001</v>
      </c>
      <c r="N2509" s="117" t="str">
        <f t="shared" si="237"/>
        <v>196000246000</v>
      </c>
      <c r="O2509" s="117">
        <f t="shared" si="238"/>
        <v>44</v>
      </c>
      <c r="P2509" s="117">
        <f t="shared" si="239"/>
        <v>57</v>
      </c>
      <c r="R2509" s="117" t="e">
        <f>VLOOKUP(B2509&amp;"-"&amp;C2509,Backgroundconc!$A$3:$E$2100,4,FALSE)</f>
        <v>#N/A</v>
      </c>
      <c r="S2509" s="117" t="e">
        <f>VLOOKUP(B2509&amp;"-"&amp;C2509,Backgroundconc!$A$3:$E$2100,5,FALSE)</f>
        <v>#N/A</v>
      </c>
    </row>
    <row r="2510" spans="1:19">
      <c r="A2510" s="117" t="str">
        <f t="shared" si="236"/>
        <v>4512012</v>
      </c>
      <c r="B2510" s="117">
        <f t="shared" si="234"/>
        <v>45</v>
      </c>
      <c r="C2510" s="117">
        <f t="shared" si="235"/>
        <v>1</v>
      </c>
      <c r="D2510" s="117">
        <v>200000</v>
      </c>
      <c r="E2510" s="117">
        <v>22000</v>
      </c>
      <c r="F2510" s="117">
        <v>2012</v>
      </c>
      <c r="G2510" s="117">
        <v>2.7346550000000001</v>
      </c>
      <c r="N2510" s="117" t="str">
        <f t="shared" si="237"/>
        <v>20000022000</v>
      </c>
      <c r="O2510" s="117">
        <f t="shared" si="238"/>
        <v>45</v>
      </c>
      <c r="P2510" s="117">
        <f t="shared" si="239"/>
        <v>1</v>
      </c>
      <c r="R2510" s="117" t="e">
        <f>VLOOKUP(B2510&amp;"-"&amp;C2510,Backgroundconc!$A$3:$E$2100,4,FALSE)</f>
        <v>#N/A</v>
      </c>
      <c r="S2510" s="117" t="e">
        <f>VLOOKUP(B2510&amp;"-"&amp;C2510,Backgroundconc!$A$3:$E$2100,5,FALSE)</f>
        <v>#N/A</v>
      </c>
    </row>
    <row r="2511" spans="1:19">
      <c r="A2511" s="117" t="str">
        <f t="shared" si="236"/>
        <v>4522012</v>
      </c>
      <c r="B2511" s="117">
        <f t="shared" si="234"/>
        <v>45</v>
      </c>
      <c r="C2511" s="117">
        <f t="shared" si="235"/>
        <v>2</v>
      </c>
      <c r="D2511" s="117">
        <v>200000</v>
      </c>
      <c r="E2511" s="117">
        <v>26000</v>
      </c>
      <c r="F2511" s="117">
        <v>2012</v>
      </c>
      <c r="G2511" s="117">
        <v>3.0739320000000001</v>
      </c>
      <c r="N2511" s="117" t="str">
        <f t="shared" si="237"/>
        <v>20000026000</v>
      </c>
      <c r="O2511" s="117">
        <f t="shared" si="238"/>
        <v>45</v>
      </c>
      <c r="P2511" s="117">
        <f t="shared" si="239"/>
        <v>2</v>
      </c>
      <c r="R2511" s="117" t="e">
        <f>VLOOKUP(B2511&amp;"-"&amp;C2511,Backgroundconc!$A$3:$E$2100,4,FALSE)</f>
        <v>#N/A</v>
      </c>
      <c r="S2511" s="117" t="e">
        <f>VLOOKUP(B2511&amp;"-"&amp;C2511,Backgroundconc!$A$3:$E$2100,5,FALSE)</f>
        <v>#N/A</v>
      </c>
    </row>
    <row r="2512" spans="1:19">
      <c r="A2512" s="117" t="str">
        <f t="shared" si="236"/>
        <v>4532012</v>
      </c>
      <c r="B2512" s="117">
        <f t="shared" si="234"/>
        <v>45</v>
      </c>
      <c r="C2512" s="117">
        <f t="shared" si="235"/>
        <v>3</v>
      </c>
      <c r="D2512" s="117">
        <v>200000</v>
      </c>
      <c r="E2512" s="117">
        <v>30000</v>
      </c>
      <c r="F2512" s="117">
        <v>2012</v>
      </c>
      <c r="G2512" s="117">
        <v>2.9183210000000002</v>
      </c>
      <c r="N2512" s="117" t="str">
        <f t="shared" si="237"/>
        <v>20000030000</v>
      </c>
      <c r="O2512" s="117">
        <f t="shared" si="238"/>
        <v>45</v>
      </c>
      <c r="P2512" s="117">
        <f t="shared" si="239"/>
        <v>3</v>
      </c>
      <c r="R2512" s="117" t="e">
        <f>VLOOKUP(B2512&amp;"-"&amp;C2512,Backgroundconc!$A$3:$E$2100,4,FALSE)</f>
        <v>#N/A</v>
      </c>
      <c r="S2512" s="117" t="e">
        <f>VLOOKUP(B2512&amp;"-"&amp;C2512,Backgroundconc!$A$3:$E$2100,5,FALSE)</f>
        <v>#N/A</v>
      </c>
    </row>
    <row r="2513" spans="1:19">
      <c r="A2513" s="117" t="str">
        <f t="shared" si="236"/>
        <v>4542012</v>
      </c>
      <c r="B2513" s="117">
        <f t="shared" si="234"/>
        <v>45</v>
      </c>
      <c r="C2513" s="117">
        <f t="shared" si="235"/>
        <v>4</v>
      </c>
      <c r="D2513" s="117">
        <v>200000</v>
      </c>
      <c r="E2513" s="117">
        <v>34000</v>
      </c>
      <c r="F2513" s="117">
        <v>2012</v>
      </c>
      <c r="G2513" s="117">
        <v>3.1823709999999998</v>
      </c>
      <c r="N2513" s="117" t="str">
        <f t="shared" si="237"/>
        <v>20000034000</v>
      </c>
      <c r="O2513" s="117">
        <f t="shared" si="238"/>
        <v>45</v>
      </c>
      <c r="P2513" s="117">
        <f t="shared" si="239"/>
        <v>4</v>
      </c>
      <c r="R2513" s="117" t="e">
        <f>VLOOKUP(B2513&amp;"-"&amp;C2513,Backgroundconc!$A$3:$E$2100,4,FALSE)</f>
        <v>#N/A</v>
      </c>
      <c r="S2513" s="117" t="e">
        <f>VLOOKUP(B2513&amp;"-"&amp;C2513,Backgroundconc!$A$3:$E$2100,5,FALSE)</f>
        <v>#N/A</v>
      </c>
    </row>
    <row r="2514" spans="1:19">
      <c r="A2514" s="117" t="str">
        <f t="shared" si="236"/>
        <v>4552012</v>
      </c>
      <c r="B2514" s="117">
        <f t="shared" si="234"/>
        <v>45</v>
      </c>
      <c r="C2514" s="117">
        <f t="shared" si="235"/>
        <v>5</v>
      </c>
      <c r="D2514" s="117">
        <v>200000</v>
      </c>
      <c r="E2514" s="117">
        <v>38000</v>
      </c>
      <c r="F2514" s="117">
        <v>2012</v>
      </c>
      <c r="G2514" s="117">
        <v>3.127936</v>
      </c>
      <c r="N2514" s="117" t="str">
        <f t="shared" si="237"/>
        <v>20000038000</v>
      </c>
      <c r="O2514" s="117">
        <f t="shared" si="238"/>
        <v>45</v>
      </c>
      <c r="P2514" s="117">
        <f t="shared" si="239"/>
        <v>5</v>
      </c>
      <c r="R2514" s="117" t="e">
        <f>VLOOKUP(B2514&amp;"-"&amp;C2514,Backgroundconc!$A$3:$E$2100,4,FALSE)</f>
        <v>#N/A</v>
      </c>
      <c r="S2514" s="117" t="e">
        <f>VLOOKUP(B2514&amp;"-"&amp;C2514,Backgroundconc!$A$3:$E$2100,5,FALSE)</f>
        <v>#N/A</v>
      </c>
    </row>
    <row r="2515" spans="1:19">
      <c r="A2515" s="117" t="str">
        <f t="shared" si="236"/>
        <v>4562012</v>
      </c>
      <c r="B2515" s="117">
        <f t="shared" si="234"/>
        <v>45</v>
      </c>
      <c r="C2515" s="117">
        <f t="shared" si="235"/>
        <v>6</v>
      </c>
      <c r="D2515" s="117">
        <v>200000</v>
      </c>
      <c r="E2515" s="117">
        <v>42000</v>
      </c>
      <c r="F2515" s="117">
        <v>2012</v>
      </c>
      <c r="G2515" s="117">
        <v>2.9314800000000001</v>
      </c>
      <c r="N2515" s="117" t="str">
        <f t="shared" si="237"/>
        <v>20000042000</v>
      </c>
      <c r="O2515" s="117">
        <f t="shared" si="238"/>
        <v>45</v>
      </c>
      <c r="P2515" s="117">
        <f t="shared" si="239"/>
        <v>6</v>
      </c>
      <c r="R2515" s="117" t="e">
        <f>VLOOKUP(B2515&amp;"-"&amp;C2515,Backgroundconc!$A$3:$E$2100,4,FALSE)</f>
        <v>#N/A</v>
      </c>
      <c r="S2515" s="117" t="e">
        <f>VLOOKUP(B2515&amp;"-"&amp;C2515,Backgroundconc!$A$3:$E$2100,5,FALSE)</f>
        <v>#N/A</v>
      </c>
    </row>
    <row r="2516" spans="1:19">
      <c r="A2516" s="117" t="str">
        <f t="shared" si="236"/>
        <v>4572012</v>
      </c>
      <c r="B2516" s="117">
        <f t="shared" si="234"/>
        <v>45</v>
      </c>
      <c r="C2516" s="117">
        <f t="shared" si="235"/>
        <v>7</v>
      </c>
      <c r="D2516" s="117">
        <v>200000</v>
      </c>
      <c r="E2516" s="117">
        <v>46000</v>
      </c>
      <c r="F2516" s="117">
        <v>2012</v>
      </c>
      <c r="G2516" s="117">
        <v>2.6729500000000002</v>
      </c>
      <c r="N2516" s="117" t="str">
        <f t="shared" si="237"/>
        <v>20000046000</v>
      </c>
      <c r="O2516" s="117">
        <f t="shared" si="238"/>
        <v>45</v>
      </c>
      <c r="P2516" s="117">
        <f t="shared" si="239"/>
        <v>7</v>
      </c>
      <c r="R2516" s="117" t="e">
        <f>VLOOKUP(B2516&amp;"-"&amp;C2516,Backgroundconc!$A$3:$E$2100,4,FALSE)</f>
        <v>#N/A</v>
      </c>
      <c r="S2516" s="117" t="e">
        <f>VLOOKUP(B2516&amp;"-"&amp;C2516,Backgroundconc!$A$3:$E$2100,5,FALSE)</f>
        <v>#N/A</v>
      </c>
    </row>
    <row r="2517" spans="1:19">
      <c r="A2517" s="117" t="str">
        <f t="shared" si="236"/>
        <v>4582012</v>
      </c>
      <c r="B2517" s="117">
        <f t="shared" si="234"/>
        <v>45</v>
      </c>
      <c r="C2517" s="117">
        <f t="shared" si="235"/>
        <v>8</v>
      </c>
      <c r="D2517" s="117">
        <v>200000</v>
      </c>
      <c r="E2517" s="117">
        <v>50000</v>
      </c>
      <c r="F2517" s="117">
        <v>2012</v>
      </c>
      <c r="G2517" s="117">
        <v>2.6495820000000001</v>
      </c>
      <c r="N2517" s="117" t="str">
        <f t="shared" si="237"/>
        <v>20000050000</v>
      </c>
      <c r="O2517" s="117">
        <f t="shared" si="238"/>
        <v>45</v>
      </c>
      <c r="P2517" s="117">
        <f t="shared" si="239"/>
        <v>8</v>
      </c>
      <c r="R2517" s="117">
        <f>VLOOKUP(B2517&amp;"-"&amp;C2517,Backgroundconc!$A$3:$E$2100,4,FALSE)</f>
        <v>200000</v>
      </c>
      <c r="S2517" s="117">
        <f>VLOOKUP(B2517&amp;"-"&amp;C2517,Backgroundconc!$A$3:$E$2100,5,FALSE)</f>
        <v>50000</v>
      </c>
    </row>
    <row r="2518" spans="1:19">
      <c r="A2518" s="117" t="str">
        <f t="shared" si="236"/>
        <v>4592012</v>
      </c>
      <c r="B2518" s="117">
        <f t="shared" si="234"/>
        <v>45</v>
      </c>
      <c r="C2518" s="117">
        <f t="shared" si="235"/>
        <v>9</v>
      </c>
      <c r="D2518" s="117">
        <v>200000</v>
      </c>
      <c r="E2518" s="117">
        <v>54000</v>
      </c>
      <c r="F2518" s="117">
        <v>2012</v>
      </c>
      <c r="G2518" s="117">
        <v>2.7247759999999999</v>
      </c>
      <c r="N2518" s="117" t="str">
        <f t="shared" si="237"/>
        <v>20000054000</v>
      </c>
      <c r="O2518" s="117">
        <f t="shared" si="238"/>
        <v>45</v>
      </c>
      <c r="P2518" s="117">
        <f t="shared" si="239"/>
        <v>9</v>
      </c>
      <c r="R2518" s="117">
        <f>VLOOKUP(B2518&amp;"-"&amp;C2518,Backgroundconc!$A$3:$E$2100,4,FALSE)</f>
        <v>200000</v>
      </c>
      <c r="S2518" s="117">
        <f>VLOOKUP(B2518&amp;"-"&amp;C2518,Backgroundconc!$A$3:$E$2100,5,FALSE)</f>
        <v>54000</v>
      </c>
    </row>
    <row r="2519" spans="1:19">
      <c r="A2519" s="117" t="str">
        <f t="shared" si="236"/>
        <v>45102012</v>
      </c>
      <c r="B2519" s="117">
        <f t="shared" si="234"/>
        <v>45</v>
      </c>
      <c r="C2519" s="117">
        <f t="shared" si="235"/>
        <v>10</v>
      </c>
      <c r="D2519" s="117">
        <v>200000</v>
      </c>
      <c r="E2519" s="117">
        <v>58000</v>
      </c>
      <c r="F2519" s="117">
        <v>2012</v>
      </c>
      <c r="G2519" s="117">
        <v>3.0339450000000001</v>
      </c>
      <c r="N2519" s="117" t="str">
        <f t="shared" si="237"/>
        <v>20000058000</v>
      </c>
      <c r="O2519" s="117">
        <f t="shared" si="238"/>
        <v>45</v>
      </c>
      <c r="P2519" s="117">
        <f t="shared" si="239"/>
        <v>10</v>
      </c>
      <c r="R2519" s="117">
        <f>VLOOKUP(B2519&amp;"-"&amp;C2519,Backgroundconc!$A$3:$E$2100,4,FALSE)</f>
        <v>200000</v>
      </c>
      <c r="S2519" s="117">
        <f>VLOOKUP(B2519&amp;"-"&amp;C2519,Backgroundconc!$A$3:$E$2100,5,FALSE)</f>
        <v>58000</v>
      </c>
    </row>
    <row r="2520" spans="1:19">
      <c r="A2520" s="117" t="str">
        <f t="shared" si="236"/>
        <v>45112012</v>
      </c>
      <c r="B2520" s="117">
        <f t="shared" si="234"/>
        <v>45</v>
      </c>
      <c r="C2520" s="117">
        <f t="shared" si="235"/>
        <v>11</v>
      </c>
      <c r="D2520" s="117">
        <v>200000</v>
      </c>
      <c r="E2520" s="117">
        <v>62000</v>
      </c>
      <c r="F2520" s="117">
        <v>2012</v>
      </c>
      <c r="G2520" s="117">
        <v>2.9374820000000001</v>
      </c>
      <c r="N2520" s="117" t="str">
        <f t="shared" si="237"/>
        <v>20000062000</v>
      </c>
      <c r="O2520" s="117">
        <f t="shared" si="238"/>
        <v>45</v>
      </c>
      <c r="P2520" s="117">
        <f t="shared" si="239"/>
        <v>11</v>
      </c>
      <c r="R2520" s="117">
        <f>VLOOKUP(B2520&amp;"-"&amp;C2520,Backgroundconc!$A$3:$E$2100,4,FALSE)</f>
        <v>200000</v>
      </c>
      <c r="S2520" s="117">
        <f>VLOOKUP(B2520&amp;"-"&amp;C2520,Backgroundconc!$A$3:$E$2100,5,FALSE)</f>
        <v>62000</v>
      </c>
    </row>
    <row r="2521" spans="1:19">
      <c r="A2521" s="117" t="str">
        <f t="shared" si="236"/>
        <v>45122012</v>
      </c>
      <c r="B2521" s="117">
        <f t="shared" si="234"/>
        <v>45</v>
      </c>
      <c r="C2521" s="117">
        <f t="shared" si="235"/>
        <v>12</v>
      </c>
      <c r="D2521" s="117">
        <v>200000</v>
      </c>
      <c r="E2521" s="117">
        <v>66000</v>
      </c>
      <c r="F2521" s="117">
        <v>2012</v>
      </c>
      <c r="G2521" s="117">
        <v>3.1118790000000001</v>
      </c>
      <c r="N2521" s="117" t="str">
        <f t="shared" si="237"/>
        <v>20000066000</v>
      </c>
      <c r="O2521" s="117">
        <f t="shared" si="238"/>
        <v>45</v>
      </c>
      <c r="P2521" s="117">
        <f t="shared" si="239"/>
        <v>12</v>
      </c>
      <c r="R2521" s="117">
        <f>VLOOKUP(B2521&amp;"-"&amp;C2521,Backgroundconc!$A$3:$E$2100,4,FALSE)</f>
        <v>200000</v>
      </c>
      <c r="S2521" s="117">
        <f>VLOOKUP(B2521&amp;"-"&amp;C2521,Backgroundconc!$A$3:$E$2100,5,FALSE)</f>
        <v>66000</v>
      </c>
    </row>
    <row r="2522" spans="1:19">
      <c r="A2522" s="117" t="str">
        <f t="shared" si="236"/>
        <v>45132012</v>
      </c>
      <c r="B2522" s="117">
        <f t="shared" si="234"/>
        <v>45</v>
      </c>
      <c r="C2522" s="117">
        <f t="shared" si="235"/>
        <v>13</v>
      </c>
      <c r="D2522" s="117">
        <v>200000</v>
      </c>
      <c r="E2522" s="117">
        <v>70000</v>
      </c>
      <c r="F2522" s="117">
        <v>2012</v>
      </c>
      <c r="G2522" s="117">
        <v>3.30565</v>
      </c>
      <c r="N2522" s="117" t="str">
        <f t="shared" si="237"/>
        <v>20000070000</v>
      </c>
      <c r="O2522" s="117">
        <f t="shared" si="238"/>
        <v>45</v>
      </c>
      <c r="P2522" s="117">
        <f t="shared" si="239"/>
        <v>13</v>
      </c>
      <c r="R2522" s="117">
        <f>VLOOKUP(B2522&amp;"-"&amp;C2522,Backgroundconc!$A$3:$E$2100,4,FALSE)</f>
        <v>200000</v>
      </c>
      <c r="S2522" s="117">
        <f>VLOOKUP(B2522&amp;"-"&amp;C2522,Backgroundconc!$A$3:$E$2100,5,FALSE)</f>
        <v>70000</v>
      </c>
    </row>
    <row r="2523" spans="1:19">
      <c r="A2523" s="117" t="str">
        <f t="shared" si="236"/>
        <v>45142012</v>
      </c>
      <c r="B2523" s="117">
        <f t="shared" si="234"/>
        <v>45</v>
      </c>
      <c r="C2523" s="117">
        <f t="shared" si="235"/>
        <v>14</v>
      </c>
      <c r="D2523" s="117">
        <v>200000</v>
      </c>
      <c r="E2523" s="117">
        <v>74000</v>
      </c>
      <c r="F2523" s="117">
        <v>2012</v>
      </c>
      <c r="G2523" s="117">
        <v>3.183786</v>
      </c>
      <c r="N2523" s="117" t="str">
        <f t="shared" si="237"/>
        <v>20000074000</v>
      </c>
      <c r="O2523" s="117">
        <f t="shared" si="238"/>
        <v>45</v>
      </c>
      <c r="P2523" s="117">
        <f t="shared" si="239"/>
        <v>14</v>
      </c>
      <c r="R2523" s="117">
        <f>VLOOKUP(B2523&amp;"-"&amp;C2523,Backgroundconc!$A$3:$E$2100,4,FALSE)</f>
        <v>200000</v>
      </c>
      <c r="S2523" s="117">
        <f>VLOOKUP(B2523&amp;"-"&amp;C2523,Backgroundconc!$A$3:$E$2100,5,FALSE)</f>
        <v>74000</v>
      </c>
    </row>
    <row r="2524" spans="1:19">
      <c r="A2524" s="117" t="str">
        <f t="shared" si="236"/>
        <v>45152012</v>
      </c>
      <c r="B2524" s="117">
        <f t="shared" ref="B2524:B2587" si="240">(D2524-24000)/4000+1</f>
        <v>45</v>
      </c>
      <c r="C2524" s="117">
        <f t="shared" ref="C2524:C2587" si="241">(E2524-22000)/4000+1</f>
        <v>15</v>
      </c>
      <c r="D2524" s="117">
        <v>200000</v>
      </c>
      <c r="E2524" s="117">
        <v>78000</v>
      </c>
      <c r="F2524" s="117">
        <v>2012</v>
      </c>
      <c r="G2524" s="117">
        <v>3.0218250000000002</v>
      </c>
      <c r="N2524" s="117" t="str">
        <f t="shared" si="237"/>
        <v>20000078000</v>
      </c>
      <c r="O2524" s="117">
        <f t="shared" si="238"/>
        <v>45</v>
      </c>
      <c r="P2524" s="117">
        <f t="shared" si="239"/>
        <v>15</v>
      </c>
      <c r="R2524" s="117">
        <f>VLOOKUP(B2524&amp;"-"&amp;C2524,Backgroundconc!$A$3:$E$2100,4,FALSE)</f>
        <v>200000</v>
      </c>
      <c r="S2524" s="117">
        <f>VLOOKUP(B2524&amp;"-"&amp;C2524,Backgroundconc!$A$3:$E$2100,5,FALSE)</f>
        <v>78000</v>
      </c>
    </row>
    <row r="2525" spans="1:19">
      <c r="A2525" s="117" t="str">
        <f t="shared" si="236"/>
        <v>45162012</v>
      </c>
      <c r="B2525" s="117">
        <f t="shared" si="240"/>
        <v>45</v>
      </c>
      <c r="C2525" s="117">
        <f t="shared" si="241"/>
        <v>16</v>
      </c>
      <c r="D2525" s="117">
        <v>200000</v>
      </c>
      <c r="E2525" s="117">
        <v>82000</v>
      </c>
      <c r="F2525" s="117">
        <v>2012</v>
      </c>
      <c r="G2525" s="117">
        <v>3.3089970000000002</v>
      </c>
      <c r="N2525" s="117" t="str">
        <f t="shared" si="237"/>
        <v>20000082000</v>
      </c>
      <c r="O2525" s="117">
        <f t="shared" si="238"/>
        <v>45</v>
      </c>
      <c r="P2525" s="117">
        <f t="shared" si="239"/>
        <v>16</v>
      </c>
      <c r="R2525" s="117">
        <f>VLOOKUP(B2525&amp;"-"&amp;C2525,Backgroundconc!$A$3:$E$2100,4,FALSE)</f>
        <v>200000</v>
      </c>
      <c r="S2525" s="117">
        <f>VLOOKUP(B2525&amp;"-"&amp;C2525,Backgroundconc!$A$3:$E$2100,5,FALSE)</f>
        <v>82000</v>
      </c>
    </row>
    <row r="2526" spans="1:19">
      <c r="A2526" s="117" t="str">
        <f t="shared" si="236"/>
        <v>45172012</v>
      </c>
      <c r="B2526" s="117">
        <f t="shared" si="240"/>
        <v>45</v>
      </c>
      <c r="C2526" s="117">
        <f t="shared" si="241"/>
        <v>17</v>
      </c>
      <c r="D2526" s="117">
        <v>200000</v>
      </c>
      <c r="E2526" s="117">
        <v>86000</v>
      </c>
      <c r="F2526" s="117">
        <v>2012</v>
      </c>
      <c r="G2526" s="117">
        <v>3.3358159999999999</v>
      </c>
      <c r="N2526" s="117" t="str">
        <f t="shared" si="237"/>
        <v>20000086000</v>
      </c>
      <c r="O2526" s="117">
        <f t="shared" si="238"/>
        <v>45</v>
      </c>
      <c r="P2526" s="117">
        <f t="shared" si="239"/>
        <v>17</v>
      </c>
      <c r="R2526" s="117">
        <f>VLOOKUP(B2526&amp;"-"&amp;C2526,Backgroundconc!$A$3:$E$2100,4,FALSE)</f>
        <v>200000</v>
      </c>
      <c r="S2526" s="117">
        <f>VLOOKUP(B2526&amp;"-"&amp;C2526,Backgroundconc!$A$3:$E$2100,5,FALSE)</f>
        <v>86000</v>
      </c>
    </row>
    <row r="2527" spans="1:19">
      <c r="A2527" s="117" t="str">
        <f t="shared" si="236"/>
        <v>45182012</v>
      </c>
      <c r="B2527" s="117">
        <f t="shared" si="240"/>
        <v>45</v>
      </c>
      <c r="C2527" s="117">
        <f t="shared" si="241"/>
        <v>18</v>
      </c>
      <c r="D2527" s="117">
        <v>200000</v>
      </c>
      <c r="E2527" s="117">
        <v>90000</v>
      </c>
      <c r="F2527" s="117">
        <v>2012</v>
      </c>
      <c r="G2527" s="117">
        <v>3.164485</v>
      </c>
      <c r="N2527" s="117" t="str">
        <f t="shared" si="237"/>
        <v>20000090000</v>
      </c>
      <c r="O2527" s="117">
        <f t="shared" si="238"/>
        <v>45</v>
      </c>
      <c r="P2527" s="117">
        <f t="shared" si="239"/>
        <v>18</v>
      </c>
      <c r="R2527" s="117">
        <f>VLOOKUP(B2527&amp;"-"&amp;C2527,Backgroundconc!$A$3:$E$2100,4,FALSE)</f>
        <v>200000</v>
      </c>
      <c r="S2527" s="117">
        <f>VLOOKUP(B2527&amp;"-"&amp;C2527,Backgroundconc!$A$3:$E$2100,5,FALSE)</f>
        <v>90000</v>
      </c>
    </row>
    <row r="2528" spans="1:19">
      <c r="A2528" s="117" t="str">
        <f t="shared" si="236"/>
        <v>45192012</v>
      </c>
      <c r="B2528" s="117">
        <f t="shared" si="240"/>
        <v>45</v>
      </c>
      <c r="C2528" s="117">
        <f t="shared" si="241"/>
        <v>19</v>
      </c>
      <c r="D2528" s="117">
        <v>200000</v>
      </c>
      <c r="E2528" s="117">
        <v>94000</v>
      </c>
      <c r="F2528" s="117">
        <v>2012</v>
      </c>
      <c r="G2528" s="117">
        <v>3.2422149999999998</v>
      </c>
      <c r="N2528" s="117" t="str">
        <f t="shared" si="237"/>
        <v>20000094000</v>
      </c>
      <c r="O2528" s="117">
        <f t="shared" si="238"/>
        <v>45</v>
      </c>
      <c r="P2528" s="117">
        <f t="shared" si="239"/>
        <v>19</v>
      </c>
      <c r="R2528" s="117">
        <f>VLOOKUP(B2528&amp;"-"&amp;C2528,Backgroundconc!$A$3:$E$2100,4,FALSE)</f>
        <v>200000</v>
      </c>
      <c r="S2528" s="117">
        <f>VLOOKUP(B2528&amp;"-"&amp;C2528,Backgroundconc!$A$3:$E$2100,5,FALSE)</f>
        <v>94000</v>
      </c>
    </row>
    <row r="2529" spans="1:19">
      <c r="A2529" s="117" t="str">
        <f t="shared" si="236"/>
        <v>45202012</v>
      </c>
      <c r="B2529" s="117">
        <f t="shared" si="240"/>
        <v>45</v>
      </c>
      <c r="C2529" s="117">
        <f t="shared" si="241"/>
        <v>20</v>
      </c>
      <c r="D2529" s="117">
        <v>200000</v>
      </c>
      <c r="E2529" s="117">
        <v>98000</v>
      </c>
      <c r="F2529" s="117">
        <v>2012</v>
      </c>
      <c r="G2529" s="117">
        <v>3.189438</v>
      </c>
      <c r="N2529" s="117" t="str">
        <f t="shared" si="237"/>
        <v>20000098000</v>
      </c>
      <c r="O2529" s="117">
        <f t="shared" si="238"/>
        <v>45</v>
      </c>
      <c r="P2529" s="117">
        <f t="shared" si="239"/>
        <v>20</v>
      </c>
      <c r="R2529" s="117">
        <f>VLOOKUP(B2529&amp;"-"&amp;C2529,Backgroundconc!$A$3:$E$2100,4,FALSE)</f>
        <v>200000</v>
      </c>
      <c r="S2529" s="117">
        <f>VLOOKUP(B2529&amp;"-"&amp;C2529,Backgroundconc!$A$3:$E$2100,5,FALSE)</f>
        <v>98000</v>
      </c>
    </row>
    <row r="2530" spans="1:19">
      <c r="A2530" s="117" t="str">
        <f t="shared" si="236"/>
        <v>45212012</v>
      </c>
      <c r="B2530" s="117">
        <f t="shared" si="240"/>
        <v>45</v>
      </c>
      <c r="C2530" s="117">
        <f t="shared" si="241"/>
        <v>21</v>
      </c>
      <c r="D2530" s="117">
        <v>200000</v>
      </c>
      <c r="E2530" s="117">
        <v>102000</v>
      </c>
      <c r="F2530" s="117">
        <v>2012</v>
      </c>
      <c r="G2530" s="117">
        <v>3.195068</v>
      </c>
      <c r="N2530" s="117" t="str">
        <f t="shared" si="237"/>
        <v>200000102000</v>
      </c>
      <c r="O2530" s="117">
        <f t="shared" si="238"/>
        <v>45</v>
      </c>
      <c r="P2530" s="117">
        <f t="shared" si="239"/>
        <v>21</v>
      </c>
      <c r="R2530" s="117">
        <f>VLOOKUP(B2530&amp;"-"&amp;C2530,Backgroundconc!$A$3:$E$2100,4,FALSE)</f>
        <v>200000</v>
      </c>
      <c r="S2530" s="117">
        <f>VLOOKUP(B2530&amp;"-"&amp;C2530,Backgroundconc!$A$3:$E$2100,5,FALSE)</f>
        <v>102000</v>
      </c>
    </row>
    <row r="2531" spans="1:19">
      <c r="A2531" s="117" t="str">
        <f t="shared" si="236"/>
        <v>45222012</v>
      </c>
      <c r="B2531" s="117">
        <f t="shared" si="240"/>
        <v>45</v>
      </c>
      <c r="C2531" s="117">
        <f t="shared" si="241"/>
        <v>22</v>
      </c>
      <c r="D2531" s="117">
        <v>200000</v>
      </c>
      <c r="E2531" s="117">
        <v>106000</v>
      </c>
      <c r="F2531" s="117">
        <v>2012</v>
      </c>
      <c r="G2531" s="117">
        <v>3.4194460000000002</v>
      </c>
      <c r="N2531" s="117" t="str">
        <f t="shared" si="237"/>
        <v>200000106000</v>
      </c>
      <c r="O2531" s="117">
        <f t="shared" si="238"/>
        <v>45</v>
      </c>
      <c r="P2531" s="117">
        <f t="shared" si="239"/>
        <v>22</v>
      </c>
      <c r="R2531" s="117">
        <f>VLOOKUP(B2531&amp;"-"&amp;C2531,Backgroundconc!$A$3:$E$2100,4,FALSE)</f>
        <v>200000</v>
      </c>
      <c r="S2531" s="117">
        <f>VLOOKUP(B2531&amp;"-"&amp;C2531,Backgroundconc!$A$3:$E$2100,5,FALSE)</f>
        <v>106000</v>
      </c>
    </row>
    <row r="2532" spans="1:19">
      <c r="A2532" s="117" t="str">
        <f t="shared" si="236"/>
        <v>45232012</v>
      </c>
      <c r="B2532" s="117">
        <f t="shared" si="240"/>
        <v>45</v>
      </c>
      <c r="C2532" s="117">
        <f t="shared" si="241"/>
        <v>23</v>
      </c>
      <c r="D2532" s="117">
        <v>200000</v>
      </c>
      <c r="E2532" s="117">
        <v>110000</v>
      </c>
      <c r="F2532" s="117">
        <v>2012</v>
      </c>
      <c r="G2532" s="117">
        <v>3.4881500000000001</v>
      </c>
      <c r="N2532" s="117" t="str">
        <f t="shared" si="237"/>
        <v>200000110000</v>
      </c>
      <c r="O2532" s="117">
        <f t="shared" si="238"/>
        <v>45</v>
      </c>
      <c r="P2532" s="117">
        <f t="shared" si="239"/>
        <v>23</v>
      </c>
      <c r="R2532" s="117">
        <f>VLOOKUP(B2532&amp;"-"&amp;C2532,Backgroundconc!$A$3:$E$2100,4,FALSE)</f>
        <v>200000</v>
      </c>
      <c r="S2532" s="117">
        <f>VLOOKUP(B2532&amp;"-"&amp;C2532,Backgroundconc!$A$3:$E$2100,5,FALSE)</f>
        <v>110000</v>
      </c>
    </row>
    <row r="2533" spans="1:19">
      <c r="A2533" s="117" t="str">
        <f t="shared" si="236"/>
        <v>45242012</v>
      </c>
      <c r="B2533" s="117">
        <f t="shared" si="240"/>
        <v>45</v>
      </c>
      <c r="C2533" s="117">
        <f t="shared" si="241"/>
        <v>24</v>
      </c>
      <c r="D2533" s="117">
        <v>200000</v>
      </c>
      <c r="E2533" s="117">
        <v>114000</v>
      </c>
      <c r="F2533" s="117">
        <v>2012</v>
      </c>
      <c r="G2533" s="117">
        <v>3.6220490000000001</v>
      </c>
      <c r="N2533" s="117" t="str">
        <f t="shared" si="237"/>
        <v>200000114000</v>
      </c>
      <c r="O2533" s="117">
        <f t="shared" si="238"/>
        <v>45</v>
      </c>
      <c r="P2533" s="117">
        <f t="shared" si="239"/>
        <v>24</v>
      </c>
      <c r="R2533" s="117">
        <f>VLOOKUP(B2533&amp;"-"&amp;C2533,Backgroundconc!$A$3:$E$2100,4,FALSE)</f>
        <v>200000</v>
      </c>
      <c r="S2533" s="117">
        <f>VLOOKUP(B2533&amp;"-"&amp;C2533,Backgroundconc!$A$3:$E$2100,5,FALSE)</f>
        <v>114000</v>
      </c>
    </row>
    <row r="2534" spans="1:19">
      <c r="A2534" s="117" t="str">
        <f t="shared" si="236"/>
        <v>45252012</v>
      </c>
      <c r="B2534" s="117">
        <f t="shared" si="240"/>
        <v>45</v>
      </c>
      <c r="C2534" s="117">
        <f t="shared" si="241"/>
        <v>25</v>
      </c>
      <c r="D2534" s="117">
        <v>200000</v>
      </c>
      <c r="E2534" s="117">
        <v>118000</v>
      </c>
      <c r="F2534" s="117">
        <v>2012</v>
      </c>
      <c r="G2534" s="117">
        <v>3.710931</v>
      </c>
      <c r="N2534" s="117" t="str">
        <f t="shared" si="237"/>
        <v>200000118000</v>
      </c>
      <c r="O2534" s="117">
        <f t="shared" si="238"/>
        <v>45</v>
      </c>
      <c r="P2534" s="117">
        <f t="shared" si="239"/>
        <v>25</v>
      </c>
      <c r="R2534" s="117">
        <f>VLOOKUP(B2534&amp;"-"&amp;C2534,Backgroundconc!$A$3:$E$2100,4,FALSE)</f>
        <v>200000</v>
      </c>
      <c r="S2534" s="117">
        <f>VLOOKUP(B2534&amp;"-"&amp;C2534,Backgroundconc!$A$3:$E$2100,5,FALSE)</f>
        <v>118000</v>
      </c>
    </row>
    <row r="2535" spans="1:19">
      <c r="A2535" s="117" t="str">
        <f t="shared" si="236"/>
        <v>45262012</v>
      </c>
      <c r="B2535" s="117">
        <f t="shared" si="240"/>
        <v>45</v>
      </c>
      <c r="C2535" s="117">
        <f t="shared" si="241"/>
        <v>26</v>
      </c>
      <c r="D2535" s="117">
        <v>200000</v>
      </c>
      <c r="E2535" s="117">
        <v>122000</v>
      </c>
      <c r="F2535" s="117">
        <v>2012</v>
      </c>
      <c r="G2535" s="117">
        <v>3.5423840000000002</v>
      </c>
      <c r="N2535" s="117" t="str">
        <f t="shared" si="237"/>
        <v>200000122000</v>
      </c>
      <c r="O2535" s="117">
        <f t="shared" si="238"/>
        <v>45</v>
      </c>
      <c r="P2535" s="117">
        <f t="shared" si="239"/>
        <v>26</v>
      </c>
      <c r="R2535" s="117">
        <f>VLOOKUP(B2535&amp;"-"&amp;C2535,Backgroundconc!$A$3:$E$2100,4,FALSE)</f>
        <v>200000</v>
      </c>
      <c r="S2535" s="117">
        <f>VLOOKUP(B2535&amp;"-"&amp;C2535,Backgroundconc!$A$3:$E$2100,5,FALSE)</f>
        <v>122000</v>
      </c>
    </row>
    <row r="2536" spans="1:19">
      <c r="A2536" s="117" t="str">
        <f t="shared" si="236"/>
        <v>45272012</v>
      </c>
      <c r="B2536" s="117">
        <f t="shared" si="240"/>
        <v>45</v>
      </c>
      <c r="C2536" s="117">
        <f t="shared" si="241"/>
        <v>27</v>
      </c>
      <c r="D2536" s="117">
        <v>200000</v>
      </c>
      <c r="E2536" s="117">
        <v>126000</v>
      </c>
      <c r="F2536" s="117">
        <v>2012</v>
      </c>
      <c r="G2536" s="117">
        <v>3.3439350000000001</v>
      </c>
      <c r="N2536" s="117" t="str">
        <f t="shared" si="237"/>
        <v>200000126000</v>
      </c>
      <c r="O2536" s="117">
        <f t="shared" si="238"/>
        <v>45</v>
      </c>
      <c r="P2536" s="117">
        <f t="shared" si="239"/>
        <v>27</v>
      </c>
      <c r="R2536" s="117">
        <f>VLOOKUP(B2536&amp;"-"&amp;C2536,Backgroundconc!$A$3:$E$2100,4,FALSE)</f>
        <v>200000</v>
      </c>
      <c r="S2536" s="117">
        <f>VLOOKUP(B2536&amp;"-"&amp;C2536,Backgroundconc!$A$3:$E$2100,5,FALSE)</f>
        <v>126000</v>
      </c>
    </row>
    <row r="2537" spans="1:19">
      <c r="A2537" s="117" t="str">
        <f t="shared" si="236"/>
        <v>45282012</v>
      </c>
      <c r="B2537" s="117">
        <f t="shared" si="240"/>
        <v>45</v>
      </c>
      <c r="C2537" s="117">
        <f t="shared" si="241"/>
        <v>28</v>
      </c>
      <c r="D2537" s="117">
        <v>200000</v>
      </c>
      <c r="E2537" s="117">
        <v>130000</v>
      </c>
      <c r="F2537" s="117">
        <v>2012</v>
      </c>
      <c r="G2537" s="117">
        <v>3.6069460000000002</v>
      </c>
      <c r="N2537" s="117" t="str">
        <f t="shared" si="237"/>
        <v>200000130000</v>
      </c>
      <c r="O2537" s="117">
        <f t="shared" si="238"/>
        <v>45</v>
      </c>
      <c r="P2537" s="117">
        <f t="shared" si="239"/>
        <v>28</v>
      </c>
      <c r="R2537" s="117">
        <f>VLOOKUP(B2537&amp;"-"&amp;C2537,Backgroundconc!$A$3:$E$2100,4,FALSE)</f>
        <v>200000</v>
      </c>
      <c r="S2537" s="117">
        <f>VLOOKUP(B2537&amp;"-"&amp;C2537,Backgroundconc!$A$3:$E$2100,5,FALSE)</f>
        <v>130000</v>
      </c>
    </row>
    <row r="2538" spans="1:19">
      <c r="A2538" s="117" t="str">
        <f t="shared" si="236"/>
        <v>45292012</v>
      </c>
      <c r="B2538" s="117">
        <f t="shared" si="240"/>
        <v>45</v>
      </c>
      <c r="C2538" s="117">
        <f t="shared" si="241"/>
        <v>29</v>
      </c>
      <c r="D2538" s="117">
        <v>200000</v>
      </c>
      <c r="E2538" s="117">
        <v>134000</v>
      </c>
      <c r="F2538" s="117">
        <v>2012</v>
      </c>
      <c r="G2538" s="117">
        <v>3.9233440000000002</v>
      </c>
      <c r="N2538" s="117" t="str">
        <f t="shared" si="237"/>
        <v>200000134000</v>
      </c>
      <c r="O2538" s="117">
        <f t="shared" si="238"/>
        <v>45</v>
      </c>
      <c r="P2538" s="117">
        <f t="shared" si="239"/>
        <v>29</v>
      </c>
      <c r="R2538" s="117">
        <f>VLOOKUP(B2538&amp;"-"&amp;C2538,Backgroundconc!$A$3:$E$2100,4,FALSE)</f>
        <v>200000</v>
      </c>
      <c r="S2538" s="117">
        <f>VLOOKUP(B2538&amp;"-"&amp;C2538,Backgroundconc!$A$3:$E$2100,5,FALSE)</f>
        <v>134000</v>
      </c>
    </row>
    <row r="2539" spans="1:19">
      <c r="A2539" s="117" t="str">
        <f t="shared" si="236"/>
        <v>45302012</v>
      </c>
      <c r="B2539" s="117">
        <f t="shared" si="240"/>
        <v>45</v>
      </c>
      <c r="C2539" s="117">
        <f t="shared" si="241"/>
        <v>30</v>
      </c>
      <c r="D2539" s="117">
        <v>200000</v>
      </c>
      <c r="E2539" s="117">
        <v>138000</v>
      </c>
      <c r="F2539" s="117">
        <v>2012</v>
      </c>
      <c r="G2539" s="117">
        <v>4.0529070000000003</v>
      </c>
      <c r="N2539" s="117" t="str">
        <f t="shared" si="237"/>
        <v>200000138000</v>
      </c>
      <c r="O2539" s="117">
        <f t="shared" si="238"/>
        <v>45</v>
      </c>
      <c r="P2539" s="117">
        <f t="shared" si="239"/>
        <v>30</v>
      </c>
      <c r="R2539" s="117">
        <f>VLOOKUP(B2539&amp;"-"&amp;C2539,Backgroundconc!$A$3:$E$2100,4,FALSE)</f>
        <v>200000</v>
      </c>
      <c r="S2539" s="117">
        <f>VLOOKUP(B2539&amp;"-"&amp;C2539,Backgroundconc!$A$3:$E$2100,5,FALSE)</f>
        <v>138000</v>
      </c>
    </row>
    <row r="2540" spans="1:19">
      <c r="A2540" s="117" t="str">
        <f t="shared" si="236"/>
        <v>45312012</v>
      </c>
      <c r="B2540" s="117">
        <f t="shared" si="240"/>
        <v>45</v>
      </c>
      <c r="C2540" s="117">
        <f t="shared" si="241"/>
        <v>31</v>
      </c>
      <c r="D2540" s="117">
        <v>200000</v>
      </c>
      <c r="E2540" s="117">
        <v>142000</v>
      </c>
      <c r="F2540" s="117">
        <v>2012</v>
      </c>
      <c r="G2540" s="117">
        <v>4.0855009999999998</v>
      </c>
      <c r="N2540" s="117" t="str">
        <f t="shared" si="237"/>
        <v>200000142000</v>
      </c>
      <c r="O2540" s="117">
        <f t="shared" si="238"/>
        <v>45</v>
      </c>
      <c r="P2540" s="117">
        <f t="shared" si="239"/>
        <v>31</v>
      </c>
      <c r="R2540" s="117">
        <f>VLOOKUP(B2540&amp;"-"&amp;C2540,Backgroundconc!$A$3:$E$2100,4,FALSE)</f>
        <v>200000</v>
      </c>
      <c r="S2540" s="117">
        <f>VLOOKUP(B2540&amp;"-"&amp;C2540,Backgroundconc!$A$3:$E$2100,5,FALSE)</f>
        <v>142000</v>
      </c>
    </row>
    <row r="2541" spans="1:19">
      <c r="A2541" s="117" t="str">
        <f t="shared" si="236"/>
        <v>45322012</v>
      </c>
      <c r="B2541" s="117">
        <f t="shared" si="240"/>
        <v>45</v>
      </c>
      <c r="C2541" s="117">
        <f t="shared" si="241"/>
        <v>32</v>
      </c>
      <c r="D2541" s="117">
        <v>200000</v>
      </c>
      <c r="E2541" s="117">
        <v>146000</v>
      </c>
      <c r="F2541" s="117">
        <v>2012</v>
      </c>
      <c r="G2541" s="117">
        <v>4.1188339999999997</v>
      </c>
      <c r="N2541" s="117" t="str">
        <f t="shared" si="237"/>
        <v>200000146000</v>
      </c>
      <c r="O2541" s="117">
        <f t="shared" si="238"/>
        <v>45</v>
      </c>
      <c r="P2541" s="117">
        <f t="shared" si="239"/>
        <v>32</v>
      </c>
      <c r="R2541" s="117">
        <f>VLOOKUP(B2541&amp;"-"&amp;C2541,Backgroundconc!$A$3:$E$2100,4,FALSE)</f>
        <v>200000</v>
      </c>
      <c r="S2541" s="117">
        <f>VLOOKUP(B2541&amp;"-"&amp;C2541,Backgroundconc!$A$3:$E$2100,5,FALSE)</f>
        <v>146000</v>
      </c>
    </row>
    <row r="2542" spans="1:19">
      <c r="A2542" s="117" t="str">
        <f t="shared" si="236"/>
        <v>45332012</v>
      </c>
      <c r="B2542" s="117">
        <f t="shared" si="240"/>
        <v>45</v>
      </c>
      <c r="C2542" s="117">
        <f t="shared" si="241"/>
        <v>33</v>
      </c>
      <c r="D2542" s="117">
        <v>200000</v>
      </c>
      <c r="E2542" s="117">
        <v>150000</v>
      </c>
      <c r="F2542" s="117">
        <v>2012</v>
      </c>
      <c r="G2542" s="117">
        <v>3.8860619999999999</v>
      </c>
      <c r="N2542" s="117" t="str">
        <f t="shared" si="237"/>
        <v>200000150000</v>
      </c>
      <c r="O2542" s="117">
        <f t="shared" si="238"/>
        <v>45</v>
      </c>
      <c r="P2542" s="117">
        <f t="shared" si="239"/>
        <v>33</v>
      </c>
      <c r="R2542" s="117">
        <f>VLOOKUP(B2542&amp;"-"&amp;C2542,Backgroundconc!$A$3:$E$2100,4,FALSE)</f>
        <v>200000</v>
      </c>
      <c r="S2542" s="117">
        <f>VLOOKUP(B2542&amp;"-"&amp;C2542,Backgroundconc!$A$3:$E$2100,5,FALSE)</f>
        <v>150000</v>
      </c>
    </row>
    <row r="2543" spans="1:19">
      <c r="A2543" s="117" t="str">
        <f t="shared" si="236"/>
        <v>45342012</v>
      </c>
      <c r="B2543" s="117">
        <f t="shared" si="240"/>
        <v>45</v>
      </c>
      <c r="C2543" s="117">
        <f t="shared" si="241"/>
        <v>34</v>
      </c>
      <c r="D2543" s="117">
        <v>200000</v>
      </c>
      <c r="E2543" s="117">
        <v>154000</v>
      </c>
      <c r="F2543" s="117">
        <v>2012</v>
      </c>
      <c r="G2543" s="117">
        <v>3.9545400000000002</v>
      </c>
      <c r="N2543" s="117" t="str">
        <f t="shared" si="237"/>
        <v>200000154000</v>
      </c>
      <c r="O2543" s="117">
        <f t="shared" si="238"/>
        <v>45</v>
      </c>
      <c r="P2543" s="117">
        <f t="shared" si="239"/>
        <v>34</v>
      </c>
      <c r="R2543" s="117">
        <f>VLOOKUP(B2543&amp;"-"&amp;C2543,Backgroundconc!$A$3:$E$2100,4,FALSE)</f>
        <v>200000</v>
      </c>
      <c r="S2543" s="117">
        <f>VLOOKUP(B2543&amp;"-"&amp;C2543,Backgroundconc!$A$3:$E$2100,5,FALSE)</f>
        <v>154000</v>
      </c>
    </row>
    <row r="2544" spans="1:19">
      <c r="A2544" s="117" t="str">
        <f t="shared" si="236"/>
        <v>45352012</v>
      </c>
      <c r="B2544" s="117">
        <f t="shared" si="240"/>
        <v>45</v>
      </c>
      <c r="C2544" s="117">
        <f t="shared" si="241"/>
        <v>35</v>
      </c>
      <c r="D2544" s="117">
        <v>200000</v>
      </c>
      <c r="E2544" s="117">
        <v>158000</v>
      </c>
      <c r="F2544" s="117">
        <v>2012</v>
      </c>
      <c r="G2544" s="117">
        <v>3.7339769999999999</v>
      </c>
      <c r="N2544" s="117" t="str">
        <f t="shared" si="237"/>
        <v>200000158000</v>
      </c>
      <c r="O2544" s="117">
        <f t="shared" si="238"/>
        <v>45</v>
      </c>
      <c r="P2544" s="117">
        <f t="shared" si="239"/>
        <v>35</v>
      </c>
      <c r="R2544" s="117">
        <f>VLOOKUP(B2544&amp;"-"&amp;C2544,Backgroundconc!$A$3:$E$2100,4,FALSE)</f>
        <v>200000</v>
      </c>
      <c r="S2544" s="117">
        <f>VLOOKUP(B2544&amp;"-"&amp;C2544,Backgroundconc!$A$3:$E$2100,5,FALSE)</f>
        <v>158000</v>
      </c>
    </row>
    <row r="2545" spans="1:19">
      <c r="A2545" s="117" t="str">
        <f t="shared" si="236"/>
        <v>45362012</v>
      </c>
      <c r="B2545" s="117">
        <f t="shared" si="240"/>
        <v>45</v>
      </c>
      <c r="C2545" s="117">
        <f t="shared" si="241"/>
        <v>36</v>
      </c>
      <c r="D2545" s="117">
        <v>200000</v>
      </c>
      <c r="E2545" s="117">
        <v>162000</v>
      </c>
      <c r="F2545" s="117">
        <v>2012</v>
      </c>
      <c r="G2545" s="117">
        <v>3.6922920000000001</v>
      </c>
      <c r="N2545" s="117" t="str">
        <f t="shared" si="237"/>
        <v>200000162000</v>
      </c>
      <c r="O2545" s="117">
        <f t="shared" si="238"/>
        <v>45</v>
      </c>
      <c r="P2545" s="117">
        <f t="shared" si="239"/>
        <v>36</v>
      </c>
      <c r="R2545" s="117">
        <f>VLOOKUP(B2545&amp;"-"&amp;C2545,Backgroundconc!$A$3:$E$2100,4,FALSE)</f>
        <v>200000</v>
      </c>
      <c r="S2545" s="117">
        <f>VLOOKUP(B2545&amp;"-"&amp;C2545,Backgroundconc!$A$3:$E$2100,5,FALSE)</f>
        <v>162000</v>
      </c>
    </row>
    <row r="2546" spans="1:19">
      <c r="A2546" s="117" t="str">
        <f t="shared" si="236"/>
        <v>45372012</v>
      </c>
      <c r="B2546" s="117">
        <f t="shared" si="240"/>
        <v>45</v>
      </c>
      <c r="C2546" s="117">
        <f t="shared" si="241"/>
        <v>37</v>
      </c>
      <c r="D2546" s="117">
        <v>200000</v>
      </c>
      <c r="E2546" s="117">
        <v>166000</v>
      </c>
      <c r="F2546" s="117">
        <v>2012</v>
      </c>
      <c r="G2546" s="117">
        <v>3.7164959999999998</v>
      </c>
      <c r="N2546" s="117" t="str">
        <f t="shared" si="237"/>
        <v>200000166000</v>
      </c>
      <c r="O2546" s="117">
        <f t="shared" si="238"/>
        <v>45</v>
      </c>
      <c r="P2546" s="117">
        <f t="shared" si="239"/>
        <v>37</v>
      </c>
      <c r="R2546" s="117">
        <f>VLOOKUP(B2546&amp;"-"&amp;C2546,Backgroundconc!$A$3:$E$2100,4,FALSE)</f>
        <v>200000</v>
      </c>
      <c r="S2546" s="117">
        <f>VLOOKUP(B2546&amp;"-"&amp;C2546,Backgroundconc!$A$3:$E$2100,5,FALSE)</f>
        <v>166000</v>
      </c>
    </row>
    <row r="2547" spans="1:19">
      <c r="A2547" s="117" t="str">
        <f t="shared" si="236"/>
        <v>45382012</v>
      </c>
      <c r="B2547" s="117">
        <f t="shared" si="240"/>
        <v>45</v>
      </c>
      <c r="C2547" s="117">
        <f t="shared" si="241"/>
        <v>38</v>
      </c>
      <c r="D2547" s="117">
        <v>200000</v>
      </c>
      <c r="E2547" s="117">
        <v>170000</v>
      </c>
      <c r="F2547" s="117">
        <v>2012</v>
      </c>
      <c r="G2547" s="117">
        <v>3.6662840000000001</v>
      </c>
      <c r="N2547" s="117" t="str">
        <f t="shared" si="237"/>
        <v>200000170000</v>
      </c>
      <c r="O2547" s="117">
        <f t="shared" si="238"/>
        <v>45</v>
      </c>
      <c r="P2547" s="117">
        <f t="shared" si="239"/>
        <v>38</v>
      </c>
      <c r="R2547" s="117">
        <f>VLOOKUP(B2547&amp;"-"&amp;C2547,Backgroundconc!$A$3:$E$2100,4,FALSE)</f>
        <v>200000</v>
      </c>
      <c r="S2547" s="117">
        <f>VLOOKUP(B2547&amp;"-"&amp;C2547,Backgroundconc!$A$3:$E$2100,5,FALSE)</f>
        <v>170000</v>
      </c>
    </row>
    <row r="2548" spans="1:19">
      <c r="A2548" s="117" t="str">
        <f t="shared" si="236"/>
        <v>45392012</v>
      </c>
      <c r="B2548" s="117">
        <f t="shared" si="240"/>
        <v>45</v>
      </c>
      <c r="C2548" s="117">
        <f t="shared" si="241"/>
        <v>39</v>
      </c>
      <c r="D2548" s="117">
        <v>200000</v>
      </c>
      <c r="E2548" s="117">
        <v>174000</v>
      </c>
      <c r="F2548" s="117">
        <v>2012</v>
      </c>
      <c r="G2548" s="117">
        <v>3.4954610000000002</v>
      </c>
      <c r="N2548" s="117" t="str">
        <f t="shared" si="237"/>
        <v>200000174000</v>
      </c>
      <c r="O2548" s="117">
        <f t="shared" si="238"/>
        <v>45</v>
      </c>
      <c r="P2548" s="117">
        <f t="shared" si="239"/>
        <v>39</v>
      </c>
      <c r="R2548" s="117">
        <f>VLOOKUP(B2548&amp;"-"&amp;C2548,Backgroundconc!$A$3:$E$2100,4,FALSE)</f>
        <v>200000</v>
      </c>
      <c r="S2548" s="117">
        <f>VLOOKUP(B2548&amp;"-"&amp;C2548,Backgroundconc!$A$3:$E$2100,5,FALSE)</f>
        <v>174000</v>
      </c>
    </row>
    <row r="2549" spans="1:19">
      <c r="A2549" s="117" t="str">
        <f t="shared" si="236"/>
        <v>45402012</v>
      </c>
      <c r="B2549" s="117">
        <f t="shared" si="240"/>
        <v>45</v>
      </c>
      <c r="C2549" s="117">
        <f t="shared" si="241"/>
        <v>40</v>
      </c>
      <c r="D2549" s="117">
        <v>200000</v>
      </c>
      <c r="E2549" s="117">
        <v>178000</v>
      </c>
      <c r="F2549" s="117">
        <v>2012</v>
      </c>
      <c r="G2549" s="117">
        <v>3.3943279999999998</v>
      </c>
      <c r="N2549" s="117" t="str">
        <f t="shared" si="237"/>
        <v>200000178000</v>
      </c>
      <c r="O2549" s="117">
        <f t="shared" si="238"/>
        <v>45</v>
      </c>
      <c r="P2549" s="117">
        <f t="shared" si="239"/>
        <v>40</v>
      </c>
      <c r="R2549" s="117">
        <f>VLOOKUP(B2549&amp;"-"&amp;C2549,Backgroundconc!$A$3:$E$2100,4,FALSE)</f>
        <v>200000</v>
      </c>
      <c r="S2549" s="117">
        <f>VLOOKUP(B2549&amp;"-"&amp;C2549,Backgroundconc!$A$3:$E$2100,5,FALSE)</f>
        <v>178000</v>
      </c>
    </row>
    <row r="2550" spans="1:19">
      <c r="A2550" s="117" t="str">
        <f t="shared" si="236"/>
        <v>45412012</v>
      </c>
      <c r="B2550" s="117">
        <f t="shared" si="240"/>
        <v>45</v>
      </c>
      <c r="C2550" s="117">
        <f t="shared" si="241"/>
        <v>41</v>
      </c>
      <c r="D2550" s="117">
        <v>200000</v>
      </c>
      <c r="E2550" s="117">
        <v>182000</v>
      </c>
      <c r="F2550" s="117">
        <v>2012</v>
      </c>
      <c r="G2550" s="117">
        <v>3.3433929999999998</v>
      </c>
      <c r="N2550" s="117" t="str">
        <f t="shared" si="237"/>
        <v>200000182000</v>
      </c>
      <c r="O2550" s="117">
        <f t="shared" si="238"/>
        <v>45</v>
      </c>
      <c r="P2550" s="117">
        <f t="shared" si="239"/>
        <v>41</v>
      </c>
      <c r="R2550" s="117">
        <f>VLOOKUP(B2550&amp;"-"&amp;C2550,Backgroundconc!$A$3:$E$2100,4,FALSE)</f>
        <v>200000</v>
      </c>
      <c r="S2550" s="117">
        <f>VLOOKUP(B2550&amp;"-"&amp;C2550,Backgroundconc!$A$3:$E$2100,5,FALSE)</f>
        <v>182000</v>
      </c>
    </row>
    <row r="2551" spans="1:19">
      <c r="A2551" s="117" t="str">
        <f t="shared" si="236"/>
        <v>45422012</v>
      </c>
      <c r="B2551" s="117">
        <f t="shared" si="240"/>
        <v>45</v>
      </c>
      <c r="C2551" s="117">
        <f t="shared" si="241"/>
        <v>42</v>
      </c>
      <c r="D2551" s="117">
        <v>200000</v>
      </c>
      <c r="E2551" s="117">
        <v>186000</v>
      </c>
      <c r="F2551" s="117">
        <v>2012</v>
      </c>
      <c r="G2551" s="117">
        <v>3.1720549999999998</v>
      </c>
      <c r="N2551" s="117" t="str">
        <f t="shared" si="237"/>
        <v>200000186000</v>
      </c>
      <c r="O2551" s="117">
        <f t="shared" si="238"/>
        <v>45</v>
      </c>
      <c r="P2551" s="117">
        <f t="shared" si="239"/>
        <v>42</v>
      </c>
      <c r="R2551" s="117">
        <f>VLOOKUP(B2551&amp;"-"&amp;C2551,Backgroundconc!$A$3:$E$2100,4,FALSE)</f>
        <v>200000</v>
      </c>
      <c r="S2551" s="117">
        <f>VLOOKUP(B2551&amp;"-"&amp;C2551,Backgroundconc!$A$3:$E$2100,5,FALSE)</f>
        <v>186000</v>
      </c>
    </row>
    <row r="2552" spans="1:19">
      <c r="A2552" s="117" t="str">
        <f t="shared" si="236"/>
        <v>45432012</v>
      </c>
      <c r="B2552" s="117">
        <f t="shared" si="240"/>
        <v>45</v>
      </c>
      <c r="C2552" s="117">
        <f t="shared" si="241"/>
        <v>43</v>
      </c>
      <c r="D2552" s="117">
        <v>200000</v>
      </c>
      <c r="E2552" s="117">
        <v>190000</v>
      </c>
      <c r="F2552" s="117">
        <v>2012</v>
      </c>
      <c r="G2552" s="117">
        <v>3.0959989999999999</v>
      </c>
      <c r="N2552" s="117" t="str">
        <f t="shared" si="237"/>
        <v>200000190000</v>
      </c>
      <c r="O2552" s="117">
        <f t="shared" si="238"/>
        <v>45</v>
      </c>
      <c r="P2552" s="117">
        <f t="shared" si="239"/>
        <v>43</v>
      </c>
      <c r="R2552" s="117">
        <f>VLOOKUP(B2552&amp;"-"&amp;C2552,Backgroundconc!$A$3:$E$2100,4,FALSE)</f>
        <v>200000</v>
      </c>
      <c r="S2552" s="117">
        <f>VLOOKUP(B2552&amp;"-"&amp;C2552,Backgroundconc!$A$3:$E$2100,5,FALSE)</f>
        <v>190000</v>
      </c>
    </row>
    <row r="2553" spans="1:19">
      <c r="A2553" s="117" t="str">
        <f t="shared" si="236"/>
        <v>45442012</v>
      </c>
      <c r="B2553" s="117">
        <f t="shared" si="240"/>
        <v>45</v>
      </c>
      <c r="C2553" s="117">
        <f t="shared" si="241"/>
        <v>44</v>
      </c>
      <c r="D2553" s="117">
        <v>200000</v>
      </c>
      <c r="E2553" s="117">
        <v>194000</v>
      </c>
      <c r="F2553" s="117">
        <v>2012</v>
      </c>
      <c r="G2553" s="117">
        <v>2.842962</v>
      </c>
      <c r="N2553" s="117" t="str">
        <f t="shared" si="237"/>
        <v>200000194000</v>
      </c>
      <c r="O2553" s="117">
        <f t="shared" si="238"/>
        <v>45</v>
      </c>
      <c r="P2553" s="117">
        <f t="shared" si="239"/>
        <v>44</v>
      </c>
      <c r="R2553" s="117">
        <f>VLOOKUP(B2553&amp;"-"&amp;C2553,Backgroundconc!$A$3:$E$2100,4,FALSE)</f>
        <v>200000</v>
      </c>
      <c r="S2553" s="117">
        <f>VLOOKUP(B2553&amp;"-"&amp;C2553,Backgroundconc!$A$3:$E$2100,5,FALSE)</f>
        <v>194000</v>
      </c>
    </row>
    <row r="2554" spans="1:19">
      <c r="A2554" s="117" t="str">
        <f t="shared" si="236"/>
        <v>45452012</v>
      </c>
      <c r="B2554" s="117">
        <f t="shared" si="240"/>
        <v>45</v>
      </c>
      <c r="C2554" s="117">
        <f t="shared" si="241"/>
        <v>45</v>
      </c>
      <c r="D2554" s="117">
        <v>200000</v>
      </c>
      <c r="E2554" s="117">
        <v>198000</v>
      </c>
      <c r="F2554" s="117">
        <v>2012</v>
      </c>
      <c r="G2554" s="117">
        <v>2.918005</v>
      </c>
      <c r="N2554" s="117" t="str">
        <f t="shared" si="237"/>
        <v>200000198000</v>
      </c>
      <c r="O2554" s="117">
        <f t="shared" si="238"/>
        <v>45</v>
      </c>
      <c r="P2554" s="117">
        <f t="shared" si="239"/>
        <v>45</v>
      </c>
      <c r="R2554" s="117">
        <f>VLOOKUP(B2554&amp;"-"&amp;C2554,Backgroundconc!$A$3:$E$2100,4,FALSE)</f>
        <v>200000</v>
      </c>
      <c r="S2554" s="117">
        <f>VLOOKUP(B2554&amp;"-"&amp;C2554,Backgroundconc!$A$3:$E$2100,5,FALSE)</f>
        <v>198000</v>
      </c>
    </row>
    <row r="2555" spans="1:19">
      <c r="A2555" s="117" t="str">
        <f t="shared" si="236"/>
        <v>45462012</v>
      </c>
      <c r="B2555" s="117">
        <f t="shared" si="240"/>
        <v>45</v>
      </c>
      <c r="C2555" s="117">
        <f t="shared" si="241"/>
        <v>46</v>
      </c>
      <c r="D2555" s="117">
        <v>200000</v>
      </c>
      <c r="E2555" s="117">
        <v>202000</v>
      </c>
      <c r="F2555" s="117">
        <v>2012</v>
      </c>
      <c r="G2555" s="117">
        <v>2.8169409999999999</v>
      </c>
      <c r="N2555" s="117" t="str">
        <f t="shared" si="237"/>
        <v>200000202000</v>
      </c>
      <c r="O2555" s="117">
        <f t="shared" si="238"/>
        <v>45</v>
      </c>
      <c r="P2555" s="117">
        <f t="shared" si="239"/>
        <v>46</v>
      </c>
      <c r="R2555" s="117">
        <f>VLOOKUP(B2555&amp;"-"&amp;C2555,Backgroundconc!$A$3:$E$2100,4,FALSE)</f>
        <v>200000</v>
      </c>
      <c r="S2555" s="117">
        <f>VLOOKUP(B2555&amp;"-"&amp;C2555,Backgroundconc!$A$3:$E$2100,5,FALSE)</f>
        <v>202000</v>
      </c>
    </row>
    <row r="2556" spans="1:19">
      <c r="A2556" s="117" t="str">
        <f t="shared" si="236"/>
        <v>45472012</v>
      </c>
      <c r="B2556" s="117">
        <f t="shared" si="240"/>
        <v>45</v>
      </c>
      <c r="C2556" s="117">
        <f t="shared" si="241"/>
        <v>47</v>
      </c>
      <c r="D2556" s="117">
        <v>200000</v>
      </c>
      <c r="E2556" s="117">
        <v>206000</v>
      </c>
      <c r="F2556" s="117">
        <v>2012</v>
      </c>
      <c r="G2556" s="117">
        <v>2.6368710000000002</v>
      </c>
      <c r="N2556" s="117" t="str">
        <f t="shared" si="237"/>
        <v>200000206000</v>
      </c>
      <c r="O2556" s="117">
        <f t="shared" si="238"/>
        <v>45</v>
      </c>
      <c r="P2556" s="117">
        <f t="shared" si="239"/>
        <v>47</v>
      </c>
      <c r="R2556" s="117">
        <f>VLOOKUP(B2556&amp;"-"&amp;C2556,Backgroundconc!$A$3:$E$2100,4,FALSE)</f>
        <v>200000</v>
      </c>
      <c r="S2556" s="117">
        <f>VLOOKUP(B2556&amp;"-"&amp;C2556,Backgroundconc!$A$3:$E$2100,5,FALSE)</f>
        <v>206000</v>
      </c>
    </row>
    <row r="2557" spans="1:19">
      <c r="A2557" s="117" t="str">
        <f t="shared" si="236"/>
        <v>45482012</v>
      </c>
      <c r="B2557" s="117">
        <f t="shared" si="240"/>
        <v>45</v>
      </c>
      <c r="C2557" s="117">
        <f t="shared" si="241"/>
        <v>48</v>
      </c>
      <c r="D2557" s="117">
        <v>200000</v>
      </c>
      <c r="E2557" s="117">
        <v>210000</v>
      </c>
      <c r="F2557" s="117">
        <v>2012</v>
      </c>
      <c r="G2557" s="117">
        <v>2.335477</v>
      </c>
      <c r="N2557" s="117" t="str">
        <f t="shared" si="237"/>
        <v>200000210000</v>
      </c>
      <c r="O2557" s="117">
        <f t="shared" si="238"/>
        <v>45</v>
      </c>
      <c r="P2557" s="117">
        <f t="shared" si="239"/>
        <v>48</v>
      </c>
      <c r="R2557" s="117">
        <f>VLOOKUP(B2557&amp;"-"&amp;C2557,Backgroundconc!$A$3:$E$2100,4,FALSE)</f>
        <v>200000</v>
      </c>
      <c r="S2557" s="117">
        <f>VLOOKUP(B2557&amp;"-"&amp;C2557,Backgroundconc!$A$3:$E$2100,5,FALSE)</f>
        <v>210000</v>
      </c>
    </row>
    <row r="2558" spans="1:19">
      <c r="A2558" s="117" t="str">
        <f t="shared" si="236"/>
        <v>45492012</v>
      </c>
      <c r="B2558" s="117">
        <f t="shared" si="240"/>
        <v>45</v>
      </c>
      <c r="C2558" s="117">
        <f t="shared" si="241"/>
        <v>49</v>
      </c>
      <c r="D2558" s="117">
        <v>200000</v>
      </c>
      <c r="E2558" s="117">
        <v>214000</v>
      </c>
      <c r="F2558" s="117">
        <v>2012</v>
      </c>
      <c r="G2558" s="117">
        <v>2.512839</v>
      </c>
      <c r="N2558" s="117" t="str">
        <f t="shared" si="237"/>
        <v>200000214000</v>
      </c>
      <c r="O2558" s="117">
        <f t="shared" si="238"/>
        <v>45</v>
      </c>
      <c r="P2558" s="117">
        <f t="shared" si="239"/>
        <v>49</v>
      </c>
      <c r="R2558" s="117">
        <f>VLOOKUP(B2558&amp;"-"&amp;C2558,Backgroundconc!$A$3:$E$2100,4,FALSE)</f>
        <v>200000</v>
      </c>
      <c r="S2558" s="117">
        <f>VLOOKUP(B2558&amp;"-"&amp;C2558,Backgroundconc!$A$3:$E$2100,5,FALSE)</f>
        <v>214000</v>
      </c>
    </row>
    <row r="2559" spans="1:19">
      <c r="A2559" s="117" t="str">
        <f t="shared" si="236"/>
        <v>45502012</v>
      </c>
      <c r="B2559" s="117">
        <f t="shared" si="240"/>
        <v>45</v>
      </c>
      <c r="C2559" s="117">
        <f t="shared" si="241"/>
        <v>50</v>
      </c>
      <c r="D2559" s="117">
        <v>200000</v>
      </c>
      <c r="E2559" s="117">
        <v>218000</v>
      </c>
      <c r="F2559" s="117">
        <v>2012</v>
      </c>
      <c r="G2559" s="117">
        <v>2.5940690000000002</v>
      </c>
      <c r="N2559" s="117" t="str">
        <f t="shared" si="237"/>
        <v>200000218000</v>
      </c>
      <c r="O2559" s="117">
        <f t="shared" si="238"/>
        <v>45</v>
      </c>
      <c r="P2559" s="117">
        <f t="shared" si="239"/>
        <v>50</v>
      </c>
      <c r="R2559" s="117">
        <f>VLOOKUP(B2559&amp;"-"&amp;C2559,Backgroundconc!$A$3:$E$2100,4,FALSE)</f>
        <v>200000</v>
      </c>
      <c r="S2559" s="117">
        <f>VLOOKUP(B2559&amp;"-"&amp;C2559,Backgroundconc!$A$3:$E$2100,5,FALSE)</f>
        <v>218000</v>
      </c>
    </row>
    <row r="2560" spans="1:19">
      <c r="A2560" s="117" t="str">
        <f t="shared" si="236"/>
        <v>45512012</v>
      </c>
      <c r="B2560" s="117">
        <f t="shared" si="240"/>
        <v>45</v>
      </c>
      <c r="C2560" s="117">
        <f t="shared" si="241"/>
        <v>51</v>
      </c>
      <c r="D2560" s="117">
        <v>200000</v>
      </c>
      <c r="E2560" s="117">
        <v>222000</v>
      </c>
      <c r="F2560" s="117">
        <v>2012</v>
      </c>
      <c r="G2560" s="117">
        <v>2.634719</v>
      </c>
      <c r="N2560" s="117" t="str">
        <f t="shared" si="237"/>
        <v>200000222000</v>
      </c>
      <c r="O2560" s="117">
        <f t="shared" si="238"/>
        <v>45</v>
      </c>
      <c r="P2560" s="117">
        <f t="shared" si="239"/>
        <v>51</v>
      </c>
      <c r="R2560" s="117">
        <f>VLOOKUP(B2560&amp;"-"&amp;C2560,Backgroundconc!$A$3:$E$2100,4,FALSE)</f>
        <v>200000</v>
      </c>
      <c r="S2560" s="117">
        <f>VLOOKUP(B2560&amp;"-"&amp;C2560,Backgroundconc!$A$3:$E$2100,5,FALSE)</f>
        <v>222000</v>
      </c>
    </row>
    <row r="2561" spans="1:19">
      <c r="A2561" s="117" t="str">
        <f t="shared" si="236"/>
        <v>45522012</v>
      </c>
      <c r="B2561" s="117">
        <f t="shared" si="240"/>
        <v>45</v>
      </c>
      <c r="C2561" s="117">
        <f t="shared" si="241"/>
        <v>52</v>
      </c>
      <c r="D2561" s="117">
        <v>200000</v>
      </c>
      <c r="E2561" s="117">
        <v>226000</v>
      </c>
      <c r="F2561" s="117">
        <v>2012</v>
      </c>
      <c r="G2561" s="117">
        <v>2.5007489999999999</v>
      </c>
      <c r="N2561" s="117" t="str">
        <f t="shared" si="237"/>
        <v>200000226000</v>
      </c>
      <c r="O2561" s="117">
        <f t="shared" si="238"/>
        <v>45</v>
      </c>
      <c r="P2561" s="117">
        <f t="shared" si="239"/>
        <v>52</v>
      </c>
      <c r="R2561" s="117">
        <f>VLOOKUP(B2561&amp;"-"&amp;C2561,Backgroundconc!$A$3:$E$2100,4,FALSE)</f>
        <v>200000</v>
      </c>
      <c r="S2561" s="117">
        <f>VLOOKUP(B2561&amp;"-"&amp;C2561,Backgroundconc!$A$3:$E$2100,5,FALSE)</f>
        <v>226000</v>
      </c>
    </row>
    <row r="2562" spans="1:19">
      <c r="A2562" s="117" t="str">
        <f t="shared" si="236"/>
        <v>45532012</v>
      </c>
      <c r="B2562" s="117">
        <f t="shared" si="240"/>
        <v>45</v>
      </c>
      <c r="C2562" s="117">
        <f t="shared" si="241"/>
        <v>53</v>
      </c>
      <c r="D2562" s="117">
        <v>200000</v>
      </c>
      <c r="E2562" s="117">
        <v>230000</v>
      </c>
      <c r="F2562" s="117">
        <v>2012</v>
      </c>
      <c r="G2562" s="117">
        <v>2.4789379999999999</v>
      </c>
      <c r="N2562" s="117" t="str">
        <f t="shared" si="237"/>
        <v>200000230000</v>
      </c>
      <c r="O2562" s="117">
        <f t="shared" si="238"/>
        <v>45</v>
      </c>
      <c r="P2562" s="117">
        <f t="shared" si="239"/>
        <v>53</v>
      </c>
      <c r="R2562" s="117">
        <f>VLOOKUP(B2562&amp;"-"&amp;C2562,Backgroundconc!$A$3:$E$2100,4,FALSE)</f>
        <v>200000</v>
      </c>
      <c r="S2562" s="117">
        <f>VLOOKUP(B2562&amp;"-"&amp;C2562,Backgroundconc!$A$3:$E$2100,5,FALSE)</f>
        <v>230000</v>
      </c>
    </row>
    <row r="2563" spans="1:19">
      <c r="A2563" s="117" t="str">
        <f t="shared" ref="A2563:A2626" si="242">CONCATENATE(B2563,C2563,F2563)</f>
        <v>45542012</v>
      </c>
      <c r="B2563" s="117">
        <f t="shared" si="240"/>
        <v>45</v>
      </c>
      <c r="C2563" s="117">
        <f t="shared" si="241"/>
        <v>54</v>
      </c>
      <c r="D2563" s="117">
        <v>200000</v>
      </c>
      <c r="E2563" s="117">
        <v>234000</v>
      </c>
      <c r="F2563" s="117">
        <v>2012</v>
      </c>
      <c r="G2563" s="117">
        <v>2.6499109999999999</v>
      </c>
      <c r="N2563" s="117" t="str">
        <f t="shared" ref="N2563:N2626" si="243">D2563&amp;E2563</f>
        <v>200000234000</v>
      </c>
      <c r="O2563" s="117">
        <f t="shared" ref="O2563:O2626" si="244">B2563</f>
        <v>45</v>
      </c>
      <c r="P2563" s="117">
        <f t="shared" ref="P2563:P2626" si="245">C2563</f>
        <v>54</v>
      </c>
      <c r="R2563" s="117">
        <f>VLOOKUP(B2563&amp;"-"&amp;C2563,Backgroundconc!$A$3:$E$2100,4,FALSE)</f>
        <v>200000</v>
      </c>
      <c r="S2563" s="117">
        <f>VLOOKUP(B2563&amp;"-"&amp;C2563,Backgroundconc!$A$3:$E$2100,5,FALSE)</f>
        <v>234000</v>
      </c>
    </row>
    <row r="2564" spans="1:19">
      <c r="A2564" s="117" t="str">
        <f t="shared" si="242"/>
        <v>45552012</v>
      </c>
      <c r="B2564" s="117">
        <f t="shared" si="240"/>
        <v>45</v>
      </c>
      <c r="C2564" s="117">
        <f t="shared" si="241"/>
        <v>55</v>
      </c>
      <c r="D2564" s="117">
        <v>200000</v>
      </c>
      <c r="E2564" s="117">
        <v>238000</v>
      </c>
      <c r="F2564" s="117">
        <v>2012</v>
      </c>
      <c r="G2564" s="117">
        <v>2.6907960000000002</v>
      </c>
      <c r="N2564" s="117" t="str">
        <f t="shared" si="243"/>
        <v>200000238000</v>
      </c>
      <c r="O2564" s="117">
        <f t="shared" si="244"/>
        <v>45</v>
      </c>
      <c r="P2564" s="117">
        <f t="shared" si="245"/>
        <v>55</v>
      </c>
      <c r="R2564" s="117">
        <f>VLOOKUP(B2564&amp;"-"&amp;C2564,Backgroundconc!$A$3:$E$2100,4,FALSE)</f>
        <v>200000</v>
      </c>
      <c r="S2564" s="117">
        <f>VLOOKUP(B2564&amp;"-"&amp;C2564,Backgroundconc!$A$3:$E$2100,5,FALSE)</f>
        <v>238000</v>
      </c>
    </row>
    <row r="2565" spans="1:19">
      <c r="A2565" s="117" t="str">
        <f t="shared" si="242"/>
        <v>45562012</v>
      </c>
      <c r="B2565" s="117">
        <f t="shared" si="240"/>
        <v>45</v>
      </c>
      <c r="C2565" s="117">
        <f t="shared" si="241"/>
        <v>56</v>
      </c>
      <c r="D2565" s="117">
        <v>200000</v>
      </c>
      <c r="E2565" s="117">
        <v>242000</v>
      </c>
      <c r="F2565" s="117">
        <v>2012</v>
      </c>
      <c r="G2565" s="117">
        <v>2.689333</v>
      </c>
      <c r="N2565" s="117" t="str">
        <f t="shared" si="243"/>
        <v>200000242000</v>
      </c>
      <c r="O2565" s="117">
        <f t="shared" si="244"/>
        <v>45</v>
      </c>
      <c r="P2565" s="117">
        <f t="shared" si="245"/>
        <v>56</v>
      </c>
      <c r="R2565" s="117">
        <f>VLOOKUP(B2565&amp;"-"&amp;C2565,Backgroundconc!$A$3:$E$2100,4,FALSE)</f>
        <v>200000</v>
      </c>
      <c r="S2565" s="117">
        <f>VLOOKUP(B2565&amp;"-"&amp;C2565,Backgroundconc!$A$3:$E$2100,5,FALSE)</f>
        <v>242000</v>
      </c>
    </row>
    <row r="2566" spans="1:19">
      <c r="A2566" s="117" t="str">
        <f t="shared" si="242"/>
        <v>45572012</v>
      </c>
      <c r="B2566" s="117">
        <f t="shared" si="240"/>
        <v>45</v>
      </c>
      <c r="C2566" s="117">
        <f t="shared" si="241"/>
        <v>57</v>
      </c>
      <c r="D2566" s="117">
        <v>200000</v>
      </c>
      <c r="E2566" s="117">
        <v>246000</v>
      </c>
      <c r="F2566" s="117">
        <v>2012</v>
      </c>
      <c r="G2566" s="117">
        <v>2.7762060000000002</v>
      </c>
      <c r="N2566" s="117" t="str">
        <f t="shared" si="243"/>
        <v>200000246000</v>
      </c>
      <c r="O2566" s="117">
        <f t="shared" si="244"/>
        <v>45</v>
      </c>
      <c r="P2566" s="117">
        <f t="shared" si="245"/>
        <v>57</v>
      </c>
      <c r="R2566" s="117" t="e">
        <f>VLOOKUP(B2566&amp;"-"&amp;C2566,Backgroundconc!$A$3:$E$2100,4,FALSE)</f>
        <v>#N/A</v>
      </c>
      <c r="S2566" s="117" t="e">
        <f>VLOOKUP(B2566&amp;"-"&amp;C2566,Backgroundconc!$A$3:$E$2100,5,FALSE)</f>
        <v>#N/A</v>
      </c>
    </row>
    <row r="2567" spans="1:19">
      <c r="A2567" s="117" t="str">
        <f t="shared" si="242"/>
        <v>4612012</v>
      </c>
      <c r="B2567" s="117">
        <f t="shared" si="240"/>
        <v>46</v>
      </c>
      <c r="C2567" s="117">
        <f t="shared" si="241"/>
        <v>1</v>
      </c>
      <c r="D2567" s="117">
        <v>204000</v>
      </c>
      <c r="E2567" s="117">
        <v>22000</v>
      </c>
      <c r="F2567" s="117">
        <v>2012</v>
      </c>
      <c r="G2567" s="117">
        <v>2.5367869999999999</v>
      </c>
      <c r="N2567" s="117" t="str">
        <f t="shared" si="243"/>
        <v>20400022000</v>
      </c>
      <c r="O2567" s="117">
        <f t="shared" si="244"/>
        <v>46</v>
      </c>
      <c r="P2567" s="117">
        <f t="shared" si="245"/>
        <v>1</v>
      </c>
      <c r="R2567" s="117" t="e">
        <f>VLOOKUP(B2567&amp;"-"&amp;C2567,Backgroundconc!$A$3:$E$2100,4,FALSE)</f>
        <v>#N/A</v>
      </c>
      <c r="S2567" s="117" t="e">
        <f>VLOOKUP(B2567&amp;"-"&amp;C2567,Backgroundconc!$A$3:$E$2100,5,FALSE)</f>
        <v>#N/A</v>
      </c>
    </row>
    <row r="2568" spans="1:19">
      <c r="A2568" s="117" t="str">
        <f t="shared" si="242"/>
        <v>4622012</v>
      </c>
      <c r="B2568" s="117">
        <f t="shared" si="240"/>
        <v>46</v>
      </c>
      <c r="C2568" s="117">
        <f t="shared" si="241"/>
        <v>2</v>
      </c>
      <c r="D2568" s="117">
        <v>204000</v>
      </c>
      <c r="E2568" s="117">
        <v>26000</v>
      </c>
      <c r="F2568" s="117">
        <v>2012</v>
      </c>
      <c r="G2568" s="117">
        <v>3.0004460000000002</v>
      </c>
      <c r="N2568" s="117" t="str">
        <f t="shared" si="243"/>
        <v>20400026000</v>
      </c>
      <c r="O2568" s="117">
        <f t="shared" si="244"/>
        <v>46</v>
      </c>
      <c r="P2568" s="117">
        <f t="shared" si="245"/>
        <v>2</v>
      </c>
      <c r="R2568" s="117" t="e">
        <f>VLOOKUP(B2568&amp;"-"&amp;C2568,Backgroundconc!$A$3:$E$2100,4,FALSE)</f>
        <v>#N/A</v>
      </c>
      <c r="S2568" s="117" t="e">
        <f>VLOOKUP(B2568&amp;"-"&amp;C2568,Backgroundconc!$A$3:$E$2100,5,FALSE)</f>
        <v>#N/A</v>
      </c>
    </row>
    <row r="2569" spans="1:19">
      <c r="A2569" s="117" t="str">
        <f t="shared" si="242"/>
        <v>4632012</v>
      </c>
      <c r="B2569" s="117">
        <f t="shared" si="240"/>
        <v>46</v>
      </c>
      <c r="C2569" s="117">
        <f t="shared" si="241"/>
        <v>3</v>
      </c>
      <c r="D2569" s="117">
        <v>204000</v>
      </c>
      <c r="E2569" s="117">
        <v>30000</v>
      </c>
      <c r="F2569" s="117">
        <v>2012</v>
      </c>
      <c r="G2569" s="117">
        <v>2.9381300000000001</v>
      </c>
      <c r="N2569" s="117" t="str">
        <f t="shared" si="243"/>
        <v>20400030000</v>
      </c>
      <c r="O2569" s="117">
        <f t="shared" si="244"/>
        <v>46</v>
      </c>
      <c r="P2569" s="117">
        <f t="shared" si="245"/>
        <v>3</v>
      </c>
      <c r="R2569" s="117" t="e">
        <f>VLOOKUP(B2569&amp;"-"&amp;C2569,Backgroundconc!$A$3:$E$2100,4,FALSE)</f>
        <v>#N/A</v>
      </c>
      <c r="S2569" s="117" t="e">
        <f>VLOOKUP(B2569&amp;"-"&amp;C2569,Backgroundconc!$A$3:$E$2100,5,FALSE)</f>
        <v>#N/A</v>
      </c>
    </row>
    <row r="2570" spans="1:19">
      <c r="A2570" s="117" t="str">
        <f t="shared" si="242"/>
        <v>4642012</v>
      </c>
      <c r="B2570" s="117">
        <f t="shared" si="240"/>
        <v>46</v>
      </c>
      <c r="C2570" s="117">
        <f t="shared" si="241"/>
        <v>4</v>
      </c>
      <c r="D2570" s="117">
        <v>204000</v>
      </c>
      <c r="E2570" s="117">
        <v>34000</v>
      </c>
      <c r="F2570" s="117">
        <v>2012</v>
      </c>
      <c r="G2570" s="117">
        <v>3.103507</v>
      </c>
      <c r="N2570" s="117" t="str">
        <f t="shared" si="243"/>
        <v>20400034000</v>
      </c>
      <c r="O2570" s="117">
        <f t="shared" si="244"/>
        <v>46</v>
      </c>
      <c r="P2570" s="117">
        <f t="shared" si="245"/>
        <v>4</v>
      </c>
      <c r="R2570" s="117" t="e">
        <f>VLOOKUP(B2570&amp;"-"&amp;C2570,Backgroundconc!$A$3:$E$2100,4,FALSE)</f>
        <v>#N/A</v>
      </c>
      <c r="S2570" s="117" t="e">
        <f>VLOOKUP(B2570&amp;"-"&amp;C2570,Backgroundconc!$A$3:$E$2100,5,FALSE)</f>
        <v>#N/A</v>
      </c>
    </row>
    <row r="2571" spans="1:19">
      <c r="A2571" s="117" t="str">
        <f t="shared" si="242"/>
        <v>4652012</v>
      </c>
      <c r="B2571" s="117">
        <f t="shared" si="240"/>
        <v>46</v>
      </c>
      <c r="C2571" s="117">
        <f t="shared" si="241"/>
        <v>5</v>
      </c>
      <c r="D2571" s="117">
        <v>204000</v>
      </c>
      <c r="E2571" s="117">
        <v>38000</v>
      </c>
      <c r="F2571" s="117">
        <v>2012</v>
      </c>
      <c r="G2571" s="117">
        <v>3.1389580000000001</v>
      </c>
      <c r="N2571" s="117" t="str">
        <f t="shared" si="243"/>
        <v>20400038000</v>
      </c>
      <c r="O2571" s="117">
        <f t="shared" si="244"/>
        <v>46</v>
      </c>
      <c r="P2571" s="117">
        <f t="shared" si="245"/>
        <v>5</v>
      </c>
      <c r="R2571" s="117" t="e">
        <f>VLOOKUP(B2571&amp;"-"&amp;C2571,Backgroundconc!$A$3:$E$2100,4,FALSE)</f>
        <v>#N/A</v>
      </c>
      <c r="S2571" s="117" t="e">
        <f>VLOOKUP(B2571&amp;"-"&amp;C2571,Backgroundconc!$A$3:$E$2100,5,FALSE)</f>
        <v>#N/A</v>
      </c>
    </row>
    <row r="2572" spans="1:19">
      <c r="A2572" s="117" t="str">
        <f t="shared" si="242"/>
        <v>4662012</v>
      </c>
      <c r="B2572" s="117">
        <f t="shared" si="240"/>
        <v>46</v>
      </c>
      <c r="C2572" s="117">
        <f t="shared" si="241"/>
        <v>6</v>
      </c>
      <c r="D2572" s="117">
        <v>204000</v>
      </c>
      <c r="E2572" s="117">
        <v>42000</v>
      </c>
      <c r="F2572" s="117">
        <v>2012</v>
      </c>
      <c r="G2572" s="117">
        <v>2.902253</v>
      </c>
      <c r="N2572" s="117" t="str">
        <f t="shared" si="243"/>
        <v>20400042000</v>
      </c>
      <c r="O2572" s="117">
        <f t="shared" si="244"/>
        <v>46</v>
      </c>
      <c r="P2572" s="117">
        <f t="shared" si="245"/>
        <v>6</v>
      </c>
      <c r="R2572" s="117" t="e">
        <f>VLOOKUP(B2572&amp;"-"&amp;C2572,Backgroundconc!$A$3:$E$2100,4,FALSE)</f>
        <v>#N/A</v>
      </c>
      <c r="S2572" s="117" t="e">
        <f>VLOOKUP(B2572&amp;"-"&amp;C2572,Backgroundconc!$A$3:$E$2100,5,FALSE)</f>
        <v>#N/A</v>
      </c>
    </row>
    <row r="2573" spans="1:19">
      <c r="A2573" s="117" t="str">
        <f t="shared" si="242"/>
        <v>4672012</v>
      </c>
      <c r="B2573" s="117">
        <f t="shared" si="240"/>
        <v>46</v>
      </c>
      <c r="C2573" s="117">
        <f t="shared" si="241"/>
        <v>7</v>
      </c>
      <c r="D2573" s="117">
        <v>204000</v>
      </c>
      <c r="E2573" s="117">
        <v>46000</v>
      </c>
      <c r="F2573" s="117">
        <v>2012</v>
      </c>
      <c r="G2573" s="117">
        <v>2.598516</v>
      </c>
      <c r="N2573" s="117" t="str">
        <f t="shared" si="243"/>
        <v>20400046000</v>
      </c>
      <c r="O2573" s="117">
        <f t="shared" si="244"/>
        <v>46</v>
      </c>
      <c r="P2573" s="117">
        <f t="shared" si="245"/>
        <v>7</v>
      </c>
      <c r="R2573" s="117">
        <f>VLOOKUP(B2573&amp;"-"&amp;C2573,Backgroundconc!$A$3:$E$2100,4,FALSE)</f>
        <v>204000</v>
      </c>
      <c r="S2573" s="117">
        <f>VLOOKUP(B2573&amp;"-"&amp;C2573,Backgroundconc!$A$3:$E$2100,5,FALSE)</f>
        <v>46000</v>
      </c>
    </row>
    <row r="2574" spans="1:19">
      <c r="A2574" s="117" t="str">
        <f t="shared" si="242"/>
        <v>4682012</v>
      </c>
      <c r="B2574" s="117">
        <f t="shared" si="240"/>
        <v>46</v>
      </c>
      <c r="C2574" s="117">
        <f t="shared" si="241"/>
        <v>8</v>
      </c>
      <c r="D2574" s="117">
        <v>204000</v>
      </c>
      <c r="E2574" s="117">
        <v>50000</v>
      </c>
      <c r="F2574" s="117">
        <v>2012</v>
      </c>
      <c r="G2574" s="117">
        <v>2.6523249999999998</v>
      </c>
      <c r="N2574" s="117" t="str">
        <f t="shared" si="243"/>
        <v>20400050000</v>
      </c>
      <c r="O2574" s="117">
        <f t="shared" si="244"/>
        <v>46</v>
      </c>
      <c r="P2574" s="117">
        <f t="shared" si="245"/>
        <v>8</v>
      </c>
      <c r="R2574" s="117">
        <f>VLOOKUP(B2574&amp;"-"&amp;C2574,Backgroundconc!$A$3:$E$2100,4,FALSE)</f>
        <v>204000</v>
      </c>
      <c r="S2574" s="117">
        <f>VLOOKUP(B2574&amp;"-"&amp;C2574,Backgroundconc!$A$3:$E$2100,5,FALSE)</f>
        <v>50000</v>
      </c>
    </row>
    <row r="2575" spans="1:19">
      <c r="A2575" s="117" t="str">
        <f t="shared" si="242"/>
        <v>4692012</v>
      </c>
      <c r="B2575" s="117">
        <f t="shared" si="240"/>
        <v>46</v>
      </c>
      <c r="C2575" s="117">
        <f t="shared" si="241"/>
        <v>9</v>
      </c>
      <c r="D2575" s="117">
        <v>204000</v>
      </c>
      <c r="E2575" s="117">
        <v>54000</v>
      </c>
      <c r="F2575" s="117">
        <v>2012</v>
      </c>
      <c r="G2575" s="117">
        <v>2.6935319999999998</v>
      </c>
      <c r="N2575" s="117" t="str">
        <f t="shared" si="243"/>
        <v>20400054000</v>
      </c>
      <c r="O2575" s="117">
        <f t="shared" si="244"/>
        <v>46</v>
      </c>
      <c r="P2575" s="117">
        <f t="shared" si="245"/>
        <v>9</v>
      </c>
      <c r="R2575" s="117">
        <f>VLOOKUP(B2575&amp;"-"&amp;C2575,Backgroundconc!$A$3:$E$2100,4,FALSE)</f>
        <v>204000</v>
      </c>
      <c r="S2575" s="117">
        <f>VLOOKUP(B2575&amp;"-"&amp;C2575,Backgroundconc!$A$3:$E$2100,5,FALSE)</f>
        <v>54000</v>
      </c>
    </row>
    <row r="2576" spans="1:19">
      <c r="A2576" s="117" t="str">
        <f t="shared" si="242"/>
        <v>46102012</v>
      </c>
      <c r="B2576" s="117">
        <f t="shared" si="240"/>
        <v>46</v>
      </c>
      <c r="C2576" s="117">
        <f t="shared" si="241"/>
        <v>10</v>
      </c>
      <c r="D2576" s="117">
        <v>204000</v>
      </c>
      <c r="E2576" s="117">
        <v>58000</v>
      </c>
      <c r="F2576" s="117">
        <v>2012</v>
      </c>
      <c r="G2576" s="117">
        <v>2.8938649999999999</v>
      </c>
      <c r="N2576" s="117" t="str">
        <f t="shared" si="243"/>
        <v>20400058000</v>
      </c>
      <c r="O2576" s="117">
        <f t="shared" si="244"/>
        <v>46</v>
      </c>
      <c r="P2576" s="117">
        <f t="shared" si="245"/>
        <v>10</v>
      </c>
      <c r="R2576" s="117">
        <f>VLOOKUP(B2576&amp;"-"&amp;C2576,Backgroundconc!$A$3:$E$2100,4,FALSE)</f>
        <v>204000</v>
      </c>
      <c r="S2576" s="117">
        <f>VLOOKUP(B2576&amp;"-"&amp;C2576,Backgroundconc!$A$3:$E$2100,5,FALSE)</f>
        <v>58000</v>
      </c>
    </row>
    <row r="2577" spans="1:19">
      <c r="A2577" s="117" t="str">
        <f t="shared" si="242"/>
        <v>46112012</v>
      </c>
      <c r="B2577" s="117">
        <f t="shared" si="240"/>
        <v>46</v>
      </c>
      <c r="C2577" s="117">
        <f t="shared" si="241"/>
        <v>11</v>
      </c>
      <c r="D2577" s="117">
        <v>204000</v>
      </c>
      <c r="E2577" s="117">
        <v>62000</v>
      </c>
      <c r="F2577" s="117">
        <v>2012</v>
      </c>
      <c r="G2577" s="117">
        <v>3.2719260000000001</v>
      </c>
      <c r="N2577" s="117" t="str">
        <f t="shared" si="243"/>
        <v>20400062000</v>
      </c>
      <c r="O2577" s="117">
        <f t="shared" si="244"/>
        <v>46</v>
      </c>
      <c r="P2577" s="117">
        <f t="shared" si="245"/>
        <v>11</v>
      </c>
      <c r="R2577" s="117">
        <f>VLOOKUP(B2577&amp;"-"&amp;C2577,Backgroundconc!$A$3:$E$2100,4,FALSE)</f>
        <v>204000</v>
      </c>
      <c r="S2577" s="117">
        <f>VLOOKUP(B2577&amp;"-"&amp;C2577,Backgroundconc!$A$3:$E$2100,5,FALSE)</f>
        <v>62000</v>
      </c>
    </row>
    <row r="2578" spans="1:19">
      <c r="A2578" s="117" t="str">
        <f t="shared" si="242"/>
        <v>46122012</v>
      </c>
      <c r="B2578" s="117">
        <f t="shared" si="240"/>
        <v>46</v>
      </c>
      <c r="C2578" s="117">
        <f t="shared" si="241"/>
        <v>12</v>
      </c>
      <c r="D2578" s="117">
        <v>204000</v>
      </c>
      <c r="E2578" s="117">
        <v>66000</v>
      </c>
      <c r="F2578" s="117">
        <v>2012</v>
      </c>
      <c r="G2578" s="117">
        <v>3.2049059999999998</v>
      </c>
      <c r="N2578" s="117" t="str">
        <f t="shared" si="243"/>
        <v>20400066000</v>
      </c>
      <c r="O2578" s="117">
        <f t="shared" si="244"/>
        <v>46</v>
      </c>
      <c r="P2578" s="117">
        <f t="shared" si="245"/>
        <v>12</v>
      </c>
      <c r="R2578" s="117">
        <f>VLOOKUP(B2578&amp;"-"&amp;C2578,Backgroundconc!$A$3:$E$2100,4,FALSE)</f>
        <v>204000</v>
      </c>
      <c r="S2578" s="117">
        <f>VLOOKUP(B2578&amp;"-"&amp;C2578,Backgroundconc!$A$3:$E$2100,5,FALSE)</f>
        <v>66000</v>
      </c>
    </row>
    <row r="2579" spans="1:19">
      <c r="A2579" s="117" t="str">
        <f t="shared" si="242"/>
        <v>46132012</v>
      </c>
      <c r="B2579" s="117">
        <f t="shared" si="240"/>
        <v>46</v>
      </c>
      <c r="C2579" s="117">
        <f t="shared" si="241"/>
        <v>13</v>
      </c>
      <c r="D2579" s="117">
        <v>204000</v>
      </c>
      <c r="E2579" s="117">
        <v>70000</v>
      </c>
      <c r="F2579" s="117">
        <v>2012</v>
      </c>
      <c r="G2579" s="117">
        <v>3.1417709999999999</v>
      </c>
      <c r="N2579" s="117" t="str">
        <f t="shared" si="243"/>
        <v>20400070000</v>
      </c>
      <c r="O2579" s="117">
        <f t="shared" si="244"/>
        <v>46</v>
      </c>
      <c r="P2579" s="117">
        <f t="shared" si="245"/>
        <v>13</v>
      </c>
      <c r="R2579" s="117">
        <f>VLOOKUP(B2579&amp;"-"&amp;C2579,Backgroundconc!$A$3:$E$2100,4,FALSE)</f>
        <v>204000</v>
      </c>
      <c r="S2579" s="117">
        <f>VLOOKUP(B2579&amp;"-"&amp;C2579,Backgroundconc!$A$3:$E$2100,5,FALSE)</f>
        <v>70000</v>
      </c>
    </row>
    <row r="2580" spans="1:19">
      <c r="A2580" s="117" t="str">
        <f t="shared" si="242"/>
        <v>46142012</v>
      </c>
      <c r="B2580" s="117">
        <f t="shared" si="240"/>
        <v>46</v>
      </c>
      <c r="C2580" s="117">
        <f t="shared" si="241"/>
        <v>14</v>
      </c>
      <c r="D2580" s="117">
        <v>204000</v>
      </c>
      <c r="E2580" s="117">
        <v>74000</v>
      </c>
      <c r="F2580" s="117">
        <v>2012</v>
      </c>
      <c r="G2580" s="117">
        <v>3.0158330000000002</v>
      </c>
      <c r="N2580" s="117" t="str">
        <f t="shared" si="243"/>
        <v>20400074000</v>
      </c>
      <c r="O2580" s="117">
        <f t="shared" si="244"/>
        <v>46</v>
      </c>
      <c r="P2580" s="117">
        <f t="shared" si="245"/>
        <v>14</v>
      </c>
      <c r="R2580" s="117">
        <f>VLOOKUP(B2580&amp;"-"&amp;C2580,Backgroundconc!$A$3:$E$2100,4,FALSE)</f>
        <v>204000</v>
      </c>
      <c r="S2580" s="117">
        <f>VLOOKUP(B2580&amp;"-"&amp;C2580,Backgroundconc!$A$3:$E$2100,5,FALSE)</f>
        <v>74000</v>
      </c>
    </row>
    <row r="2581" spans="1:19">
      <c r="A2581" s="117" t="str">
        <f t="shared" si="242"/>
        <v>46152012</v>
      </c>
      <c r="B2581" s="117">
        <f t="shared" si="240"/>
        <v>46</v>
      </c>
      <c r="C2581" s="117">
        <f t="shared" si="241"/>
        <v>15</v>
      </c>
      <c r="D2581" s="117">
        <v>204000</v>
      </c>
      <c r="E2581" s="117">
        <v>78000</v>
      </c>
      <c r="F2581" s="117">
        <v>2012</v>
      </c>
      <c r="G2581" s="117">
        <v>2.9435859999999998</v>
      </c>
      <c r="N2581" s="117" t="str">
        <f t="shared" si="243"/>
        <v>20400078000</v>
      </c>
      <c r="O2581" s="117">
        <f t="shared" si="244"/>
        <v>46</v>
      </c>
      <c r="P2581" s="117">
        <f t="shared" si="245"/>
        <v>15</v>
      </c>
      <c r="R2581" s="117">
        <f>VLOOKUP(B2581&amp;"-"&amp;C2581,Backgroundconc!$A$3:$E$2100,4,FALSE)</f>
        <v>204000</v>
      </c>
      <c r="S2581" s="117">
        <f>VLOOKUP(B2581&amp;"-"&amp;C2581,Backgroundconc!$A$3:$E$2100,5,FALSE)</f>
        <v>78000</v>
      </c>
    </row>
    <row r="2582" spans="1:19">
      <c r="A2582" s="117" t="str">
        <f t="shared" si="242"/>
        <v>46162012</v>
      </c>
      <c r="B2582" s="117">
        <f t="shared" si="240"/>
        <v>46</v>
      </c>
      <c r="C2582" s="117">
        <f t="shared" si="241"/>
        <v>16</v>
      </c>
      <c r="D2582" s="117">
        <v>204000</v>
      </c>
      <c r="E2582" s="117">
        <v>82000</v>
      </c>
      <c r="F2582" s="117">
        <v>2012</v>
      </c>
      <c r="G2582" s="117">
        <v>2.9212349999999998</v>
      </c>
      <c r="N2582" s="117" t="str">
        <f t="shared" si="243"/>
        <v>20400082000</v>
      </c>
      <c r="O2582" s="117">
        <f t="shared" si="244"/>
        <v>46</v>
      </c>
      <c r="P2582" s="117">
        <f t="shared" si="245"/>
        <v>16</v>
      </c>
      <c r="R2582" s="117">
        <f>VLOOKUP(B2582&amp;"-"&amp;C2582,Backgroundconc!$A$3:$E$2100,4,FALSE)</f>
        <v>204000</v>
      </c>
      <c r="S2582" s="117">
        <f>VLOOKUP(B2582&amp;"-"&amp;C2582,Backgroundconc!$A$3:$E$2100,5,FALSE)</f>
        <v>82000</v>
      </c>
    </row>
    <row r="2583" spans="1:19">
      <c r="A2583" s="117" t="str">
        <f t="shared" si="242"/>
        <v>46172012</v>
      </c>
      <c r="B2583" s="117">
        <f t="shared" si="240"/>
        <v>46</v>
      </c>
      <c r="C2583" s="117">
        <f t="shared" si="241"/>
        <v>17</v>
      </c>
      <c r="D2583" s="117">
        <v>204000</v>
      </c>
      <c r="E2583" s="117">
        <v>86000</v>
      </c>
      <c r="F2583" s="117">
        <v>2012</v>
      </c>
      <c r="G2583" s="117">
        <v>3.2898100000000001</v>
      </c>
      <c r="N2583" s="117" t="str">
        <f t="shared" si="243"/>
        <v>20400086000</v>
      </c>
      <c r="O2583" s="117">
        <f t="shared" si="244"/>
        <v>46</v>
      </c>
      <c r="P2583" s="117">
        <f t="shared" si="245"/>
        <v>17</v>
      </c>
      <c r="R2583" s="117">
        <f>VLOOKUP(B2583&amp;"-"&amp;C2583,Backgroundconc!$A$3:$E$2100,4,FALSE)</f>
        <v>204000</v>
      </c>
      <c r="S2583" s="117">
        <f>VLOOKUP(B2583&amp;"-"&amp;C2583,Backgroundconc!$A$3:$E$2100,5,FALSE)</f>
        <v>86000</v>
      </c>
    </row>
    <row r="2584" spans="1:19">
      <c r="A2584" s="117" t="str">
        <f t="shared" si="242"/>
        <v>46182012</v>
      </c>
      <c r="B2584" s="117">
        <f t="shared" si="240"/>
        <v>46</v>
      </c>
      <c r="C2584" s="117">
        <f t="shared" si="241"/>
        <v>18</v>
      </c>
      <c r="D2584" s="117">
        <v>204000</v>
      </c>
      <c r="E2584" s="117">
        <v>90000</v>
      </c>
      <c r="F2584" s="117">
        <v>2012</v>
      </c>
      <c r="G2584" s="117">
        <v>2.9910109999999999</v>
      </c>
      <c r="N2584" s="117" t="str">
        <f t="shared" si="243"/>
        <v>20400090000</v>
      </c>
      <c r="O2584" s="117">
        <f t="shared" si="244"/>
        <v>46</v>
      </c>
      <c r="P2584" s="117">
        <f t="shared" si="245"/>
        <v>18</v>
      </c>
      <c r="R2584" s="117">
        <f>VLOOKUP(B2584&amp;"-"&amp;C2584,Backgroundconc!$A$3:$E$2100,4,FALSE)</f>
        <v>204000</v>
      </c>
      <c r="S2584" s="117">
        <f>VLOOKUP(B2584&amp;"-"&amp;C2584,Backgroundconc!$A$3:$E$2100,5,FALSE)</f>
        <v>90000</v>
      </c>
    </row>
    <row r="2585" spans="1:19">
      <c r="A2585" s="117" t="str">
        <f t="shared" si="242"/>
        <v>46192012</v>
      </c>
      <c r="B2585" s="117">
        <f t="shared" si="240"/>
        <v>46</v>
      </c>
      <c r="C2585" s="117">
        <f t="shared" si="241"/>
        <v>19</v>
      </c>
      <c r="D2585" s="117">
        <v>204000</v>
      </c>
      <c r="E2585" s="117">
        <v>94000</v>
      </c>
      <c r="F2585" s="117">
        <v>2012</v>
      </c>
      <c r="G2585" s="117">
        <v>3.0308739999999998</v>
      </c>
      <c r="N2585" s="117" t="str">
        <f t="shared" si="243"/>
        <v>20400094000</v>
      </c>
      <c r="O2585" s="117">
        <f t="shared" si="244"/>
        <v>46</v>
      </c>
      <c r="P2585" s="117">
        <f t="shared" si="245"/>
        <v>19</v>
      </c>
      <c r="R2585" s="117">
        <f>VLOOKUP(B2585&amp;"-"&amp;C2585,Backgroundconc!$A$3:$E$2100,4,FALSE)</f>
        <v>204000</v>
      </c>
      <c r="S2585" s="117">
        <f>VLOOKUP(B2585&amp;"-"&amp;C2585,Backgroundconc!$A$3:$E$2100,5,FALSE)</f>
        <v>94000</v>
      </c>
    </row>
    <row r="2586" spans="1:19">
      <c r="A2586" s="117" t="str">
        <f t="shared" si="242"/>
        <v>46202012</v>
      </c>
      <c r="B2586" s="117">
        <f t="shared" si="240"/>
        <v>46</v>
      </c>
      <c r="C2586" s="117">
        <f t="shared" si="241"/>
        <v>20</v>
      </c>
      <c r="D2586" s="117">
        <v>204000</v>
      </c>
      <c r="E2586" s="117">
        <v>98000</v>
      </c>
      <c r="F2586" s="117">
        <v>2012</v>
      </c>
      <c r="G2586" s="117">
        <v>2.9338950000000001</v>
      </c>
      <c r="N2586" s="117" t="str">
        <f t="shared" si="243"/>
        <v>20400098000</v>
      </c>
      <c r="O2586" s="117">
        <f t="shared" si="244"/>
        <v>46</v>
      </c>
      <c r="P2586" s="117">
        <f t="shared" si="245"/>
        <v>20</v>
      </c>
      <c r="R2586" s="117">
        <f>VLOOKUP(B2586&amp;"-"&amp;C2586,Backgroundconc!$A$3:$E$2100,4,FALSE)</f>
        <v>204000</v>
      </c>
      <c r="S2586" s="117">
        <f>VLOOKUP(B2586&amp;"-"&amp;C2586,Backgroundconc!$A$3:$E$2100,5,FALSE)</f>
        <v>98000</v>
      </c>
    </row>
    <row r="2587" spans="1:19">
      <c r="A2587" s="117" t="str">
        <f t="shared" si="242"/>
        <v>46212012</v>
      </c>
      <c r="B2587" s="117">
        <f t="shared" si="240"/>
        <v>46</v>
      </c>
      <c r="C2587" s="117">
        <f t="shared" si="241"/>
        <v>21</v>
      </c>
      <c r="D2587" s="117">
        <v>204000</v>
      </c>
      <c r="E2587" s="117">
        <v>102000</v>
      </c>
      <c r="F2587" s="117">
        <v>2012</v>
      </c>
      <c r="G2587" s="117">
        <v>3.30769</v>
      </c>
      <c r="N2587" s="117" t="str">
        <f t="shared" si="243"/>
        <v>204000102000</v>
      </c>
      <c r="O2587" s="117">
        <f t="shared" si="244"/>
        <v>46</v>
      </c>
      <c r="P2587" s="117">
        <f t="shared" si="245"/>
        <v>21</v>
      </c>
      <c r="R2587" s="117">
        <f>VLOOKUP(B2587&amp;"-"&amp;C2587,Backgroundconc!$A$3:$E$2100,4,FALSE)</f>
        <v>204000</v>
      </c>
      <c r="S2587" s="117">
        <f>VLOOKUP(B2587&amp;"-"&amp;C2587,Backgroundconc!$A$3:$E$2100,5,FALSE)</f>
        <v>102000</v>
      </c>
    </row>
    <row r="2588" spans="1:19">
      <c r="A2588" s="117" t="str">
        <f t="shared" si="242"/>
        <v>46222012</v>
      </c>
      <c r="B2588" s="117">
        <f t="shared" ref="B2588:B2651" si="246">(D2588-24000)/4000+1</f>
        <v>46</v>
      </c>
      <c r="C2588" s="117">
        <f t="shared" ref="C2588:C2651" si="247">(E2588-22000)/4000+1</f>
        <v>22</v>
      </c>
      <c r="D2588" s="117">
        <v>204000</v>
      </c>
      <c r="E2588" s="117">
        <v>106000</v>
      </c>
      <c r="F2588" s="117">
        <v>2012</v>
      </c>
      <c r="G2588" s="117">
        <v>3.4669129999999999</v>
      </c>
      <c r="N2588" s="117" t="str">
        <f t="shared" si="243"/>
        <v>204000106000</v>
      </c>
      <c r="O2588" s="117">
        <f t="shared" si="244"/>
        <v>46</v>
      </c>
      <c r="P2588" s="117">
        <f t="shared" si="245"/>
        <v>22</v>
      </c>
      <c r="R2588" s="117">
        <f>VLOOKUP(B2588&amp;"-"&amp;C2588,Backgroundconc!$A$3:$E$2100,4,FALSE)</f>
        <v>204000</v>
      </c>
      <c r="S2588" s="117">
        <f>VLOOKUP(B2588&amp;"-"&amp;C2588,Backgroundconc!$A$3:$E$2100,5,FALSE)</f>
        <v>106000</v>
      </c>
    </row>
    <row r="2589" spans="1:19">
      <c r="A2589" s="117" t="str">
        <f t="shared" si="242"/>
        <v>46232012</v>
      </c>
      <c r="B2589" s="117">
        <f t="shared" si="246"/>
        <v>46</v>
      </c>
      <c r="C2589" s="117">
        <f t="shared" si="247"/>
        <v>23</v>
      </c>
      <c r="D2589" s="117">
        <v>204000</v>
      </c>
      <c r="E2589" s="117">
        <v>110000</v>
      </c>
      <c r="F2589" s="117">
        <v>2012</v>
      </c>
      <c r="G2589" s="117">
        <v>3.5458430000000001</v>
      </c>
      <c r="N2589" s="117" t="str">
        <f t="shared" si="243"/>
        <v>204000110000</v>
      </c>
      <c r="O2589" s="117">
        <f t="shared" si="244"/>
        <v>46</v>
      </c>
      <c r="P2589" s="117">
        <f t="shared" si="245"/>
        <v>23</v>
      </c>
      <c r="R2589" s="117">
        <f>VLOOKUP(B2589&amp;"-"&amp;C2589,Backgroundconc!$A$3:$E$2100,4,FALSE)</f>
        <v>204000</v>
      </c>
      <c r="S2589" s="117">
        <f>VLOOKUP(B2589&amp;"-"&amp;C2589,Backgroundconc!$A$3:$E$2100,5,FALSE)</f>
        <v>110000</v>
      </c>
    </row>
    <row r="2590" spans="1:19">
      <c r="A2590" s="117" t="str">
        <f t="shared" si="242"/>
        <v>46242012</v>
      </c>
      <c r="B2590" s="117">
        <f t="shared" si="246"/>
        <v>46</v>
      </c>
      <c r="C2590" s="117">
        <f t="shared" si="247"/>
        <v>24</v>
      </c>
      <c r="D2590" s="117">
        <v>204000</v>
      </c>
      <c r="E2590" s="117">
        <v>114000</v>
      </c>
      <c r="F2590" s="117">
        <v>2012</v>
      </c>
      <c r="G2590" s="117">
        <v>3.5608249999999999</v>
      </c>
      <c r="N2590" s="117" t="str">
        <f t="shared" si="243"/>
        <v>204000114000</v>
      </c>
      <c r="O2590" s="117">
        <f t="shared" si="244"/>
        <v>46</v>
      </c>
      <c r="P2590" s="117">
        <f t="shared" si="245"/>
        <v>24</v>
      </c>
      <c r="R2590" s="117">
        <f>VLOOKUP(B2590&amp;"-"&amp;C2590,Backgroundconc!$A$3:$E$2100,4,FALSE)</f>
        <v>204000</v>
      </c>
      <c r="S2590" s="117">
        <f>VLOOKUP(B2590&amp;"-"&amp;C2590,Backgroundconc!$A$3:$E$2100,5,FALSE)</f>
        <v>114000</v>
      </c>
    </row>
    <row r="2591" spans="1:19">
      <c r="A2591" s="117" t="str">
        <f t="shared" si="242"/>
        <v>46252012</v>
      </c>
      <c r="B2591" s="117">
        <f t="shared" si="246"/>
        <v>46</v>
      </c>
      <c r="C2591" s="117">
        <f t="shared" si="247"/>
        <v>25</v>
      </c>
      <c r="D2591" s="117">
        <v>204000</v>
      </c>
      <c r="E2591" s="117">
        <v>118000</v>
      </c>
      <c r="F2591" s="117">
        <v>2012</v>
      </c>
      <c r="G2591" s="117">
        <v>3.6229269999999998</v>
      </c>
      <c r="N2591" s="117" t="str">
        <f t="shared" si="243"/>
        <v>204000118000</v>
      </c>
      <c r="O2591" s="117">
        <f t="shared" si="244"/>
        <v>46</v>
      </c>
      <c r="P2591" s="117">
        <f t="shared" si="245"/>
        <v>25</v>
      </c>
      <c r="R2591" s="117">
        <f>VLOOKUP(B2591&amp;"-"&amp;C2591,Backgroundconc!$A$3:$E$2100,4,FALSE)</f>
        <v>204000</v>
      </c>
      <c r="S2591" s="117">
        <f>VLOOKUP(B2591&amp;"-"&amp;C2591,Backgroundconc!$A$3:$E$2100,5,FALSE)</f>
        <v>118000</v>
      </c>
    </row>
    <row r="2592" spans="1:19">
      <c r="A2592" s="117" t="str">
        <f t="shared" si="242"/>
        <v>46262012</v>
      </c>
      <c r="B2592" s="117">
        <f t="shared" si="246"/>
        <v>46</v>
      </c>
      <c r="C2592" s="117">
        <f t="shared" si="247"/>
        <v>26</v>
      </c>
      <c r="D2592" s="117">
        <v>204000</v>
      </c>
      <c r="E2592" s="117">
        <v>122000</v>
      </c>
      <c r="F2592" s="117">
        <v>2012</v>
      </c>
      <c r="G2592" s="117">
        <v>3.8436460000000001</v>
      </c>
      <c r="N2592" s="117" t="str">
        <f t="shared" si="243"/>
        <v>204000122000</v>
      </c>
      <c r="O2592" s="117">
        <f t="shared" si="244"/>
        <v>46</v>
      </c>
      <c r="P2592" s="117">
        <f t="shared" si="245"/>
        <v>26</v>
      </c>
      <c r="R2592" s="117">
        <f>VLOOKUP(B2592&amp;"-"&amp;C2592,Backgroundconc!$A$3:$E$2100,4,FALSE)</f>
        <v>204000</v>
      </c>
      <c r="S2592" s="117">
        <f>VLOOKUP(B2592&amp;"-"&amp;C2592,Backgroundconc!$A$3:$E$2100,5,FALSE)</f>
        <v>122000</v>
      </c>
    </row>
    <row r="2593" spans="1:19">
      <c r="A2593" s="117" t="str">
        <f t="shared" si="242"/>
        <v>46272012</v>
      </c>
      <c r="B2593" s="117">
        <f t="shared" si="246"/>
        <v>46</v>
      </c>
      <c r="C2593" s="117">
        <f t="shared" si="247"/>
        <v>27</v>
      </c>
      <c r="D2593" s="117">
        <v>204000</v>
      </c>
      <c r="E2593" s="117">
        <v>126000</v>
      </c>
      <c r="F2593" s="117">
        <v>2012</v>
      </c>
      <c r="G2593" s="117">
        <v>3.6428739999999999</v>
      </c>
      <c r="N2593" s="117" t="str">
        <f t="shared" si="243"/>
        <v>204000126000</v>
      </c>
      <c r="O2593" s="117">
        <f t="shared" si="244"/>
        <v>46</v>
      </c>
      <c r="P2593" s="117">
        <f t="shared" si="245"/>
        <v>27</v>
      </c>
      <c r="R2593" s="117">
        <f>VLOOKUP(B2593&amp;"-"&amp;C2593,Backgroundconc!$A$3:$E$2100,4,FALSE)</f>
        <v>204000</v>
      </c>
      <c r="S2593" s="117">
        <f>VLOOKUP(B2593&amp;"-"&amp;C2593,Backgroundconc!$A$3:$E$2100,5,FALSE)</f>
        <v>126000</v>
      </c>
    </row>
    <row r="2594" spans="1:19">
      <c r="A2594" s="117" t="str">
        <f t="shared" si="242"/>
        <v>46282012</v>
      </c>
      <c r="B2594" s="117">
        <f t="shared" si="246"/>
        <v>46</v>
      </c>
      <c r="C2594" s="117">
        <f t="shared" si="247"/>
        <v>28</v>
      </c>
      <c r="D2594" s="117">
        <v>204000</v>
      </c>
      <c r="E2594" s="117">
        <v>130000</v>
      </c>
      <c r="F2594" s="117">
        <v>2012</v>
      </c>
      <c r="G2594" s="117">
        <v>3.4355150000000001</v>
      </c>
      <c r="N2594" s="117" t="str">
        <f t="shared" si="243"/>
        <v>204000130000</v>
      </c>
      <c r="O2594" s="117">
        <f t="shared" si="244"/>
        <v>46</v>
      </c>
      <c r="P2594" s="117">
        <f t="shared" si="245"/>
        <v>28</v>
      </c>
      <c r="R2594" s="117">
        <f>VLOOKUP(B2594&amp;"-"&amp;C2594,Backgroundconc!$A$3:$E$2100,4,FALSE)</f>
        <v>204000</v>
      </c>
      <c r="S2594" s="117">
        <f>VLOOKUP(B2594&amp;"-"&amp;C2594,Backgroundconc!$A$3:$E$2100,5,FALSE)</f>
        <v>130000</v>
      </c>
    </row>
    <row r="2595" spans="1:19">
      <c r="A2595" s="117" t="str">
        <f t="shared" si="242"/>
        <v>46292012</v>
      </c>
      <c r="B2595" s="117">
        <f t="shared" si="246"/>
        <v>46</v>
      </c>
      <c r="C2595" s="117">
        <f t="shared" si="247"/>
        <v>29</v>
      </c>
      <c r="D2595" s="117">
        <v>204000</v>
      </c>
      <c r="E2595" s="117">
        <v>134000</v>
      </c>
      <c r="F2595" s="117">
        <v>2012</v>
      </c>
      <c r="G2595" s="117">
        <v>3.539644</v>
      </c>
      <c r="N2595" s="117" t="str">
        <f t="shared" si="243"/>
        <v>204000134000</v>
      </c>
      <c r="O2595" s="117">
        <f t="shared" si="244"/>
        <v>46</v>
      </c>
      <c r="P2595" s="117">
        <f t="shared" si="245"/>
        <v>29</v>
      </c>
      <c r="R2595" s="117">
        <f>VLOOKUP(B2595&amp;"-"&amp;C2595,Backgroundconc!$A$3:$E$2100,4,FALSE)</f>
        <v>204000</v>
      </c>
      <c r="S2595" s="117">
        <f>VLOOKUP(B2595&amp;"-"&amp;C2595,Backgroundconc!$A$3:$E$2100,5,FALSE)</f>
        <v>134000</v>
      </c>
    </row>
    <row r="2596" spans="1:19">
      <c r="A2596" s="117" t="str">
        <f t="shared" si="242"/>
        <v>46302012</v>
      </c>
      <c r="B2596" s="117">
        <f t="shared" si="246"/>
        <v>46</v>
      </c>
      <c r="C2596" s="117">
        <f t="shared" si="247"/>
        <v>30</v>
      </c>
      <c r="D2596" s="117">
        <v>204000</v>
      </c>
      <c r="E2596" s="117">
        <v>138000</v>
      </c>
      <c r="F2596" s="117">
        <v>2012</v>
      </c>
      <c r="G2596" s="117">
        <v>4.0679299999999996</v>
      </c>
      <c r="N2596" s="117" t="str">
        <f t="shared" si="243"/>
        <v>204000138000</v>
      </c>
      <c r="O2596" s="117">
        <f t="shared" si="244"/>
        <v>46</v>
      </c>
      <c r="P2596" s="117">
        <f t="shared" si="245"/>
        <v>30</v>
      </c>
      <c r="R2596" s="117">
        <f>VLOOKUP(B2596&amp;"-"&amp;C2596,Backgroundconc!$A$3:$E$2100,4,FALSE)</f>
        <v>204000</v>
      </c>
      <c r="S2596" s="117">
        <f>VLOOKUP(B2596&amp;"-"&amp;C2596,Backgroundconc!$A$3:$E$2100,5,FALSE)</f>
        <v>138000</v>
      </c>
    </row>
    <row r="2597" spans="1:19">
      <c r="A2597" s="117" t="str">
        <f t="shared" si="242"/>
        <v>46312012</v>
      </c>
      <c r="B2597" s="117">
        <f t="shared" si="246"/>
        <v>46</v>
      </c>
      <c r="C2597" s="117">
        <f t="shared" si="247"/>
        <v>31</v>
      </c>
      <c r="D2597" s="117">
        <v>204000</v>
      </c>
      <c r="E2597" s="117">
        <v>142000</v>
      </c>
      <c r="F2597" s="117">
        <v>2012</v>
      </c>
      <c r="G2597" s="117">
        <v>4.0202400000000003</v>
      </c>
      <c r="N2597" s="117" t="str">
        <f t="shared" si="243"/>
        <v>204000142000</v>
      </c>
      <c r="O2597" s="117">
        <f t="shared" si="244"/>
        <v>46</v>
      </c>
      <c r="P2597" s="117">
        <f t="shared" si="245"/>
        <v>31</v>
      </c>
      <c r="R2597" s="117">
        <f>VLOOKUP(B2597&amp;"-"&amp;C2597,Backgroundconc!$A$3:$E$2100,4,FALSE)</f>
        <v>204000</v>
      </c>
      <c r="S2597" s="117">
        <f>VLOOKUP(B2597&amp;"-"&amp;C2597,Backgroundconc!$A$3:$E$2100,5,FALSE)</f>
        <v>142000</v>
      </c>
    </row>
    <row r="2598" spans="1:19">
      <c r="A2598" s="117" t="str">
        <f t="shared" si="242"/>
        <v>46322012</v>
      </c>
      <c r="B2598" s="117">
        <f t="shared" si="246"/>
        <v>46</v>
      </c>
      <c r="C2598" s="117">
        <f t="shared" si="247"/>
        <v>32</v>
      </c>
      <c r="D2598" s="117">
        <v>204000</v>
      </c>
      <c r="E2598" s="117">
        <v>146000</v>
      </c>
      <c r="F2598" s="117">
        <v>2012</v>
      </c>
      <c r="G2598" s="117">
        <v>4.0901059999999996</v>
      </c>
      <c r="N2598" s="117" t="str">
        <f t="shared" si="243"/>
        <v>204000146000</v>
      </c>
      <c r="O2598" s="117">
        <f t="shared" si="244"/>
        <v>46</v>
      </c>
      <c r="P2598" s="117">
        <f t="shared" si="245"/>
        <v>32</v>
      </c>
      <c r="R2598" s="117">
        <f>VLOOKUP(B2598&amp;"-"&amp;C2598,Backgroundconc!$A$3:$E$2100,4,FALSE)</f>
        <v>204000</v>
      </c>
      <c r="S2598" s="117">
        <f>VLOOKUP(B2598&amp;"-"&amp;C2598,Backgroundconc!$A$3:$E$2100,5,FALSE)</f>
        <v>146000</v>
      </c>
    </row>
    <row r="2599" spans="1:19">
      <c r="A2599" s="117" t="str">
        <f t="shared" si="242"/>
        <v>46332012</v>
      </c>
      <c r="B2599" s="117">
        <f t="shared" si="246"/>
        <v>46</v>
      </c>
      <c r="C2599" s="117">
        <f t="shared" si="247"/>
        <v>33</v>
      </c>
      <c r="D2599" s="117">
        <v>204000</v>
      </c>
      <c r="E2599" s="117">
        <v>150000</v>
      </c>
      <c r="F2599" s="117">
        <v>2012</v>
      </c>
      <c r="G2599" s="117">
        <v>4.1456939999999998</v>
      </c>
      <c r="N2599" s="117" t="str">
        <f t="shared" si="243"/>
        <v>204000150000</v>
      </c>
      <c r="O2599" s="117">
        <f t="shared" si="244"/>
        <v>46</v>
      </c>
      <c r="P2599" s="117">
        <f t="shared" si="245"/>
        <v>33</v>
      </c>
      <c r="R2599" s="117">
        <f>VLOOKUP(B2599&amp;"-"&amp;C2599,Backgroundconc!$A$3:$E$2100,4,FALSE)</f>
        <v>204000</v>
      </c>
      <c r="S2599" s="117">
        <f>VLOOKUP(B2599&amp;"-"&amp;C2599,Backgroundconc!$A$3:$E$2100,5,FALSE)</f>
        <v>150000</v>
      </c>
    </row>
    <row r="2600" spans="1:19">
      <c r="A2600" s="117" t="str">
        <f t="shared" si="242"/>
        <v>46342012</v>
      </c>
      <c r="B2600" s="117">
        <f t="shared" si="246"/>
        <v>46</v>
      </c>
      <c r="C2600" s="117">
        <f t="shared" si="247"/>
        <v>34</v>
      </c>
      <c r="D2600" s="117">
        <v>204000</v>
      </c>
      <c r="E2600" s="117">
        <v>154000</v>
      </c>
      <c r="F2600" s="117">
        <v>2012</v>
      </c>
      <c r="G2600" s="117">
        <v>4.0058569999999998</v>
      </c>
      <c r="N2600" s="117" t="str">
        <f t="shared" si="243"/>
        <v>204000154000</v>
      </c>
      <c r="O2600" s="117">
        <f t="shared" si="244"/>
        <v>46</v>
      </c>
      <c r="P2600" s="117">
        <f t="shared" si="245"/>
        <v>34</v>
      </c>
      <c r="R2600" s="117">
        <f>VLOOKUP(B2600&amp;"-"&amp;C2600,Backgroundconc!$A$3:$E$2100,4,FALSE)</f>
        <v>204000</v>
      </c>
      <c r="S2600" s="117">
        <f>VLOOKUP(B2600&amp;"-"&amp;C2600,Backgroundconc!$A$3:$E$2100,5,FALSE)</f>
        <v>154000</v>
      </c>
    </row>
    <row r="2601" spans="1:19">
      <c r="A2601" s="117" t="str">
        <f t="shared" si="242"/>
        <v>46352012</v>
      </c>
      <c r="B2601" s="117">
        <f t="shared" si="246"/>
        <v>46</v>
      </c>
      <c r="C2601" s="117">
        <f t="shared" si="247"/>
        <v>35</v>
      </c>
      <c r="D2601" s="117">
        <v>204000</v>
      </c>
      <c r="E2601" s="117">
        <v>158000</v>
      </c>
      <c r="F2601" s="117">
        <v>2012</v>
      </c>
      <c r="G2601" s="117">
        <v>3.758902</v>
      </c>
      <c r="N2601" s="117" t="str">
        <f t="shared" si="243"/>
        <v>204000158000</v>
      </c>
      <c r="O2601" s="117">
        <f t="shared" si="244"/>
        <v>46</v>
      </c>
      <c r="P2601" s="117">
        <f t="shared" si="245"/>
        <v>35</v>
      </c>
      <c r="R2601" s="117">
        <f>VLOOKUP(B2601&amp;"-"&amp;C2601,Backgroundconc!$A$3:$E$2100,4,FALSE)</f>
        <v>204000</v>
      </c>
      <c r="S2601" s="117">
        <f>VLOOKUP(B2601&amp;"-"&amp;C2601,Backgroundconc!$A$3:$E$2100,5,FALSE)</f>
        <v>158000</v>
      </c>
    </row>
    <row r="2602" spans="1:19">
      <c r="A2602" s="117" t="str">
        <f t="shared" si="242"/>
        <v>46362012</v>
      </c>
      <c r="B2602" s="117">
        <f t="shared" si="246"/>
        <v>46</v>
      </c>
      <c r="C2602" s="117">
        <f t="shared" si="247"/>
        <v>36</v>
      </c>
      <c r="D2602" s="117">
        <v>204000</v>
      </c>
      <c r="E2602" s="117">
        <v>162000</v>
      </c>
      <c r="F2602" s="117">
        <v>2012</v>
      </c>
      <c r="G2602" s="117">
        <v>3.5684840000000002</v>
      </c>
      <c r="N2602" s="117" t="str">
        <f t="shared" si="243"/>
        <v>204000162000</v>
      </c>
      <c r="O2602" s="117">
        <f t="shared" si="244"/>
        <v>46</v>
      </c>
      <c r="P2602" s="117">
        <f t="shared" si="245"/>
        <v>36</v>
      </c>
      <c r="R2602" s="117">
        <f>VLOOKUP(B2602&amp;"-"&amp;C2602,Backgroundconc!$A$3:$E$2100,4,FALSE)</f>
        <v>204000</v>
      </c>
      <c r="S2602" s="117">
        <f>VLOOKUP(B2602&amp;"-"&amp;C2602,Backgroundconc!$A$3:$E$2100,5,FALSE)</f>
        <v>162000</v>
      </c>
    </row>
    <row r="2603" spans="1:19">
      <c r="A2603" s="117" t="str">
        <f t="shared" si="242"/>
        <v>46372012</v>
      </c>
      <c r="B2603" s="117">
        <f t="shared" si="246"/>
        <v>46</v>
      </c>
      <c r="C2603" s="117">
        <f t="shared" si="247"/>
        <v>37</v>
      </c>
      <c r="D2603" s="117">
        <v>204000</v>
      </c>
      <c r="E2603" s="117">
        <v>166000</v>
      </c>
      <c r="F2603" s="117">
        <v>2012</v>
      </c>
      <c r="G2603" s="117">
        <v>3.4730029999999998</v>
      </c>
      <c r="N2603" s="117" t="str">
        <f t="shared" si="243"/>
        <v>204000166000</v>
      </c>
      <c r="O2603" s="117">
        <f t="shared" si="244"/>
        <v>46</v>
      </c>
      <c r="P2603" s="117">
        <f t="shared" si="245"/>
        <v>37</v>
      </c>
      <c r="R2603" s="117">
        <f>VLOOKUP(B2603&amp;"-"&amp;C2603,Backgroundconc!$A$3:$E$2100,4,FALSE)</f>
        <v>204000</v>
      </c>
      <c r="S2603" s="117">
        <f>VLOOKUP(B2603&amp;"-"&amp;C2603,Backgroundconc!$A$3:$E$2100,5,FALSE)</f>
        <v>166000</v>
      </c>
    </row>
    <row r="2604" spans="1:19">
      <c r="A2604" s="117" t="str">
        <f t="shared" si="242"/>
        <v>46382012</v>
      </c>
      <c r="B2604" s="117">
        <f t="shared" si="246"/>
        <v>46</v>
      </c>
      <c r="C2604" s="117">
        <f t="shared" si="247"/>
        <v>38</v>
      </c>
      <c r="D2604" s="117">
        <v>204000</v>
      </c>
      <c r="E2604" s="117">
        <v>170000</v>
      </c>
      <c r="F2604" s="117">
        <v>2012</v>
      </c>
      <c r="G2604" s="117">
        <v>3.564886</v>
      </c>
      <c r="N2604" s="117" t="str">
        <f t="shared" si="243"/>
        <v>204000170000</v>
      </c>
      <c r="O2604" s="117">
        <f t="shared" si="244"/>
        <v>46</v>
      </c>
      <c r="P2604" s="117">
        <f t="shared" si="245"/>
        <v>38</v>
      </c>
      <c r="R2604" s="117">
        <f>VLOOKUP(B2604&amp;"-"&amp;C2604,Backgroundconc!$A$3:$E$2100,4,FALSE)</f>
        <v>204000</v>
      </c>
      <c r="S2604" s="117">
        <f>VLOOKUP(B2604&amp;"-"&amp;C2604,Backgroundconc!$A$3:$E$2100,5,FALSE)</f>
        <v>170000</v>
      </c>
    </row>
    <row r="2605" spans="1:19">
      <c r="A2605" s="117" t="str">
        <f t="shared" si="242"/>
        <v>46392012</v>
      </c>
      <c r="B2605" s="117">
        <f t="shared" si="246"/>
        <v>46</v>
      </c>
      <c r="C2605" s="117">
        <f t="shared" si="247"/>
        <v>39</v>
      </c>
      <c r="D2605" s="117">
        <v>204000</v>
      </c>
      <c r="E2605" s="117">
        <v>174000</v>
      </c>
      <c r="F2605" s="117">
        <v>2012</v>
      </c>
      <c r="G2605" s="117">
        <v>3.7014870000000002</v>
      </c>
      <c r="N2605" s="117" t="str">
        <f t="shared" si="243"/>
        <v>204000174000</v>
      </c>
      <c r="O2605" s="117">
        <f t="shared" si="244"/>
        <v>46</v>
      </c>
      <c r="P2605" s="117">
        <f t="shared" si="245"/>
        <v>39</v>
      </c>
      <c r="R2605" s="117">
        <f>VLOOKUP(B2605&amp;"-"&amp;C2605,Backgroundconc!$A$3:$E$2100,4,FALSE)</f>
        <v>204000</v>
      </c>
      <c r="S2605" s="117">
        <f>VLOOKUP(B2605&amp;"-"&amp;C2605,Backgroundconc!$A$3:$E$2100,5,FALSE)</f>
        <v>174000</v>
      </c>
    </row>
    <row r="2606" spans="1:19">
      <c r="A2606" s="117" t="str">
        <f t="shared" si="242"/>
        <v>46402012</v>
      </c>
      <c r="B2606" s="117">
        <f t="shared" si="246"/>
        <v>46</v>
      </c>
      <c r="C2606" s="117">
        <f t="shared" si="247"/>
        <v>40</v>
      </c>
      <c r="D2606" s="117">
        <v>204000</v>
      </c>
      <c r="E2606" s="117">
        <v>178000</v>
      </c>
      <c r="F2606" s="117">
        <v>2012</v>
      </c>
      <c r="G2606" s="117">
        <v>3.4461089999999999</v>
      </c>
      <c r="N2606" s="117" t="str">
        <f t="shared" si="243"/>
        <v>204000178000</v>
      </c>
      <c r="O2606" s="117">
        <f t="shared" si="244"/>
        <v>46</v>
      </c>
      <c r="P2606" s="117">
        <f t="shared" si="245"/>
        <v>40</v>
      </c>
      <c r="R2606" s="117">
        <f>VLOOKUP(B2606&amp;"-"&amp;C2606,Backgroundconc!$A$3:$E$2100,4,FALSE)</f>
        <v>204000</v>
      </c>
      <c r="S2606" s="117">
        <f>VLOOKUP(B2606&amp;"-"&amp;C2606,Backgroundconc!$A$3:$E$2100,5,FALSE)</f>
        <v>178000</v>
      </c>
    </row>
    <row r="2607" spans="1:19">
      <c r="A2607" s="117" t="str">
        <f t="shared" si="242"/>
        <v>46412012</v>
      </c>
      <c r="B2607" s="117">
        <f t="shared" si="246"/>
        <v>46</v>
      </c>
      <c r="C2607" s="117">
        <f t="shared" si="247"/>
        <v>41</v>
      </c>
      <c r="D2607" s="117">
        <v>204000</v>
      </c>
      <c r="E2607" s="117">
        <v>182000</v>
      </c>
      <c r="F2607" s="117">
        <v>2012</v>
      </c>
      <c r="G2607" s="117">
        <v>3.3756179999999998</v>
      </c>
      <c r="N2607" s="117" t="str">
        <f t="shared" si="243"/>
        <v>204000182000</v>
      </c>
      <c r="O2607" s="117">
        <f t="shared" si="244"/>
        <v>46</v>
      </c>
      <c r="P2607" s="117">
        <f t="shared" si="245"/>
        <v>41</v>
      </c>
      <c r="R2607" s="117">
        <f>VLOOKUP(B2607&amp;"-"&amp;C2607,Backgroundconc!$A$3:$E$2100,4,FALSE)</f>
        <v>204000</v>
      </c>
      <c r="S2607" s="117">
        <f>VLOOKUP(B2607&amp;"-"&amp;C2607,Backgroundconc!$A$3:$E$2100,5,FALSE)</f>
        <v>182000</v>
      </c>
    </row>
    <row r="2608" spans="1:19">
      <c r="A2608" s="117" t="str">
        <f t="shared" si="242"/>
        <v>46422012</v>
      </c>
      <c r="B2608" s="117">
        <f t="shared" si="246"/>
        <v>46</v>
      </c>
      <c r="C2608" s="117">
        <f t="shared" si="247"/>
        <v>42</v>
      </c>
      <c r="D2608" s="117">
        <v>204000</v>
      </c>
      <c r="E2608" s="117">
        <v>186000</v>
      </c>
      <c r="F2608" s="117">
        <v>2012</v>
      </c>
      <c r="G2608" s="117">
        <v>3.091485</v>
      </c>
      <c r="N2608" s="117" t="str">
        <f t="shared" si="243"/>
        <v>204000186000</v>
      </c>
      <c r="O2608" s="117">
        <f t="shared" si="244"/>
        <v>46</v>
      </c>
      <c r="P2608" s="117">
        <f t="shared" si="245"/>
        <v>42</v>
      </c>
      <c r="R2608" s="117">
        <f>VLOOKUP(B2608&amp;"-"&amp;C2608,Backgroundconc!$A$3:$E$2100,4,FALSE)</f>
        <v>204000</v>
      </c>
      <c r="S2608" s="117">
        <f>VLOOKUP(B2608&amp;"-"&amp;C2608,Backgroundconc!$A$3:$E$2100,5,FALSE)</f>
        <v>186000</v>
      </c>
    </row>
    <row r="2609" spans="1:19">
      <c r="A2609" s="117" t="str">
        <f t="shared" si="242"/>
        <v>46432012</v>
      </c>
      <c r="B2609" s="117">
        <f t="shared" si="246"/>
        <v>46</v>
      </c>
      <c r="C2609" s="117">
        <f t="shared" si="247"/>
        <v>43</v>
      </c>
      <c r="D2609" s="117">
        <v>204000</v>
      </c>
      <c r="E2609" s="117">
        <v>190000</v>
      </c>
      <c r="F2609" s="117">
        <v>2012</v>
      </c>
      <c r="G2609" s="117">
        <v>3.1092620000000002</v>
      </c>
      <c r="N2609" s="117" t="str">
        <f t="shared" si="243"/>
        <v>204000190000</v>
      </c>
      <c r="O2609" s="117">
        <f t="shared" si="244"/>
        <v>46</v>
      </c>
      <c r="P2609" s="117">
        <f t="shared" si="245"/>
        <v>43</v>
      </c>
      <c r="R2609" s="117">
        <f>VLOOKUP(B2609&amp;"-"&amp;C2609,Backgroundconc!$A$3:$E$2100,4,FALSE)</f>
        <v>204000</v>
      </c>
      <c r="S2609" s="117">
        <f>VLOOKUP(B2609&amp;"-"&amp;C2609,Backgroundconc!$A$3:$E$2100,5,FALSE)</f>
        <v>190000</v>
      </c>
    </row>
    <row r="2610" spans="1:19">
      <c r="A2610" s="117" t="str">
        <f t="shared" si="242"/>
        <v>46442012</v>
      </c>
      <c r="B2610" s="117">
        <f t="shared" si="246"/>
        <v>46</v>
      </c>
      <c r="C2610" s="117">
        <f t="shared" si="247"/>
        <v>44</v>
      </c>
      <c r="D2610" s="117">
        <v>204000</v>
      </c>
      <c r="E2610" s="117">
        <v>194000</v>
      </c>
      <c r="F2610" s="117">
        <v>2012</v>
      </c>
      <c r="G2610" s="117">
        <v>3.0004529999999998</v>
      </c>
      <c r="N2610" s="117" t="str">
        <f t="shared" si="243"/>
        <v>204000194000</v>
      </c>
      <c r="O2610" s="117">
        <f t="shared" si="244"/>
        <v>46</v>
      </c>
      <c r="P2610" s="117">
        <f t="shared" si="245"/>
        <v>44</v>
      </c>
      <c r="R2610" s="117">
        <f>VLOOKUP(B2610&amp;"-"&amp;C2610,Backgroundconc!$A$3:$E$2100,4,FALSE)</f>
        <v>204000</v>
      </c>
      <c r="S2610" s="117">
        <f>VLOOKUP(B2610&amp;"-"&amp;C2610,Backgroundconc!$A$3:$E$2100,5,FALSE)</f>
        <v>194000</v>
      </c>
    </row>
    <row r="2611" spans="1:19">
      <c r="A2611" s="117" t="str">
        <f t="shared" si="242"/>
        <v>46452012</v>
      </c>
      <c r="B2611" s="117">
        <f t="shared" si="246"/>
        <v>46</v>
      </c>
      <c r="C2611" s="117">
        <f t="shared" si="247"/>
        <v>45</v>
      </c>
      <c r="D2611" s="117">
        <v>204000</v>
      </c>
      <c r="E2611" s="117">
        <v>198000</v>
      </c>
      <c r="F2611" s="117">
        <v>2012</v>
      </c>
      <c r="G2611" s="117">
        <v>2.8565990000000001</v>
      </c>
      <c r="N2611" s="117" t="str">
        <f t="shared" si="243"/>
        <v>204000198000</v>
      </c>
      <c r="O2611" s="117">
        <f t="shared" si="244"/>
        <v>46</v>
      </c>
      <c r="P2611" s="117">
        <f t="shared" si="245"/>
        <v>45</v>
      </c>
      <c r="R2611" s="117">
        <f>VLOOKUP(B2611&amp;"-"&amp;C2611,Backgroundconc!$A$3:$E$2100,4,FALSE)</f>
        <v>204000</v>
      </c>
      <c r="S2611" s="117">
        <f>VLOOKUP(B2611&amp;"-"&amp;C2611,Backgroundconc!$A$3:$E$2100,5,FALSE)</f>
        <v>198000</v>
      </c>
    </row>
    <row r="2612" spans="1:19">
      <c r="A2612" s="117" t="str">
        <f t="shared" si="242"/>
        <v>46462012</v>
      </c>
      <c r="B2612" s="117">
        <f t="shared" si="246"/>
        <v>46</v>
      </c>
      <c r="C2612" s="117">
        <f t="shared" si="247"/>
        <v>46</v>
      </c>
      <c r="D2612" s="117">
        <v>204000</v>
      </c>
      <c r="E2612" s="117">
        <v>202000</v>
      </c>
      <c r="F2612" s="117">
        <v>2012</v>
      </c>
      <c r="G2612" s="117">
        <v>2.803572</v>
      </c>
      <c r="N2612" s="117" t="str">
        <f t="shared" si="243"/>
        <v>204000202000</v>
      </c>
      <c r="O2612" s="117">
        <f t="shared" si="244"/>
        <v>46</v>
      </c>
      <c r="P2612" s="117">
        <f t="shared" si="245"/>
        <v>46</v>
      </c>
      <c r="R2612" s="117">
        <f>VLOOKUP(B2612&amp;"-"&amp;C2612,Backgroundconc!$A$3:$E$2100,4,FALSE)</f>
        <v>204000</v>
      </c>
      <c r="S2612" s="117">
        <f>VLOOKUP(B2612&amp;"-"&amp;C2612,Backgroundconc!$A$3:$E$2100,5,FALSE)</f>
        <v>202000</v>
      </c>
    </row>
    <row r="2613" spans="1:19">
      <c r="A2613" s="117" t="str">
        <f t="shared" si="242"/>
        <v>46472012</v>
      </c>
      <c r="B2613" s="117">
        <f t="shared" si="246"/>
        <v>46</v>
      </c>
      <c r="C2613" s="117">
        <f t="shared" si="247"/>
        <v>47</v>
      </c>
      <c r="D2613" s="117">
        <v>204000</v>
      </c>
      <c r="E2613" s="117">
        <v>206000</v>
      </c>
      <c r="F2613" s="117">
        <v>2012</v>
      </c>
      <c r="G2613" s="117">
        <v>2.7202929999999999</v>
      </c>
      <c r="N2613" s="117" t="str">
        <f t="shared" si="243"/>
        <v>204000206000</v>
      </c>
      <c r="O2613" s="117">
        <f t="shared" si="244"/>
        <v>46</v>
      </c>
      <c r="P2613" s="117">
        <f t="shared" si="245"/>
        <v>47</v>
      </c>
      <c r="R2613" s="117">
        <f>VLOOKUP(B2613&amp;"-"&amp;C2613,Backgroundconc!$A$3:$E$2100,4,FALSE)</f>
        <v>204000</v>
      </c>
      <c r="S2613" s="117">
        <f>VLOOKUP(B2613&amp;"-"&amp;C2613,Backgroundconc!$A$3:$E$2100,5,FALSE)</f>
        <v>206000</v>
      </c>
    </row>
    <row r="2614" spans="1:19">
      <c r="A2614" s="117" t="str">
        <f t="shared" si="242"/>
        <v>46482012</v>
      </c>
      <c r="B2614" s="117">
        <f t="shared" si="246"/>
        <v>46</v>
      </c>
      <c r="C2614" s="117">
        <f t="shared" si="247"/>
        <v>48</v>
      </c>
      <c r="D2614" s="117">
        <v>204000</v>
      </c>
      <c r="E2614" s="117">
        <v>210000</v>
      </c>
      <c r="F2614" s="117">
        <v>2012</v>
      </c>
      <c r="G2614" s="117">
        <v>2.5969329999999999</v>
      </c>
      <c r="N2614" s="117" t="str">
        <f t="shared" si="243"/>
        <v>204000210000</v>
      </c>
      <c r="O2614" s="117">
        <f t="shared" si="244"/>
        <v>46</v>
      </c>
      <c r="P2614" s="117">
        <f t="shared" si="245"/>
        <v>48</v>
      </c>
      <c r="R2614" s="117">
        <f>VLOOKUP(B2614&amp;"-"&amp;C2614,Backgroundconc!$A$3:$E$2100,4,FALSE)</f>
        <v>204000</v>
      </c>
      <c r="S2614" s="117">
        <f>VLOOKUP(B2614&amp;"-"&amp;C2614,Backgroundconc!$A$3:$E$2100,5,FALSE)</f>
        <v>210000</v>
      </c>
    </row>
    <row r="2615" spans="1:19">
      <c r="A2615" s="117" t="str">
        <f t="shared" si="242"/>
        <v>46492012</v>
      </c>
      <c r="B2615" s="117">
        <f t="shared" si="246"/>
        <v>46</v>
      </c>
      <c r="C2615" s="117">
        <f t="shared" si="247"/>
        <v>49</v>
      </c>
      <c r="D2615" s="117">
        <v>204000</v>
      </c>
      <c r="E2615" s="117">
        <v>214000</v>
      </c>
      <c r="F2615" s="117">
        <v>2012</v>
      </c>
      <c r="G2615" s="117">
        <v>2.6088680000000002</v>
      </c>
      <c r="N2615" s="117" t="str">
        <f t="shared" si="243"/>
        <v>204000214000</v>
      </c>
      <c r="O2615" s="117">
        <f t="shared" si="244"/>
        <v>46</v>
      </c>
      <c r="P2615" s="117">
        <f t="shared" si="245"/>
        <v>49</v>
      </c>
      <c r="R2615" s="117">
        <f>VLOOKUP(B2615&amp;"-"&amp;C2615,Backgroundconc!$A$3:$E$2100,4,FALSE)</f>
        <v>204000</v>
      </c>
      <c r="S2615" s="117">
        <f>VLOOKUP(B2615&amp;"-"&amp;C2615,Backgroundconc!$A$3:$E$2100,5,FALSE)</f>
        <v>214000</v>
      </c>
    </row>
    <row r="2616" spans="1:19">
      <c r="A2616" s="117" t="str">
        <f t="shared" si="242"/>
        <v>46502012</v>
      </c>
      <c r="B2616" s="117">
        <f t="shared" si="246"/>
        <v>46</v>
      </c>
      <c r="C2616" s="117">
        <f t="shared" si="247"/>
        <v>50</v>
      </c>
      <c r="D2616" s="117">
        <v>204000</v>
      </c>
      <c r="E2616" s="117">
        <v>218000</v>
      </c>
      <c r="F2616" s="117">
        <v>2012</v>
      </c>
      <c r="G2616" s="117">
        <v>2.5925319999999998</v>
      </c>
      <c r="N2616" s="117" t="str">
        <f t="shared" si="243"/>
        <v>204000218000</v>
      </c>
      <c r="O2616" s="117">
        <f t="shared" si="244"/>
        <v>46</v>
      </c>
      <c r="P2616" s="117">
        <f t="shared" si="245"/>
        <v>50</v>
      </c>
      <c r="R2616" s="117">
        <f>VLOOKUP(B2616&amp;"-"&amp;C2616,Backgroundconc!$A$3:$E$2100,4,FALSE)</f>
        <v>204000</v>
      </c>
      <c r="S2616" s="117">
        <f>VLOOKUP(B2616&amp;"-"&amp;C2616,Backgroundconc!$A$3:$E$2100,5,FALSE)</f>
        <v>218000</v>
      </c>
    </row>
    <row r="2617" spans="1:19">
      <c r="A2617" s="117" t="str">
        <f t="shared" si="242"/>
        <v>46512012</v>
      </c>
      <c r="B2617" s="117">
        <f t="shared" si="246"/>
        <v>46</v>
      </c>
      <c r="C2617" s="117">
        <f t="shared" si="247"/>
        <v>51</v>
      </c>
      <c r="D2617" s="117">
        <v>204000</v>
      </c>
      <c r="E2617" s="117">
        <v>222000</v>
      </c>
      <c r="F2617" s="117">
        <v>2012</v>
      </c>
      <c r="G2617" s="117">
        <v>2.626404</v>
      </c>
      <c r="N2617" s="117" t="str">
        <f t="shared" si="243"/>
        <v>204000222000</v>
      </c>
      <c r="O2617" s="117">
        <f t="shared" si="244"/>
        <v>46</v>
      </c>
      <c r="P2617" s="117">
        <f t="shared" si="245"/>
        <v>51</v>
      </c>
      <c r="R2617" s="117">
        <f>VLOOKUP(B2617&amp;"-"&amp;C2617,Backgroundconc!$A$3:$E$2100,4,FALSE)</f>
        <v>204000</v>
      </c>
      <c r="S2617" s="117">
        <f>VLOOKUP(B2617&amp;"-"&amp;C2617,Backgroundconc!$A$3:$E$2100,5,FALSE)</f>
        <v>222000</v>
      </c>
    </row>
    <row r="2618" spans="1:19">
      <c r="A2618" s="117" t="str">
        <f t="shared" si="242"/>
        <v>46522012</v>
      </c>
      <c r="B2618" s="117">
        <f t="shared" si="246"/>
        <v>46</v>
      </c>
      <c r="C2618" s="117">
        <f t="shared" si="247"/>
        <v>52</v>
      </c>
      <c r="D2618" s="117">
        <v>204000</v>
      </c>
      <c r="E2618" s="117">
        <v>226000</v>
      </c>
      <c r="F2618" s="117">
        <v>2012</v>
      </c>
      <c r="G2618" s="117">
        <v>2.7634840000000001</v>
      </c>
      <c r="N2618" s="117" t="str">
        <f t="shared" si="243"/>
        <v>204000226000</v>
      </c>
      <c r="O2618" s="117">
        <f t="shared" si="244"/>
        <v>46</v>
      </c>
      <c r="P2618" s="117">
        <f t="shared" si="245"/>
        <v>52</v>
      </c>
      <c r="R2618" s="117">
        <f>VLOOKUP(B2618&amp;"-"&amp;C2618,Backgroundconc!$A$3:$E$2100,4,FALSE)</f>
        <v>204000</v>
      </c>
      <c r="S2618" s="117">
        <f>VLOOKUP(B2618&amp;"-"&amp;C2618,Backgroundconc!$A$3:$E$2100,5,FALSE)</f>
        <v>226000</v>
      </c>
    </row>
    <row r="2619" spans="1:19">
      <c r="A2619" s="117" t="str">
        <f t="shared" si="242"/>
        <v>46532012</v>
      </c>
      <c r="B2619" s="117">
        <f t="shared" si="246"/>
        <v>46</v>
      </c>
      <c r="C2619" s="117">
        <f t="shared" si="247"/>
        <v>53</v>
      </c>
      <c r="D2619" s="117">
        <v>204000</v>
      </c>
      <c r="E2619" s="117">
        <v>230000</v>
      </c>
      <c r="F2619" s="117">
        <v>2012</v>
      </c>
      <c r="G2619" s="117">
        <v>3.0204149999999998</v>
      </c>
      <c r="N2619" s="117" t="str">
        <f t="shared" si="243"/>
        <v>204000230000</v>
      </c>
      <c r="O2619" s="117">
        <f t="shared" si="244"/>
        <v>46</v>
      </c>
      <c r="P2619" s="117">
        <f t="shared" si="245"/>
        <v>53</v>
      </c>
      <c r="R2619" s="117">
        <f>VLOOKUP(B2619&amp;"-"&amp;C2619,Backgroundconc!$A$3:$E$2100,4,FALSE)</f>
        <v>204000</v>
      </c>
      <c r="S2619" s="117">
        <f>VLOOKUP(B2619&amp;"-"&amp;C2619,Backgroundconc!$A$3:$E$2100,5,FALSE)</f>
        <v>230000</v>
      </c>
    </row>
    <row r="2620" spans="1:19">
      <c r="A2620" s="117" t="str">
        <f t="shared" si="242"/>
        <v>46542012</v>
      </c>
      <c r="B2620" s="117">
        <f t="shared" si="246"/>
        <v>46</v>
      </c>
      <c r="C2620" s="117">
        <f t="shared" si="247"/>
        <v>54</v>
      </c>
      <c r="D2620" s="117">
        <v>204000</v>
      </c>
      <c r="E2620" s="117">
        <v>234000</v>
      </c>
      <c r="F2620" s="117">
        <v>2012</v>
      </c>
      <c r="G2620" s="117">
        <v>2.626296</v>
      </c>
      <c r="N2620" s="117" t="str">
        <f t="shared" si="243"/>
        <v>204000234000</v>
      </c>
      <c r="O2620" s="117">
        <f t="shared" si="244"/>
        <v>46</v>
      </c>
      <c r="P2620" s="117">
        <f t="shared" si="245"/>
        <v>54</v>
      </c>
      <c r="R2620" s="117" t="e">
        <f>VLOOKUP(B2620&amp;"-"&amp;C2620,Backgroundconc!$A$3:$E$2100,4,FALSE)</f>
        <v>#N/A</v>
      </c>
      <c r="S2620" s="117" t="e">
        <f>VLOOKUP(B2620&amp;"-"&amp;C2620,Backgroundconc!$A$3:$E$2100,5,FALSE)</f>
        <v>#N/A</v>
      </c>
    </row>
    <row r="2621" spans="1:19">
      <c r="A2621" s="117" t="str">
        <f t="shared" si="242"/>
        <v>46552012</v>
      </c>
      <c r="B2621" s="117">
        <f t="shared" si="246"/>
        <v>46</v>
      </c>
      <c r="C2621" s="117">
        <f t="shared" si="247"/>
        <v>55</v>
      </c>
      <c r="D2621" s="117">
        <v>204000</v>
      </c>
      <c r="E2621" s="117">
        <v>238000</v>
      </c>
      <c r="F2621" s="117">
        <v>2012</v>
      </c>
      <c r="G2621" s="117">
        <v>2.793612</v>
      </c>
      <c r="N2621" s="117" t="str">
        <f t="shared" si="243"/>
        <v>204000238000</v>
      </c>
      <c r="O2621" s="117">
        <f t="shared" si="244"/>
        <v>46</v>
      </c>
      <c r="P2621" s="117">
        <f t="shared" si="245"/>
        <v>55</v>
      </c>
      <c r="R2621" s="117" t="e">
        <f>VLOOKUP(B2621&amp;"-"&amp;C2621,Backgroundconc!$A$3:$E$2100,4,FALSE)</f>
        <v>#N/A</v>
      </c>
      <c r="S2621" s="117" t="e">
        <f>VLOOKUP(B2621&amp;"-"&amp;C2621,Backgroundconc!$A$3:$E$2100,5,FALSE)</f>
        <v>#N/A</v>
      </c>
    </row>
    <row r="2622" spans="1:19">
      <c r="A2622" s="117" t="str">
        <f t="shared" si="242"/>
        <v>46562012</v>
      </c>
      <c r="B2622" s="117">
        <f t="shared" si="246"/>
        <v>46</v>
      </c>
      <c r="C2622" s="117">
        <f t="shared" si="247"/>
        <v>56</v>
      </c>
      <c r="D2622" s="117">
        <v>204000</v>
      </c>
      <c r="E2622" s="117">
        <v>242000</v>
      </c>
      <c r="F2622" s="117">
        <v>2012</v>
      </c>
      <c r="G2622" s="117">
        <v>3.0995680000000001</v>
      </c>
      <c r="N2622" s="117" t="str">
        <f t="shared" si="243"/>
        <v>204000242000</v>
      </c>
      <c r="O2622" s="117">
        <f t="shared" si="244"/>
        <v>46</v>
      </c>
      <c r="P2622" s="117">
        <f t="shared" si="245"/>
        <v>56</v>
      </c>
      <c r="R2622" s="117" t="e">
        <f>VLOOKUP(B2622&amp;"-"&amp;C2622,Backgroundconc!$A$3:$E$2100,4,FALSE)</f>
        <v>#N/A</v>
      </c>
      <c r="S2622" s="117" t="e">
        <f>VLOOKUP(B2622&amp;"-"&amp;C2622,Backgroundconc!$A$3:$E$2100,5,FALSE)</f>
        <v>#N/A</v>
      </c>
    </row>
    <row r="2623" spans="1:19">
      <c r="A2623" s="117" t="str">
        <f t="shared" si="242"/>
        <v>46572012</v>
      </c>
      <c r="B2623" s="117">
        <f t="shared" si="246"/>
        <v>46</v>
      </c>
      <c r="C2623" s="117">
        <f t="shared" si="247"/>
        <v>57</v>
      </c>
      <c r="D2623" s="117">
        <v>204000</v>
      </c>
      <c r="E2623" s="117">
        <v>246000</v>
      </c>
      <c r="F2623" s="117">
        <v>2012</v>
      </c>
      <c r="G2623" s="117">
        <v>2.9156559999999998</v>
      </c>
      <c r="N2623" s="117" t="str">
        <f t="shared" si="243"/>
        <v>204000246000</v>
      </c>
      <c r="O2623" s="117">
        <f t="shared" si="244"/>
        <v>46</v>
      </c>
      <c r="P2623" s="117">
        <f t="shared" si="245"/>
        <v>57</v>
      </c>
      <c r="R2623" s="117" t="e">
        <f>VLOOKUP(B2623&amp;"-"&amp;C2623,Backgroundconc!$A$3:$E$2100,4,FALSE)</f>
        <v>#N/A</v>
      </c>
      <c r="S2623" s="117" t="e">
        <f>VLOOKUP(B2623&amp;"-"&amp;C2623,Backgroundconc!$A$3:$E$2100,5,FALSE)</f>
        <v>#N/A</v>
      </c>
    </row>
    <row r="2624" spans="1:19">
      <c r="A2624" s="117" t="str">
        <f t="shared" si="242"/>
        <v>4712012</v>
      </c>
      <c r="B2624" s="117">
        <f t="shared" si="246"/>
        <v>47</v>
      </c>
      <c r="C2624" s="117">
        <f t="shared" si="247"/>
        <v>1</v>
      </c>
      <c r="D2624" s="117">
        <v>208000</v>
      </c>
      <c r="E2624" s="117">
        <v>22000</v>
      </c>
      <c r="F2624" s="117">
        <v>2012</v>
      </c>
      <c r="G2624" s="117">
        <v>3.1088230000000001</v>
      </c>
      <c r="N2624" s="117" t="str">
        <f t="shared" si="243"/>
        <v>20800022000</v>
      </c>
      <c r="O2624" s="117">
        <f t="shared" si="244"/>
        <v>47</v>
      </c>
      <c r="P2624" s="117">
        <f t="shared" si="245"/>
        <v>1</v>
      </c>
      <c r="R2624" s="117" t="e">
        <f>VLOOKUP(B2624&amp;"-"&amp;C2624,Backgroundconc!$A$3:$E$2100,4,FALSE)</f>
        <v>#N/A</v>
      </c>
      <c r="S2624" s="117" t="e">
        <f>VLOOKUP(B2624&amp;"-"&amp;C2624,Backgroundconc!$A$3:$E$2100,5,FALSE)</f>
        <v>#N/A</v>
      </c>
    </row>
    <row r="2625" spans="1:19">
      <c r="A2625" s="117" t="str">
        <f t="shared" si="242"/>
        <v>4722012</v>
      </c>
      <c r="B2625" s="117">
        <f t="shared" si="246"/>
        <v>47</v>
      </c>
      <c r="C2625" s="117">
        <f t="shared" si="247"/>
        <v>2</v>
      </c>
      <c r="D2625" s="117">
        <v>208000</v>
      </c>
      <c r="E2625" s="117">
        <v>26000</v>
      </c>
      <c r="F2625" s="117">
        <v>2012</v>
      </c>
      <c r="G2625" s="117">
        <v>2.8091789999999999</v>
      </c>
      <c r="N2625" s="117" t="str">
        <f t="shared" si="243"/>
        <v>20800026000</v>
      </c>
      <c r="O2625" s="117">
        <f t="shared" si="244"/>
        <v>47</v>
      </c>
      <c r="P2625" s="117">
        <f t="shared" si="245"/>
        <v>2</v>
      </c>
      <c r="R2625" s="117" t="e">
        <f>VLOOKUP(B2625&amp;"-"&amp;C2625,Backgroundconc!$A$3:$E$2100,4,FALSE)</f>
        <v>#N/A</v>
      </c>
      <c r="S2625" s="117" t="e">
        <f>VLOOKUP(B2625&amp;"-"&amp;C2625,Backgroundconc!$A$3:$E$2100,5,FALSE)</f>
        <v>#N/A</v>
      </c>
    </row>
    <row r="2626" spans="1:19">
      <c r="A2626" s="117" t="str">
        <f t="shared" si="242"/>
        <v>4732012</v>
      </c>
      <c r="B2626" s="117">
        <f t="shared" si="246"/>
        <v>47</v>
      </c>
      <c r="C2626" s="117">
        <f t="shared" si="247"/>
        <v>3</v>
      </c>
      <c r="D2626" s="117">
        <v>208000</v>
      </c>
      <c r="E2626" s="117">
        <v>30000</v>
      </c>
      <c r="F2626" s="117">
        <v>2012</v>
      </c>
      <c r="G2626" s="117">
        <v>2.6296710000000001</v>
      </c>
      <c r="N2626" s="117" t="str">
        <f t="shared" si="243"/>
        <v>20800030000</v>
      </c>
      <c r="O2626" s="117">
        <f t="shared" si="244"/>
        <v>47</v>
      </c>
      <c r="P2626" s="117">
        <f t="shared" si="245"/>
        <v>3</v>
      </c>
      <c r="R2626" s="117" t="e">
        <f>VLOOKUP(B2626&amp;"-"&amp;C2626,Backgroundconc!$A$3:$E$2100,4,FALSE)</f>
        <v>#N/A</v>
      </c>
      <c r="S2626" s="117" t="e">
        <f>VLOOKUP(B2626&amp;"-"&amp;C2626,Backgroundconc!$A$3:$E$2100,5,FALSE)</f>
        <v>#N/A</v>
      </c>
    </row>
    <row r="2627" spans="1:19">
      <c r="A2627" s="117" t="str">
        <f t="shared" ref="A2627:A2690" si="248">CONCATENATE(B2627,C2627,F2627)</f>
        <v>4742012</v>
      </c>
      <c r="B2627" s="117">
        <f t="shared" si="246"/>
        <v>47</v>
      </c>
      <c r="C2627" s="117">
        <f t="shared" si="247"/>
        <v>4</v>
      </c>
      <c r="D2627" s="117">
        <v>208000</v>
      </c>
      <c r="E2627" s="117">
        <v>34000</v>
      </c>
      <c r="F2627" s="117">
        <v>2012</v>
      </c>
      <c r="G2627" s="117">
        <v>2.9973359999999998</v>
      </c>
      <c r="N2627" s="117" t="str">
        <f t="shared" ref="N2627:N2690" si="249">D2627&amp;E2627</f>
        <v>20800034000</v>
      </c>
      <c r="O2627" s="117">
        <f t="shared" ref="O2627:O2690" si="250">B2627</f>
        <v>47</v>
      </c>
      <c r="P2627" s="117">
        <f t="shared" ref="P2627:P2690" si="251">C2627</f>
        <v>4</v>
      </c>
      <c r="R2627" s="117" t="e">
        <f>VLOOKUP(B2627&amp;"-"&amp;C2627,Backgroundconc!$A$3:$E$2100,4,FALSE)</f>
        <v>#N/A</v>
      </c>
      <c r="S2627" s="117" t="e">
        <f>VLOOKUP(B2627&amp;"-"&amp;C2627,Backgroundconc!$A$3:$E$2100,5,FALSE)</f>
        <v>#N/A</v>
      </c>
    </row>
    <row r="2628" spans="1:19">
      <c r="A2628" s="117" t="str">
        <f t="shared" si="248"/>
        <v>4752012</v>
      </c>
      <c r="B2628" s="117">
        <f t="shared" si="246"/>
        <v>47</v>
      </c>
      <c r="C2628" s="117">
        <f t="shared" si="247"/>
        <v>5</v>
      </c>
      <c r="D2628" s="117">
        <v>208000</v>
      </c>
      <c r="E2628" s="117">
        <v>38000</v>
      </c>
      <c r="F2628" s="117">
        <v>2012</v>
      </c>
      <c r="G2628" s="117">
        <v>3.141057</v>
      </c>
      <c r="N2628" s="117" t="str">
        <f t="shared" si="249"/>
        <v>20800038000</v>
      </c>
      <c r="O2628" s="117">
        <f t="shared" si="250"/>
        <v>47</v>
      </c>
      <c r="P2628" s="117">
        <f t="shared" si="251"/>
        <v>5</v>
      </c>
      <c r="R2628" s="117" t="e">
        <f>VLOOKUP(B2628&amp;"-"&amp;C2628,Backgroundconc!$A$3:$E$2100,4,FALSE)</f>
        <v>#N/A</v>
      </c>
      <c r="S2628" s="117" t="e">
        <f>VLOOKUP(B2628&amp;"-"&amp;C2628,Backgroundconc!$A$3:$E$2100,5,FALSE)</f>
        <v>#N/A</v>
      </c>
    </row>
    <row r="2629" spans="1:19">
      <c r="A2629" s="117" t="str">
        <f t="shared" si="248"/>
        <v>4762012</v>
      </c>
      <c r="B2629" s="117">
        <f t="shared" si="246"/>
        <v>47</v>
      </c>
      <c r="C2629" s="117">
        <f t="shared" si="247"/>
        <v>6</v>
      </c>
      <c r="D2629" s="117">
        <v>208000</v>
      </c>
      <c r="E2629" s="117">
        <v>42000</v>
      </c>
      <c r="F2629" s="117">
        <v>2012</v>
      </c>
      <c r="G2629" s="117">
        <v>2.8529149999999999</v>
      </c>
      <c r="N2629" s="117" t="str">
        <f t="shared" si="249"/>
        <v>20800042000</v>
      </c>
      <c r="O2629" s="117">
        <f t="shared" si="250"/>
        <v>47</v>
      </c>
      <c r="P2629" s="117">
        <f t="shared" si="251"/>
        <v>6</v>
      </c>
      <c r="R2629" s="117">
        <f>VLOOKUP(B2629&amp;"-"&amp;C2629,Backgroundconc!$A$3:$E$2100,4,FALSE)</f>
        <v>208000</v>
      </c>
      <c r="S2629" s="117">
        <f>VLOOKUP(B2629&amp;"-"&amp;C2629,Backgroundconc!$A$3:$E$2100,5,FALSE)</f>
        <v>42000</v>
      </c>
    </row>
    <row r="2630" spans="1:19">
      <c r="A2630" s="117" t="str">
        <f t="shared" si="248"/>
        <v>4772012</v>
      </c>
      <c r="B2630" s="117">
        <f t="shared" si="246"/>
        <v>47</v>
      </c>
      <c r="C2630" s="117">
        <f t="shared" si="247"/>
        <v>7</v>
      </c>
      <c r="D2630" s="117">
        <v>208000</v>
      </c>
      <c r="E2630" s="117">
        <v>46000</v>
      </c>
      <c r="F2630" s="117">
        <v>2012</v>
      </c>
      <c r="G2630" s="117">
        <v>2.7314980000000002</v>
      </c>
      <c r="N2630" s="117" t="str">
        <f t="shared" si="249"/>
        <v>20800046000</v>
      </c>
      <c r="O2630" s="117">
        <f t="shared" si="250"/>
        <v>47</v>
      </c>
      <c r="P2630" s="117">
        <f t="shared" si="251"/>
        <v>7</v>
      </c>
      <c r="R2630" s="117">
        <f>VLOOKUP(B2630&amp;"-"&amp;C2630,Backgroundconc!$A$3:$E$2100,4,FALSE)</f>
        <v>208000</v>
      </c>
      <c r="S2630" s="117">
        <f>VLOOKUP(B2630&amp;"-"&amp;C2630,Backgroundconc!$A$3:$E$2100,5,FALSE)</f>
        <v>46000</v>
      </c>
    </row>
    <row r="2631" spans="1:19">
      <c r="A2631" s="117" t="str">
        <f t="shared" si="248"/>
        <v>4782012</v>
      </c>
      <c r="B2631" s="117">
        <f t="shared" si="246"/>
        <v>47</v>
      </c>
      <c r="C2631" s="117">
        <f t="shared" si="247"/>
        <v>8</v>
      </c>
      <c r="D2631" s="117">
        <v>208000</v>
      </c>
      <c r="E2631" s="117">
        <v>50000</v>
      </c>
      <c r="F2631" s="117">
        <v>2012</v>
      </c>
      <c r="G2631" s="117">
        <v>2.698553</v>
      </c>
      <c r="N2631" s="117" t="str">
        <f t="shared" si="249"/>
        <v>20800050000</v>
      </c>
      <c r="O2631" s="117">
        <f t="shared" si="250"/>
        <v>47</v>
      </c>
      <c r="P2631" s="117">
        <f t="shared" si="251"/>
        <v>8</v>
      </c>
      <c r="R2631" s="117">
        <f>VLOOKUP(B2631&amp;"-"&amp;C2631,Backgroundconc!$A$3:$E$2100,4,FALSE)</f>
        <v>208000</v>
      </c>
      <c r="S2631" s="117">
        <f>VLOOKUP(B2631&amp;"-"&amp;C2631,Backgroundconc!$A$3:$E$2100,5,FALSE)</f>
        <v>50000</v>
      </c>
    </row>
    <row r="2632" spans="1:19">
      <c r="A2632" s="117" t="str">
        <f t="shared" si="248"/>
        <v>4792012</v>
      </c>
      <c r="B2632" s="117">
        <f t="shared" si="246"/>
        <v>47</v>
      </c>
      <c r="C2632" s="117">
        <f t="shared" si="247"/>
        <v>9</v>
      </c>
      <c r="D2632" s="117">
        <v>208000</v>
      </c>
      <c r="E2632" s="117">
        <v>54000</v>
      </c>
      <c r="F2632" s="117">
        <v>2012</v>
      </c>
      <c r="G2632" s="117">
        <v>2.7151740000000002</v>
      </c>
      <c r="N2632" s="117" t="str">
        <f t="shared" si="249"/>
        <v>20800054000</v>
      </c>
      <c r="O2632" s="117">
        <f t="shared" si="250"/>
        <v>47</v>
      </c>
      <c r="P2632" s="117">
        <f t="shared" si="251"/>
        <v>9</v>
      </c>
      <c r="R2632" s="117">
        <f>VLOOKUP(B2632&amp;"-"&amp;C2632,Backgroundconc!$A$3:$E$2100,4,FALSE)</f>
        <v>208000</v>
      </c>
      <c r="S2632" s="117">
        <f>VLOOKUP(B2632&amp;"-"&amp;C2632,Backgroundconc!$A$3:$E$2100,5,FALSE)</f>
        <v>54000</v>
      </c>
    </row>
    <row r="2633" spans="1:19">
      <c r="A2633" s="117" t="str">
        <f t="shared" si="248"/>
        <v>47102012</v>
      </c>
      <c r="B2633" s="117">
        <f t="shared" si="246"/>
        <v>47</v>
      </c>
      <c r="C2633" s="117">
        <f t="shared" si="247"/>
        <v>10</v>
      </c>
      <c r="D2633" s="117">
        <v>208000</v>
      </c>
      <c r="E2633" s="117">
        <v>58000</v>
      </c>
      <c r="F2633" s="117">
        <v>2012</v>
      </c>
      <c r="G2633" s="117">
        <v>2.9035660000000001</v>
      </c>
      <c r="N2633" s="117" t="str">
        <f t="shared" si="249"/>
        <v>20800058000</v>
      </c>
      <c r="O2633" s="117">
        <f t="shared" si="250"/>
        <v>47</v>
      </c>
      <c r="P2633" s="117">
        <f t="shared" si="251"/>
        <v>10</v>
      </c>
      <c r="R2633" s="117">
        <f>VLOOKUP(B2633&amp;"-"&amp;C2633,Backgroundconc!$A$3:$E$2100,4,FALSE)</f>
        <v>208000</v>
      </c>
      <c r="S2633" s="117">
        <f>VLOOKUP(B2633&amp;"-"&amp;C2633,Backgroundconc!$A$3:$E$2100,5,FALSE)</f>
        <v>58000</v>
      </c>
    </row>
    <row r="2634" spans="1:19">
      <c r="A2634" s="117" t="str">
        <f t="shared" si="248"/>
        <v>47112012</v>
      </c>
      <c r="B2634" s="117">
        <f t="shared" si="246"/>
        <v>47</v>
      </c>
      <c r="C2634" s="117">
        <f t="shared" si="247"/>
        <v>11</v>
      </c>
      <c r="D2634" s="117">
        <v>208000</v>
      </c>
      <c r="E2634" s="117">
        <v>62000</v>
      </c>
      <c r="F2634" s="117">
        <v>2012</v>
      </c>
      <c r="G2634" s="117">
        <v>3.2650679999999999</v>
      </c>
      <c r="N2634" s="117" t="str">
        <f t="shared" si="249"/>
        <v>20800062000</v>
      </c>
      <c r="O2634" s="117">
        <f t="shared" si="250"/>
        <v>47</v>
      </c>
      <c r="P2634" s="117">
        <f t="shared" si="251"/>
        <v>11</v>
      </c>
      <c r="R2634" s="117">
        <f>VLOOKUP(B2634&amp;"-"&amp;C2634,Backgroundconc!$A$3:$E$2100,4,FALSE)</f>
        <v>208000</v>
      </c>
      <c r="S2634" s="117">
        <f>VLOOKUP(B2634&amp;"-"&amp;C2634,Backgroundconc!$A$3:$E$2100,5,FALSE)</f>
        <v>62000</v>
      </c>
    </row>
    <row r="2635" spans="1:19">
      <c r="A2635" s="117" t="str">
        <f t="shared" si="248"/>
        <v>47122012</v>
      </c>
      <c r="B2635" s="117">
        <f t="shared" si="246"/>
        <v>47</v>
      </c>
      <c r="C2635" s="117">
        <f t="shared" si="247"/>
        <v>12</v>
      </c>
      <c r="D2635" s="117">
        <v>208000</v>
      </c>
      <c r="E2635" s="117">
        <v>66000</v>
      </c>
      <c r="F2635" s="117">
        <v>2012</v>
      </c>
      <c r="G2635" s="117">
        <v>3.5975359999999998</v>
      </c>
      <c r="N2635" s="117" t="str">
        <f t="shared" si="249"/>
        <v>20800066000</v>
      </c>
      <c r="O2635" s="117">
        <f t="shared" si="250"/>
        <v>47</v>
      </c>
      <c r="P2635" s="117">
        <f t="shared" si="251"/>
        <v>12</v>
      </c>
      <c r="R2635" s="117">
        <f>VLOOKUP(B2635&amp;"-"&amp;C2635,Backgroundconc!$A$3:$E$2100,4,FALSE)</f>
        <v>208000</v>
      </c>
      <c r="S2635" s="117">
        <f>VLOOKUP(B2635&amp;"-"&amp;C2635,Backgroundconc!$A$3:$E$2100,5,FALSE)</f>
        <v>66000</v>
      </c>
    </row>
    <row r="2636" spans="1:19">
      <c r="A2636" s="117" t="str">
        <f t="shared" si="248"/>
        <v>47132012</v>
      </c>
      <c r="B2636" s="117">
        <f t="shared" si="246"/>
        <v>47</v>
      </c>
      <c r="C2636" s="117">
        <f t="shared" si="247"/>
        <v>13</v>
      </c>
      <c r="D2636" s="117">
        <v>208000</v>
      </c>
      <c r="E2636" s="117">
        <v>70000</v>
      </c>
      <c r="F2636" s="117">
        <v>2012</v>
      </c>
      <c r="G2636" s="117">
        <v>3.3054559999999999</v>
      </c>
      <c r="N2636" s="117" t="str">
        <f t="shared" si="249"/>
        <v>20800070000</v>
      </c>
      <c r="O2636" s="117">
        <f t="shared" si="250"/>
        <v>47</v>
      </c>
      <c r="P2636" s="117">
        <f t="shared" si="251"/>
        <v>13</v>
      </c>
      <c r="R2636" s="117">
        <f>VLOOKUP(B2636&amp;"-"&amp;C2636,Backgroundconc!$A$3:$E$2100,4,FALSE)</f>
        <v>208000</v>
      </c>
      <c r="S2636" s="117">
        <f>VLOOKUP(B2636&amp;"-"&amp;C2636,Backgroundconc!$A$3:$E$2100,5,FALSE)</f>
        <v>70000</v>
      </c>
    </row>
    <row r="2637" spans="1:19">
      <c r="A2637" s="117" t="str">
        <f t="shared" si="248"/>
        <v>47142012</v>
      </c>
      <c r="B2637" s="117">
        <f t="shared" si="246"/>
        <v>47</v>
      </c>
      <c r="C2637" s="117">
        <f t="shared" si="247"/>
        <v>14</v>
      </c>
      <c r="D2637" s="117">
        <v>208000</v>
      </c>
      <c r="E2637" s="117">
        <v>74000</v>
      </c>
      <c r="F2637" s="117">
        <v>2012</v>
      </c>
      <c r="G2637" s="117">
        <v>3.186877</v>
      </c>
      <c r="N2637" s="117" t="str">
        <f t="shared" si="249"/>
        <v>20800074000</v>
      </c>
      <c r="O2637" s="117">
        <f t="shared" si="250"/>
        <v>47</v>
      </c>
      <c r="P2637" s="117">
        <f t="shared" si="251"/>
        <v>14</v>
      </c>
      <c r="R2637" s="117">
        <f>VLOOKUP(B2637&amp;"-"&amp;C2637,Backgroundconc!$A$3:$E$2100,4,FALSE)</f>
        <v>208000</v>
      </c>
      <c r="S2637" s="117">
        <f>VLOOKUP(B2637&amp;"-"&amp;C2637,Backgroundconc!$A$3:$E$2100,5,FALSE)</f>
        <v>74000</v>
      </c>
    </row>
    <row r="2638" spans="1:19">
      <c r="A2638" s="117" t="str">
        <f t="shared" si="248"/>
        <v>47152012</v>
      </c>
      <c r="B2638" s="117">
        <f t="shared" si="246"/>
        <v>47</v>
      </c>
      <c r="C2638" s="117">
        <f t="shared" si="247"/>
        <v>15</v>
      </c>
      <c r="D2638" s="117">
        <v>208000</v>
      </c>
      <c r="E2638" s="117">
        <v>78000</v>
      </c>
      <c r="F2638" s="117">
        <v>2012</v>
      </c>
      <c r="G2638" s="117">
        <v>3.182655</v>
      </c>
      <c r="N2638" s="117" t="str">
        <f t="shared" si="249"/>
        <v>20800078000</v>
      </c>
      <c r="O2638" s="117">
        <f t="shared" si="250"/>
        <v>47</v>
      </c>
      <c r="P2638" s="117">
        <f t="shared" si="251"/>
        <v>15</v>
      </c>
      <c r="R2638" s="117">
        <f>VLOOKUP(B2638&amp;"-"&amp;C2638,Backgroundconc!$A$3:$E$2100,4,FALSE)</f>
        <v>208000</v>
      </c>
      <c r="S2638" s="117">
        <f>VLOOKUP(B2638&amp;"-"&amp;C2638,Backgroundconc!$A$3:$E$2100,5,FALSE)</f>
        <v>78000</v>
      </c>
    </row>
    <row r="2639" spans="1:19">
      <c r="A2639" s="117" t="str">
        <f t="shared" si="248"/>
        <v>47162012</v>
      </c>
      <c r="B2639" s="117">
        <f t="shared" si="246"/>
        <v>47</v>
      </c>
      <c r="C2639" s="117">
        <f t="shared" si="247"/>
        <v>16</v>
      </c>
      <c r="D2639" s="117">
        <v>208000</v>
      </c>
      <c r="E2639" s="117">
        <v>82000</v>
      </c>
      <c r="F2639" s="117">
        <v>2012</v>
      </c>
      <c r="G2639" s="117">
        <v>2.9632320000000001</v>
      </c>
      <c r="N2639" s="117" t="str">
        <f t="shared" si="249"/>
        <v>20800082000</v>
      </c>
      <c r="O2639" s="117">
        <f t="shared" si="250"/>
        <v>47</v>
      </c>
      <c r="P2639" s="117">
        <f t="shared" si="251"/>
        <v>16</v>
      </c>
      <c r="R2639" s="117">
        <f>VLOOKUP(B2639&amp;"-"&amp;C2639,Backgroundconc!$A$3:$E$2100,4,FALSE)</f>
        <v>208000</v>
      </c>
      <c r="S2639" s="117">
        <f>VLOOKUP(B2639&amp;"-"&amp;C2639,Backgroundconc!$A$3:$E$2100,5,FALSE)</f>
        <v>82000</v>
      </c>
    </row>
    <row r="2640" spans="1:19">
      <c r="A2640" s="117" t="str">
        <f t="shared" si="248"/>
        <v>47172012</v>
      </c>
      <c r="B2640" s="117">
        <f t="shared" si="246"/>
        <v>47</v>
      </c>
      <c r="C2640" s="117">
        <f t="shared" si="247"/>
        <v>17</v>
      </c>
      <c r="D2640" s="117">
        <v>208000</v>
      </c>
      <c r="E2640" s="117">
        <v>86000</v>
      </c>
      <c r="F2640" s="117">
        <v>2012</v>
      </c>
      <c r="G2640" s="117">
        <v>3.1261410000000001</v>
      </c>
      <c r="N2640" s="117" t="str">
        <f t="shared" si="249"/>
        <v>20800086000</v>
      </c>
      <c r="O2640" s="117">
        <f t="shared" si="250"/>
        <v>47</v>
      </c>
      <c r="P2640" s="117">
        <f t="shared" si="251"/>
        <v>17</v>
      </c>
      <c r="R2640" s="117">
        <f>VLOOKUP(B2640&amp;"-"&amp;C2640,Backgroundconc!$A$3:$E$2100,4,FALSE)</f>
        <v>208000</v>
      </c>
      <c r="S2640" s="117">
        <f>VLOOKUP(B2640&amp;"-"&amp;C2640,Backgroundconc!$A$3:$E$2100,5,FALSE)</f>
        <v>86000</v>
      </c>
    </row>
    <row r="2641" spans="1:19">
      <c r="A2641" s="117" t="str">
        <f t="shared" si="248"/>
        <v>47182012</v>
      </c>
      <c r="B2641" s="117">
        <f t="shared" si="246"/>
        <v>47</v>
      </c>
      <c r="C2641" s="117">
        <f t="shared" si="247"/>
        <v>18</v>
      </c>
      <c r="D2641" s="117">
        <v>208000</v>
      </c>
      <c r="E2641" s="117">
        <v>90000</v>
      </c>
      <c r="F2641" s="117">
        <v>2012</v>
      </c>
      <c r="G2641" s="117">
        <v>3.230254</v>
      </c>
      <c r="N2641" s="117" t="str">
        <f t="shared" si="249"/>
        <v>20800090000</v>
      </c>
      <c r="O2641" s="117">
        <f t="shared" si="250"/>
        <v>47</v>
      </c>
      <c r="P2641" s="117">
        <f t="shared" si="251"/>
        <v>18</v>
      </c>
      <c r="R2641" s="117">
        <f>VLOOKUP(B2641&amp;"-"&amp;C2641,Backgroundconc!$A$3:$E$2100,4,FALSE)</f>
        <v>208000</v>
      </c>
      <c r="S2641" s="117">
        <f>VLOOKUP(B2641&amp;"-"&amp;C2641,Backgroundconc!$A$3:$E$2100,5,FALSE)</f>
        <v>90000</v>
      </c>
    </row>
    <row r="2642" spans="1:19">
      <c r="A2642" s="117" t="str">
        <f t="shared" si="248"/>
        <v>47192012</v>
      </c>
      <c r="B2642" s="117">
        <f t="shared" si="246"/>
        <v>47</v>
      </c>
      <c r="C2642" s="117">
        <f t="shared" si="247"/>
        <v>19</v>
      </c>
      <c r="D2642" s="117">
        <v>208000</v>
      </c>
      <c r="E2642" s="117">
        <v>94000</v>
      </c>
      <c r="F2642" s="117">
        <v>2012</v>
      </c>
      <c r="G2642" s="117">
        <v>3.1139220000000001</v>
      </c>
      <c r="N2642" s="117" t="str">
        <f t="shared" si="249"/>
        <v>20800094000</v>
      </c>
      <c r="O2642" s="117">
        <f t="shared" si="250"/>
        <v>47</v>
      </c>
      <c r="P2642" s="117">
        <f t="shared" si="251"/>
        <v>19</v>
      </c>
      <c r="R2642" s="117">
        <f>VLOOKUP(B2642&amp;"-"&amp;C2642,Backgroundconc!$A$3:$E$2100,4,FALSE)</f>
        <v>208000</v>
      </c>
      <c r="S2642" s="117">
        <f>VLOOKUP(B2642&amp;"-"&amp;C2642,Backgroundconc!$A$3:$E$2100,5,FALSE)</f>
        <v>94000</v>
      </c>
    </row>
    <row r="2643" spans="1:19">
      <c r="A2643" s="117" t="str">
        <f t="shared" si="248"/>
        <v>47202012</v>
      </c>
      <c r="B2643" s="117">
        <f t="shared" si="246"/>
        <v>47</v>
      </c>
      <c r="C2643" s="117">
        <f t="shared" si="247"/>
        <v>20</v>
      </c>
      <c r="D2643" s="117">
        <v>208000</v>
      </c>
      <c r="E2643" s="117">
        <v>98000</v>
      </c>
      <c r="F2643" s="117">
        <v>2012</v>
      </c>
      <c r="G2643" s="117">
        <v>3.0363500000000001</v>
      </c>
      <c r="N2643" s="117" t="str">
        <f t="shared" si="249"/>
        <v>20800098000</v>
      </c>
      <c r="O2643" s="117">
        <f t="shared" si="250"/>
        <v>47</v>
      </c>
      <c r="P2643" s="117">
        <f t="shared" si="251"/>
        <v>20</v>
      </c>
      <c r="R2643" s="117">
        <f>VLOOKUP(B2643&amp;"-"&amp;C2643,Backgroundconc!$A$3:$E$2100,4,FALSE)</f>
        <v>208000</v>
      </c>
      <c r="S2643" s="117">
        <f>VLOOKUP(B2643&amp;"-"&amp;C2643,Backgroundconc!$A$3:$E$2100,5,FALSE)</f>
        <v>98000</v>
      </c>
    </row>
    <row r="2644" spans="1:19">
      <c r="A2644" s="117" t="str">
        <f t="shared" si="248"/>
        <v>47212012</v>
      </c>
      <c r="B2644" s="117">
        <f t="shared" si="246"/>
        <v>47</v>
      </c>
      <c r="C2644" s="117">
        <f t="shared" si="247"/>
        <v>21</v>
      </c>
      <c r="D2644" s="117">
        <v>208000</v>
      </c>
      <c r="E2644" s="117">
        <v>102000</v>
      </c>
      <c r="F2644" s="117">
        <v>2012</v>
      </c>
      <c r="G2644" s="117">
        <v>3.1642779999999999</v>
      </c>
      <c r="N2644" s="117" t="str">
        <f t="shared" si="249"/>
        <v>208000102000</v>
      </c>
      <c r="O2644" s="117">
        <f t="shared" si="250"/>
        <v>47</v>
      </c>
      <c r="P2644" s="117">
        <f t="shared" si="251"/>
        <v>21</v>
      </c>
      <c r="R2644" s="117">
        <f>VLOOKUP(B2644&amp;"-"&amp;C2644,Backgroundconc!$A$3:$E$2100,4,FALSE)</f>
        <v>208000</v>
      </c>
      <c r="S2644" s="117">
        <f>VLOOKUP(B2644&amp;"-"&amp;C2644,Backgroundconc!$A$3:$E$2100,5,FALSE)</f>
        <v>102000</v>
      </c>
    </row>
    <row r="2645" spans="1:19">
      <c r="A2645" s="117" t="str">
        <f t="shared" si="248"/>
        <v>47222012</v>
      </c>
      <c r="B2645" s="117">
        <f t="shared" si="246"/>
        <v>47</v>
      </c>
      <c r="C2645" s="117">
        <f t="shared" si="247"/>
        <v>22</v>
      </c>
      <c r="D2645" s="117">
        <v>208000</v>
      </c>
      <c r="E2645" s="117">
        <v>106000</v>
      </c>
      <c r="F2645" s="117">
        <v>2012</v>
      </c>
      <c r="G2645" s="117">
        <v>3.1660620000000002</v>
      </c>
      <c r="N2645" s="117" t="str">
        <f t="shared" si="249"/>
        <v>208000106000</v>
      </c>
      <c r="O2645" s="117">
        <f t="shared" si="250"/>
        <v>47</v>
      </c>
      <c r="P2645" s="117">
        <f t="shared" si="251"/>
        <v>22</v>
      </c>
      <c r="R2645" s="117">
        <f>VLOOKUP(B2645&amp;"-"&amp;C2645,Backgroundconc!$A$3:$E$2100,4,FALSE)</f>
        <v>208000</v>
      </c>
      <c r="S2645" s="117">
        <f>VLOOKUP(B2645&amp;"-"&amp;C2645,Backgroundconc!$A$3:$E$2100,5,FALSE)</f>
        <v>106000</v>
      </c>
    </row>
    <row r="2646" spans="1:19">
      <c r="A2646" s="117" t="str">
        <f t="shared" si="248"/>
        <v>47232012</v>
      </c>
      <c r="B2646" s="117">
        <f t="shared" si="246"/>
        <v>47</v>
      </c>
      <c r="C2646" s="117">
        <f t="shared" si="247"/>
        <v>23</v>
      </c>
      <c r="D2646" s="117">
        <v>208000</v>
      </c>
      <c r="E2646" s="117">
        <v>110000</v>
      </c>
      <c r="F2646" s="117">
        <v>2012</v>
      </c>
      <c r="G2646" s="117">
        <v>3.5064440000000001</v>
      </c>
      <c r="N2646" s="117" t="str">
        <f t="shared" si="249"/>
        <v>208000110000</v>
      </c>
      <c r="O2646" s="117">
        <f t="shared" si="250"/>
        <v>47</v>
      </c>
      <c r="P2646" s="117">
        <f t="shared" si="251"/>
        <v>23</v>
      </c>
      <c r="R2646" s="117">
        <f>VLOOKUP(B2646&amp;"-"&amp;C2646,Backgroundconc!$A$3:$E$2100,4,FALSE)</f>
        <v>208000</v>
      </c>
      <c r="S2646" s="117">
        <f>VLOOKUP(B2646&amp;"-"&amp;C2646,Backgroundconc!$A$3:$E$2100,5,FALSE)</f>
        <v>110000</v>
      </c>
    </row>
    <row r="2647" spans="1:19">
      <c r="A2647" s="117" t="str">
        <f t="shared" si="248"/>
        <v>47242012</v>
      </c>
      <c r="B2647" s="117">
        <f t="shared" si="246"/>
        <v>47</v>
      </c>
      <c r="C2647" s="117">
        <f t="shared" si="247"/>
        <v>24</v>
      </c>
      <c r="D2647" s="117">
        <v>208000</v>
      </c>
      <c r="E2647" s="117">
        <v>114000</v>
      </c>
      <c r="F2647" s="117">
        <v>2012</v>
      </c>
      <c r="G2647" s="117">
        <v>3.4982069999999998</v>
      </c>
      <c r="N2647" s="117" t="str">
        <f t="shared" si="249"/>
        <v>208000114000</v>
      </c>
      <c r="O2647" s="117">
        <f t="shared" si="250"/>
        <v>47</v>
      </c>
      <c r="P2647" s="117">
        <f t="shared" si="251"/>
        <v>24</v>
      </c>
      <c r="R2647" s="117">
        <f>VLOOKUP(B2647&amp;"-"&amp;C2647,Backgroundconc!$A$3:$E$2100,4,FALSE)</f>
        <v>208000</v>
      </c>
      <c r="S2647" s="117">
        <f>VLOOKUP(B2647&amp;"-"&amp;C2647,Backgroundconc!$A$3:$E$2100,5,FALSE)</f>
        <v>114000</v>
      </c>
    </row>
    <row r="2648" spans="1:19">
      <c r="A2648" s="117" t="str">
        <f t="shared" si="248"/>
        <v>47252012</v>
      </c>
      <c r="B2648" s="117">
        <f t="shared" si="246"/>
        <v>47</v>
      </c>
      <c r="C2648" s="117">
        <f t="shared" si="247"/>
        <v>25</v>
      </c>
      <c r="D2648" s="117">
        <v>208000</v>
      </c>
      <c r="E2648" s="117">
        <v>118000</v>
      </c>
      <c r="F2648" s="117">
        <v>2012</v>
      </c>
      <c r="G2648" s="117">
        <v>3.4444119999999998</v>
      </c>
      <c r="N2648" s="117" t="str">
        <f t="shared" si="249"/>
        <v>208000118000</v>
      </c>
      <c r="O2648" s="117">
        <f t="shared" si="250"/>
        <v>47</v>
      </c>
      <c r="P2648" s="117">
        <f t="shared" si="251"/>
        <v>25</v>
      </c>
      <c r="R2648" s="117">
        <f>VLOOKUP(B2648&amp;"-"&amp;C2648,Backgroundconc!$A$3:$E$2100,4,FALSE)</f>
        <v>208000</v>
      </c>
      <c r="S2648" s="117">
        <f>VLOOKUP(B2648&amp;"-"&amp;C2648,Backgroundconc!$A$3:$E$2100,5,FALSE)</f>
        <v>118000</v>
      </c>
    </row>
    <row r="2649" spans="1:19">
      <c r="A2649" s="117" t="str">
        <f t="shared" si="248"/>
        <v>47262012</v>
      </c>
      <c r="B2649" s="117">
        <f t="shared" si="246"/>
        <v>47</v>
      </c>
      <c r="C2649" s="117">
        <f t="shared" si="247"/>
        <v>26</v>
      </c>
      <c r="D2649" s="117">
        <v>208000</v>
      </c>
      <c r="E2649" s="117">
        <v>122000</v>
      </c>
      <c r="F2649" s="117">
        <v>2012</v>
      </c>
      <c r="G2649" s="117">
        <v>3.5580750000000001</v>
      </c>
      <c r="N2649" s="117" t="str">
        <f t="shared" si="249"/>
        <v>208000122000</v>
      </c>
      <c r="O2649" s="117">
        <f t="shared" si="250"/>
        <v>47</v>
      </c>
      <c r="P2649" s="117">
        <f t="shared" si="251"/>
        <v>26</v>
      </c>
      <c r="R2649" s="117">
        <f>VLOOKUP(B2649&amp;"-"&amp;C2649,Backgroundconc!$A$3:$E$2100,4,FALSE)</f>
        <v>208000</v>
      </c>
      <c r="S2649" s="117">
        <f>VLOOKUP(B2649&amp;"-"&amp;C2649,Backgroundconc!$A$3:$E$2100,5,FALSE)</f>
        <v>122000</v>
      </c>
    </row>
    <row r="2650" spans="1:19">
      <c r="A2650" s="117" t="str">
        <f t="shared" si="248"/>
        <v>47272012</v>
      </c>
      <c r="B2650" s="117">
        <f t="shared" si="246"/>
        <v>47</v>
      </c>
      <c r="C2650" s="117">
        <f t="shared" si="247"/>
        <v>27</v>
      </c>
      <c r="D2650" s="117">
        <v>208000</v>
      </c>
      <c r="E2650" s="117">
        <v>126000</v>
      </c>
      <c r="F2650" s="117">
        <v>2012</v>
      </c>
      <c r="G2650" s="117">
        <v>4.0030359999999998</v>
      </c>
      <c r="N2650" s="117" t="str">
        <f t="shared" si="249"/>
        <v>208000126000</v>
      </c>
      <c r="O2650" s="117">
        <f t="shared" si="250"/>
        <v>47</v>
      </c>
      <c r="P2650" s="117">
        <f t="shared" si="251"/>
        <v>27</v>
      </c>
      <c r="R2650" s="117">
        <f>VLOOKUP(B2650&amp;"-"&amp;C2650,Backgroundconc!$A$3:$E$2100,4,FALSE)</f>
        <v>208000</v>
      </c>
      <c r="S2650" s="117">
        <f>VLOOKUP(B2650&amp;"-"&amp;C2650,Backgroundconc!$A$3:$E$2100,5,FALSE)</f>
        <v>126000</v>
      </c>
    </row>
    <row r="2651" spans="1:19">
      <c r="A2651" s="117" t="str">
        <f t="shared" si="248"/>
        <v>47282012</v>
      </c>
      <c r="B2651" s="117">
        <f t="shared" si="246"/>
        <v>47</v>
      </c>
      <c r="C2651" s="117">
        <f t="shared" si="247"/>
        <v>28</v>
      </c>
      <c r="D2651" s="117">
        <v>208000</v>
      </c>
      <c r="E2651" s="117">
        <v>130000</v>
      </c>
      <c r="F2651" s="117">
        <v>2012</v>
      </c>
      <c r="G2651" s="117">
        <v>3.8606479999999999</v>
      </c>
      <c r="N2651" s="117" t="str">
        <f t="shared" si="249"/>
        <v>208000130000</v>
      </c>
      <c r="O2651" s="117">
        <f t="shared" si="250"/>
        <v>47</v>
      </c>
      <c r="P2651" s="117">
        <f t="shared" si="251"/>
        <v>28</v>
      </c>
      <c r="R2651" s="117">
        <f>VLOOKUP(B2651&amp;"-"&amp;C2651,Backgroundconc!$A$3:$E$2100,4,FALSE)</f>
        <v>208000</v>
      </c>
      <c r="S2651" s="117">
        <f>VLOOKUP(B2651&amp;"-"&amp;C2651,Backgroundconc!$A$3:$E$2100,5,FALSE)</f>
        <v>130000</v>
      </c>
    </row>
    <row r="2652" spans="1:19">
      <c r="A2652" s="117" t="str">
        <f t="shared" si="248"/>
        <v>47292012</v>
      </c>
      <c r="B2652" s="117">
        <f t="shared" ref="B2652:B2715" si="252">(D2652-24000)/4000+1</f>
        <v>47</v>
      </c>
      <c r="C2652" s="117">
        <f t="shared" ref="C2652:C2715" si="253">(E2652-22000)/4000+1</f>
        <v>29</v>
      </c>
      <c r="D2652" s="117">
        <v>208000</v>
      </c>
      <c r="E2652" s="117">
        <v>134000</v>
      </c>
      <c r="F2652" s="117">
        <v>2012</v>
      </c>
      <c r="G2652" s="117">
        <v>3.609731</v>
      </c>
      <c r="N2652" s="117" t="str">
        <f t="shared" si="249"/>
        <v>208000134000</v>
      </c>
      <c r="O2652" s="117">
        <f t="shared" si="250"/>
        <v>47</v>
      </c>
      <c r="P2652" s="117">
        <f t="shared" si="251"/>
        <v>29</v>
      </c>
      <c r="R2652" s="117">
        <f>VLOOKUP(B2652&amp;"-"&amp;C2652,Backgroundconc!$A$3:$E$2100,4,FALSE)</f>
        <v>208000</v>
      </c>
      <c r="S2652" s="117">
        <f>VLOOKUP(B2652&amp;"-"&amp;C2652,Backgroundconc!$A$3:$E$2100,5,FALSE)</f>
        <v>134000</v>
      </c>
    </row>
    <row r="2653" spans="1:19">
      <c r="A2653" s="117" t="str">
        <f t="shared" si="248"/>
        <v>47302012</v>
      </c>
      <c r="B2653" s="117">
        <f t="shared" si="252"/>
        <v>47</v>
      </c>
      <c r="C2653" s="117">
        <f t="shared" si="253"/>
        <v>30</v>
      </c>
      <c r="D2653" s="117">
        <v>208000</v>
      </c>
      <c r="E2653" s="117">
        <v>138000</v>
      </c>
      <c r="F2653" s="117">
        <v>2012</v>
      </c>
      <c r="G2653" s="117">
        <v>3.8887580000000002</v>
      </c>
      <c r="N2653" s="117" t="str">
        <f t="shared" si="249"/>
        <v>208000138000</v>
      </c>
      <c r="O2653" s="117">
        <f t="shared" si="250"/>
        <v>47</v>
      </c>
      <c r="P2653" s="117">
        <f t="shared" si="251"/>
        <v>30</v>
      </c>
      <c r="R2653" s="117">
        <f>VLOOKUP(B2653&amp;"-"&amp;C2653,Backgroundconc!$A$3:$E$2100,4,FALSE)</f>
        <v>208000</v>
      </c>
      <c r="S2653" s="117">
        <f>VLOOKUP(B2653&amp;"-"&amp;C2653,Backgroundconc!$A$3:$E$2100,5,FALSE)</f>
        <v>138000</v>
      </c>
    </row>
    <row r="2654" spans="1:19">
      <c r="A2654" s="117" t="str">
        <f t="shared" si="248"/>
        <v>47312012</v>
      </c>
      <c r="B2654" s="117">
        <f t="shared" si="252"/>
        <v>47</v>
      </c>
      <c r="C2654" s="117">
        <f t="shared" si="253"/>
        <v>31</v>
      </c>
      <c r="D2654" s="117">
        <v>208000</v>
      </c>
      <c r="E2654" s="117">
        <v>142000</v>
      </c>
      <c r="F2654" s="117">
        <v>2012</v>
      </c>
      <c r="G2654" s="117">
        <v>3.8391989999999998</v>
      </c>
      <c r="N2654" s="117" t="str">
        <f t="shared" si="249"/>
        <v>208000142000</v>
      </c>
      <c r="O2654" s="117">
        <f t="shared" si="250"/>
        <v>47</v>
      </c>
      <c r="P2654" s="117">
        <f t="shared" si="251"/>
        <v>31</v>
      </c>
      <c r="R2654" s="117">
        <f>VLOOKUP(B2654&amp;"-"&amp;C2654,Backgroundconc!$A$3:$E$2100,4,FALSE)</f>
        <v>208000</v>
      </c>
      <c r="S2654" s="117">
        <f>VLOOKUP(B2654&amp;"-"&amp;C2654,Backgroundconc!$A$3:$E$2100,5,FALSE)</f>
        <v>142000</v>
      </c>
    </row>
    <row r="2655" spans="1:19">
      <c r="A2655" s="117" t="str">
        <f t="shared" si="248"/>
        <v>47322012</v>
      </c>
      <c r="B2655" s="117">
        <f t="shared" si="252"/>
        <v>47</v>
      </c>
      <c r="C2655" s="117">
        <f t="shared" si="253"/>
        <v>32</v>
      </c>
      <c r="D2655" s="117">
        <v>208000</v>
      </c>
      <c r="E2655" s="117">
        <v>146000</v>
      </c>
      <c r="F2655" s="117">
        <v>2012</v>
      </c>
      <c r="G2655" s="117">
        <v>4.1227819999999999</v>
      </c>
      <c r="N2655" s="117" t="str">
        <f t="shared" si="249"/>
        <v>208000146000</v>
      </c>
      <c r="O2655" s="117">
        <f t="shared" si="250"/>
        <v>47</v>
      </c>
      <c r="P2655" s="117">
        <f t="shared" si="251"/>
        <v>32</v>
      </c>
      <c r="R2655" s="117">
        <f>VLOOKUP(B2655&amp;"-"&amp;C2655,Backgroundconc!$A$3:$E$2100,4,FALSE)</f>
        <v>208000</v>
      </c>
      <c r="S2655" s="117">
        <f>VLOOKUP(B2655&amp;"-"&amp;C2655,Backgroundconc!$A$3:$E$2100,5,FALSE)</f>
        <v>146000</v>
      </c>
    </row>
    <row r="2656" spans="1:19">
      <c r="A2656" s="117" t="str">
        <f t="shared" si="248"/>
        <v>47332012</v>
      </c>
      <c r="B2656" s="117">
        <f t="shared" si="252"/>
        <v>47</v>
      </c>
      <c r="C2656" s="117">
        <f t="shared" si="253"/>
        <v>33</v>
      </c>
      <c r="D2656" s="117">
        <v>208000</v>
      </c>
      <c r="E2656" s="117">
        <v>150000</v>
      </c>
      <c r="F2656" s="117">
        <v>2012</v>
      </c>
      <c r="G2656" s="117">
        <v>4.0249829999999998</v>
      </c>
      <c r="N2656" s="117" t="str">
        <f t="shared" si="249"/>
        <v>208000150000</v>
      </c>
      <c r="O2656" s="117">
        <f t="shared" si="250"/>
        <v>47</v>
      </c>
      <c r="P2656" s="117">
        <f t="shared" si="251"/>
        <v>33</v>
      </c>
      <c r="R2656" s="117">
        <f>VLOOKUP(B2656&amp;"-"&amp;C2656,Backgroundconc!$A$3:$E$2100,4,FALSE)</f>
        <v>208000</v>
      </c>
      <c r="S2656" s="117">
        <f>VLOOKUP(B2656&amp;"-"&amp;C2656,Backgroundconc!$A$3:$E$2100,5,FALSE)</f>
        <v>150000</v>
      </c>
    </row>
    <row r="2657" spans="1:19">
      <c r="A2657" s="117" t="str">
        <f t="shared" si="248"/>
        <v>47342012</v>
      </c>
      <c r="B2657" s="117">
        <f t="shared" si="252"/>
        <v>47</v>
      </c>
      <c r="C2657" s="117">
        <f t="shared" si="253"/>
        <v>34</v>
      </c>
      <c r="D2657" s="117">
        <v>208000</v>
      </c>
      <c r="E2657" s="117">
        <v>154000</v>
      </c>
      <c r="F2657" s="117">
        <v>2012</v>
      </c>
      <c r="G2657" s="117">
        <v>3.9809290000000002</v>
      </c>
      <c r="N2657" s="117" t="str">
        <f t="shared" si="249"/>
        <v>208000154000</v>
      </c>
      <c r="O2657" s="117">
        <f t="shared" si="250"/>
        <v>47</v>
      </c>
      <c r="P2657" s="117">
        <f t="shared" si="251"/>
        <v>34</v>
      </c>
      <c r="R2657" s="117">
        <f>VLOOKUP(B2657&amp;"-"&amp;C2657,Backgroundconc!$A$3:$E$2100,4,FALSE)</f>
        <v>208000</v>
      </c>
      <c r="S2657" s="117">
        <f>VLOOKUP(B2657&amp;"-"&amp;C2657,Backgroundconc!$A$3:$E$2100,5,FALSE)</f>
        <v>154000</v>
      </c>
    </row>
    <row r="2658" spans="1:19">
      <c r="A2658" s="117" t="str">
        <f t="shared" si="248"/>
        <v>47352012</v>
      </c>
      <c r="B2658" s="117">
        <f t="shared" si="252"/>
        <v>47</v>
      </c>
      <c r="C2658" s="117">
        <f t="shared" si="253"/>
        <v>35</v>
      </c>
      <c r="D2658" s="117">
        <v>208000</v>
      </c>
      <c r="E2658" s="117">
        <v>158000</v>
      </c>
      <c r="F2658" s="117">
        <v>2012</v>
      </c>
      <c r="G2658" s="117">
        <v>3.9193159999999998</v>
      </c>
      <c r="N2658" s="117" t="str">
        <f t="shared" si="249"/>
        <v>208000158000</v>
      </c>
      <c r="O2658" s="117">
        <f t="shared" si="250"/>
        <v>47</v>
      </c>
      <c r="P2658" s="117">
        <f t="shared" si="251"/>
        <v>35</v>
      </c>
      <c r="R2658" s="117">
        <f>VLOOKUP(B2658&amp;"-"&amp;C2658,Backgroundconc!$A$3:$E$2100,4,FALSE)</f>
        <v>208000</v>
      </c>
      <c r="S2658" s="117">
        <f>VLOOKUP(B2658&amp;"-"&amp;C2658,Backgroundconc!$A$3:$E$2100,5,FALSE)</f>
        <v>158000</v>
      </c>
    </row>
    <row r="2659" spans="1:19">
      <c r="A2659" s="117" t="str">
        <f t="shared" si="248"/>
        <v>47362012</v>
      </c>
      <c r="B2659" s="117">
        <f t="shared" si="252"/>
        <v>47</v>
      </c>
      <c r="C2659" s="117">
        <f t="shared" si="253"/>
        <v>36</v>
      </c>
      <c r="D2659" s="117">
        <v>208000</v>
      </c>
      <c r="E2659" s="117">
        <v>162000</v>
      </c>
      <c r="F2659" s="117">
        <v>2012</v>
      </c>
      <c r="G2659" s="117">
        <v>3.7953380000000001</v>
      </c>
      <c r="N2659" s="117" t="str">
        <f t="shared" si="249"/>
        <v>208000162000</v>
      </c>
      <c r="O2659" s="117">
        <f t="shared" si="250"/>
        <v>47</v>
      </c>
      <c r="P2659" s="117">
        <f t="shared" si="251"/>
        <v>36</v>
      </c>
      <c r="R2659" s="117">
        <f>VLOOKUP(B2659&amp;"-"&amp;C2659,Backgroundconc!$A$3:$E$2100,4,FALSE)</f>
        <v>208000</v>
      </c>
      <c r="S2659" s="117">
        <f>VLOOKUP(B2659&amp;"-"&amp;C2659,Backgroundconc!$A$3:$E$2100,5,FALSE)</f>
        <v>162000</v>
      </c>
    </row>
    <row r="2660" spans="1:19">
      <c r="A2660" s="117" t="str">
        <f t="shared" si="248"/>
        <v>47372012</v>
      </c>
      <c r="B2660" s="117">
        <f t="shared" si="252"/>
        <v>47</v>
      </c>
      <c r="C2660" s="117">
        <f t="shared" si="253"/>
        <v>37</v>
      </c>
      <c r="D2660" s="117">
        <v>208000</v>
      </c>
      <c r="E2660" s="117">
        <v>166000</v>
      </c>
      <c r="F2660" s="117">
        <v>2012</v>
      </c>
      <c r="G2660" s="117">
        <v>3.4714109999999998</v>
      </c>
      <c r="N2660" s="117" t="str">
        <f t="shared" si="249"/>
        <v>208000166000</v>
      </c>
      <c r="O2660" s="117">
        <f t="shared" si="250"/>
        <v>47</v>
      </c>
      <c r="P2660" s="117">
        <f t="shared" si="251"/>
        <v>37</v>
      </c>
      <c r="R2660" s="117">
        <f>VLOOKUP(B2660&amp;"-"&amp;C2660,Backgroundconc!$A$3:$E$2100,4,FALSE)</f>
        <v>208000</v>
      </c>
      <c r="S2660" s="117">
        <f>VLOOKUP(B2660&amp;"-"&amp;C2660,Backgroundconc!$A$3:$E$2100,5,FALSE)</f>
        <v>166000</v>
      </c>
    </row>
    <row r="2661" spans="1:19">
      <c r="A2661" s="117" t="str">
        <f t="shared" si="248"/>
        <v>47382012</v>
      </c>
      <c r="B2661" s="117">
        <f t="shared" si="252"/>
        <v>47</v>
      </c>
      <c r="C2661" s="117">
        <f t="shared" si="253"/>
        <v>38</v>
      </c>
      <c r="D2661" s="117">
        <v>208000</v>
      </c>
      <c r="E2661" s="117">
        <v>170000</v>
      </c>
      <c r="F2661" s="117">
        <v>2012</v>
      </c>
      <c r="G2661" s="117">
        <v>3.3238479999999999</v>
      </c>
      <c r="N2661" s="117" t="str">
        <f t="shared" si="249"/>
        <v>208000170000</v>
      </c>
      <c r="O2661" s="117">
        <f t="shared" si="250"/>
        <v>47</v>
      </c>
      <c r="P2661" s="117">
        <f t="shared" si="251"/>
        <v>38</v>
      </c>
      <c r="R2661" s="117">
        <f>VLOOKUP(B2661&amp;"-"&amp;C2661,Backgroundconc!$A$3:$E$2100,4,FALSE)</f>
        <v>208000</v>
      </c>
      <c r="S2661" s="117">
        <f>VLOOKUP(B2661&amp;"-"&amp;C2661,Backgroundconc!$A$3:$E$2100,5,FALSE)</f>
        <v>170000</v>
      </c>
    </row>
    <row r="2662" spans="1:19">
      <c r="A2662" s="117" t="str">
        <f t="shared" si="248"/>
        <v>47392012</v>
      </c>
      <c r="B2662" s="117">
        <f t="shared" si="252"/>
        <v>47</v>
      </c>
      <c r="C2662" s="117">
        <f t="shared" si="253"/>
        <v>39</v>
      </c>
      <c r="D2662" s="117">
        <v>208000</v>
      </c>
      <c r="E2662" s="117">
        <v>174000</v>
      </c>
      <c r="F2662" s="117">
        <v>2012</v>
      </c>
      <c r="G2662" s="117">
        <v>3.3438460000000001</v>
      </c>
      <c r="N2662" s="117" t="str">
        <f t="shared" si="249"/>
        <v>208000174000</v>
      </c>
      <c r="O2662" s="117">
        <f t="shared" si="250"/>
        <v>47</v>
      </c>
      <c r="P2662" s="117">
        <f t="shared" si="251"/>
        <v>39</v>
      </c>
      <c r="R2662" s="117">
        <f>VLOOKUP(B2662&amp;"-"&amp;C2662,Backgroundconc!$A$3:$E$2100,4,FALSE)</f>
        <v>208000</v>
      </c>
      <c r="S2662" s="117">
        <f>VLOOKUP(B2662&amp;"-"&amp;C2662,Backgroundconc!$A$3:$E$2100,5,FALSE)</f>
        <v>174000</v>
      </c>
    </row>
    <row r="2663" spans="1:19">
      <c r="A2663" s="117" t="str">
        <f t="shared" si="248"/>
        <v>47402012</v>
      </c>
      <c r="B2663" s="117">
        <f t="shared" si="252"/>
        <v>47</v>
      </c>
      <c r="C2663" s="117">
        <f t="shared" si="253"/>
        <v>40</v>
      </c>
      <c r="D2663" s="117">
        <v>208000</v>
      </c>
      <c r="E2663" s="117">
        <v>178000</v>
      </c>
      <c r="F2663" s="117">
        <v>2012</v>
      </c>
      <c r="G2663" s="117">
        <v>3.3898489999999999</v>
      </c>
      <c r="N2663" s="117" t="str">
        <f t="shared" si="249"/>
        <v>208000178000</v>
      </c>
      <c r="O2663" s="117">
        <f t="shared" si="250"/>
        <v>47</v>
      </c>
      <c r="P2663" s="117">
        <f t="shared" si="251"/>
        <v>40</v>
      </c>
      <c r="R2663" s="117">
        <f>VLOOKUP(B2663&amp;"-"&amp;C2663,Backgroundconc!$A$3:$E$2100,4,FALSE)</f>
        <v>208000</v>
      </c>
      <c r="S2663" s="117">
        <f>VLOOKUP(B2663&amp;"-"&amp;C2663,Backgroundconc!$A$3:$E$2100,5,FALSE)</f>
        <v>178000</v>
      </c>
    </row>
    <row r="2664" spans="1:19">
      <c r="A2664" s="117" t="str">
        <f t="shared" si="248"/>
        <v>47412012</v>
      </c>
      <c r="B2664" s="117">
        <f t="shared" si="252"/>
        <v>47</v>
      </c>
      <c r="C2664" s="117">
        <f t="shared" si="253"/>
        <v>41</v>
      </c>
      <c r="D2664" s="117">
        <v>208000</v>
      </c>
      <c r="E2664" s="117">
        <v>182000</v>
      </c>
      <c r="F2664" s="117">
        <v>2012</v>
      </c>
      <c r="G2664" s="117">
        <v>3.3251040000000001</v>
      </c>
      <c r="N2664" s="117" t="str">
        <f t="shared" si="249"/>
        <v>208000182000</v>
      </c>
      <c r="O2664" s="117">
        <f t="shared" si="250"/>
        <v>47</v>
      </c>
      <c r="P2664" s="117">
        <f t="shared" si="251"/>
        <v>41</v>
      </c>
      <c r="R2664" s="117">
        <f>VLOOKUP(B2664&amp;"-"&amp;C2664,Backgroundconc!$A$3:$E$2100,4,FALSE)</f>
        <v>208000</v>
      </c>
      <c r="S2664" s="117">
        <f>VLOOKUP(B2664&amp;"-"&amp;C2664,Backgroundconc!$A$3:$E$2100,5,FALSE)</f>
        <v>182000</v>
      </c>
    </row>
    <row r="2665" spans="1:19">
      <c r="A2665" s="117" t="str">
        <f t="shared" si="248"/>
        <v>47422012</v>
      </c>
      <c r="B2665" s="117">
        <f t="shared" si="252"/>
        <v>47</v>
      </c>
      <c r="C2665" s="117">
        <f t="shared" si="253"/>
        <v>42</v>
      </c>
      <c r="D2665" s="117">
        <v>208000</v>
      </c>
      <c r="E2665" s="117">
        <v>186000</v>
      </c>
      <c r="F2665" s="117">
        <v>2012</v>
      </c>
      <c r="G2665" s="117">
        <v>3.1764350000000001</v>
      </c>
      <c r="N2665" s="117" t="str">
        <f t="shared" si="249"/>
        <v>208000186000</v>
      </c>
      <c r="O2665" s="117">
        <f t="shared" si="250"/>
        <v>47</v>
      </c>
      <c r="P2665" s="117">
        <f t="shared" si="251"/>
        <v>42</v>
      </c>
      <c r="R2665" s="117">
        <f>VLOOKUP(B2665&amp;"-"&amp;C2665,Backgroundconc!$A$3:$E$2100,4,FALSE)</f>
        <v>208000</v>
      </c>
      <c r="S2665" s="117">
        <f>VLOOKUP(B2665&amp;"-"&amp;C2665,Backgroundconc!$A$3:$E$2100,5,FALSE)</f>
        <v>186000</v>
      </c>
    </row>
    <row r="2666" spans="1:19">
      <c r="A2666" s="117" t="str">
        <f t="shared" si="248"/>
        <v>47432012</v>
      </c>
      <c r="B2666" s="117">
        <f t="shared" si="252"/>
        <v>47</v>
      </c>
      <c r="C2666" s="117">
        <f t="shared" si="253"/>
        <v>43</v>
      </c>
      <c r="D2666" s="117">
        <v>208000</v>
      </c>
      <c r="E2666" s="117">
        <v>190000</v>
      </c>
      <c r="F2666" s="117">
        <v>2012</v>
      </c>
      <c r="G2666" s="117">
        <v>3.229301</v>
      </c>
      <c r="N2666" s="117" t="str">
        <f t="shared" si="249"/>
        <v>208000190000</v>
      </c>
      <c r="O2666" s="117">
        <f t="shared" si="250"/>
        <v>47</v>
      </c>
      <c r="P2666" s="117">
        <f t="shared" si="251"/>
        <v>43</v>
      </c>
      <c r="R2666" s="117">
        <f>VLOOKUP(B2666&amp;"-"&amp;C2666,Backgroundconc!$A$3:$E$2100,4,FALSE)</f>
        <v>208000</v>
      </c>
      <c r="S2666" s="117">
        <f>VLOOKUP(B2666&amp;"-"&amp;C2666,Backgroundconc!$A$3:$E$2100,5,FALSE)</f>
        <v>190000</v>
      </c>
    </row>
    <row r="2667" spans="1:19">
      <c r="A2667" s="117" t="str">
        <f t="shared" si="248"/>
        <v>47442012</v>
      </c>
      <c r="B2667" s="117">
        <f t="shared" si="252"/>
        <v>47</v>
      </c>
      <c r="C2667" s="117">
        <f t="shared" si="253"/>
        <v>44</v>
      </c>
      <c r="D2667" s="117">
        <v>208000</v>
      </c>
      <c r="E2667" s="117">
        <v>194000</v>
      </c>
      <c r="F2667" s="117">
        <v>2012</v>
      </c>
      <c r="G2667" s="117">
        <v>3.0443370000000001</v>
      </c>
      <c r="N2667" s="117" t="str">
        <f t="shared" si="249"/>
        <v>208000194000</v>
      </c>
      <c r="O2667" s="117">
        <f t="shared" si="250"/>
        <v>47</v>
      </c>
      <c r="P2667" s="117">
        <f t="shared" si="251"/>
        <v>44</v>
      </c>
      <c r="R2667" s="117">
        <f>VLOOKUP(B2667&amp;"-"&amp;C2667,Backgroundconc!$A$3:$E$2100,4,FALSE)</f>
        <v>208000</v>
      </c>
      <c r="S2667" s="117">
        <f>VLOOKUP(B2667&amp;"-"&amp;C2667,Backgroundconc!$A$3:$E$2100,5,FALSE)</f>
        <v>194000</v>
      </c>
    </row>
    <row r="2668" spans="1:19">
      <c r="A2668" s="117" t="str">
        <f t="shared" si="248"/>
        <v>47452012</v>
      </c>
      <c r="B2668" s="117">
        <f t="shared" si="252"/>
        <v>47</v>
      </c>
      <c r="C2668" s="117">
        <f t="shared" si="253"/>
        <v>45</v>
      </c>
      <c r="D2668" s="117">
        <v>208000</v>
      </c>
      <c r="E2668" s="117">
        <v>198000</v>
      </c>
      <c r="F2668" s="117">
        <v>2012</v>
      </c>
      <c r="G2668" s="117">
        <v>2.7161759999999999</v>
      </c>
      <c r="N2668" s="117" t="str">
        <f t="shared" si="249"/>
        <v>208000198000</v>
      </c>
      <c r="O2668" s="117">
        <f t="shared" si="250"/>
        <v>47</v>
      </c>
      <c r="P2668" s="117">
        <f t="shared" si="251"/>
        <v>45</v>
      </c>
      <c r="R2668" s="117">
        <f>VLOOKUP(B2668&amp;"-"&amp;C2668,Backgroundconc!$A$3:$E$2100,4,FALSE)</f>
        <v>208000</v>
      </c>
      <c r="S2668" s="117">
        <f>VLOOKUP(B2668&amp;"-"&amp;C2668,Backgroundconc!$A$3:$E$2100,5,FALSE)</f>
        <v>198000</v>
      </c>
    </row>
    <row r="2669" spans="1:19">
      <c r="A2669" s="117" t="str">
        <f t="shared" si="248"/>
        <v>47462012</v>
      </c>
      <c r="B2669" s="117">
        <f t="shared" si="252"/>
        <v>47</v>
      </c>
      <c r="C2669" s="117">
        <f t="shared" si="253"/>
        <v>46</v>
      </c>
      <c r="D2669" s="117">
        <v>208000</v>
      </c>
      <c r="E2669" s="117">
        <v>202000</v>
      </c>
      <c r="F2669" s="117">
        <v>2012</v>
      </c>
      <c r="G2669" s="117">
        <v>2.948941</v>
      </c>
      <c r="N2669" s="117" t="str">
        <f t="shared" si="249"/>
        <v>208000202000</v>
      </c>
      <c r="O2669" s="117">
        <f t="shared" si="250"/>
        <v>47</v>
      </c>
      <c r="P2669" s="117">
        <f t="shared" si="251"/>
        <v>46</v>
      </c>
      <c r="R2669" s="117">
        <f>VLOOKUP(B2669&amp;"-"&amp;C2669,Backgroundconc!$A$3:$E$2100,4,FALSE)</f>
        <v>208000</v>
      </c>
      <c r="S2669" s="117">
        <f>VLOOKUP(B2669&amp;"-"&amp;C2669,Backgroundconc!$A$3:$E$2100,5,FALSE)</f>
        <v>202000</v>
      </c>
    </row>
    <row r="2670" spans="1:19">
      <c r="A2670" s="117" t="str">
        <f t="shared" si="248"/>
        <v>47472012</v>
      </c>
      <c r="B2670" s="117">
        <f t="shared" si="252"/>
        <v>47</v>
      </c>
      <c r="C2670" s="117">
        <f t="shared" si="253"/>
        <v>47</v>
      </c>
      <c r="D2670" s="117">
        <v>208000</v>
      </c>
      <c r="E2670" s="117">
        <v>206000</v>
      </c>
      <c r="F2670" s="117">
        <v>2012</v>
      </c>
      <c r="G2670" s="117">
        <v>2.9193709999999999</v>
      </c>
      <c r="N2670" s="117" t="str">
        <f t="shared" si="249"/>
        <v>208000206000</v>
      </c>
      <c r="O2670" s="117">
        <f t="shared" si="250"/>
        <v>47</v>
      </c>
      <c r="P2670" s="117">
        <f t="shared" si="251"/>
        <v>47</v>
      </c>
      <c r="R2670" s="117">
        <f>VLOOKUP(B2670&amp;"-"&amp;C2670,Backgroundconc!$A$3:$E$2100,4,FALSE)</f>
        <v>208000</v>
      </c>
      <c r="S2670" s="117">
        <f>VLOOKUP(B2670&amp;"-"&amp;C2670,Backgroundconc!$A$3:$E$2100,5,FALSE)</f>
        <v>206000</v>
      </c>
    </row>
    <row r="2671" spans="1:19">
      <c r="A2671" s="117" t="str">
        <f t="shared" si="248"/>
        <v>47482012</v>
      </c>
      <c r="B2671" s="117">
        <f t="shared" si="252"/>
        <v>47</v>
      </c>
      <c r="C2671" s="117">
        <f t="shared" si="253"/>
        <v>48</v>
      </c>
      <c r="D2671" s="117">
        <v>208000</v>
      </c>
      <c r="E2671" s="117">
        <v>210000</v>
      </c>
      <c r="F2671" s="117">
        <v>2012</v>
      </c>
      <c r="G2671" s="117">
        <v>2.6204420000000002</v>
      </c>
      <c r="N2671" s="117" t="str">
        <f t="shared" si="249"/>
        <v>208000210000</v>
      </c>
      <c r="O2671" s="117">
        <f t="shared" si="250"/>
        <v>47</v>
      </c>
      <c r="P2671" s="117">
        <f t="shared" si="251"/>
        <v>48</v>
      </c>
      <c r="R2671" s="117">
        <f>VLOOKUP(B2671&amp;"-"&amp;C2671,Backgroundconc!$A$3:$E$2100,4,FALSE)</f>
        <v>208000</v>
      </c>
      <c r="S2671" s="117">
        <f>VLOOKUP(B2671&amp;"-"&amp;C2671,Backgroundconc!$A$3:$E$2100,5,FALSE)</f>
        <v>210000</v>
      </c>
    </row>
    <row r="2672" spans="1:19">
      <c r="A2672" s="117" t="str">
        <f t="shared" si="248"/>
        <v>47492012</v>
      </c>
      <c r="B2672" s="117">
        <f t="shared" si="252"/>
        <v>47</v>
      </c>
      <c r="C2672" s="117">
        <f t="shared" si="253"/>
        <v>49</v>
      </c>
      <c r="D2672" s="117">
        <v>208000</v>
      </c>
      <c r="E2672" s="117">
        <v>214000</v>
      </c>
      <c r="F2672" s="117">
        <v>2012</v>
      </c>
      <c r="G2672" s="117">
        <v>2.7350819999999998</v>
      </c>
      <c r="N2672" s="117" t="str">
        <f t="shared" si="249"/>
        <v>208000214000</v>
      </c>
      <c r="O2672" s="117">
        <f t="shared" si="250"/>
        <v>47</v>
      </c>
      <c r="P2672" s="117">
        <f t="shared" si="251"/>
        <v>49</v>
      </c>
      <c r="R2672" s="117">
        <f>VLOOKUP(B2672&amp;"-"&amp;C2672,Backgroundconc!$A$3:$E$2100,4,FALSE)</f>
        <v>208000</v>
      </c>
      <c r="S2672" s="117">
        <f>VLOOKUP(B2672&amp;"-"&amp;C2672,Backgroundconc!$A$3:$E$2100,5,FALSE)</f>
        <v>214000</v>
      </c>
    </row>
    <row r="2673" spans="1:19">
      <c r="A2673" s="117" t="str">
        <f t="shared" si="248"/>
        <v>47502012</v>
      </c>
      <c r="B2673" s="117">
        <f t="shared" si="252"/>
        <v>47</v>
      </c>
      <c r="C2673" s="117">
        <f t="shared" si="253"/>
        <v>50</v>
      </c>
      <c r="D2673" s="117">
        <v>208000</v>
      </c>
      <c r="E2673" s="117">
        <v>218000</v>
      </c>
      <c r="F2673" s="117">
        <v>2012</v>
      </c>
      <c r="G2673" s="117">
        <v>2.5990880000000001</v>
      </c>
      <c r="N2673" s="117" t="str">
        <f t="shared" si="249"/>
        <v>208000218000</v>
      </c>
      <c r="O2673" s="117">
        <f t="shared" si="250"/>
        <v>47</v>
      </c>
      <c r="P2673" s="117">
        <f t="shared" si="251"/>
        <v>50</v>
      </c>
      <c r="R2673" s="117">
        <f>VLOOKUP(B2673&amp;"-"&amp;C2673,Backgroundconc!$A$3:$E$2100,4,FALSE)</f>
        <v>208000</v>
      </c>
      <c r="S2673" s="117">
        <f>VLOOKUP(B2673&amp;"-"&amp;C2673,Backgroundconc!$A$3:$E$2100,5,FALSE)</f>
        <v>218000</v>
      </c>
    </row>
    <row r="2674" spans="1:19">
      <c r="A2674" s="117" t="str">
        <f t="shared" si="248"/>
        <v>47512012</v>
      </c>
      <c r="B2674" s="117">
        <f t="shared" si="252"/>
        <v>47</v>
      </c>
      <c r="C2674" s="117">
        <f t="shared" si="253"/>
        <v>51</v>
      </c>
      <c r="D2674" s="117">
        <v>208000</v>
      </c>
      <c r="E2674" s="117">
        <v>222000</v>
      </c>
      <c r="F2674" s="117">
        <v>2012</v>
      </c>
      <c r="G2674" s="117">
        <v>2.5922190000000001</v>
      </c>
      <c r="N2674" s="117" t="str">
        <f t="shared" si="249"/>
        <v>208000222000</v>
      </c>
      <c r="O2674" s="117">
        <f t="shared" si="250"/>
        <v>47</v>
      </c>
      <c r="P2674" s="117">
        <f t="shared" si="251"/>
        <v>51</v>
      </c>
      <c r="R2674" s="117">
        <f>VLOOKUP(B2674&amp;"-"&amp;C2674,Backgroundconc!$A$3:$E$2100,4,FALSE)</f>
        <v>208000</v>
      </c>
      <c r="S2674" s="117">
        <f>VLOOKUP(B2674&amp;"-"&amp;C2674,Backgroundconc!$A$3:$E$2100,5,FALSE)</f>
        <v>222000</v>
      </c>
    </row>
    <row r="2675" spans="1:19">
      <c r="A2675" s="117" t="str">
        <f t="shared" si="248"/>
        <v>47522012</v>
      </c>
      <c r="B2675" s="117">
        <f t="shared" si="252"/>
        <v>47</v>
      </c>
      <c r="C2675" s="117">
        <f t="shared" si="253"/>
        <v>52</v>
      </c>
      <c r="D2675" s="117">
        <v>208000</v>
      </c>
      <c r="E2675" s="117">
        <v>226000</v>
      </c>
      <c r="F2675" s="117">
        <v>2012</v>
      </c>
      <c r="G2675" s="117">
        <v>2.7872970000000001</v>
      </c>
      <c r="N2675" s="117" t="str">
        <f t="shared" si="249"/>
        <v>208000226000</v>
      </c>
      <c r="O2675" s="117">
        <f t="shared" si="250"/>
        <v>47</v>
      </c>
      <c r="P2675" s="117">
        <f t="shared" si="251"/>
        <v>52</v>
      </c>
      <c r="R2675" s="117" t="e">
        <f>VLOOKUP(B2675&amp;"-"&amp;C2675,Backgroundconc!$A$3:$E$2100,4,FALSE)</f>
        <v>#N/A</v>
      </c>
      <c r="S2675" s="117" t="e">
        <f>VLOOKUP(B2675&amp;"-"&amp;C2675,Backgroundconc!$A$3:$E$2100,5,FALSE)</f>
        <v>#N/A</v>
      </c>
    </row>
    <row r="2676" spans="1:19">
      <c r="A2676" s="117" t="str">
        <f t="shared" si="248"/>
        <v>47532012</v>
      </c>
      <c r="B2676" s="117">
        <f t="shared" si="252"/>
        <v>47</v>
      </c>
      <c r="C2676" s="117">
        <f t="shared" si="253"/>
        <v>53</v>
      </c>
      <c r="D2676" s="117">
        <v>208000</v>
      </c>
      <c r="E2676" s="117">
        <v>230000</v>
      </c>
      <c r="F2676" s="117">
        <v>2012</v>
      </c>
      <c r="G2676" s="117">
        <v>3.0756770000000002</v>
      </c>
      <c r="N2676" s="117" t="str">
        <f t="shared" si="249"/>
        <v>208000230000</v>
      </c>
      <c r="O2676" s="117">
        <f t="shared" si="250"/>
        <v>47</v>
      </c>
      <c r="P2676" s="117">
        <f t="shared" si="251"/>
        <v>53</v>
      </c>
      <c r="R2676" s="117" t="e">
        <f>VLOOKUP(B2676&amp;"-"&amp;C2676,Backgroundconc!$A$3:$E$2100,4,FALSE)</f>
        <v>#N/A</v>
      </c>
      <c r="S2676" s="117" t="e">
        <f>VLOOKUP(B2676&amp;"-"&amp;C2676,Backgroundconc!$A$3:$E$2100,5,FALSE)</f>
        <v>#N/A</v>
      </c>
    </row>
    <row r="2677" spans="1:19">
      <c r="A2677" s="117" t="str">
        <f t="shared" si="248"/>
        <v>47542012</v>
      </c>
      <c r="B2677" s="117">
        <f t="shared" si="252"/>
        <v>47</v>
      </c>
      <c r="C2677" s="117">
        <f t="shared" si="253"/>
        <v>54</v>
      </c>
      <c r="D2677" s="117">
        <v>208000</v>
      </c>
      <c r="E2677" s="117">
        <v>234000</v>
      </c>
      <c r="F2677" s="117">
        <v>2012</v>
      </c>
      <c r="G2677" s="117">
        <v>2.8899430000000002</v>
      </c>
      <c r="N2677" s="117" t="str">
        <f t="shared" si="249"/>
        <v>208000234000</v>
      </c>
      <c r="O2677" s="117">
        <f t="shared" si="250"/>
        <v>47</v>
      </c>
      <c r="P2677" s="117">
        <f t="shared" si="251"/>
        <v>54</v>
      </c>
      <c r="R2677" s="117" t="e">
        <f>VLOOKUP(B2677&amp;"-"&amp;C2677,Backgroundconc!$A$3:$E$2100,4,FALSE)</f>
        <v>#N/A</v>
      </c>
      <c r="S2677" s="117" t="e">
        <f>VLOOKUP(B2677&amp;"-"&amp;C2677,Backgroundconc!$A$3:$E$2100,5,FALSE)</f>
        <v>#N/A</v>
      </c>
    </row>
    <row r="2678" spans="1:19">
      <c r="A2678" s="117" t="str">
        <f t="shared" si="248"/>
        <v>47552012</v>
      </c>
      <c r="B2678" s="117">
        <f t="shared" si="252"/>
        <v>47</v>
      </c>
      <c r="C2678" s="117">
        <f t="shared" si="253"/>
        <v>55</v>
      </c>
      <c r="D2678" s="117">
        <v>208000</v>
      </c>
      <c r="E2678" s="117">
        <v>238000</v>
      </c>
      <c r="F2678" s="117">
        <v>2012</v>
      </c>
      <c r="G2678" s="117">
        <v>3.2290459999999999</v>
      </c>
      <c r="N2678" s="117" t="str">
        <f t="shared" si="249"/>
        <v>208000238000</v>
      </c>
      <c r="O2678" s="117">
        <f t="shared" si="250"/>
        <v>47</v>
      </c>
      <c r="P2678" s="117">
        <f t="shared" si="251"/>
        <v>55</v>
      </c>
      <c r="R2678" s="117" t="e">
        <f>VLOOKUP(B2678&amp;"-"&amp;C2678,Backgroundconc!$A$3:$E$2100,4,FALSE)</f>
        <v>#N/A</v>
      </c>
      <c r="S2678" s="117" t="e">
        <f>VLOOKUP(B2678&amp;"-"&amp;C2678,Backgroundconc!$A$3:$E$2100,5,FALSE)</f>
        <v>#N/A</v>
      </c>
    </row>
    <row r="2679" spans="1:19">
      <c r="A2679" s="117" t="str">
        <f t="shared" si="248"/>
        <v>47562012</v>
      </c>
      <c r="B2679" s="117">
        <f t="shared" si="252"/>
        <v>47</v>
      </c>
      <c r="C2679" s="117">
        <f t="shared" si="253"/>
        <v>56</v>
      </c>
      <c r="D2679" s="117">
        <v>208000</v>
      </c>
      <c r="E2679" s="117">
        <v>242000</v>
      </c>
      <c r="F2679" s="117">
        <v>2012</v>
      </c>
      <c r="G2679" s="117">
        <v>3.2725170000000001</v>
      </c>
      <c r="N2679" s="117" t="str">
        <f t="shared" si="249"/>
        <v>208000242000</v>
      </c>
      <c r="O2679" s="117">
        <f t="shared" si="250"/>
        <v>47</v>
      </c>
      <c r="P2679" s="117">
        <f t="shared" si="251"/>
        <v>56</v>
      </c>
      <c r="R2679" s="117" t="e">
        <f>VLOOKUP(B2679&amp;"-"&amp;C2679,Backgroundconc!$A$3:$E$2100,4,FALSE)</f>
        <v>#N/A</v>
      </c>
      <c r="S2679" s="117" t="e">
        <f>VLOOKUP(B2679&amp;"-"&amp;C2679,Backgroundconc!$A$3:$E$2100,5,FALSE)</f>
        <v>#N/A</v>
      </c>
    </row>
    <row r="2680" spans="1:19">
      <c r="A2680" s="117" t="str">
        <f t="shared" si="248"/>
        <v>47572012</v>
      </c>
      <c r="B2680" s="117">
        <f t="shared" si="252"/>
        <v>47</v>
      </c>
      <c r="C2680" s="117">
        <f t="shared" si="253"/>
        <v>57</v>
      </c>
      <c r="D2680" s="117">
        <v>208000</v>
      </c>
      <c r="E2680" s="117">
        <v>246000</v>
      </c>
      <c r="F2680" s="117">
        <v>2012</v>
      </c>
      <c r="G2680" s="117">
        <v>3.3410669999999998</v>
      </c>
      <c r="N2680" s="117" t="str">
        <f t="shared" si="249"/>
        <v>208000246000</v>
      </c>
      <c r="O2680" s="117">
        <f t="shared" si="250"/>
        <v>47</v>
      </c>
      <c r="P2680" s="117">
        <f t="shared" si="251"/>
        <v>57</v>
      </c>
      <c r="R2680" s="117" t="e">
        <f>VLOOKUP(B2680&amp;"-"&amp;C2680,Backgroundconc!$A$3:$E$2100,4,FALSE)</f>
        <v>#N/A</v>
      </c>
      <c r="S2680" s="117" t="e">
        <f>VLOOKUP(B2680&amp;"-"&amp;C2680,Backgroundconc!$A$3:$E$2100,5,FALSE)</f>
        <v>#N/A</v>
      </c>
    </row>
    <row r="2681" spans="1:19">
      <c r="A2681" s="117" t="str">
        <f t="shared" si="248"/>
        <v>4812012</v>
      </c>
      <c r="B2681" s="117">
        <f t="shared" si="252"/>
        <v>48</v>
      </c>
      <c r="C2681" s="117">
        <f t="shared" si="253"/>
        <v>1</v>
      </c>
      <c r="D2681" s="117">
        <v>212000</v>
      </c>
      <c r="E2681" s="117">
        <v>22000</v>
      </c>
      <c r="F2681" s="117">
        <v>2012</v>
      </c>
      <c r="G2681" s="117">
        <v>2.8232590000000002</v>
      </c>
      <c r="N2681" s="117" t="str">
        <f t="shared" si="249"/>
        <v>21200022000</v>
      </c>
      <c r="O2681" s="117">
        <f t="shared" si="250"/>
        <v>48</v>
      </c>
      <c r="P2681" s="117">
        <f t="shared" si="251"/>
        <v>1</v>
      </c>
      <c r="R2681" s="117" t="e">
        <f>VLOOKUP(B2681&amp;"-"&amp;C2681,Backgroundconc!$A$3:$E$2100,4,FALSE)</f>
        <v>#N/A</v>
      </c>
      <c r="S2681" s="117" t="e">
        <f>VLOOKUP(B2681&amp;"-"&amp;C2681,Backgroundconc!$A$3:$E$2100,5,FALSE)</f>
        <v>#N/A</v>
      </c>
    </row>
    <row r="2682" spans="1:19">
      <c r="A2682" s="117" t="str">
        <f t="shared" si="248"/>
        <v>4822012</v>
      </c>
      <c r="B2682" s="117">
        <f t="shared" si="252"/>
        <v>48</v>
      </c>
      <c r="C2682" s="117">
        <f t="shared" si="253"/>
        <v>2</v>
      </c>
      <c r="D2682" s="117">
        <v>212000</v>
      </c>
      <c r="E2682" s="117">
        <v>26000</v>
      </c>
      <c r="F2682" s="117">
        <v>2012</v>
      </c>
      <c r="G2682" s="117">
        <v>3.0248849999999998</v>
      </c>
      <c r="N2682" s="117" t="str">
        <f t="shared" si="249"/>
        <v>21200026000</v>
      </c>
      <c r="O2682" s="117">
        <f t="shared" si="250"/>
        <v>48</v>
      </c>
      <c r="P2682" s="117">
        <f t="shared" si="251"/>
        <v>2</v>
      </c>
      <c r="R2682" s="117" t="e">
        <f>VLOOKUP(B2682&amp;"-"&amp;C2682,Backgroundconc!$A$3:$E$2100,4,FALSE)</f>
        <v>#N/A</v>
      </c>
      <c r="S2682" s="117" t="e">
        <f>VLOOKUP(B2682&amp;"-"&amp;C2682,Backgroundconc!$A$3:$E$2100,5,FALSE)</f>
        <v>#N/A</v>
      </c>
    </row>
    <row r="2683" spans="1:19">
      <c r="A2683" s="117" t="str">
        <f t="shared" si="248"/>
        <v>4832012</v>
      </c>
      <c r="B2683" s="117">
        <f t="shared" si="252"/>
        <v>48</v>
      </c>
      <c r="C2683" s="117">
        <f t="shared" si="253"/>
        <v>3</v>
      </c>
      <c r="D2683" s="117">
        <v>212000</v>
      </c>
      <c r="E2683" s="117">
        <v>30000</v>
      </c>
      <c r="F2683" s="117">
        <v>2012</v>
      </c>
      <c r="G2683" s="117">
        <v>3.1354489999999999</v>
      </c>
      <c r="N2683" s="117" t="str">
        <f t="shared" si="249"/>
        <v>21200030000</v>
      </c>
      <c r="O2683" s="117">
        <f t="shared" si="250"/>
        <v>48</v>
      </c>
      <c r="P2683" s="117">
        <f t="shared" si="251"/>
        <v>3</v>
      </c>
      <c r="R2683" s="117" t="e">
        <f>VLOOKUP(B2683&amp;"-"&amp;C2683,Backgroundconc!$A$3:$E$2100,4,FALSE)</f>
        <v>#N/A</v>
      </c>
      <c r="S2683" s="117" t="e">
        <f>VLOOKUP(B2683&amp;"-"&amp;C2683,Backgroundconc!$A$3:$E$2100,5,FALSE)</f>
        <v>#N/A</v>
      </c>
    </row>
    <row r="2684" spans="1:19">
      <c r="A2684" s="117" t="str">
        <f t="shared" si="248"/>
        <v>4842012</v>
      </c>
      <c r="B2684" s="117">
        <f t="shared" si="252"/>
        <v>48</v>
      </c>
      <c r="C2684" s="117">
        <f t="shared" si="253"/>
        <v>4</v>
      </c>
      <c r="D2684" s="117">
        <v>212000</v>
      </c>
      <c r="E2684" s="117">
        <v>34000</v>
      </c>
      <c r="F2684" s="117">
        <v>2012</v>
      </c>
      <c r="G2684" s="117">
        <v>3.0296270000000001</v>
      </c>
      <c r="N2684" s="117" t="str">
        <f t="shared" si="249"/>
        <v>21200034000</v>
      </c>
      <c r="O2684" s="117">
        <f t="shared" si="250"/>
        <v>48</v>
      </c>
      <c r="P2684" s="117">
        <f t="shared" si="251"/>
        <v>4</v>
      </c>
      <c r="R2684" s="117" t="e">
        <f>VLOOKUP(B2684&amp;"-"&amp;C2684,Backgroundconc!$A$3:$E$2100,4,FALSE)</f>
        <v>#N/A</v>
      </c>
      <c r="S2684" s="117" t="e">
        <f>VLOOKUP(B2684&amp;"-"&amp;C2684,Backgroundconc!$A$3:$E$2100,5,FALSE)</f>
        <v>#N/A</v>
      </c>
    </row>
    <row r="2685" spans="1:19">
      <c r="A2685" s="117" t="str">
        <f t="shared" si="248"/>
        <v>4852012</v>
      </c>
      <c r="B2685" s="117">
        <f t="shared" si="252"/>
        <v>48</v>
      </c>
      <c r="C2685" s="117">
        <f t="shared" si="253"/>
        <v>5</v>
      </c>
      <c r="D2685" s="117">
        <v>212000</v>
      </c>
      <c r="E2685" s="117">
        <v>38000</v>
      </c>
      <c r="F2685" s="117">
        <v>2012</v>
      </c>
      <c r="G2685" s="117">
        <v>2.9438409999999999</v>
      </c>
      <c r="N2685" s="117" t="str">
        <f t="shared" si="249"/>
        <v>21200038000</v>
      </c>
      <c r="O2685" s="117">
        <f t="shared" si="250"/>
        <v>48</v>
      </c>
      <c r="P2685" s="117">
        <f t="shared" si="251"/>
        <v>5</v>
      </c>
      <c r="R2685" s="117" t="e">
        <f>VLOOKUP(B2685&amp;"-"&amp;C2685,Backgroundconc!$A$3:$E$2100,4,FALSE)</f>
        <v>#N/A</v>
      </c>
      <c r="S2685" s="117" t="e">
        <f>VLOOKUP(B2685&amp;"-"&amp;C2685,Backgroundconc!$A$3:$E$2100,5,FALSE)</f>
        <v>#N/A</v>
      </c>
    </row>
    <row r="2686" spans="1:19">
      <c r="A2686" s="117" t="str">
        <f t="shared" si="248"/>
        <v>4862012</v>
      </c>
      <c r="B2686" s="117">
        <f t="shared" si="252"/>
        <v>48</v>
      </c>
      <c r="C2686" s="117">
        <f t="shared" si="253"/>
        <v>6</v>
      </c>
      <c r="D2686" s="117">
        <v>212000</v>
      </c>
      <c r="E2686" s="117">
        <v>42000</v>
      </c>
      <c r="F2686" s="117">
        <v>2012</v>
      </c>
      <c r="G2686" s="117">
        <v>2.664587</v>
      </c>
      <c r="N2686" s="117" t="str">
        <f t="shared" si="249"/>
        <v>21200042000</v>
      </c>
      <c r="O2686" s="117">
        <f t="shared" si="250"/>
        <v>48</v>
      </c>
      <c r="P2686" s="117">
        <f t="shared" si="251"/>
        <v>6</v>
      </c>
      <c r="R2686" s="117">
        <f>VLOOKUP(B2686&amp;"-"&amp;C2686,Backgroundconc!$A$3:$E$2100,4,FALSE)</f>
        <v>212000</v>
      </c>
      <c r="S2686" s="117">
        <f>VLOOKUP(B2686&amp;"-"&amp;C2686,Backgroundconc!$A$3:$E$2100,5,FALSE)</f>
        <v>42000</v>
      </c>
    </row>
    <row r="2687" spans="1:19">
      <c r="A2687" s="117" t="str">
        <f t="shared" si="248"/>
        <v>4872012</v>
      </c>
      <c r="B2687" s="117">
        <f t="shared" si="252"/>
        <v>48</v>
      </c>
      <c r="C2687" s="117">
        <f t="shared" si="253"/>
        <v>7</v>
      </c>
      <c r="D2687" s="117">
        <v>212000</v>
      </c>
      <c r="E2687" s="117">
        <v>46000</v>
      </c>
      <c r="F2687" s="117">
        <v>2012</v>
      </c>
      <c r="G2687" s="117">
        <v>2.8364189999999998</v>
      </c>
      <c r="N2687" s="117" t="str">
        <f t="shared" si="249"/>
        <v>21200046000</v>
      </c>
      <c r="O2687" s="117">
        <f t="shared" si="250"/>
        <v>48</v>
      </c>
      <c r="P2687" s="117">
        <f t="shared" si="251"/>
        <v>7</v>
      </c>
      <c r="R2687" s="117">
        <f>VLOOKUP(B2687&amp;"-"&amp;C2687,Backgroundconc!$A$3:$E$2100,4,FALSE)</f>
        <v>212000</v>
      </c>
      <c r="S2687" s="117">
        <f>VLOOKUP(B2687&amp;"-"&amp;C2687,Backgroundconc!$A$3:$E$2100,5,FALSE)</f>
        <v>46000</v>
      </c>
    </row>
    <row r="2688" spans="1:19">
      <c r="A2688" s="117" t="str">
        <f t="shared" si="248"/>
        <v>4882012</v>
      </c>
      <c r="B2688" s="117">
        <f t="shared" si="252"/>
        <v>48</v>
      </c>
      <c r="C2688" s="117">
        <f t="shared" si="253"/>
        <v>8</v>
      </c>
      <c r="D2688" s="117">
        <v>212000</v>
      </c>
      <c r="E2688" s="117">
        <v>50000</v>
      </c>
      <c r="F2688" s="117">
        <v>2012</v>
      </c>
      <c r="G2688" s="117">
        <v>2.6859199999999999</v>
      </c>
      <c r="N2688" s="117" t="str">
        <f t="shared" si="249"/>
        <v>21200050000</v>
      </c>
      <c r="O2688" s="117">
        <f t="shared" si="250"/>
        <v>48</v>
      </c>
      <c r="P2688" s="117">
        <f t="shared" si="251"/>
        <v>8</v>
      </c>
      <c r="R2688" s="117">
        <f>VLOOKUP(B2688&amp;"-"&amp;C2688,Backgroundconc!$A$3:$E$2100,4,FALSE)</f>
        <v>212000</v>
      </c>
      <c r="S2688" s="117">
        <f>VLOOKUP(B2688&amp;"-"&amp;C2688,Backgroundconc!$A$3:$E$2100,5,FALSE)</f>
        <v>50000</v>
      </c>
    </row>
    <row r="2689" spans="1:19">
      <c r="A2689" s="117" t="str">
        <f t="shared" si="248"/>
        <v>4892012</v>
      </c>
      <c r="B2689" s="117">
        <f t="shared" si="252"/>
        <v>48</v>
      </c>
      <c r="C2689" s="117">
        <f t="shared" si="253"/>
        <v>9</v>
      </c>
      <c r="D2689" s="117">
        <v>212000</v>
      </c>
      <c r="E2689" s="117">
        <v>54000</v>
      </c>
      <c r="F2689" s="117">
        <v>2012</v>
      </c>
      <c r="G2689" s="117">
        <v>2.7695970000000001</v>
      </c>
      <c r="N2689" s="117" t="str">
        <f t="shared" si="249"/>
        <v>21200054000</v>
      </c>
      <c r="O2689" s="117">
        <f t="shared" si="250"/>
        <v>48</v>
      </c>
      <c r="P2689" s="117">
        <f t="shared" si="251"/>
        <v>9</v>
      </c>
      <c r="R2689" s="117">
        <f>VLOOKUP(B2689&amp;"-"&amp;C2689,Backgroundconc!$A$3:$E$2100,4,FALSE)</f>
        <v>212000</v>
      </c>
      <c r="S2689" s="117">
        <f>VLOOKUP(B2689&amp;"-"&amp;C2689,Backgroundconc!$A$3:$E$2100,5,FALSE)</f>
        <v>54000</v>
      </c>
    </row>
    <row r="2690" spans="1:19">
      <c r="A2690" s="117" t="str">
        <f t="shared" si="248"/>
        <v>48102012</v>
      </c>
      <c r="B2690" s="117">
        <f t="shared" si="252"/>
        <v>48</v>
      </c>
      <c r="C2690" s="117">
        <f t="shared" si="253"/>
        <v>10</v>
      </c>
      <c r="D2690" s="117">
        <v>212000</v>
      </c>
      <c r="E2690" s="117">
        <v>58000</v>
      </c>
      <c r="F2690" s="117">
        <v>2012</v>
      </c>
      <c r="G2690" s="117">
        <v>3.1472769999999999</v>
      </c>
      <c r="N2690" s="117" t="str">
        <f t="shared" si="249"/>
        <v>21200058000</v>
      </c>
      <c r="O2690" s="117">
        <f t="shared" si="250"/>
        <v>48</v>
      </c>
      <c r="P2690" s="117">
        <f t="shared" si="251"/>
        <v>10</v>
      </c>
      <c r="R2690" s="117">
        <f>VLOOKUP(B2690&amp;"-"&amp;C2690,Backgroundconc!$A$3:$E$2100,4,FALSE)</f>
        <v>212000</v>
      </c>
      <c r="S2690" s="117">
        <f>VLOOKUP(B2690&amp;"-"&amp;C2690,Backgroundconc!$A$3:$E$2100,5,FALSE)</f>
        <v>58000</v>
      </c>
    </row>
    <row r="2691" spans="1:19">
      <c r="A2691" s="117" t="str">
        <f t="shared" ref="A2691:A2754" si="254">CONCATENATE(B2691,C2691,F2691)</f>
        <v>48112012</v>
      </c>
      <c r="B2691" s="117">
        <f t="shared" si="252"/>
        <v>48</v>
      </c>
      <c r="C2691" s="117">
        <f t="shared" si="253"/>
        <v>11</v>
      </c>
      <c r="D2691" s="117">
        <v>212000</v>
      </c>
      <c r="E2691" s="117">
        <v>62000</v>
      </c>
      <c r="F2691" s="117">
        <v>2012</v>
      </c>
      <c r="G2691" s="117">
        <v>3.4604270000000001</v>
      </c>
      <c r="N2691" s="117" t="str">
        <f t="shared" ref="N2691:N2754" si="255">D2691&amp;E2691</f>
        <v>21200062000</v>
      </c>
      <c r="O2691" s="117">
        <f t="shared" ref="O2691:O2754" si="256">B2691</f>
        <v>48</v>
      </c>
      <c r="P2691" s="117">
        <f t="shared" ref="P2691:P2754" si="257">C2691</f>
        <v>11</v>
      </c>
      <c r="R2691" s="117">
        <f>VLOOKUP(B2691&amp;"-"&amp;C2691,Backgroundconc!$A$3:$E$2100,4,FALSE)</f>
        <v>212000</v>
      </c>
      <c r="S2691" s="117">
        <f>VLOOKUP(B2691&amp;"-"&amp;C2691,Backgroundconc!$A$3:$E$2100,5,FALSE)</f>
        <v>62000</v>
      </c>
    </row>
    <row r="2692" spans="1:19">
      <c r="A2692" s="117" t="str">
        <f t="shared" si="254"/>
        <v>48122012</v>
      </c>
      <c r="B2692" s="117">
        <f t="shared" si="252"/>
        <v>48</v>
      </c>
      <c r="C2692" s="117">
        <f t="shared" si="253"/>
        <v>12</v>
      </c>
      <c r="D2692" s="117">
        <v>212000</v>
      </c>
      <c r="E2692" s="117">
        <v>66000</v>
      </c>
      <c r="F2692" s="117">
        <v>2012</v>
      </c>
      <c r="G2692" s="117">
        <v>3.3906779999999999</v>
      </c>
      <c r="N2692" s="117" t="str">
        <f t="shared" si="255"/>
        <v>21200066000</v>
      </c>
      <c r="O2692" s="117">
        <f t="shared" si="256"/>
        <v>48</v>
      </c>
      <c r="P2692" s="117">
        <f t="shared" si="257"/>
        <v>12</v>
      </c>
      <c r="R2692" s="117">
        <f>VLOOKUP(B2692&amp;"-"&amp;C2692,Backgroundconc!$A$3:$E$2100,4,FALSE)</f>
        <v>212000</v>
      </c>
      <c r="S2692" s="117">
        <f>VLOOKUP(B2692&amp;"-"&amp;C2692,Backgroundconc!$A$3:$E$2100,5,FALSE)</f>
        <v>66000</v>
      </c>
    </row>
    <row r="2693" spans="1:19">
      <c r="A2693" s="117" t="str">
        <f t="shared" si="254"/>
        <v>48132012</v>
      </c>
      <c r="B2693" s="117">
        <f t="shared" si="252"/>
        <v>48</v>
      </c>
      <c r="C2693" s="117">
        <f t="shared" si="253"/>
        <v>13</v>
      </c>
      <c r="D2693" s="117">
        <v>212000</v>
      </c>
      <c r="E2693" s="117">
        <v>70000</v>
      </c>
      <c r="F2693" s="117">
        <v>2012</v>
      </c>
      <c r="G2693" s="117">
        <v>3.3218549999999998</v>
      </c>
      <c r="N2693" s="117" t="str">
        <f t="shared" si="255"/>
        <v>21200070000</v>
      </c>
      <c r="O2693" s="117">
        <f t="shared" si="256"/>
        <v>48</v>
      </c>
      <c r="P2693" s="117">
        <f t="shared" si="257"/>
        <v>13</v>
      </c>
      <c r="R2693" s="117">
        <f>VLOOKUP(B2693&amp;"-"&amp;C2693,Backgroundconc!$A$3:$E$2100,4,FALSE)</f>
        <v>212000</v>
      </c>
      <c r="S2693" s="117">
        <f>VLOOKUP(B2693&amp;"-"&amp;C2693,Backgroundconc!$A$3:$E$2100,5,FALSE)</f>
        <v>70000</v>
      </c>
    </row>
    <row r="2694" spans="1:19">
      <c r="A2694" s="117" t="str">
        <f t="shared" si="254"/>
        <v>48142012</v>
      </c>
      <c r="B2694" s="117">
        <f t="shared" si="252"/>
        <v>48</v>
      </c>
      <c r="C2694" s="117">
        <f t="shared" si="253"/>
        <v>14</v>
      </c>
      <c r="D2694" s="117">
        <v>212000</v>
      </c>
      <c r="E2694" s="117">
        <v>74000</v>
      </c>
      <c r="F2694" s="117">
        <v>2012</v>
      </c>
      <c r="G2694" s="117">
        <v>3.3781210000000002</v>
      </c>
      <c r="N2694" s="117" t="str">
        <f t="shared" si="255"/>
        <v>21200074000</v>
      </c>
      <c r="O2694" s="117">
        <f t="shared" si="256"/>
        <v>48</v>
      </c>
      <c r="P2694" s="117">
        <f t="shared" si="257"/>
        <v>14</v>
      </c>
      <c r="R2694" s="117">
        <f>VLOOKUP(B2694&amp;"-"&amp;C2694,Backgroundconc!$A$3:$E$2100,4,FALSE)</f>
        <v>212000</v>
      </c>
      <c r="S2694" s="117">
        <f>VLOOKUP(B2694&amp;"-"&amp;C2694,Backgroundconc!$A$3:$E$2100,5,FALSE)</f>
        <v>74000</v>
      </c>
    </row>
    <row r="2695" spans="1:19">
      <c r="A2695" s="117" t="str">
        <f t="shared" si="254"/>
        <v>48152012</v>
      </c>
      <c r="B2695" s="117">
        <f t="shared" si="252"/>
        <v>48</v>
      </c>
      <c r="C2695" s="117">
        <f t="shared" si="253"/>
        <v>15</v>
      </c>
      <c r="D2695" s="117">
        <v>212000</v>
      </c>
      <c r="E2695" s="117">
        <v>78000</v>
      </c>
      <c r="F2695" s="117">
        <v>2012</v>
      </c>
      <c r="G2695" s="117">
        <v>3.212046</v>
      </c>
      <c r="N2695" s="117" t="str">
        <f t="shared" si="255"/>
        <v>21200078000</v>
      </c>
      <c r="O2695" s="117">
        <f t="shared" si="256"/>
        <v>48</v>
      </c>
      <c r="P2695" s="117">
        <f t="shared" si="257"/>
        <v>15</v>
      </c>
      <c r="R2695" s="117">
        <f>VLOOKUP(B2695&amp;"-"&amp;C2695,Backgroundconc!$A$3:$E$2100,4,FALSE)</f>
        <v>212000</v>
      </c>
      <c r="S2695" s="117">
        <f>VLOOKUP(B2695&amp;"-"&amp;C2695,Backgroundconc!$A$3:$E$2100,5,FALSE)</f>
        <v>78000</v>
      </c>
    </row>
    <row r="2696" spans="1:19">
      <c r="A2696" s="117" t="str">
        <f t="shared" si="254"/>
        <v>48162012</v>
      </c>
      <c r="B2696" s="117">
        <f t="shared" si="252"/>
        <v>48</v>
      </c>
      <c r="C2696" s="117">
        <f t="shared" si="253"/>
        <v>16</v>
      </c>
      <c r="D2696" s="117">
        <v>212000</v>
      </c>
      <c r="E2696" s="117">
        <v>82000</v>
      </c>
      <c r="F2696" s="117">
        <v>2012</v>
      </c>
      <c r="G2696" s="117">
        <v>3.0300509999999998</v>
      </c>
      <c r="N2696" s="117" t="str">
        <f t="shared" si="255"/>
        <v>21200082000</v>
      </c>
      <c r="O2696" s="117">
        <f t="shared" si="256"/>
        <v>48</v>
      </c>
      <c r="P2696" s="117">
        <f t="shared" si="257"/>
        <v>16</v>
      </c>
      <c r="R2696" s="117">
        <f>VLOOKUP(B2696&amp;"-"&amp;C2696,Backgroundconc!$A$3:$E$2100,4,FALSE)</f>
        <v>212000</v>
      </c>
      <c r="S2696" s="117">
        <f>VLOOKUP(B2696&amp;"-"&amp;C2696,Backgroundconc!$A$3:$E$2100,5,FALSE)</f>
        <v>82000</v>
      </c>
    </row>
    <row r="2697" spans="1:19">
      <c r="A2697" s="117" t="str">
        <f t="shared" si="254"/>
        <v>48172012</v>
      </c>
      <c r="B2697" s="117">
        <f t="shared" si="252"/>
        <v>48</v>
      </c>
      <c r="C2697" s="117">
        <f t="shared" si="253"/>
        <v>17</v>
      </c>
      <c r="D2697" s="117">
        <v>212000</v>
      </c>
      <c r="E2697" s="117">
        <v>86000</v>
      </c>
      <c r="F2697" s="117">
        <v>2012</v>
      </c>
      <c r="G2697" s="117">
        <v>3.2406169999999999</v>
      </c>
      <c r="N2697" s="117" t="str">
        <f t="shared" si="255"/>
        <v>21200086000</v>
      </c>
      <c r="O2697" s="117">
        <f t="shared" si="256"/>
        <v>48</v>
      </c>
      <c r="P2697" s="117">
        <f t="shared" si="257"/>
        <v>17</v>
      </c>
      <c r="R2697" s="117">
        <f>VLOOKUP(B2697&amp;"-"&amp;C2697,Backgroundconc!$A$3:$E$2100,4,FALSE)</f>
        <v>212000</v>
      </c>
      <c r="S2697" s="117">
        <f>VLOOKUP(B2697&amp;"-"&amp;C2697,Backgroundconc!$A$3:$E$2100,5,FALSE)</f>
        <v>86000</v>
      </c>
    </row>
    <row r="2698" spans="1:19">
      <c r="A2698" s="117" t="str">
        <f t="shared" si="254"/>
        <v>48182012</v>
      </c>
      <c r="B2698" s="117">
        <f t="shared" si="252"/>
        <v>48</v>
      </c>
      <c r="C2698" s="117">
        <f t="shared" si="253"/>
        <v>18</v>
      </c>
      <c r="D2698" s="117">
        <v>212000</v>
      </c>
      <c r="E2698" s="117">
        <v>90000</v>
      </c>
      <c r="F2698" s="117">
        <v>2012</v>
      </c>
      <c r="G2698" s="117">
        <v>3.1447910000000001</v>
      </c>
      <c r="N2698" s="117" t="str">
        <f t="shared" si="255"/>
        <v>21200090000</v>
      </c>
      <c r="O2698" s="117">
        <f t="shared" si="256"/>
        <v>48</v>
      </c>
      <c r="P2698" s="117">
        <f t="shared" si="257"/>
        <v>18</v>
      </c>
      <c r="R2698" s="117">
        <f>VLOOKUP(B2698&amp;"-"&amp;C2698,Backgroundconc!$A$3:$E$2100,4,FALSE)</f>
        <v>212000</v>
      </c>
      <c r="S2698" s="117">
        <f>VLOOKUP(B2698&amp;"-"&amp;C2698,Backgroundconc!$A$3:$E$2100,5,FALSE)</f>
        <v>90000</v>
      </c>
    </row>
    <row r="2699" spans="1:19">
      <c r="A2699" s="117" t="str">
        <f t="shared" si="254"/>
        <v>48192012</v>
      </c>
      <c r="B2699" s="117">
        <f t="shared" si="252"/>
        <v>48</v>
      </c>
      <c r="C2699" s="117">
        <f t="shared" si="253"/>
        <v>19</v>
      </c>
      <c r="D2699" s="117">
        <v>212000</v>
      </c>
      <c r="E2699" s="117">
        <v>94000</v>
      </c>
      <c r="F2699" s="117">
        <v>2012</v>
      </c>
      <c r="G2699" s="117">
        <v>3.2456510000000001</v>
      </c>
      <c r="N2699" s="117" t="str">
        <f t="shared" si="255"/>
        <v>21200094000</v>
      </c>
      <c r="O2699" s="117">
        <f t="shared" si="256"/>
        <v>48</v>
      </c>
      <c r="P2699" s="117">
        <f t="shared" si="257"/>
        <v>19</v>
      </c>
      <c r="R2699" s="117">
        <f>VLOOKUP(B2699&amp;"-"&amp;C2699,Backgroundconc!$A$3:$E$2100,4,FALSE)</f>
        <v>212000</v>
      </c>
      <c r="S2699" s="117">
        <f>VLOOKUP(B2699&amp;"-"&amp;C2699,Backgroundconc!$A$3:$E$2100,5,FALSE)</f>
        <v>94000</v>
      </c>
    </row>
    <row r="2700" spans="1:19">
      <c r="A2700" s="117" t="str">
        <f t="shared" si="254"/>
        <v>48202012</v>
      </c>
      <c r="B2700" s="117">
        <f t="shared" si="252"/>
        <v>48</v>
      </c>
      <c r="C2700" s="117">
        <f t="shared" si="253"/>
        <v>20</v>
      </c>
      <c r="D2700" s="117">
        <v>212000</v>
      </c>
      <c r="E2700" s="117">
        <v>98000</v>
      </c>
      <c r="F2700" s="117">
        <v>2012</v>
      </c>
      <c r="G2700" s="117">
        <v>3.4020380000000001</v>
      </c>
      <c r="N2700" s="117" t="str">
        <f t="shared" si="255"/>
        <v>21200098000</v>
      </c>
      <c r="O2700" s="117">
        <f t="shared" si="256"/>
        <v>48</v>
      </c>
      <c r="P2700" s="117">
        <f t="shared" si="257"/>
        <v>20</v>
      </c>
      <c r="R2700" s="117">
        <f>VLOOKUP(B2700&amp;"-"&amp;C2700,Backgroundconc!$A$3:$E$2100,4,FALSE)</f>
        <v>212000</v>
      </c>
      <c r="S2700" s="117">
        <f>VLOOKUP(B2700&amp;"-"&amp;C2700,Backgroundconc!$A$3:$E$2100,5,FALSE)</f>
        <v>98000</v>
      </c>
    </row>
    <row r="2701" spans="1:19">
      <c r="A2701" s="117" t="str">
        <f t="shared" si="254"/>
        <v>48212012</v>
      </c>
      <c r="B2701" s="117">
        <f t="shared" si="252"/>
        <v>48</v>
      </c>
      <c r="C2701" s="117">
        <f t="shared" si="253"/>
        <v>21</v>
      </c>
      <c r="D2701" s="117">
        <v>212000</v>
      </c>
      <c r="E2701" s="117">
        <v>102000</v>
      </c>
      <c r="F2701" s="117">
        <v>2012</v>
      </c>
      <c r="G2701" s="117">
        <v>2.8871699999999998</v>
      </c>
      <c r="N2701" s="117" t="str">
        <f t="shared" si="255"/>
        <v>212000102000</v>
      </c>
      <c r="O2701" s="117">
        <f t="shared" si="256"/>
        <v>48</v>
      </c>
      <c r="P2701" s="117">
        <f t="shared" si="257"/>
        <v>21</v>
      </c>
      <c r="R2701" s="117">
        <f>VLOOKUP(B2701&amp;"-"&amp;C2701,Backgroundconc!$A$3:$E$2100,4,FALSE)</f>
        <v>212000</v>
      </c>
      <c r="S2701" s="117">
        <f>VLOOKUP(B2701&amp;"-"&amp;C2701,Backgroundconc!$A$3:$E$2100,5,FALSE)</f>
        <v>102000</v>
      </c>
    </row>
    <row r="2702" spans="1:19">
      <c r="A2702" s="117" t="str">
        <f t="shared" si="254"/>
        <v>48222012</v>
      </c>
      <c r="B2702" s="117">
        <f t="shared" si="252"/>
        <v>48</v>
      </c>
      <c r="C2702" s="117">
        <f t="shared" si="253"/>
        <v>22</v>
      </c>
      <c r="D2702" s="117">
        <v>212000</v>
      </c>
      <c r="E2702" s="117">
        <v>106000</v>
      </c>
      <c r="F2702" s="117">
        <v>2012</v>
      </c>
      <c r="G2702" s="117">
        <v>3.2418520000000002</v>
      </c>
      <c r="N2702" s="117" t="str">
        <f t="shared" si="255"/>
        <v>212000106000</v>
      </c>
      <c r="O2702" s="117">
        <f t="shared" si="256"/>
        <v>48</v>
      </c>
      <c r="P2702" s="117">
        <f t="shared" si="257"/>
        <v>22</v>
      </c>
      <c r="R2702" s="117">
        <f>VLOOKUP(B2702&amp;"-"&amp;C2702,Backgroundconc!$A$3:$E$2100,4,FALSE)</f>
        <v>212000</v>
      </c>
      <c r="S2702" s="117">
        <f>VLOOKUP(B2702&amp;"-"&amp;C2702,Backgroundconc!$A$3:$E$2100,5,FALSE)</f>
        <v>106000</v>
      </c>
    </row>
    <row r="2703" spans="1:19">
      <c r="A2703" s="117" t="str">
        <f t="shared" si="254"/>
        <v>48232012</v>
      </c>
      <c r="B2703" s="117">
        <f t="shared" si="252"/>
        <v>48</v>
      </c>
      <c r="C2703" s="117">
        <f t="shared" si="253"/>
        <v>23</v>
      </c>
      <c r="D2703" s="117">
        <v>212000</v>
      </c>
      <c r="E2703" s="117">
        <v>110000</v>
      </c>
      <c r="F2703" s="117">
        <v>2012</v>
      </c>
      <c r="G2703" s="117">
        <v>3.3551549999999999</v>
      </c>
      <c r="N2703" s="117" t="str">
        <f t="shared" si="255"/>
        <v>212000110000</v>
      </c>
      <c r="O2703" s="117">
        <f t="shared" si="256"/>
        <v>48</v>
      </c>
      <c r="P2703" s="117">
        <f t="shared" si="257"/>
        <v>23</v>
      </c>
      <c r="R2703" s="117">
        <f>VLOOKUP(B2703&amp;"-"&amp;C2703,Backgroundconc!$A$3:$E$2100,4,FALSE)</f>
        <v>212000</v>
      </c>
      <c r="S2703" s="117">
        <f>VLOOKUP(B2703&amp;"-"&amp;C2703,Backgroundconc!$A$3:$E$2100,5,FALSE)</f>
        <v>110000</v>
      </c>
    </row>
    <row r="2704" spans="1:19">
      <c r="A2704" s="117" t="str">
        <f t="shared" si="254"/>
        <v>48242012</v>
      </c>
      <c r="B2704" s="117">
        <f t="shared" si="252"/>
        <v>48</v>
      </c>
      <c r="C2704" s="117">
        <f t="shared" si="253"/>
        <v>24</v>
      </c>
      <c r="D2704" s="117">
        <v>212000</v>
      </c>
      <c r="E2704" s="117">
        <v>114000</v>
      </c>
      <c r="F2704" s="117">
        <v>2012</v>
      </c>
      <c r="G2704" s="117">
        <v>3.549693</v>
      </c>
      <c r="N2704" s="117" t="str">
        <f t="shared" si="255"/>
        <v>212000114000</v>
      </c>
      <c r="O2704" s="117">
        <f t="shared" si="256"/>
        <v>48</v>
      </c>
      <c r="P2704" s="117">
        <f t="shared" si="257"/>
        <v>24</v>
      </c>
      <c r="R2704" s="117">
        <f>VLOOKUP(B2704&amp;"-"&amp;C2704,Backgroundconc!$A$3:$E$2100,4,FALSE)</f>
        <v>212000</v>
      </c>
      <c r="S2704" s="117">
        <f>VLOOKUP(B2704&amp;"-"&amp;C2704,Backgroundconc!$A$3:$E$2100,5,FALSE)</f>
        <v>114000</v>
      </c>
    </row>
    <row r="2705" spans="1:19">
      <c r="A2705" s="117" t="str">
        <f t="shared" si="254"/>
        <v>48252012</v>
      </c>
      <c r="B2705" s="117">
        <f t="shared" si="252"/>
        <v>48</v>
      </c>
      <c r="C2705" s="117">
        <f t="shared" si="253"/>
        <v>25</v>
      </c>
      <c r="D2705" s="117">
        <v>212000</v>
      </c>
      <c r="E2705" s="117">
        <v>118000</v>
      </c>
      <c r="F2705" s="117">
        <v>2012</v>
      </c>
      <c r="G2705" s="117">
        <v>3.6306560000000001</v>
      </c>
      <c r="N2705" s="117" t="str">
        <f t="shared" si="255"/>
        <v>212000118000</v>
      </c>
      <c r="O2705" s="117">
        <f t="shared" si="256"/>
        <v>48</v>
      </c>
      <c r="P2705" s="117">
        <f t="shared" si="257"/>
        <v>25</v>
      </c>
      <c r="R2705" s="117">
        <f>VLOOKUP(B2705&amp;"-"&amp;C2705,Backgroundconc!$A$3:$E$2100,4,FALSE)</f>
        <v>212000</v>
      </c>
      <c r="S2705" s="117">
        <f>VLOOKUP(B2705&amp;"-"&amp;C2705,Backgroundconc!$A$3:$E$2100,5,FALSE)</f>
        <v>118000</v>
      </c>
    </row>
    <row r="2706" spans="1:19">
      <c r="A2706" s="117" t="str">
        <f t="shared" si="254"/>
        <v>48262012</v>
      </c>
      <c r="B2706" s="117">
        <f t="shared" si="252"/>
        <v>48</v>
      </c>
      <c r="C2706" s="117">
        <f t="shared" si="253"/>
        <v>26</v>
      </c>
      <c r="D2706" s="117">
        <v>212000</v>
      </c>
      <c r="E2706" s="117">
        <v>122000</v>
      </c>
      <c r="F2706" s="117">
        <v>2012</v>
      </c>
      <c r="G2706" s="117">
        <v>3.4177270000000002</v>
      </c>
      <c r="N2706" s="117" t="str">
        <f t="shared" si="255"/>
        <v>212000122000</v>
      </c>
      <c r="O2706" s="117">
        <f t="shared" si="256"/>
        <v>48</v>
      </c>
      <c r="P2706" s="117">
        <f t="shared" si="257"/>
        <v>26</v>
      </c>
      <c r="R2706" s="117">
        <f>VLOOKUP(B2706&amp;"-"&amp;C2706,Backgroundconc!$A$3:$E$2100,4,FALSE)</f>
        <v>212000</v>
      </c>
      <c r="S2706" s="117">
        <f>VLOOKUP(B2706&amp;"-"&amp;C2706,Backgroundconc!$A$3:$E$2100,5,FALSE)</f>
        <v>122000</v>
      </c>
    </row>
    <row r="2707" spans="1:19">
      <c r="A2707" s="117" t="str">
        <f t="shared" si="254"/>
        <v>48272012</v>
      </c>
      <c r="B2707" s="117">
        <f t="shared" si="252"/>
        <v>48</v>
      </c>
      <c r="C2707" s="117">
        <f t="shared" si="253"/>
        <v>27</v>
      </c>
      <c r="D2707" s="117">
        <v>212000</v>
      </c>
      <c r="E2707" s="117">
        <v>126000</v>
      </c>
      <c r="F2707" s="117">
        <v>2012</v>
      </c>
      <c r="G2707" s="117">
        <v>3.7187990000000002</v>
      </c>
      <c r="N2707" s="117" t="str">
        <f t="shared" si="255"/>
        <v>212000126000</v>
      </c>
      <c r="O2707" s="117">
        <f t="shared" si="256"/>
        <v>48</v>
      </c>
      <c r="P2707" s="117">
        <f t="shared" si="257"/>
        <v>27</v>
      </c>
      <c r="R2707" s="117">
        <f>VLOOKUP(B2707&amp;"-"&amp;C2707,Backgroundconc!$A$3:$E$2100,4,FALSE)</f>
        <v>212000</v>
      </c>
      <c r="S2707" s="117">
        <f>VLOOKUP(B2707&amp;"-"&amp;C2707,Backgroundconc!$A$3:$E$2100,5,FALSE)</f>
        <v>126000</v>
      </c>
    </row>
    <row r="2708" spans="1:19">
      <c r="A2708" s="117" t="str">
        <f t="shared" si="254"/>
        <v>48282012</v>
      </c>
      <c r="B2708" s="117">
        <f t="shared" si="252"/>
        <v>48</v>
      </c>
      <c r="C2708" s="117">
        <f t="shared" si="253"/>
        <v>28</v>
      </c>
      <c r="D2708" s="117">
        <v>212000</v>
      </c>
      <c r="E2708" s="117">
        <v>130000</v>
      </c>
      <c r="F2708" s="117">
        <v>2012</v>
      </c>
      <c r="G2708" s="117">
        <v>3.5007570000000001</v>
      </c>
      <c r="N2708" s="117" t="str">
        <f t="shared" si="255"/>
        <v>212000130000</v>
      </c>
      <c r="O2708" s="117">
        <f t="shared" si="256"/>
        <v>48</v>
      </c>
      <c r="P2708" s="117">
        <f t="shared" si="257"/>
        <v>28</v>
      </c>
      <c r="R2708" s="117">
        <f>VLOOKUP(B2708&amp;"-"&amp;C2708,Backgroundconc!$A$3:$E$2100,4,FALSE)</f>
        <v>212000</v>
      </c>
      <c r="S2708" s="117">
        <f>VLOOKUP(B2708&amp;"-"&amp;C2708,Backgroundconc!$A$3:$E$2100,5,FALSE)</f>
        <v>130000</v>
      </c>
    </row>
    <row r="2709" spans="1:19">
      <c r="A2709" s="117" t="str">
        <f t="shared" si="254"/>
        <v>48292012</v>
      </c>
      <c r="B2709" s="117">
        <f t="shared" si="252"/>
        <v>48</v>
      </c>
      <c r="C2709" s="117">
        <f t="shared" si="253"/>
        <v>29</v>
      </c>
      <c r="D2709" s="117">
        <v>212000</v>
      </c>
      <c r="E2709" s="117">
        <v>134000</v>
      </c>
      <c r="F2709" s="117">
        <v>2012</v>
      </c>
      <c r="G2709" s="117">
        <v>3.4511370000000001</v>
      </c>
      <c r="N2709" s="117" t="str">
        <f t="shared" si="255"/>
        <v>212000134000</v>
      </c>
      <c r="O2709" s="117">
        <f t="shared" si="256"/>
        <v>48</v>
      </c>
      <c r="P2709" s="117">
        <f t="shared" si="257"/>
        <v>29</v>
      </c>
      <c r="R2709" s="117">
        <f>VLOOKUP(B2709&amp;"-"&amp;C2709,Backgroundconc!$A$3:$E$2100,4,FALSE)</f>
        <v>212000</v>
      </c>
      <c r="S2709" s="117">
        <f>VLOOKUP(B2709&amp;"-"&amp;C2709,Backgroundconc!$A$3:$E$2100,5,FALSE)</f>
        <v>134000</v>
      </c>
    </row>
    <row r="2710" spans="1:19">
      <c r="A2710" s="117" t="str">
        <f t="shared" si="254"/>
        <v>48302012</v>
      </c>
      <c r="B2710" s="117">
        <f t="shared" si="252"/>
        <v>48</v>
      </c>
      <c r="C2710" s="117">
        <f t="shared" si="253"/>
        <v>30</v>
      </c>
      <c r="D2710" s="117">
        <v>212000</v>
      </c>
      <c r="E2710" s="117">
        <v>138000</v>
      </c>
      <c r="F2710" s="117">
        <v>2012</v>
      </c>
      <c r="G2710" s="117">
        <v>3.6897700000000002</v>
      </c>
      <c r="N2710" s="117" t="str">
        <f t="shared" si="255"/>
        <v>212000138000</v>
      </c>
      <c r="O2710" s="117">
        <f t="shared" si="256"/>
        <v>48</v>
      </c>
      <c r="P2710" s="117">
        <f t="shared" si="257"/>
        <v>30</v>
      </c>
      <c r="R2710" s="117">
        <f>VLOOKUP(B2710&amp;"-"&amp;C2710,Backgroundconc!$A$3:$E$2100,4,FALSE)</f>
        <v>212000</v>
      </c>
      <c r="S2710" s="117">
        <f>VLOOKUP(B2710&amp;"-"&amp;C2710,Backgroundconc!$A$3:$E$2100,5,FALSE)</f>
        <v>138000</v>
      </c>
    </row>
    <row r="2711" spans="1:19">
      <c r="A2711" s="117" t="str">
        <f t="shared" si="254"/>
        <v>48312012</v>
      </c>
      <c r="B2711" s="117">
        <f t="shared" si="252"/>
        <v>48</v>
      </c>
      <c r="C2711" s="117">
        <f t="shared" si="253"/>
        <v>31</v>
      </c>
      <c r="D2711" s="117">
        <v>212000</v>
      </c>
      <c r="E2711" s="117">
        <v>142000</v>
      </c>
      <c r="F2711" s="117">
        <v>2012</v>
      </c>
      <c r="G2711" s="117">
        <v>4.138306</v>
      </c>
      <c r="N2711" s="117" t="str">
        <f t="shared" si="255"/>
        <v>212000142000</v>
      </c>
      <c r="O2711" s="117">
        <f t="shared" si="256"/>
        <v>48</v>
      </c>
      <c r="P2711" s="117">
        <f t="shared" si="257"/>
        <v>31</v>
      </c>
      <c r="R2711" s="117">
        <f>VLOOKUP(B2711&amp;"-"&amp;C2711,Backgroundconc!$A$3:$E$2100,4,FALSE)</f>
        <v>212000</v>
      </c>
      <c r="S2711" s="117">
        <f>VLOOKUP(B2711&amp;"-"&amp;C2711,Backgroundconc!$A$3:$E$2100,5,FALSE)</f>
        <v>142000</v>
      </c>
    </row>
    <row r="2712" spans="1:19">
      <c r="A2712" s="117" t="str">
        <f t="shared" si="254"/>
        <v>48322012</v>
      </c>
      <c r="B2712" s="117">
        <f t="shared" si="252"/>
        <v>48</v>
      </c>
      <c r="C2712" s="117">
        <f t="shared" si="253"/>
        <v>32</v>
      </c>
      <c r="D2712" s="117">
        <v>212000</v>
      </c>
      <c r="E2712" s="117">
        <v>146000</v>
      </c>
      <c r="F2712" s="117">
        <v>2012</v>
      </c>
      <c r="G2712" s="117">
        <v>4.1483340000000002</v>
      </c>
      <c r="N2712" s="117" t="str">
        <f t="shared" si="255"/>
        <v>212000146000</v>
      </c>
      <c r="O2712" s="117">
        <f t="shared" si="256"/>
        <v>48</v>
      </c>
      <c r="P2712" s="117">
        <f t="shared" si="257"/>
        <v>32</v>
      </c>
      <c r="R2712" s="117">
        <f>VLOOKUP(B2712&amp;"-"&amp;C2712,Backgroundconc!$A$3:$E$2100,4,FALSE)</f>
        <v>212000</v>
      </c>
      <c r="S2712" s="117">
        <f>VLOOKUP(B2712&amp;"-"&amp;C2712,Backgroundconc!$A$3:$E$2100,5,FALSE)</f>
        <v>146000</v>
      </c>
    </row>
    <row r="2713" spans="1:19">
      <c r="A2713" s="117" t="str">
        <f t="shared" si="254"/>
        <v>48332012</v>
      </c>
      <c r="B2713" s="117">
        <f t="shared" si="252"/>
        <v>48</v>
      </c>
      <c r="C2713" s="117">
        <f t="shared" si="253"/>
        <v>33</v>
      </c>
      <c r="D2713" s="117">
        <v>212000</v>
      </c>
      <c r="E2713" s="117">
        <v>150000</v>
      </c>
      <c r="F2713" s="117">
        <v>2012</v>
      </c>
      <c r="G2713" s="117">
        <v>4.2130470000000004</v>
      </c>
      <c r="N2713" s="117" t="str">
        <f t="shared" si="255"/>
        <v>212000150000</v>
      </c>
      <c r="O2713" s="117">
        <f t="shared" si="256"/>
        <v>48</v>
      </c>
      <c r="P2713" s="117">
        <f t="shared" si="257"/>
        <v>33</v>
      </c>
      <c r="R2713" s="117">
        <f>VLOOKUP(B2713&amp;"-"&amp;C2713,Backgroundconc!$A$3:$E$2100,4,FALSE)</f>
        <v>212000</v>
      </c>
      <c r="S2713" s="117">
        <f>VLOOKUP(B2713&amp;"-"&amp;C2713,Backgroundconc!$A$3:$E$2100,5,FALSE)</f>
        <v>150000</v>
      </c>
    </row>
    <row r="2714" spans="1:19">
      <c r="A2714" s="117" t="str">
        <f t="shared" si="254"/>
        <v>48342012</v>
      </c>
      <c r="B2714" s="117">
        <f t="shared" si="252"/>
        <v>48</v>
      </c>
      <c r="C2714" s="117">
        <f t="shared" si="253"/>
        <v>34</v>
      </c>
      <c r="D2714" s="117">
        <v>212000</v>
      </c>
      <c r="E2714" s="117">
        <v>154000</v>
      </c>
      <c r="F2714" s="117">
        <v>2012</v>
      </c>
      <c r="G2714" s="117">
        <v>3.8261820000000002</v>
      </c>
      <c r="N2714" s="117" t="str">
        <f t="shared" si="255"/>
        <v>212000154000</v>
      </c>
      <c r="O2714" s="117">
        <f t="shared" si="256"/>
        <v>48</v>
      </c>
      <c r="P2714" s="117">
        <f t="shared" si="257"/>
        <v>34</v>
      </c>
      <c r="R2714" s="117">
        <f>VLOOKUP(B2714&amp;"-"&amp;C2714,Backgroundconc!$A$3:$E$2100,4,FALSE)</f>
        <v>212000</v>
      </c>
      <c r="S2714" s="117">
        <f>VLOOKUP(B2714&amp;"-"&amp;C2714,Backgroundconc!$A$3:$E$2100,5,FALSE)</f>
        <v>154000</v>
      </c>
    </row>
    <row r="2715" spans="1:19">
      <c r="A2715" s="117" t="str">
        <f t="shared" si="254"/>
        <v>48352012</v>
      </c>
      <c r="B2715" s="117">
        <f t="shared" si="252"/>
        <v>48</v>
      </c>
      <c r="C2715" s="117">
        <f t="shared" si="253"/>
        <v>35</v>
      </c>
      <c r="D2715" s="117">
        <v>212000</v>
      </c>
      <c r="E2715" s="117">
        <v>158000</v>
      </c>
      <c r="F2715" s="117">
        <v>2012</v>
      </c>
      <c r="G2715" s="117">
        <v>3.8884249999999998</v>
      </c>
      <c r="N2715" s="117" t="str">
        <f t="shared" si="255"/>
        <v>212000158000</v>
      </c>
      <c r="O2715" s="117">
        <f t="shared" si="256"/>
        <v>48</v>
      </c>
      <c r="P2715" s="117">
        <f t="shared" si="257"/>
        <v>35</v>
      </c>
      <c r="R2715" s="117">
        <f>VLOOKUP(B2715&amp;"-"&amp;C2715,Backgroundconc!$A$3:$E$2100,4,FALSE)</f>
        <v>212000</v>
      </c>
      <c r="S2715" s="117">
        <f>VLOOKUP(B2715&amp;"-"&amp;C2715,Backgroundconc!$A$3:$E$2100,5,FALSE)</f>
        <v>158000</v>
      </c>
    </row>
    <row r="2716" spans="1:19">
      <c r="A2716" s="117" t="str">
        <f t="shared" si="254"/>
        <v>48362012</v>
      </c>
      <c r="B2716" s="117">
        <f t="shared" ref="B2716:B2779" si="258">(D2716-24000)/4000+1</f>
        <v>48</v>
      </c>
      <c r="C2716" s="117">
        <f t="shared" ref="C2716:C2779" si="259">(E2716-22000)/4000+1</f>
        <v>36</v>
      </c>
      <c r="D2716" s="117">
        <v>212000</v>
      </c>
      <c r="E2716" s="117">
        <v>162000</v>
      </c>
      <c r="F2716" s="117">
        <v>2012</v>
      </c>
      <c r="G2716" s="117">
        <v>3.8013499999999998</v>
      </c>
      <c r="N2716" s="117" t="str">
        <f t="shared" si="255"/>
        <v>212000162000</v>
      </c>
      <c r="O2716" s="117">
        <f t="shared" si="256"/>
        <v>48</v>
      </c>
      <c r="P2716" s="117">
        <f t="shared" si="257"/>
        <v>36</v>
      </c>
      <c r="R2716" s="117">
        <f>VLOOKUP(B2716&amp;"-"&amp;C2716,Backgroundconc!$A$3:$E$2100,4,FALSE)</f>
        <v>212000</v>
      </c>
      <c r="S2716" s="117">
        <f>VLOOKUP(B2716&amp;"-"&amp;C2716,Backgroundconc!$A$3:$E$2100,5,FALSE)</f>
        <v>162000</v>
      </c>
    </row>
    <row r="2717" spans="1:19">
      <c r="A2717" s="117" t="str">
        <f t="shared" si="254"/>
        <v>48372012</v>
      </c>
      <c r="B2717" s="117">
        <f t="shared" si="258"/>
        <v>48</v>
      </c>
      <c r="C2717" s="117">
        <f t="shared" si="259"/>
        <v>37</v>
      </c>
      <c r="D2717" s="117">
        <v>212000</v>
      </c>
      <c r="E2717" s="117">
        <v>166000</v>
      </c>
      <c r="F2717" s="117">
        <v>2012</v>
      </c>
      <c r="G2717" s="117">
        <v>3.4387449999999999</v>
      </c>
      <c r="N2717" s="117" t="str">
        <f t="shared" si="255"/>
        <v>212000166000</v>
      </c>
      <c r="O2717" s="117">
        <f t="shared" si="256"/>
        <v>48</v>
      </c>
      <c r="P2717" s="117">
        <f t="shared" si="257"/>
        <v>37</v>
      </c>
      <c r="R2717" s="117">
        <f>VLOOKUP(B2717&amp;"-"&amp;C2717,Backgroundconc!$A$3:$E$2100,4,FALSE)</f>
        <v>212000</v>
      </c>
      <c r="S2717" s="117">
        <f>VLOOKUP(B2717&amp;"-"&amp;C2717,Backgroundconc!$A$3:$E$2100,5,FALSE)</f>
        <v>166000</v>
      </c>
    </row>
    <row r="2718" spans="1:19">
      <c r="A2718" s="117" t="str">
        <f t="shared" si="254"/>
        <v>48382012</v>
      </c>
      <c r="B2718" s="117">
        <f t="shared" si="258"/>
        <v>48</v>
      </c>
      <c r="C2718" s="117">
        <f t="shared" si="259"/>
        <v>38</v>
      </c>
      <c r="D2718" s="117">
        <v>212000</v>
      </c>
      <c r="E2718" s="117">
        <v>170000</v>
      </c>
      <c r="F2718" s="117">
        <v>2012</v>
      </c>
      <c r="G2718" s="117">
        <v>3.3193950000000001</v>
      </c>
      <c r="N2718" s="117" t="str">
        <f t="shared" si="255"/>
        <v>212000170000</v>
      </c>
      <c r="O2718" s="117">
        <f t="shared" si="256"/>
        <v>48</v>
      </c>
      <c r="P2718" s="117">
        <f t="shared" si="257"/>
        <v>38</v>
      </c>
      <c r="R2718" s="117">
        <f>VLOOKUP(B2718&amp;"-"&amp;C2718,Backgroundconc!$A$3:$E$2100,4,FALSE)</f>
        <v>212000</v>
      </c>
      <c r="S2718" s="117">
        <f>VLOOKUP(B2718&amp;"-"&amp;C2718,Backgroundconc!$A$3:$E$2100,5,FALSE)</f>
        <v>170000</v>
      </c>
    </row>
    <row r="2719" spans="1:19">
      <c r="A2719" s="117" t="str">
        <f t="shared" si="254"/>
        <v>48392012</v>
      </c>
      <c r="B2719" s="117">
        <f t="shared" si="258"/>
        <v>48</v>
      </c>
      <c r="C2719" s="117">
        <f t="shared" si="259"/>
        <v>39</v>
      </c>
      <c r="D2719" s="117">
        <v>212000</v>
      </c>
      <c r="E2719" s="117">
        <v>174000</v>
      </c>
      <c r="F2719" s="117">
        <v>2012</v>
      </c>
      <c r="G2719" s="117">
        <v>3.3037160000000001</v>
      </c>
      <c r="N2719" s="117" t="str">
        <f t="shared" si="255"/>
        <v>212000174000</v>
      </c>
      <c r="O2719" s="117">
        <f t="shared" si="256"/>
        <v>48</v>
      </c>
      <c r="P2719" s="117">
        <f t="shared" si="257"/>
        <v>39</v>
      </c>
      <c r="R2719" s="117">
        <f>VLOOKUP(B2719&amp;"-"&amp;C2719,Backgroundconc!$A$3:$E$2100,4,FALSE)</f>
        <v>212000</v>
      </c>
      <c r="S2719" s="117">
        <f>VLOOKUP(B2719&amp;"-"&amp;C2719,Backgroundconc!$A$3:$E$2100,5,FALSE)</f>
        <v>174000</v>
      </c>
    </row>
    <row r="2720" spans="1:19">
      <c r="A2720" s="117" t="str">
        <f t="shared" si="254"/>
        <v>48402012</v>
      </c>
      <c r="B2720" s="117">
        <f t="shared" si="258"/>
        <v>48</v>
      </c>
      <c r="C2720" s="117">
        <f t="shared" si="259"/>
        <v>40</v>
      </c>
      <c r="D2720" s="117">
        <v>212000</v>
      </c>
      <c r="E2720" s="117">
        <v>178000</v>
      </c>
      <c r="F2720" s="117">
        <v>2012</v>
      </c>
      <c r="G2720" s="117">
        <v>3.3091159999999999</v>
      </c>
      <c r="N2720" s="117" t="str">
        <f t="shared" si="255"/>
        <v>212000178000</v>
      </c>
      <c r="O2720" s="117">
        <f t="shared" si="256"/>
        <v>48</v>
      </c>
      <c r="P2720" s="117">
        <f t="shared" si="257"/>
        <v>40</v>
      </c>
      <c r="R2720" s="117">
        <f>VLOOKUP(B2720&amp;"-"&amp;C2720,Backgroundconc!$A$3:$E$2100,4,FALSE)</f>
        <v>212000</v>
      </c>
      <c r="S2720" s="117">
        <f>VLOOKUP(B2720&amp;"-"&amp;C2720,Backgroundconc!$A$3:$E$2100,5,FALSE)</f>
        <v>178000</v>
      </c>
    </row>
    <row r="2721" spans="1:19">
      <c r="A2721" s="117" t="str">
        <f t="shared" si="254"/>
        <v>48412012</v>
      </c>
      <c r="B2721" s="117">
        <f t="shared" si="258"/>
        <v>48</v>
      </c>
      <c r="C2721" s="117">
        <f t="shared" si="259"/>
        <v>41</v>
      </c>
      <c r="D2721" s="117">
        <v>212000</v>
      </c>
      <c r="E2721" s="117">
        <v>182000</v>
      </c>
      <c r="F2721" s="117">
        <v>2012</v>
      </c>
      <c r="G2721" s="117">
        <v>3.2416550000000002</v>
      </c>
      <c r="N2721" s="117" t="str">
        <f t="shared" si="255"/>
        <v>212000182000</v>
      </c>
      <c r="O2721" s="117">
        <f t="shared" si="256"/>
        <v>48</v>
      </c>
      <c r="P2721" s="117">
        <f t="shared" si="257"/>
        <v>41</v>
      </c>
      <c r="R2721" s="117">
        <f>VLOOKUP(B2721&amp;"-"&amp;C2721,Backgroundconc!$A$3:$E$2100,4,FALSE)</f>
        <v>212000</v>
      </c>
      <c r="S2721" s="117">
        <f>VLOOKUP(B2721&amp;"-"&amp;C2721,Backgroundconc!$A$3:$E$2100,5,FALSE)</f>
        <v>182000</v>
      </c>
    </row>
    <row r="2722" spans="1:19">
      <c r="A2722" s="117" t="str">
        <f t="shared" si="254"/>
        <v>48422012</v>
      </c>
      <c r="B2722" s="117">
        <f t="shared" si="258"/>
        <v>48</v>
      </c>
      <c r="C2722" s="117">
        <f t="shared" si="259"/>
        <v>42</v>
      </c>
      <c r="D2722" s="117">
        <v>212000</v>
      </c>
      <c r="E2722" s="117">
        <v>186000</v>
      </c>
      <c r="F2722" s="117">
        <v>2012</v>
      </c>
      <c r="G2722" s="117">
        <v>2.9871120000000002</v>
      </c>
      <c r="N2722" s="117" t="str">
        <f t="shared" si="255"/>
        <v>212000186000</v>
      </c>
      <c r="O2722" s="117">
        <f t="shared" si="256"/>
        <v>48</v>
      </c>
      <c r="P2722" s="117">
        <f t="shared" si="257"/>
        <v>42</v>
      </c>
      <c r="R2722" s="117">
        <f>VLOOKUP(B2722&amp;"-"&amp;C2722,Backgroundconc!$A$3:$E$2100,4,FALSE)</f>
        <v>212000</v>
      </c>
      <c r="S2722" s="117">
        <f>VLOOKUP(B2722&amp;"-"&amp;C2722,Backgroundconc!$A$3:$E$2100,5,FALSE)</f>
        <v>186000</v>
      </c>
    </row>
    <row r="2723" spans="1:19">
      <c r="A2723" s="117" t="str">
        <f t="shared" si="254"/>
        <v>48432012</v>
      </c>
      <c r="B2723" s="117">
        <f t="shared" si="258"/>
        <v>48</v>
      </c>
      <c r="C2723" s="117">
        <f t="shared" si="259"/>
        <v>43</v>
      </c>
      <c r="D2723" s="117">
        <v>212000</v>
      </c>
      <c r="E2723" s="117">
        <v>190000</v>
      </c>
      <c r="F2723" s="117">
        <v>2012</v>
      </c>
      <c r="G2723" s="117">
        <v>3.0512459999999999</v>
      </c>
      <c r="N2723" s="117" t="str">
        <f t="shared" si="255"/>
        <v>212000190000</v>
      </c>
      <c r="O2723" s="117">
        <f t="shared" si="256"/>
        <v>48</v>
      </c>
      <c r="P2723" s="117">
        <f t="shared" si="257"/>
        <v>43</v>
      </c>
      <c r="R2723" s="117">
        <f>VLOOKUP(B2723&amp;"-"&amp;C2723,Backgroundconc!$A$3:$E$2100,4,FALSE)</f>
        <v>212000</v>
      </c>
      <c r="S2723" s="117">
        <f>VLOOKUP(B2723&amp;"-"&amp;C2723,Backgroundconc!$A$3:$E$2100,5,FALSE)</f>
        <v>190000</v>
      </c>
    </row>
    <row r="2724" spans="1:19">
      <c r="A2724" s="117" t="str">
        <f t="shared" si="254"/>
        <v>48442012</v>
      </c>
      <c r="B2724" s="117">
        <f t="shared" si="258"/>
        <v>48</v>
      </c>
      <c r="C2724" s="117">
        <f t="shared" si="259"/>
        <v>44</v>
      </c>
      <c r="D2724" s="117">
        <v>212000</v>
      </c>
      <c r="E2724" s="117">
        <v>194000</v>
      </c>
      <c r="F2724" s="117">
        <v>2012</v>
      </c>
      <c r="G2724" s="117">
        <v>3.0886670000000001</v>
      </c>
      <c r="N2724" s="117" t="str">
        <f t="shared" si="255"/>
        <v>212000194000</v>
      </c>
      <c r="O2724" s="117">
        <f t="shared" si="256"/>
        <v>48</v>
      </c>
      <c r="P2724" s="117">
        <f t="shared" si="257"/>
        <v>44</v>
      </c>
      <c r="R2724" s="117">
        <f>VLOOKUP(B2724&amp;"-"&amp;C2724,Backgroundconc!$A$3:$E$2100,4,FALSE)</f>
        <v>212000</v>
      </c>
      <c r="S2724" s="117">
        <f>VLOOKUP(B2724&amp;"-"&amp;C2724,Backgroundconc!$A$3:$E$2100,5,FALSE)</f>
        <v>194000</v>
      </c>
    </row>
    <row r="2725" spans="1:19">
      <c r="A2725" s="117" t="str">
        <f t="shared" si="254"/>
        <v>48452012</v>
      </c>
      <c r="B2725" s="117">
        <f t="shared" si="258"/>
        <v>48</v>
      </c>
      <c r="C2725" s="117">
        <f t="shared" si="259"/>
        <v>45</v>
      </c>
      <c r="D2725" s="117">
        <v>212000</v>
      </c>
      <c r="E2725" s="117">
        <v>198000</v>
      </c>
      <c r="F2725" s="117">
        <v>2012</v>
      </c>
      <c r="G2725" s="117">
        <v>2.8462990000000001</v>
      </c>
      <c r="N2725" s="117" t="str">
        <f t="shared" si="255"/>
        <v>212000198000</v>
      </c>
      <c r="O2725" s="117">
        <f t="shared" si="256"/>
        <v>48</v>
      </c>
      <c r="P2725" s="117">
        <f t="shared" si="257"/>
        <v>45</v>
      </c>
      <c r="R2725" s="117">
        <f>VLOOKUP(B2725&amp;"-"&amp;C2725,Backgroundconc!$A$3:$E$2100,4,FALSE)</f>
        <v>212000</v>
      </c>
      <c r="S2725" s="117">
        <f>VLOOKUP(B2725&amp;"-"&amp;C2725,Backgroundconc!$A$3:$E$2100,5,FALSE)</f>
        <v>198000</v>
      </c>
    </row>
    <row r="2726" spans="1:19">
      <c r="A2726" s="117" t="str">
        <f t="shared" si="254"/>
        <v>48462012</v>
      </c>
      <c r="B2726" s="117">
        <f t="shared" si="258"/>
        <v>48</v>
      </c>
      <c r="C2726" s="117">
        <f t="shared" si="259"/>
        <v>46</v>
      </c>
      <c r="D2726" s="117">
        <v>212000</v>
      </c>
      <c r="E2726" s="117">
        <v>202000</v>
      </c>
      <c r="F2726" s="117">
        <v>2012</v>
      </c>
      <c r="G2726" s="117">
        <v>3.0234930000000002</v>
      </c>
      <c r="N2726" s="117" t="str">
        <f t="shared" si="255"/>
        <v>212000202000</v>
      </c>
      <c r="O2726" s="117">
        <f t="shared" si="256"/>
        <v>48</v>
      </c>
      <c r="P2726" s="117">
        <f t="shared" si="257"/>
        <v>46</v>
      </c>
      <c r="R2726" s="117">
        <f>VLOOKUP(B2726&amp;"-"&amp;C2726,Backgroundconc!$A$3:$E$2100,4,FALSE)</f>
        <v>212000</v>
      </c>
      <c r="S2726" s="117">
        <f>VLOOKUP(B2726&amp;"-"&amp;C2726,Backgroundconc!$A$3:$E$2100,5,FALSE)</f>
        <v>202000</v>
      </c>
    </row>
    <row r="2727" spans="1:19">
      <c r="A2727" s="117" t="str">
        <f t="shared" si="254"/>
        <v>48472012</v>
      </c>
      <c r="B2727" s="117">
        <f t="shared" si="258"/>
        <v>48</v>
      </c>
      <c r="C2727" s="117">
        <f t="shared" si="259"/>
        <v>47</v>
      </c>
      <c r="D2727" s="117">
        <v>212000</v>
      </c>
      <c r="E2727" s="117">
        <v>206000</v>
      </c>
      <c r="F2727" s="117">
        <v>2012</v>
      </c>
      <c r="G2727" s="117">
        <v>3.2079119999999999</v>
      </c>
      <c r="N2727" s="117" t="str">
        <f t="shared" si="255"/>
        <v>212000206000</v>
      </c>
      <c r="O2727" s="117">
        <f t="shared" si="256"/>
        <v>48</v>
      </c>
      <c r="P2727" s="117">
        <f t="shared" si="257"/>
        <v>47</v>
      </c>
      <c r="R2727" s="117">
        <f>VLOOKUP(B2727&amp;"-"&amp;C2727,Backgroundconc!$A$3:$E$2100,4,FALSE)</f>
        <v>212000</v>
      </c>
      <c r="S2727" s="117">
        <f>VLOOKUP(B2727&amp;"-"&amp;C2727,Backgroundconc!$A$3:$E$2100,5,FALSE)</f>
        <v>206000</v>
      </c>
    </row>
    <row r="2728" spans="1:19">
      <c r="A2728" s="117" t="str">
        <f t="shared" si="254"/>
        <v>48482012</v>
      </c>
      <c r="B2728" s="117">
        <f t="shared" si="258"/>
        <v>48</v>
      </c>
      <c r="C2728" s="117">
        <f t="shared" si="259"/>
        <v>48</v>
      </c>
      <c r="D2728" s="117">
        <v>212000</v>
      </c>
      <c r="E2728" s="117">
        <v>210000</v>
      </c>
      <c r="F2728" s="117">
        <v>2012</v>
      </c>
      <c r="G2728" s="117">
        <v>2.9573960000000001</v>
      </c>
      <c r="N2728" s="117" t="str">
        <f t="shared" si="255"/>
        <v>212000210000</v>
      </c>
      <c r="O2728" s="117">
        <f t="shared" si="256"/>
        <v>48</v>
      </c>
      <c r="P2728" s="117">
        <f t="shared" si="257"/>
        <v>48</v>
      </c>
      <c r="R2728" s="117">
        <f>VLOOKUP(B2728&amp;"-"&amp;C2728,Backgroundconc!$A$3:$E$2100,4,FALSE)</f>
        <v>212000</v>
      </c>
      <c r="S2728" s="117">
        <f>VLOOKUP(B2728&amp;"-"&amp;C2728,Backgroundconc!$A$3:$E$2100,5,FALSE)</f>
        <v>210000</v>
      </c>
    </row>
    <row r="2729" spans="1:19">
      <c r="A2729" s="117" t="str">
        <f t="shared" si="254"/>
        <v>48492012</v>
      </c>
      <c r="B2729" s="117">
        <f t="shared" si="258"/>
        <v>48</v>
      </c>
      <c r="C2729" s="117">
        <f t="shared" si="259"/>
        <v>49</v>
      </c>
      <c r="D2729" s="117">
        <v>212000</v>
      </c>
      <c r="E2729" s="117">
        <v>214000</v>
      </c>
      <c r="F2729" s="117">
        <v>2012</v>
      </c>
      <c r="G2729" s="117">
        <v>2.8531089999999999</v>
      </c>
      <c r="N2729" s="117" t="str">
        <f t="shared" si="255"/>
        <v>212000214000</v>
      </c>
      <c r="O2729" s="117">
        <f t="shared" si="256"/>
        <v>48</v>
      </c>
      <c r="P2729" s="117">
        <f t="shared" si="257"/>
        <v>49</v>
      </c>
      <c r="R2729" s="117">
        <f>VLOOKUP(B2729&amp;"-"&amp;C2729,Backgroundconc!$A$3:$E$2100,4,FALSE)</f>
        <v>212000</v>
      </c>
      <c r="S2729" s="117">
        <f>VLOOKUP(B2729&amp;"-"&amp;C2729,Backgroundconc!$A$3:$E$2100,5,FALSE)</f>
        <v>214000</v>
      </c>
    </row>
    <row r="2730" spans="1:19">
      <c r="A2730" s="117" t="str">
        <f t="shared" si="254"/>
        <v>48502012</v>
      </c>
      <c r="B2730" s="117">
        <f t="shared" si="258"/>
        <v>48</v>
      </c>
      <c r="C2730" s="117">
        <f t="shared" si="259"/>
        <v>50</v>
      </c>
      <c r="D2730" s="117">
        <v>212000</v>
      </c>
      <c r="E2730" s="117">
        <v>218000</v>
      </c>
      <c r="F2730" s="117">
        <v>2012</v>
      </c>
      <c r="G2730" s="117">
        <v>2.8364280000000002</v>
      </c>
      <c r="N2730" s="117" t="str">
        <f t="shared" si="255"/>
        <v>212000218000</v>
      </c>
      <c r="O2730" s="117">
        <f t="shared" si="256"/>
        <v>48</v>
      </c>
      <c r="P2730" s="117">
        <f t="shared" si="257"/>
        <v>50</v>
      </c>
      <c r="R2730" s="117">
        <f>VLOOKUP(B2730&amp;"-"&amp;C2730,Backgroundconc!$A$3:$E$2100,4,FALSE)</f>
        <v>212000</v>
      </c>
      <c r="S2730" s="117">
        <f>VLOOKUP(B2730&amp;"-"&amp;C2730,Backgroundconc!$A$3:$E$2100,5,FALSE)</f>
        <v>218000</v>
      </c>
    </row>
    <row r="2731" spans="1:19">
      <c r="A2731" s="117" t="str">
        <f t="shared" si="254"/>
        <v>48512012</v>
      </c>
      <c r="B2731" s="117">
        <f t="shared" si="258"/>
        <v>48</v>
      </c>
      <c r="C2731" s="117">
        <f t="shared" si="259"/>
        <v>51</v>
      </c>
      <c r="D2731" s="117">
        <v>212000</v>
      </c>
      <c r="E2731" s="117">
        <v>222000</v>
      </c>
      <c r="F2731" s="117">
        <v>2012</v>
      </c>
      <c r="G2731" s="117">
        <v>2.6883870000000001</v>
      </c>
      <c r="N2731" s="117" t="str">
        <f t="shared" si="255"/>
        <v>212000222000</v>
      </c>
      <c r="O2731" s="117">
        <f t="shared" si="256"/>
        <v>48</v>
      </c>
      <c r="P2731" s="117">
        <f t="shared" si="257"/>
        <v>51</v>
      </c>
      <c r="R2731" s="117">
        <f>VLOOKUP(B2731&amp;"-"&amp;C2731,Backgroundconc!$A$3:$E$2100,4,FALSE)</f>
        <v>212000</v>
      </c>
      <c r="S2731" s="117">
        <f>VLOOKUP(B2731&amp;"-"&amp;C2731,Backgroundconc!$A$3:$E$2100,5,FALSE)</f>
        <v>222000</v>
      </c>
    </row>
    <row r="2732" spans="1:19">
      <c r="A2732" s="117" t="str">
        <f t="shared" si="254"/>
        <v>48522012</v>
      </c>
      <c r="B2732" s="117">
        <f t="shared" si="258"/>
        <v>48</v>
      </c>
      <c r="C2732" s="117">
        <f t="shared" si="259"/>
        <v>52</v>
      </c>
      <c r="D2732" s="117">
        <v>212000</v>
      </c>
      <c r="E2732" s="117">
        <v>226000</v>
      </c>
      <c r="F2732" s="117">
        <v>2012</v>
      </c>
      <c r="G2732" s="117">
        <v>2.7282799999999998</v>
      </c>
      <c r="N2732" s="117" t="str">
        <f t="shared" si="255"/>
        <v>212000226000</v>
      </c>
      <c r="O2732" s="117">
        <f t="shared" si="256"/>
        <v>48</v>
      </c>
      <c r="P2732" s="117">
        <f t="shared" si="257"/>
        <v>52</v>
      </c>
      <c r="R2732" s="117" t="e">
        <f>VLOOKUP(B2732&amp;"-"&amp;C2732,Backgroundconc!$A$3:$E$2100,4,FALSE)</f>
        <v>#N/A</v>
      </c>
      <c r="S2732" s="117" t="e">
        <f>VLOOKUP(B2732&amp;"-"&amp;C2732,Backgroundconc!$A$3:$E$2100,5,FALSE)</f>
        <v>#N/A</v>
      </c>
    </row>
    <row r="2733" spans="1:19">
      <c r="A2733" s="117" t="str">
        <f t="shared" si="254"/>
        <v>48532012</v>
      </c>
      <c r="B2733" s="117">
        <f t="shared" si="258"/>
        <v>48</v>
      </c>
      <c r="C2733" s="117">
        <f t="shared" si="259"/>
        <v>53</v>
      </c>
      <c r="D2733" s="117">
        <v>212000</v>
      </c>
      <c r="E2733" s="117">
        <v>230000</v>
      </c>
      <c r="F2733" s="117">
        <v>2012</v>
      </c>
      <c r="G2733" s="117">
        <v>2.8847990000000001</v>
      </c>
      <c r="N2733" s="117" t="str">
        <f t="shared" si="255"/>
        <v>212000230000</v>
      </c>
      <c r="O2733" s="117">
        <f t="shared" si="256"/>
        <v>48</v>
      </c>
      <c r="P2733" s="117">
        <f t="shared" si="257"/>
        <v>53</v>
      </c>
      <c r="R2733" s="117" t="e">
        <f>VLOOKUP(B2733&amp;"-"&amp;C2733,Backgroundconc!$A$3:$E$2100,4,FALSE)</f>
        <v>#N/A</v>
      </c>
      <c r="S2733" s="117" t="e">
        <f>VLOOKUP(B2733&amp;"-"&amp;C2733,Backgroundconc!$A$3:$E$2100,5,FALSE)</f>
        <v>#N/A</v>
      </c>
    </row>
    <row r="2734" spans="1:19">
      <c r="A2734" s="117" t="str">
        <f t="shared" si="254"/>
        <v>48542012</v>
      </c>
      <c r="B2734" s="117">
        <f t="shared" si="258"/>
        <v>48</v>
      </c>
      <c r="C2734" s="117">
        <f t="shared" si="259"/>
        <v>54</v>
      </c>
      <c r="D2734" s="117">
        <v>212000</v>
      </c>
      <c r="E2734" s="117">
        <v>234000</v>
      </c>
      <c r="F2734" s="117">
        <v>2012</v>
      </c>
      <c r="G2734" s="117">
        <v>3.0622259999999999</v>
      </c>
      <c r="N2734" s="117" t="str">
        <f t="shared" si="255"/>
        <v>212000234000</v>
      </c>
      <c r="O2734" s="117">
        <f t="shared" si="256"/>
        <v>48</v>
      </c>
      <c r="P2734" s="117">
        <f t="shared" si="257"/>
        <v>54</v>
      </c>
      <c r="R2734" s="117" t="e">
        <f>VLOOKUP(B2734&amp;"-"&amp;C2734,Backgroundconc!$A$3:$E$2100,4,FALSE)</f>
        <v>#N/A</v>
      </c>
      <c r="S2734" s="117" t="e">
        <f>VLOOKUP(B2734&amp;"-"&amp;C2734,Backgroundconc!$A$3:$E$2100,5,FALSE)</f>
        <v>#N/A</v>
      </c>
    </row>
    <row r="2735" spans="1:19">
      <c r="A2735" s="117" t="str">
        <f t="shared" si="254"/>
        <v>48552012</v>
      </c>
      <c r="B2735" s="117">
        <f t="shared" si="258"/>
        <v>48</v>
      </c>
      <c r="C2735" s="117">
        <f t="shared" si="259"/>
        <v>55</v>
      </c>
      <c r="D2735" s="117">
        <v>212000</v>
      </c>
      <c r="E2735" s="117">
        <v>238000</v>
      </c>
      <c r="F2735" s="117">
        <v>2012</v>
      </c>
      <c r="G2735" s="117">
        <v>3.0457770000000002</v>
      </c>
      <c r="N2735" s="117" t="str">
        <f t="shared" si="255"/>
        <v>212000238000</v>
      </c>
      <c r="O2735" s="117">
        <f t="shared" si="256"/>
        <v>48</v>
      </c>
      <c r="P2735" s="117">
        <f t="shared" si="257"/>
        <v>55</v>
      </c>
      <c r="R2735" s="117" t="e">
        <f>VLOOKUP(B2735&amp;"-"&amp;C2735,Backgroundconc!$A$3:$E$2100,4,FALSE)</f>
        <v>#N/A</v>
      </c>
      <c r="S2735" s="117" t="e">
        <f>VLOOKUP(B2735&amp;"-"&amp;C2735,Backgroundconc!$A$3:$E$2100,5,FALSE)</f>
        <v>#N/A</v>
      </c>
    </row>
    <row r="2736" spans="1:19">
      <c r="A2736" s="117" t="str">
        <f t="shared" si="254"/>
        <v>48562012</v>
      </c>
      <c r="B2736" s="117">
        <f t="shared" si="258"/>
        <v>48</v>
      </c>
      <c r="C2736" s="117">
        <f t="shared" si="259"/>
        <v>56</v>
      </c>
      <c r="D2736" s="117">
        <v>212000</v>
      </c>
      <c r="E2736" s="117">
        <v>242000</v>
      </c>
      <c r="F2736" s="117">
        <v>2012</v>
      </c>
      <c r="G2736" s="117">
        <v>3.0406029999999999</v>
      </c>
      <c r="N2736" s="117" t="str">
        <f t="shared" si="255"/>
        <v>212000242000</v>
      </c>
      <c r="O2736" s="117">
        <f t="shared" si="256"/>
        <v>48</v>
      </c>
      <c r="P2736" s="117">
        <f t="shared" si="257"/>
        <v>56</v>
      </c>
      <c r="R2736" s="117" t="e">
        <f>VLOOKUP(B2736&amp;"-"&amp;C2736,Backgroundconc!$A$3:$E$2100,4,FALSE)</f>
        <v>#N/A</v>
      </c>
      <c r="S2736" s="117" t="e">
        <f>VLOOKUP(B2736&amp;"-"&amp;C2736,Backgroundconc!$A$3:$E$2100,5,FALSE)</f>
        <v>#N/A</v>
      </c>
    </row>
    <row r="2737" spans="1:19">
      <c r="A2737" s="117" t="str">
        <f t="shared" si="254"/>
        <v>48572012</v>
      </c>
      <c r="B2737" s="117">
        <f t="shared" si="258"/>
        <v>48</v>
      </c>
      <c r="C2737" s="117">
        <f t="shared" si="259"/>
        <v>57</v>
      </c>
      <c r="D2737" s="117">
        <v>212000</v>
      </c>
      <c r="E2737" s="117">
        <v>246000</v>
      </c>
      <c r="F2737" s="117">
        <v>2012</v>
      </c>
      <c r="G2737" s="117">
        <v>3.3169400000000002</v>
      </c>
      <c r="N2737" s="117" t="str">
        <f t="shared" si="255"/>
        <v>212000246000</v>
      </c>
      <c r="O2737" s="117">
        <f t="shared" si="256"/>
        <v>48</v>
      </c>
      <c r="P2737" s="117">
        <f t="shared" si="257"/>
        <v>57</v>
      </c>
      <c r="R2737" s="117" t="e">
        <f>VLOOKUP(B2737&amp;"-"&amp;C2737,Backgroundconc!$A$3:$E$2100,4,FALSE)</f>
        <v>#N/A</v>
      </c>
      <c r="S2737" s="117" t="e">
        <f>VLOOKUP(B2737&amp;"-"&amp;C2737,Backgroundconc!$A$3:$E$2100,5,FALSE)</f>
        <v>#N/A</v>
      </c>
    </row>
    <row r="2738" spans="1:19">
      <c r="A2738" s="117" t="str">
        <f t="shared" si="254"/>
        <v>4912012</v>
      </c>
      <c r="B2738" s="117">
        <f t="shared" si="258"/>
        <v>49</v>
      </c>
      <c r="C2738" s="117">
        <f t="shared" si="259"/>
        <v>1</v>
      </c>
      <c r="D2738" s="117">
        <v>216000</v>
      </c>
      <c r="E2738" s="117">
        <v>22000</v>
      </c>
      <c r="F2738" s="117">
        <v>2012</v>
      </c>
      <c r="G2738" s="117">
        <v>2.8854570000000002</v>
      </c>
      <c r="N2738" s="117" t="str">
        <f t="shared" si="255"/>
        <v>21600022000</v>
      </c>
      <c r="O2738" s="117">
        <f t="shared" si="256"/>
        <v>49</v>
      </c>
      <c r="P2738" s="117">
        <f t="shared" si="257"/>
        <v>1</v>
      </c>
      <c r="R2738" s="117" t="e">
        <f>VLOOKUP(B2738&amp;"-"&amp;C2738,Backgroundconc!$A$3:$E$2100,4,FALSE)</f>
        <v>#N/A</v>
      </c>
      <c r="S2738" s="117" t="e">
        <f>VLOOKUP(B2738&amp;"-"&amp;C2738,Backgroundconc!$A$3:$E$2100,5,FALSE)</f>
        <v>#N/A</v>
      </c>
    </row>
    <row r="2739" spans="1:19">
      <c r="A2739" s="117" t="str">
        <f t="shared" si="254"/>
        <v>4922012</v>
      </c>
      <c r="B2739" s="117">
        <f t="shared" si="258"/>
        <v>49</v>
      </c>
      <c r="C2739" s="117">
        <f t="shared" si="259"/>
        <v>2</v>
      </c>
      <c r="D2739" s="117">
        <v>216000</v>
      </c>
      <c r="E2739" s="117">
        <v>26000</v>
      </c>
      <c r="F2739" s="117">
        <v>2012</v>
      </c>
      <c r="G2739" s="117">
        <v>2.9685429999999999</v>
      </c>
      <c r="N2739" s="117" t="str">
        <f t="shared" si="255"/>
        <v>21600026000</v>
      </c>
      <c r="O2739" s="117">
        <f t="shared" si="256"/>
        <v>49</v>
      </c>
      <c r="P2739" s="117">
        <f t="shared" si="257"/>
        <v>2</v>
      </c>
      <c r="R2739" s="117" t="e">
        <f>VLOOKUP(B2739&amp;"-"&amp;C2739,Backgroundconc!$A$3:$E$2100,4,FALSE)</f>
        <v>#N/A</v>
      </c>
      <c r="S2739" s="117" t="e">
        <f>VLOOKUP(B2739&amp;"-"&amp;C2739,Backgroundconc!$A$3:$E$2100,5,FALSE)</f>
        <v>#N/A</v>
      </c>
    </row>
    <row r="2740" spans="1:19">
      <c r="A2740" s="117" t="str">
        <f t="shared" si="254"/>
        <v>4932012</v>
      </c>
      <c r="B2740" s="117">
        <f t="shared" si="258"/>
        <v>49</v>
      </c>
      <c r="C2740" s="117">
        <f t="shared" si="259"/>
        <v>3</v>
      </c>
      <c r="D2740" s="117">
        <v>216000</v>
      </c>
      <c r="E2740" s="117">
        <v>30000</v>
      </c>
      <c r="F2740" s="117">
        <v>2012</v>
      </c>
      <c r="G2740" s="117">
        <v>2.9933700000000001</v>
      </c>
      <c r="N2740" s="117" t="str">
        <f t="shared" si="255"/>
        <v>21600030000</v>
      </c>
      <c r="O2740" s="117">
        <f t="shared" si="256"/>
        <v>49</v>
      </c>
      <c r="P2740" s="117">
        <f t="shared" si="257"/>
        <v>3</v>
      </c>
      <c r="R2740" s="117" t="e">
        <f>VLOOKUP(B2740&amp;"-"&amp;C2740,Backgroundconc!$A$3:$E$2100,4,FALSE)</f>
        <v>#N/A</v>
      </c>
      <c r="S2740" s="117" t="e">
        <f>VLOOKUP(B2740&amp;"-"&amp;C2740,Backgroundconc!$A$3:$E$2100,5,FALSE)</f>
        <v>#N/A</v>
      </c>
    </row>
    <row r="2741" spans="1:19">
      <c r="A2741" s="117" t="str">
        <f t="shared" si="254"/>
        <v>4942012</v>
      </c>
      <c r="B2741" s="117">
        <f t="shared" si="258"/>
        <v>49</v>
      </c>
      <c r="C2741" s="117">
        <f t="shared" si="259"/>
        <v>4</v>
      </c>
      <c r="D2741" s="117">
        <v>216000</v>
      </c>
      <c r="E2741" s="117">
        <v>34000</v>
      </c>
      <c r="F2741" s="117">
        <v>2012</v>
      </c>
      <c r="G2741" s="117">
        <v>2.9481709999999999</v>
      </c>
      <c r="N2741" s="117" t="str">
        <f t="shared" si="255"/>
        <v>21600034000</v>
      </c>
      <c r="O2741" s="117">
        <f t="shared" si="256"/>
        <v>49</v>
      </c>
      <c r="P2741" s="117">
        <f t="shared" si="257"/>
        <v>4</v>
      </c>
      <c r="R2741" s="117">
        <f>VLOOKUP(B2741&amp;"-"&amp;C2741,Backgroundconc!$A$3:$E$2100,4,FALSE)</f>
        <v>216000</v>
      </c>
      <c r="S2741" s="117">
        <f>VLOOKUP(B2741&amp;"-"&amp;C2741,Backgroundconc!$A$3:$E$2100,5,FALSE)</f>
        <v>34000</v>
      </c>
    </row>
    <row r="2742" spans="1:19">
      <c r="A2742" s="117" t="str">
        <f t="shared" si="254"/>
        <v>4952012</v>
      </c>
      <c r="B2742" s="117">
        <f t="shared" si="258"/>
        <v>49</v>
      </c>
      <c r="C2742" s="117">
        <f t="shared" si="259"/>
        <v>5</v>
      </c>
      <c r="D2742" s="117">
        <v>216000</v>
      </c>
      <c r="E2742" s="117">
        <v>38000</v>
      </c>
      <c r="F2742" s="117">
        <v>2012</v>
      </c>
      <c r="G2742" s="117">
        <v>2.9609770000000002</v>
      </c>
      <c r="N2742" s="117" t="str">
        <f t="shared" si="255"/>
        <v>21600038000</v>
      </c>
      <c r="O2742" s="117">
        <f t="shared" si="256"/>
        <v>49</v>
      </c>
      <c r="P2742" s="117">
        <f t="shared" si="257"/>
        <v>5</v>
      </c>
      <c r="R2742" s="117">
        <f>VLOOKUP(B2742&amp;"-"&amp;C2742,Backgroundconc!$A$3:$E$2100,4,FALSE)</f>
        <v>216000</v>
      </c>
      <c r="S2742" s="117">
        <f>VLOOKUP(B2742&amp;"-"&amp;C2742,Backgroundconc!$A$3:$E$2100,5,FALSE)</f>
        <v>38000</v>
      </c>
    </row>
    <row r="2743" spans="1:19">
      <c r="A2743" s="117" t="str">
        <f t="shared" si="254"/>
        <v>4962012</v>
      </c>
      <c r="B2743" s="117">
        <f t="shared" si="258"/>
        <v>49</v>
      </c>
      <c r="C2743" s="117">
        <f t="shared" si="259"/>
        <v>6</v>
      </c>
      <c r="D2743" s="117">
        <v>216000</v>
      </c>
      <c r="E2743" s="117">
        <v>42000</v>
      </c>
      <c r="F2743" s="117">
        <v>2012</v>
      </c>
      <c r="G2743" s="117">
        <v>2.7880639999999999</v>
      </c>
      <c r="N2743" s="117" t="str">
        <f t="shared" si="255"/>
        <v>21600042000</v>
      </c>
      <c r="O2743" s="117">
        <f t="shared" si="256"/>
        <v>49</v>
      </c>
      <c r="P2743" s="117">
        <f t="shared" si="257"/>
        <v>6</v>
      </c>
      <c r="R2743" s="117">
        <f>VLOOKUP(B2743&amp;"-"&amp;C2743,Backgroundconc!$A$3:$E$2100,4,FALSE)</f>
        <v>216000</v>
      </c>
      <c r="S2743" s="117">
        <f>VLOOKUP(B2743&amp;"-"&amp;C2743,Backgroundconc!$A$3:$E$2100,5,FALSE)</f>
        <v>42000</v>
      </c>
    </row>
    <row r="2744" spans="1:19">
      <c r="A2744" s="117" t="str">
        <f t="shared" si="254"/>
        <v>4972012</v>
      </c>
      <c r="B2744" s="117">
        <f t="shared" si="258"/>
        <v>49</v>
      </c>
      <c r="C2744" s="117">
        <f t="shared" si="259"/>
        <v>7</v>
      </c>
      <c r="D2744" s="117">
        <v>216000</v>
      </c>
      <c r="E2744" s="117">
        <v>46000</v>
      </c>
      <c r="F2744" s="117">
        <v>2012</v>
      </c>
      <c r="G2744" s="117">
        <v>2.8574980000000001</v>
      </c>
      <c r="N2744" s="117" t="str">
        <f t="shared" si="255"/>
        <v>21600046000</v>
      </c>
      <c r="O2744" s="117">
        <f t="shared" si="256"/>
        <v>49</v>
      </c>
      <c r="P2744" s="117">
        <f t="shared" si="257"/>
        <v>7</v>
      </c>
      <c r="R2744" s="117">
        <f>VLOOKUP(B2744&amp;"-"&amp;C2744,Backgroundconc!$A$3:$E$2100,4,FALSE)</f>
        <v>216000</v>
      </c>
      <c r="S2744" s="117">
        <f>VLOOKUP(B2744&amp;"-"&amp;C2744,Backgroundconc!$A$3:$E$2100,5,FALSE)</f>
        <v>46000</v>
      </c>
    </row>
    <row r="2745" spans="1:19">
      <c r="A2745" s="117" t="str">
        <f t="shared" si="254"/>
        <v>4982012</v>
      </c>
      <c r="B2745" s="117">
        <f t="shared" si="258"/>
        <v>49</v>
      </c>
      <c r="C2745" s="117">
        <f t="shared" si="259"/>
        <v>8</v>
      </c>
      <c r="D2745" s="117">
        <v>216000</v>
      </c>
      <c r="E2745" s="117">
        <v>50000</v>
      </c>
      <c r="F2745" s="117">
        <v>2012</v>
      </c>
      <c r="G2745" s="117">
        <v>2.7695820000000002</v>
      </c>
      <c r="N2745" s="117" t="str">
        <f t="shared" si="255"/>
        <v>21600050000</v>
      </c>
      <c r="O2745" s="117">
        <f t="shared" si="256"/>
        <v>49</v>
      </c>
      <c r="P2745" s="117">
        <f t="shared" si="257"/>
        <v>8</v>
      </c>
      <c r="R2745" s="117">
        <f>VLOOKUP(B2745&amp;"-"&amp;C2745,Backgroundconc!$A$3:$E$2100,4,FALSE)</f>
        <v>216000</v>
      </c>
      <c r="S2745" s="117">
        <f>VLOOKUP(B2745&amp;"-"&amp;C2745,Backgroundconc!$A$3:$E$2100,5,FALSE)</f>
        <v>50000</v>
      </c>
    </row>
    <row r="2746" spans="1:19">
      <c r="A2746" s="117" t="str">
        <f t="shared" si="254"/>
        <v>4992012</v>
      </c>
      <c r="B2746" s="117">
        <f t="shared" si="258"/>
        <v>49</v>
      </c>
      <c r="C2746" s="117">
        <f t="shared" si="259"/>
        <v>9</v>
      </c>
      <c r="D2746" s="117">
        <v>216000</v>
      </c>
      <c r="E2746" s="117">
        <v>54000</v>
      </c>
      <c r="F2746" s="117">
        <v>2012</v>
      </c>
      <c r="G2746" s="117">
        <v>2.827426</v>
      </c>
      <c r="N2746" s="117" t="str">
        <f t="shared" si="255"/>
        <v>21600054000</v>
      </c>
      <c r="O2746" s="117">
        <f t="shared" si="256"/>
        <v>49</v>
      </c>
      <c r="P2746" s="117">
        <f t="shared" si="257"/>
        <v>9</v>
      </c>
      <c r="R2746" s="117">
        <f>VLOOKUP(B2746&amp;"-"&amp;C2746,Backgroundconc!$A$3:$E$2100,4,FALSE)</f>
        <v>216000</v>
      </c>
      <c r="S2746" s="117">
        <f>VLOOKUP(B2746&amp;"-"&amp;C2746,Backgroundconc!$A$3:$E$2100,5,FALSE)</f>
        <v>54000</v>
      </c>
    </row>
    <row r="2747" spans="1:19">
      <c r="A2747" s="117" t="str">
        <f t="shared" si="254"/>
        <v>49102012</v>
      </c>
      <c r="B2747" s="117">
        <f t="shared" si="258"/>
        <v>49</v>
      </c>
      <c r="C2747" s="117">
        <f t="shared" si="259"/>
        <v>10</v>
      </c>
      <c r="D2747" s="117">
        <v>216000</v>
      </c>
      <c r="E2747" s="117">
        <v>58000</v>
      </c>
      <c r="F2747" s="117">
        <v>2012</v>
      </c>
      <c r="G2747" s="117">
        <v>3.314378</v>
      </c>
      <c r="N2747" s="117" t="str">
        <f t="shared" si="255"/>
        <v>21600058000</v>
      </c>
      <c r="O2747" s="117">
        <f t="shared" si="256"/>
        <v>49</v>
      </c>
      <c r="P2747" s="117">
        <f t="shared" si="257"/>
        <v>10</v>
      </c>
      <c r="R2747" s="117">
        <f>VLOOKUP(B2747&amp;"-"&amp;C2747,Backgroundconc!$A$3:$E$2100,4,FALSE)</f>
        <v>216000</v>
      </c>
      <c r="S2747" s="117">
        <f>VLOOKUP(B2747&amp;"-"&amp;C2747,Backgroundconc!$A$3:$E$2100,5,FALSE)</f>
        <v>58000</v>
      </c>
    </row>
    <row r="2748" spans="1:19">
      <c r="A2748" s="117" t="str">
        <f t="shared" si="254"/>
        <v>49112012</v>
      </c>
      <c r="B2748" s="117">
        <f t="shared" si="258"/>
        <v>49</v>
      </c>
      <c r="C2748" s="117">
        <f t="shared" si="259"/>
        <v>11</v>
      </c>
      <c r="D2748" s="117">
        <v>216000</v>
      </c>
      <c r="E2748" s="117">
        <v>62000</v>
      </c>
      <c r="F2748" s="117">
        <v>2012</v>
      </c>
      <c r="G2748" s="117">
        <v>3.279522</v>
      </c>
      <c r="N2748" s="117" t="str">
        <f t="shared" si="255"/>
        <v>21600062000</v>
      </c>
      <c r="O2748" s="117">
        <f t="shared" si="256"/>
        <v>49</v>
      </c>
      <c r="P2748" s="117">
        <f t="shared" si="257"/>
        <v>11</v>
      </c>
      <c r="R2748" s="117">
        <f>VLOOKUP(B2748&amp;"-"&amp;C2748,Backgroundconc!$A$3:$E$2100,4,FALSE)</f>
        <v>216000</v>
      </c>
      <c r="S2748" s="117">
        <f>VLOOKUP(B2748&amp;"-"&amp;C2748,Backgroundconc!$A$3:$E$2100,5,FALSE)</f>
        <v>62000</v>
      </c>
    </row>
    <row r="2749" spans="1:19">
      <c r="A2749" s="117" t="str">
        <f t="shared" si="254"/>
        <v>49122012</v>
      </c>
      <c r="B2749" s="117">
        <f t="shared" si="258"/>
        <v>49</v>
      </c>
      <c r="C2749" s="117">
        <f t="shared" si="259"/>
        <v>12</v>
      </c>
      <c r="D2749" s="117">
        <v>216000</v>
      </c>
      <c r="E2749" s="117">
        <v>66000</v>
      </c>
      <c r="F2749" s="117">
        <v>2012</v>
      </c>
      <c r="G2749" s="117">
        <v>3.327458</v>
      </c>
      <c r="N2749" s="117" t="str">
        <f t="shared" si="255"/>
        <v>21600066000</v>
      </c>
      <c r="O2749" s="117">
        <f t="shared" si="256"/>
        <v>49</v>
      </c>
      <c r="P2749" s="117">
        <f t="shared" si="257"/>
        <v>12</v>
      </c>
      <c r="R2749" s="117">
        <f>VLOOKUP(B2749&amp;"-"&amp;C2749,Backgroundconc!$A$3:$E$2100,4,FALSE)</f>
        <v>216000</v>
      </c>
      <c r="S2749" s="117">
        <f>VLOOKUP(B2749&amp;"-"&amp;C2749,Backgroundconc!$A$3:$E$2100,5,FALSE)</f>
        <v>66000</v>
      </c>
    </row>
    <row r="2750" spans="1:19">
      <c r="A2750" s="117" t="str">
        <f t="shared" si="254"/>
        <v>49132012</v>
      </c>
      <c r="B2750" s="117">
        <f t="shared" si="258"/>
        <v>49</v>
      </c>
      <c r="C2750" s="117">
        <f t="shared" si="259"/>
        <v>13</v>
      </c>
      <c r="D2750" s="117">
        <v>216000</v>
      </c>
      <c r="E2750" s="117">
        <v>70000</v>
      </c>
      <c r="F2750" s="117">
        <v>2012</v>
      </c>
      <c r="G2750" s="117">
        <v>3.5835089999999998</v>
      </c>
      <c r="N2750" s="117" t="str">
        <f t="shared" si="255"/>
        <v>21600070000</v>
      </c>
      <c r="O2750" s="117">
        <f t="shared" si="256"/>
        <v>49</v>
      </c>
      <c r="P2750" s="117">
        <f t="shared" si="257"/>
        <v>13</v>
      </c>
      <c r="R2750" s="117">
        <f>VLOOKUP(B2750&amp;"-"&amp;C2750,Backgroundconc!$A$3:$E$2100,4,FALSE)</f>
        <v>216000</v>
      </c>
      <c r="S2750" s="117">
        <f>VLOOKUP(B2750&amp;"-"&amp;C2750,Backgroundconc!$A$3:$E$2100,5,FALSE)</f>
        <v>70000</v>
      </c>
    </row>
    <row r="2751" spans="1:19">
      <c r="A2751" s="117" t="str">
        <f t="shared" si="254"/>
        <v>49142012</v>
      </c>
      <c r="B2751" s="117">
        <f t="shared" si="258"/>
        <v>49</v>
      </c>
      <c r="C2751" s="117">
        <f t="shared" si="259"/>
        <v>14</v>
      </c>
      <c r="D2751" s="117">
        <v>216000</v>
      </c>
      <c r="E2751" s="117">
        <v>74000</v>
      </c>
      <c r="F2751" s="117">
        <v>2012</v>
      </c>
      <c r="G2751" s="117">
        <v>3.3178610000000002</v>
      </c>
      <c r="N2751" s="117" t="str">
        <f t="shared" si="255"/>
        <v>21600074000</v>
      </c>
      <c r="O2751" s="117">
        <f t="shared" si="256"/>
        <v>49</v>
      </c>
      <c r="P2751" s="117">
        <f t="shared" si="257"/>
        <v>14</v>
      </c>
      <c r="R2751" s="117">
        <f>VLOOKUP(B2751&amp;"-"&amp;C2751,Backgroundconc!$A$3:$E$2100,4,FALSE)</f>
        <v>216000</v>
      </c>
      <c r="S2751" s="117">
        <f>VLOOKUP(B2751&amp;"-"&amp;C2751,Backgroundconc!$A$3:$E$2100,5,FALSE)</f>
        <v>74000</v>
      </c>
    </row>
    <row r="2752" spans="1:19">
      <c r="A2752" s="117" t="str">
        <f t="shared" si="254"/>
        <v>49152012</v>
      </c>
      <c r="B2752" s="117">
        <f t="shared" si="258"/>
        <v>49</v>
      </c>
      <c r="C2752" s="117">
        <f t="shared" si="259"/>
        <v>15</v>
      </c>
      <c r="D2752" s="117">
        <v>216000</v>
      </c>
      <c r="E2752" s="117">
        <v>78000</v>
      </c>
      <c r="F2752" s="117">
        <v>2012</v>
      </c>
      <c r="G2752" s="117">
        <v>3.0990199999999999</v>
      </c>
      <c r="N2752" s="117" t="str">
        <f t="shared" si="255"/>
        <v>21600078000</v>
      </c>
      <c r="O2752" s="117">
        <f t="shared" si="256"/>
        <v>49</v>
      </c>
      <c r="P2752" s="117">
        <f t="shared" si="257"/>
        <v>15</v>
      </c>
      <c r="R2752" s="117">
        <f>VLOOKUP(B2752&amp;"-"&amp;C2752,Backgroundconc!$A$3:$E$2100,4,FALSE)</f>
        <v>216000</v>
      </c>
      <c r="S2752" s="117">
        <f>VLOOKUP(B2752&amp;"-"&amp;C2752,Backgroundconc!$A$3:$E$2100,5,FALSE)</f>
        <v>78000</v>
      </c>
    </row>
    <row r="2753" spans="1:19">
      <c r="A2753" s="117" t="str">
        <f t="shared" si="254"/>
        <v>49162012</v>
      </c>
      <c r="B2753" s="117">
        <f t="shared" si="258"/>
        <v>49</v>
      </c>
      <c r="C2753" s="117">
        <f t="shared" si="259"/>
        <v>16</v>
      </c>
      <c r="D2753" s="117">
        <v>216000</v>
      </c>
      <c r="E2753" s="117">
        <v>82000</v>
      </c>
      <c r="F2753" s="117">
        <v>2012</v>
      </c>
      <c r="G2753" s="117">
        <v>3.1361840000000001</v>
      </c>
      <c r="N2753" s="117" t="str">
        <f t="shared" si="255"/>
        <v>21600082000</v>
      </c>
      <c r="O2753" s="117">
        <f t="shared" si="256"/>
        <v>49</v>
      </c>
      <c r="P2753" s="117">
        <f t="shared" si="257"/>
        <v>16</v>
      </c>
      <c r="R2753" s="117">
        <f>VLOOKUP(B2753&amp;"-"&amp;C2753,Backgroundconc!$A$3:$E$2100,4,FALSE)</f>
        <v>216000</v>
      </c>
      <c r="S2753" s="117">
        <f>VLOOKUP(B2753&amp;"-"&amp;C2753,Backgroundconc!$A$3:$E$2100,5,FALSE)</f>
        <v>82000</v>
      </c>
    </row>
    <row r="2754" spans="1:19">
      <c r="A2754" s="117" t="str">
        <f t="shared" si="254"/>
        <v>49172012</v>
      </c>
      <c r="B2754" s="117">
        <f t="shared" si="258"/>
        <v>49</v>
      </c>
      <c r="C2754" s="117">
        <f t="shared" si="259"/>
        <v>17</v>
      </c>
      <c r="D2754" s="117">
        <v>216000</v>
      </c>
      <c r="E2754" s="117">
        <v>86000</v>
      </c>
      <c r="F2754" s="117">
        <v>2012</v>
      </c>
      <c r="G2754" s="117">
        <v>3.1846570000000001</v>
      </c>
      <c r="N2754" s="117" t="str">
        <f t="shared" si="255"/>
        <v>21600086000</v>
      </c>
      <c r="O2754" s="117">
        <f t="shared" si="256"/>
        <v>49</v>
      </c>
      <c r="P2754" s="117">
        <f t="shared" si="257"/>
        <v>17</v>
      </c>
      <c r="R2754" s="117">
        <f>VLOOKUP(B2754&amp;"-"&amp;C2754,Backgroundconc!$A$3:$E$2100,4,FALSE)</f>
        <v>216000</v>
      </c>
      <c r="S2754" s="117">
        <f>VLOOKUP(B2754&amp;"-"&amp;C2754,Backgroundconc!$A$3:$E$2100,5,FALSE)</f>
        <v>86000</v>
      </c>
    </row>
    <row r="2755" spans="1:19">
      <c r="A2755" s="117" t="str">
        <f t="shared" ref="A2755:A2818" si="260">CONCATENATE(B2755,C2755,F2755)</f>
        <v>49182012</v>
      </c>
      <c r="B2755" s="117">
        <f t="shared" si="258"/>
        <v>49</v>
      </c>
      <c r="C2755" s="117">
        <f t="shared" si="259"/>
        <v>18</v>
      </c>
      <c r="D2755" s="117">
        <v>216000</v>
      </c>
      <c r="E2755" s="117">
        <v>90000</v>
      </c>
      <c r="F2755" s="117">
        <v>2012</v>
      </c>
      <c r="G2755" s="117">
        <v>3.1764570000000001</v>
      </c>
      <c r="N2755" s="117" t="str">
        <f t="shared" ref="N2755:N2818" si="261">D2755&amp;E2755</f>
        <v>21600090000</v>
      </c>
      <c r="O2755" s="117">
        <f t="shared" ref="O2755:O2818" si="262">B2755</f>
        <v>49</v>
      </c>
      <c r="P2755" s="117">
        <f t="shared" ref="P2755:P2818" si="263">C2755</f>
        <v>18</v>
      </c>
      <c r="R2755" s="117">
        <f>VLOOKUP(B2755&amp;"-"&amp;C2755,Backgroundconc!$A$3:$E$2100,4,FALSE)</f>
        <v>216000</v>
      </c>
      <c r="S2755" s="117">
        <f>VLOOKUP(B2755&amp;"-"&amp;C2755,Backgroundconc!$A$3:$E$2100,5,FALSE)</f>
        <v>90000</v>
      </c>
    </row>
    <row r="2756" spans="1:19">
      <c r="A2756" s="117" t="str">
        <f t="shared" si="260"/>
        <v>49192012</v>
      </c>
      <c r="B2756" s="117">
        <f t="shared" si="258"/>
        <v>49</v>
      </c>
      <c r="C2756" s="117">
        <f t="shared" si="259"/>
        <v>19</v>
      </c>
      <c r="D2756" s="117">
        <v>216000</v>
      </c>
      <c r="E2756" s="117">
        <v>94000</v>
      </c>
      <c r="F2756" s="117">
        <v>2012</v>
      </c>
      <c r="G2756" s="117">
        <v>3.048686</v>
      </c>
      <c r="N2756" s="117" t="str">
        <f t="shared" si="261"/>
        <v>21600094000</v>
      </c>
      <c r="O2756" s="117">
        <f t="shared" si="262"/>
        <v>49</v>
      </c>
      <c r="P2756" s="117">
        <f t="shared" si="263"/>
        <v>19</v>
      </c>
      <c r="R2756" s="117">
        <f>VLOOKUP(B2756&amp;"-"&amp;C2756,Backgroundconc!$A$3:$E$2100,4,FALSE)</f>
        <v>216000</v>
      </c>
      <c r="S2756" s="117">
        <f>VLOOKUP(B2756&amp;"-"&amp;C2756,Backgroundconc!$A$3:$E$2100,5,FALSE)</f>
        <v>94000</v>
      </c>
    </row>
    <row r="2757" spans="1:19">
      <c r="A2757" s="117" t="str">
        <f t="shared" si="260"/>
        <v>49202012</v>
      </c>
      <c r="B2757" s="117">
        <f t="shared" si="258"/>
        <v>49</v>
      </c>
      <c r="C2757" s="117">
        <f t="shared" si="259"/>
        <v>20</v>
      </c>
      <c r="D2757" s="117">
        <v>216000</v>
      </c>
      <c r="E2757" s="117">
        <v>98000</v>
      </c>
      <c r="F2757" s="117">
        <v>2012</v>
      </c>
      <c r="G2757" s="117">
        <v>3.4118620000000002</v>
      </c>
      <c r="N2757" s="117" t="str">
        <f t="shared" si="261"/>
        <v>21600098000</v>
      </c>
      <c r="O2757" s="117">
        <f t="shared" si="262"/>
        <v>49</v>
      </c>
      <c r="P2757" s="117">
        <f t="shared" si="263"/>
        <v>20</v>
      </c>
      <c r="R2757" s="117">
        <f>VLOOKUP(B2757&amp;"-"&amp;C2757,Backgroundconc!$A$3:$E$2100,4,FALSE)</f>
        <v>216000</v>
      </c>
      <c r="S2757" s="117">
        <f>VLOOKUP(B2757&amp;"-"&amp;C2757,Backgroundconc!$A$3:$E$2100,5,FALSE)</f>
        <v>98000</v>
      </c>
    </row>
    <row r="2758" spans="1:19">
      <c r="A2758" s="117" t="str">
        <f t="shared" si="260"/>
        <v>49212012</v>
      </c>
      <c r="B2758" s="117">
        <f t="shared" si="258"/>
        <v>49</v>
      </c>
      <c r="C2758" s="117">
        <f t="shared" si="259"/>
        <v>21</v>
      </c>
      <c r="D2758" s="117">
        <v>216000</v>
      </c>
      <c r="E2758" s="117">
        <v>102000</v>
      </c>
      <c r="F2758" s="117">
        <v>2012</v>
      </c>
      <c r="G2758" s="117">
        <v>3.1681349999999999</v>
      </c>
      <c r="N2758" s="117" t="str">
        <f t="shared" si="261"/>
        <v>216000102000</v>
      </c>
      <c r="O2758" s="117">
        <f t="shared" si="262"/>
        <v>49</v>
      </c>
      <c r="P2758" s="117">
        <f t="shared" si="263"/>
        <v>21</v>
      </c>
      <c r="R2758" s="117">
        <f>VLOOKUP(B2758&amp;"-"&amp;C2758,Backgroundconc!$A$3:$E$2100,4,FALSE)</f>
        <v>216000</v>
      </c>
      <c r="S2758" s="117">
        <f>VLOOKUP(B2758&amp;"-"&amp;C2758,Backgroundconc!$A$3:$E$2100,5,FALSE)</f>
        <v>102000</v>
      </c>
    </row>
    <row r="2759" spans="1:19">
      <c r="A2759" s="117" t="str">
        <f t="shared" si="260"/>
        <v>49222012</v>
      </c>
      <c r="B2759" s="117">
        <f t="shared" si="258"/>
        <v>49</v>
      </c>
      <c r="C2759" s="117">
        <f t="shared" si="259"/>
        <v>22</v>
      </c>
      <c r="D2759" s="117">
        <v>216000</v>
      </c>
      <c r="E2759" s="117">
        <v>106000</v>
      </c>
      <c r="F2759" s="117">
        <v>2012</v>
      </c>
      <c r="G2759" s="117">
        <v>3.1466669999999999</v>
      </c>
      <c r="N2759" s="117" t="str">
        <f t="shared" si="261"/>
        <v>216000106000</v>
      </c>
      <c r="O2759" s="117">
        <f t="shared" si="262"/>
        <v>49</v>
      </c>
      <c r="P2759" s="117">
        <f t="shared" si="263"/>
        <v>22</v>
      </c>
      <c r="R2759" s="117">
        <f>VLOOKUP(B2759&amp;"-"&amp;C2759,Backgroundconc!$A$3:$E$2100,4,FALSE)</f>
        <v>216000</v>
      </c>
      <c r="S2759" s="117">
        <f>VLOOKUP(B2759&amp;"-"&amp;C2759,Backgroundconc!$A$3:$E$2100,5,FALSE)</f>
        <v>106000</v>
      </c>
    </row>
    <row r="2760" spans="1:19">
      <c r="A2760" s="117" t="str">
        <f t="shared" si="260"/>
        <v>49232012</v>
      </c>
      <c r="B2760" s="117">
        <f t="shared" si="258"/>
        <v>49</v>
      </c>
      <c r="C2760" s="117">
        <f t="shared" si="259"/>
        <v>23</v>
      </c>
      <c r="D2760" s="117">
        <v>216000</v>
      </c>
      <c r="E2760" s="117">
        <v>110000</v>
      </c>
      <c r="F2760" s="117">
        <v>2012</v>
      </c>
      <c r="G2760" s="117">
        <v>3.2762859999999998</v>
      </c>
      <c r="N2760" s="117" t="str">
        <f t="shared" si="261"/>
        <v>216000110000</v>
      </c>
      <c r="O2760" s="117">
        <f t="shared" si="262"/>
        <v>49</v>
      </c>
      <c r="P2760" s="117">
        <f t="shared" si="263"/>
        <v>23</v>
      </c>
      <c r="R2760" s="117">
        <f>VLOOKUP(B2760&amp;"-"&amp;C2760,Backgroundconc!$A$3:$E$2100,4,FALSE)</f>
        <v>216000</v>
      </c>
      <c r="S2760" s="117">
        <f>VLOOKUP(B2760&amp;"-"&amp;C2760,Backgroundconc!$A$3:$E$2100,5,FALSE)</f>
        <v>110000</v>
      </c>
    </row>
    <row r="2761" spans="1:19">
      <c r="A2761" s="117" t="str">
        <f t="shared" si="260"/>
        <v>49242012</v>
      </c>
      <c r="B2761" s="117">
        <f t="shared" si="258"/>
        <v>49</v>
      </c>
      <c r="C2761" s="117">
        <f t="shared" si="259"/>
        <v>24</v>
      </c>
      <c r="D2761" s="117">
        <v>216000</v>
      </c>
      <c r="E2761" s="117">
        <v>114000</v>
      </c>
      <c r="F2761" s="117">
        <v>2012</v>
      </c>
      <c r="G2761" s="117">
        <v>3.3681869999999998</v>
      </c>
      <c r="N2761" s="117" t="str">
        <f t="shared" si="261"/>
        <v>216000114000</v>
      </c>
      <c r="O2761" s="117">
        <f t="shared" si="262"/>
        <v>49</v>
      </c>
      <c r="P2761" s="117">
        <f t="shared" si="263"/>
        <v>24</v>
      </c>
      <c r="R2761" s="117">
        <f>VLOOKUP(B2761&amp;"-"&amp;C2761,Backgroundconc!$A$3:$E$2100,4,FALSE)</f>
        <v>216000</v>
      </c>
      <c r="S2761" s="117">
        <f>VLOOKUP(B2761&amp;"-"&amp;C2761,Backgroundconc!$A$3:$E$2100,5,FALSE)</f>
        <v>114000</v>
      </c>
    </row>
    <row r="2762" spans="1:19">
      <c r="A2762" s="117" t="str">
        <f t="shared" si="260"/>
        <v>49252012</v>
      </c>
      <c r="B2762" s="117">
        <f t="shared" si="258"/>
        <v>49</v>
      </c>
      <c r="C2762" s="117">
        <f t="shared" si="259"/>
        <v>25</v>
      </c>
      <c r="D2762" s="117">
        <v>216000</v>
      </c>
      <c r="E2762" s="117">
        <v>118000</v>
      </c>
      <c r="F2762" s="117">
        <v>2012</v>
      </c>
      <c r="G2762" s="117">
        <v>3.731681</v>
      </c>
      <c r="N2762" s="117" t="str">
        <f t="shared" si="261"/>
        <v>216000118000</v>
      </c>
      <c r="O2762" s="117">
        <f t="shared" si="262"/>
        <v>49</v>
      </c>
      <c r="P2762" s="117">
        <f t="shared" si="263"/>
        <v>25</v>
      </c>
      <c r="R2762" s="117">
        <f>VLOOKUP(B2762&amp;"-"&amp;C2762,Backgroundconc!$A$3:$E$2100,4,FALSE)</f>
        <v>216000</v>
      </c>
      <c r="S2762" s="117">
        <f>VLOOKUP(B2762&amp;"-"&amp;C2762,Backgroundconc!$A$3:$E$2100,5,FALSE)</f>
        <v>118000</v>
      </c>
    </row>
    <row r="2763" spans="1:19">
      <c r="A2763" s="117" t="str">
        <f t="shared" si="260"/>
        <v>49262012</v>
      </c>
      <c r="B2763" s="117">
        <f t="shared" si="258"/>
        <v>49</v>
      </c>
      <c r="C2763" s="117">
        <f t="shared" si="259"/>
        <v>26</v>
      </c>
      <c r="D2763" s="117">
        <v>216000</v>
      </c>
      <c r="E2763" s="117">
        <v>122000</v>
      </c>
      <c r="F2763" s="117">
        <v>2012</v>
      </c>
      <c r="G2763" s="117">
        <v>3.3597450000000002</v>
      </c>
      <c r="N2763" s="117" t="str">
        <f t="shared" si="261"/>
        <v>216000122000</v>
      </c>
      <c r="O2763" s="117">
        <f t="shared" si="262"/>
        <v>49</v>
      </c>
      <c r="P2763" s="117">
        <f t="shared" si="263"/>
        <v>26</v>
      </c>
      <c r="R2763" s="117">
        <f>VLOOKUP(B2763&amp;"-"&amp;C2763,Backgroundconc!$A$3:$E$2100,4,FALSE)</f>
        <v>216000</v>
      </c>
      <c r="S2763" s="117">
        <f>VLOOKUP(B2763&amp;"-"&amp;C2763,Backgroundconc!$A$3:$E$2100,5,FALSE)</f>
        <v>122000</v>
      </c>
    </row>
    <row r="2764" spans="1:19">
      <c r="A2764" s="117" t="str">
        <f t="shared" si="260"/>
        <v>49272012</v>
      </c>
      <c r="B2764" s="117">
        <f t="shared" si="258"/>
        <v>49</v>
      </c>
      <c r="C2764" s="117">
        <f t="shared" si="259"/>
        <v>27</v>
      </c>
      <c r="D2764" s="117">
        <v>216000</v>
      </c>
      <c r="E2764" s="117">
        <v>126000</v>
      </c>
      <c r="F2764" s="117">
        <v>2012</v>
      </c>
      <c r="G2764" s="117">
        <v>3.2825730000000002</v>
      </c>
      <c r="N2764" s="117" t="str">
        <f t="shared" si="261"/>
        <v>216000126000</v>
      </c>
      <c r="O2764" s="117">
        <f t="shared" si="262"/>
        <v>49</v>
      </c>
      <c r="P2764" s="117">
        <f t="shared" si="263"/>
        <v>27</v>
      </c>
      <c r="R2764" s="117">
        <f>VLOOKUP(B2764&amp;"-"&amp;C2764,Backgroundconc!$A$3:$E$2100,4,FALSE)</f>
        <v>216000</v>
      </c>
      <c r="S2764" s="117">
        <f>VLOOKUP(B2764&amp;"-"&amp;C2764,Backgroundconc!$A$3:$E$2100,5,FALSE)</f>
        <v>126000</v>
      </c>
    </row>
    <row r="2765" spans="1:19">
      <c r="A2765" s="117" t="str">
        <f t="shared" si="260"/>
        <v>49282012</v>
      </c>
      <c r="B2765" s="117">
        <f t="shared" si="258"/>
        <v>49</v>
      </c>
      <c r="C2765" s="117">
        <f t="shared" si="259"/>
        <v>28</v>
      </c>
      <c r="D2765" s="117">
        <v>216000</v>
      </c>
      <c r="E2765" s="117">
        <v>130000</v>
      </c>
      <c r="F2765" s="117">
        <v>2012</v>
      </c>
      <c r="G2765" s="117">
        <v>3.5650439999999999</v>
      </c>
      <c r="N2765" s="117" t="str">
        <f t="shared" si="261"/>
        <v>216000130000</v>
      </c>
      <c r="O2765" s="117">
        <f t="shared" si="262"/>
        <v>49</v>
      </c>
      <c r="P2765" s="117">
        <f t="shared" si="263"/>
        <v>28</v>
      </c>
      <c r="R2765" s="117">
        <f>VLOOKUP(B2765&amp;"-"&amp;C2765,Backgroundconc!$A$3:$E$2100,4,FALSE)</f>
        <v>216000</v>
      </c>
      <c r="S2765" s="117">
        <f>VLOOKUP(B2765&amp;"-"&amp;C2765,Backgroundconc!$A$3:$E$2100,5,FALSE)</f>
        <v>130000</v>
      </c>
    </row>
    <row r="2766" spans="1:19">
      <c r="A2766" s="117" t="str">
        <f t="shared" si="260"/>
        <v>49292012</v>
      </c>
      <c r="B2766" s="117">
        <f t="shared" si="258"/>
        <v>49</v>
      </c>
      <c r="C2766" s="117">
        <f t="shared" si="259"/>
        <v>29</v>
      </c>
      <c r="D2766" s="117">
        <v>216000</v>
      </c>
      <c r="E2766" s="117">
        <v>134000</v>
      </c>
      <c r="F2766" s="117">
        <v>2012</v>
      </c>
      <c r="G2766" s="117">
        <v>3.4673259999999999</v>
      </c>
      <c r="N2766" s="117" t="str">
        <f t="shared" si="261"/>
        <v>216000134000</v>
      </c>
      <c r="O2766" s="117">
        <f t="shared" si="262"/>
        <v>49</v>
      </c>
      <c r="P2766" s="117">
        <f t="shared" si="263"/>
        <v>29</v>
      </c>
      <c r="R2766" s="117">
        <f>VLOOKUP(B2766&amp;"-"&amp;C2766,Backgroundconc!$A$3:$E$2100,4,FALSE)</f>
        <v>216000</v>
      </c>
      <c r="S2766" s="117">
        <f>VLOOKUP(B2766&amp;"-"&amp;C2766,Backgroundconc!$A$3:$E$2100,5,FALSE)</f>
        <v>134000</v>
      </c>
    </row>
    <row r="2767" spans="1:19">
      <c r="A2767" s="117" t="str">
        <f t="shared" si="260"/>
        <v>49302012</v>
      </c>
      <c r="B2767" s="117">
        <f t="shared" si="258"/>
        <v>49</v>
      </c>
      <c r="C2767" s="117">
        <f t="shared" si="259"/>
        <v>30</v>
      </c>
      <c r="D2767" s="117">
        <v>216000</v>
      </c>
      <c r="E2767" s="117">
        <v>138000</v>
      </c>
      <c r="F2767" s="117">
        <v>2012</v>
      </c>
      <c r="G2767" s="117">
        <v>3.5665779999999998</v>
      </c>
      <c r="N2767" s="117" t="str">
        <f t="shared" si="261"/>
        <v>216000138000</v>
      </c>
      <c r="O2767" s="117">
        <f t="shared" si="262"/>
        <v>49</v>
      </c>
      <c r="P2767" s="117">
        <f t="shared" si="263"/>
        <v>30</v>
      </c>
      <c r="R2767" s="117">
        <f>VLOOKUP(B2767&amp;"-"&amp;C2767,Backgroundconc!$A$3:$E$2100,4,FALSE)</f>
        <v>216000</v>
      </c>
      <c r="S2767" s="117">
        <f>VLOOKUP(B2767&amp;"-"&amp;C2767,Backgroundconc!$A$3:$E$2100,5,FALSE)</f>
        <v>138000</v>
      </c>
    </row>
    <row r="2768" spans="1:19">
      <c r="A2768" s="117" t="str">
        <f t="shared" si="260"/>
        <v>49312012</v>
      </c>
      <c r="B2768" s="117">
        <f t="shared" si="258"/>
        <v>49</v>
      </c>
      <c r="C2768" s="117">
        <f t="shared" si="259"/>
        <v>31</v>
      </c>
      <c r="D2768" s="117">
        <v>216000</v>
      </c>
      <c r="E2768" s="117">
        <v>142000</v>
      </c>
      <c r="F2768" s="117">
        <v>2012</v>
      </c>
      <c r="G2768" s="117">
        <v>3.8691840000000002</v>
      </c>
      <c r="N2768" s="117" t="str">
        <f t="shared" si="261"/>
        <v>216000142000</v>
      </c>
      <c r="O2768" s="117">
        <f t="shared" si="262"/>
        <v>49</v>
      </c>
      <c r="P2768" s="117">
        <f t="shared" si="263"/>
        <v>31</v>
      </c>
      <c r="R2768" s="117">
        <f>VLOOKUP(B2768&amp;"-"&amp;C2768,Backgroundconc!$A$3:$E$2100,4,FALSE)</f>
        <v>216000</v>
      </c>
      <c r="S2768" s="117">
        <f>VLOOKUP(B2768&amp;"-"&amp;C2768,Backgroundconc!$A$3:$E$2100,5,FALSE)</f>
        <v>142000</v>
      </c>
    </row>
    <row r="2769" spans="1:19">
      <c r="A2769" s="117" t="str">
        <f t="shared" si="260"/>
        <v>49322012</v>
      </c>
      <c r="B2769" s="117">
        <f t="shared" si="258"/>
        <v>49</v>
      </c>
      <c r="C2769" s="117">
        <f t="shared" si="259"/>
        <v>32</v>
      </c>
      <c r="D2769" s="117">
        <v>216000</v>
      </c>
      <c r="E2769" s="117">
        <v>146000</v>
      </c>
      <c r="F2769" s="117">
        <v>2012</v>
      </c>
      <c r="G2769" s="117">
        <v>4.3569250000000004</v>
      </c>
      <c r="N2769" s="117" t="str">
        <f t="shared" si="261"/>
        <v>216000146000</v>
      </c>
      <c r="O2769" s="117">
        <f t="shared" si="262"/>
        <v>49</v>
      </c>
      <c r="P2769" s="117">
        <f t="shared" si="263"/>
        <v>32</v>
      </c>
      <c r="R2769" s="117">
        <f>VLOOKUP(B2769&amp;"-"&amp;C2769,Backgroundconc!$A$3:$E$2100,4,FALSE)</f>
        <v>216000</v>
      </c>
      <c r="S2769" s="117">
        <f>VLOOKUP(B2769&amp;"-"&amp;C2769,Backgroundconc!$A$3:$E$2100,5,FALSE)</f>
        <v>146000</v>
      </c>
    </row>
    <row r="2770" spans="1:19">
      <c r="A2770" s="117" t="str">
        <f t="shared" si="260"/>
        <v>49332012</v>
      </c>
      <c r="B2770" s="117">
        <f t="shared" si="258"/>
        <v>49</v>
      </c>
      <c r="C2770" s="117">
        <f t="shared" si="259"/>
        <v>33</v>
      </c>
      <c r="D2770" s="117">
        <v>216000</v>
      </c>
      <c r="E2770" s="117">
        <v>150000</v>
      </c>
      <c r="F2770" s="117">
        <v>2012</v>
      </c>
      <c r="G2770" s="117">
        <v>4.3813029999999999</v>
      </c>
      <c r="N2770" s="117" t="str">
        <f t="shared" si="261"/>
        <v>216000150000</v>
      </c>
      <c r="O2770" s="117">
        <f t="shared" si="262"/>
        <v>49</v>
      </c>
      <c r="P2770" s="117">
        <f t="shared" si="263"/>
        <v>33</v>
      </c>
      <c r="R2770" s="117">
        <f>VLOOKUP(B2770&amp;"-"&amp;C2770,Backgroundconc!$A$3:$E$2100,4,FALSE)</f>
        <v>216000</v>
      </c>
      <c r="S2770" s="117">
        <f>VLOOKUP(B2770&amp;"-"&amp;C2770,Backgroundconc!$A$3:$E$2100,5,FALSE)</f>
        <v>150000</v>
      </c>
    </row>
    <row r="2771" spans="1:19">
      <c r="A2771" s="117" t="str">
        <f t="shared" si="260"/>
        <v>49342012</v>
      </c>
      <c r="B2771" s="117">
        <f t="shared" si="258"/>
        <v>49</v>
      </c>
      <c r="C2771" s="117">
        <f t="shared" si="259"/>
        <v>34</v>
      </c>
      <c r="D2771" s="117">
        <v>216000</v>
      </c>
      <c r="E2771" s="117">
        <v>154000</v>
      </c>
      <c r="F2771" s="117">
        <v>2012</v>
      </c>
      <c r="G2771" s="117">
        <v>3.9771770000000002</v>
      </c>
      <c r="N2771" s="117" t="str">
        <f t="shared" si="261"/>
        <v>216000154000</v>
      </c>
      <c r="O2771" s="117">
        <f t="shared" si="262"/>
        <v>49</v>
      </c>
      <c r="P2771" s="117">
        <f t="shared" si="263"/>
        <v>34</v>
      </c>
      <c r="R2771" s="117">
        <f>VLOOKUP(B2771&amp;"-"&amp;C2771,Backgroundconc!$A$3:$E$2100,4,FALSE)</f>
        <v>216000</v>
      </c>
      <c r="S2771" s="117">
        <f>VLOOKUP(B2771&amp;"-"&amp;C2771,Backgroundconc!$A$3:$E$2100,5,FALSE)</f>
        <v>154000</v>
      </c>
    </row>
    <row r="2772" spans="1:19">
      <c r="A2772" s="117" t="str">
        <f t="shared" si="260"/>
        <v>49352012</v>
      </c>
      <c r="B2772" s="117">
        <f t="shared" si="258"/>
        <v>49</v>
      </c>
      <c r="C2772" s="117">
        <f t="shared" si="259"/>
        <v>35</v>
      </c>
      <c r="D2772" s="117">
        <v>216000</v>
      </c>
      <c r="E2772" s="117">
        <v>158000</v>
      </c>
      <c r="F2772" s="117">
        <v>2012</v>
      </c>
      <c r="G2772" s="117">
        <v>3.968915</v>
      </c>
      <c r="N2772" s="117" t="str">
        <f t="shared" si="261"/>
        <v>216000158000</v>
      </c>
      <c r="O2772" s="117">
        <f t="shared" si="262"/>
        <v>49</v>
      </c>
      <c r="P2772" s="117">
        <f t="shared" si="263"/>
        <v>35</v>
      </c>
      <c r="R2772" s="117">
        <f>VLOOKUP(B2772&amp;"-"&amp;C2772,Backgroundconc!$A$3:$E$2100,4,FALSE)</f>
        <v>216000</v>
      </c>
      <c r="S2772" s="117">
        <f>VLOOKUP(B2772&amp;"-"&amp;C2772,Backgroundconc!$A$3:$E$2100,5,FALSE)</f>
        <v>158000</v>
      </c>
    </row>
    <row r="2773" spans="1:19">
      <c r="A2773" s="117" t="str">
        <f t="shared" si="260"/>
        <v>49362012</v>
      </c>
      <c r="B2773" s="117">
        <f t="shared" si="258"/>
        <v>49</v>
      </c>
      <c r="C2773" s="117">
        <f t="shared" si="259"/>
        <v>36</v>
      </c>
      <c r="D2773" s="117">
        <v>216000</v>
      </c>
      <c r="E2773" s="117">
        <v>162000</v>
      </c>
      <c r="F2773" s="117">
        <v>2012</v>
      </c>
      <c r="G2773" s="117">
        <v>3.7531029999999999</v>
      </c>
      <c r="N2773" s="117" t="str">
        <f t="shared" si="261"/>
        <v>216000162000</v>
      </c>
      <c r="O2773" s="117">
        <f t="shared" si="262"/>
        <v>49</v>
      </c>
      <c r="P2773" s="117">
        <f t="shared" si="263"/>
        <v>36</v>
      </c>
      <c r="R2773" s="117">
        <f>VLOOKUP(B2773&amp;"-"&amp;C2773,Backgroundconc!$A$3:$E$2100,4,FALSE)</f>
        <v>216000</v>
      </c>
      <c r="S2773" s="117">
        <f>VLOOKUP(B2773&amp;"-"&amp;C2773,Backgroundconc!$A$3:$E$2100,5,FALSE)</f>
        <v>162000</v>
      </c>
    </row>
    <row r="2774" spans="1:19">
      <c r="A2774" s="117" t="str">
        <f t="shared" si="260"/>
        <v>49372012</v>
      </c>
      <c r="B2774" s="117">
        <f t="shared" si="258"/>
        <v>49</v>
      </c>
      <c r="C2774" s="117">
        <f t="shared" si="259"/>
        <v>37</v>
      </c>
      <c r="D2774" s="117">
        <v>216000</v>
      </c>
      <c r="E2774" s="117">
        <v>166000</v>
      </c>
      <c r="F2774" s="117">
        <v>2012</v>
      </c>
      <c r="G2774" s="117">
        <v>3.5526719999999998</v>
      </c>
      <c r="N2774" s="117" t="str">
        <f t="shared" si="261"/>
        <v>216000166000</v>
      </c>
      <c r="O2774" s="117">
        <f t="shared" si="262"/>
        <v>49</v>
      </c>
      <c r="P2774" s="117">
        <f t="shared" si="263"/>
        <v>37</v>
      </c>
      <c r="R2774" s="117">
        <f>VLOOKUP(B2774&amp;"-"&amp;C2774,Backgroundconc!$A$3:$E$2100,4,FALSE)</f>
        <v>216000</v>
      </c>
      <c r="S2774" s="117">
        <f>VLOOKUP(B2774&amp;"-"&amp;C2774,Backgroundconc!$A$3:$E$2100,5,FALSE)</f>
        <v>166000</v>
      </c>
    </row>
    <row r="2775" spans="1:19">
      <c r="A2775" s="117" t="str">
        <f t="shared" si="260"/>
        <v>49382012</v>
      </c>
      <c r="B2775" s="117">
        <f t="shared" si="258"/>
        <v>49</v>
      </c>
      <c r="C2775" s="117">
        <f t="shared" si="259"/>
        <v>38</v>
      </c>
      <c r="D2775" s="117">
        <v>216000</v>
      </c>
      <c r="E2775" s="117">
        <v>170000</v>
      </c>
      <c r="F2775" s="117">
        <v>2012</v>
      </c>
      <c r="G2775" s="117">
        <v>3.4917530000000001</v>
      </c>
      <c r="N2775" s="117" t="str">
        <f t="shared" si="261"/>
        <v>216000170000</v>
      </c>
      <c r="O2775" s="117">
        <f t="shared" si="262"/>
        <v>49</v>
      </c>
      <c r="P2775" s="117">
        <f t="shared" si="263"/>
        <v>38</v>
      </c>
      <c r="R2775" s="117">
        <f>VLOOKUP(B2775&amp;"-"&amp;C2775,Backgroundconc!$A$3:$E$2100,4,FALSE)</f>
        <v>216000</v>
      </c>
      <c r="S2775" s="117">
        <f>VLOOKUP(B2775&amp;"-"&amp;C2775,Backgroundconc!$A$3:$E$2100,5,FALSE)</f>
        <v>170000</v>
      </c>
    </row>
    <row r="2776" spans="1:19">
      <c r="A2776" s="117" t="str">
        <f t="shared" si="260"/>
        <v>49392012</v>
      </c>
      <c r="B2776" s="117">
        <f t="shared" si="258"/>
        <v>49</v>
      </c>
      <c r="C2776" s="117">
        <f t="shared" si="259"/>
        <v>39</v>
      </c>
      <c r="D2776" s="117">
        <v>216000</v>
      </c>
      <c r="E2776" s="117">
        <v>174000</v>
      </c>
      <c r="F2776" s="117">
        <v>2012</v>
      </c>
      <c r="G2776" s="117">
        <v>3.3705240000000001</v>
      </c>
      <c r="N2776" s="117" t="str">
        <f t="shared" si="261"/>
        <v>216000174000</v>
      </c>
      <c r="O2776" s="117">
        <f t="shared" si="262"/>
        <v>49</v>
      </c>
      <c r="P2776" s="117">
        <f t="shared" si="263"/>
        <v>39</v>
      </c>
      <c r="R2776" s="117">
        <f>VLOOKUP(B2776&amp;"-"&amp;C2776,Backgroundconc!$A$3:$E$2100,4,FALSE)</f>
        <v>216000</v>
      </c>
      <c r="S2776" s="117">
        <f>VLOOKUP(B2776&amp;"-"&amp;C2776,Backgroundconc!$A$3:$E$2100,5,FALSE)</f>
        <v>174000</v>
      </c>
    </row>
    <row r="2777" spans="1:19">
      <c r="A2777" s="117" t="str">
        <f t="shared" si="260"/>
        <v>49402012</v>
      </c>
      <c r="B2777" s="117">
        <f t="shared" si="258"/>
        <v>49</v>
      </c>
      <c r="C2777" s="117">
        <f t="shared" si="259"/>
        <v>40</v>
      </c>
      <c r="D2777" s="117">
        <v>216000</v>
      </c>
      <c r="E2777" s="117">
        <v>178000</v>
      </c>
      <c r="F2777" s="117">
        <v>2012</v>
      </c>
      <c r="G2777" s="117">
        <v>3.3042129999999998</v>
      </c>
      <c r="N2777" s="117" t="str">
        <f t="shared" si="261"/>
        <v>216000178000</v>
      </c>
      <c r="O2777" s="117">
        <f t="shared" si="262"/>
        <v>49</v>
      </c>
      <c r="P2777" s="117">
        <f t="shared" si="263"/>
        <v>40</v>
      </c>
      <c r="R2777" s="117">
        <f>VLOOKUP(B2777&amp;"-"&amp;C2777,Backgroundconc!$A$3:$E$2100,4,FALSE)</f>
        <v>216000</v>
      </c>
      <c r="S2777" s="117">
        <f>VLOOKUP(B2777&amp;"-"&amp;C2777,Backgroundconc!$A$3:$E$2100,5,FALSE)</f>
        <v>178000</v>
      </c>
    </row>
    <row r="2778" spans="1:19">
      <c r="A2778" s="117" t="str">
        <f t="shared" si="260"/>
        <v>49412012</v>
      </c>
      <c r="B2778" s="117">
        <f t="shared" si="258"/>
        <v>49</v>
      </c>
      <c r="C2778" s="117">
        <f t="shared" si="259"/>
        <v>41</v>
      </c>
      <c r="D2778" s="117">
        <v>216000</v>
      </c>
      <c r="E2778" s="117">
        <v>182000</v>
      </c>
      <c r="F2778" s="117">
        <v>2012</v>
      </c>
      <c r="G2778" s="117">
        <v>3.2482700000000002</v>
      </c>
      <c r="N2778" s="117" t="str">
        <f t="shared" si="261"/>
        <v>216000182000</v>
      </c>
      <c r="O2778" s="117">
        <f t="shared" si="262"/>
        <v>49</v>
      </c>
      <c r="P2778" s="117">
        <f t="shared" si="263"/>
        <v>41</v>
      </c>
      <c r="R2778" s="117">
        <f>VLOOKUP(B2778&amp;"-"&amp;C2778,Backgroundconc!$A$3:$E$2100,4,FALSE)</f>
        <v>216000</v>
      </c>
      <c r="S2778" s="117">
        <f>VLOOKUP(B2778&amp;"-"&amp;C2778,Backgroundconc!$A$3:$E$2100,5,FALSE)</f>
        <v>182000</v>
      </c>
    </row>
    <row r="2779" spans="1:19">
      <c r="A2779" s="117" t="str">
        <f t="shared" si="260"/>
        <v>49422012</v>
      </c>
      <c r="B2779" s="117">
        <f t="shared" si="258"/>
        <v>49</v>
      </c>
      <c r="C2779" s="117">
        <f t="shared" si="259"/>
        <v>42</v>
      </c>
      <c r="D2779" s="117">
        <v>216000</v>
      </c>
      <c r="E2779" s="117">
        <v>186000</v>
      </c>
      <c r="F2779" s="117">
        <v>2012</v>
      </c>
      <c r="G2779" s="117">
        <v>3.2181470000000001</v>
      </c>
      <c r="N2779" s="117" t="str">
        <f t="shared" si="261"/>
        <v>216000186000</v>
      </c>
      <c r="O2779" s="117">
        <f t="shared" si="262"/>
        <v>49</v>
      </c>
      <c r="P2779" s="117">
        <f t="shared" si="263"/>
        <v>42</v>
      </c>
      <c r="R2779" s="117">
        <f>VLOOKUP(B2779&amp;"-"&amp;C2779,Backgroundconc!$A$3:$E$2100,4,FALSE)</f>
        <v>216000</v>
      </c>
      <c r="S2779" s="117">
        <f>VLOOKUP(B2779&amp;"-"&amp;C2779,Backgroundconc!$A$3:$E$2100,5,FALSE)</f>
        <v>186000</v>
      </c>
    </row>
    <row r="2780" spans="1:19">
      <c r="A2780" s="117" t="str">
        <f t="shared" si="260"/>
        <v>49432012</v>
      </c>
      <c r="B2780" s="117">
        <f t="shared" ref="B2780:B2843" si="264">(D2780-24000)/4000+1</f>
        <v>49</v>
      </c>
      <c r="C2780" s="117">
        <f t="shared" ref="C2780:C2843" si="265">(E2780-22000)/4000+1</f>
        <v>43</v>
      </c>
      <c r="D2780" s="117">
        <v>216000</v>
      </c>
      <c r="E2780" s="117">
        <v>190000</v>
      </c>
      <c r="F2780" s="117">
        <v>2012</v>
      </c>
      <c r="G2780" s="117">
        <v>3.0178050000000001</v>
      </c>
      <c r="N2780" s="117" t="str">
        <f t="shared" si="261"/>
        <v>216000190000</v>
      </c>
      <c r="O2780" s="117">
        <f t="shared" si="262"/>
        <v>49</v>
      </c>
      <c r="P2780" s="117">
        <f t="shared" si="263"/>
        <v>43</v>
      </c>
      <c r="R2780" s="117">
        <f>VLOOKUP(B2780&amp;"-"&amp;C2780,Backgroundconc!$A$3:$E$2100,4,FALSE)</f>
        <v>216000</v>
      </c>
      <c r="S2780" s="117">
        <f>VLOOKUP(B2780&amp;"-"&amp;C2780,Backgroundconc!$A$3:$E$2100,5,FALSE)</f>
        <v>190000</v>
      </c>
    </row>
    <row r="2781" spans="1:19">
      <c r="A2781" s="117" t="str">
        <f t="shared" si="260"/>
        <v>49442012</v>
      </c>
      <c r="B2781" s="117">
        <f t="shared" si="264"/>
        <v>49</v>
      </c>
      <c r="C2781" s="117">
        <f t="shared" si="265"/>
        <v>44</v>
      </c>
      <c r="D2781" s="117">
        <v>216000</v>
      </c>
      <c r="E2781" s="117">
        <v>194000</v>
      </c>
      <c r="F2781" s="117">
        <v>2012</v>
      </c>
      <c r="G2781" s="117">
        <v>2.8905620000000001</v>
      </c>
      <c r="N2781" s="117" t="str">
        <f t="shared" si="261"/>
        <v>216000194000</v>
      </c>
      <c r="O2781" s="117">
        <f t="shared" si="262"/>
        <v>49</v>
      </c>
      <c r="P2781" s="117">
        <f t="shared" si="263"/>
        <v>44</v>
      </c>
      <c r="R2781" s="117">
        <f>VLOOKUP(B2781&amp;"-"&amp;C2781,Backgroundconc!$A$3:$E$2100,4,FALSE)</f>
        <v>216000</v>
      </c>
      <c r="S2781" s="117">
        <f>VLOOKUP(B2781&amp;"-"&amp;C2781,Backgroundconc!$A$3:$E$2100,5,FALSE)</f>
        <v>194000</v>
      </c>
    </row>
    <row r="2782" spans="1:19">
      <c r="A2782" s="117" t="str">
        <f t="shared" si="260"/>
        <v>49452012</v>
      </c>
      <c r="B2782" s="117">
        <f t="shared" si="264"/>
        <v>49</v>
      </c>
      <c r="C2782" s="117">
        <f t="shared" si="265"/>
        <v>45</v>
      </c>
      <c r="D2782" s="117">
        <v>216000</v>
      </c>
      <c r="E2782" s="117">
        <v>198000</v>
      </c>
      <c r="F2782" s="117">
        <v>2012</v>
      </c>
      <c r="G2782" s="117">
        <v>3.019577</v>
      </c>
      <c r="N2782" s="117" t="str">
        <f t="shared" si="261"/>
        <v>216000198000</v>
      </c>
      <c r="O2782" s="117">
        <f t="shared" si="262"/>
        <v>49</v>
      </c>
      <c r="P2782" s="117">
        <f t="shared" si="263"/>
        <v>45</v>
      </c>
      <c r="R2782" s="117">
        <f>VLOOKUP(B2782&amp;"-"&amp;C2782,Backgroundconc!$A$3:$E$2100,4,FALSE)</f>
        <v>216000</v>
      </c>
      <c r="S2782" s="117">
        <f>VLOOKUP(B2782&amp;"-"&amp;C2782,Backgroundconc!$A$3:$E$2100,5,FALSE)</f>
        <v>198000</v>
      </c>
    </row>
    <row r="2783" spans="1:19">
      <c r="A2783" s="117" t="str">
        <f t="shared" si="260"/>
        <v>49462012</v>
      </c>
      <c r="B2783" s="117">
        <f t="shared" si="264"/>
        <v>49</v>
      </c>
      <c r="C2783" s="117">
        <f t="shared" si="265"/>
        <v>46</v>
      </c>
      <c r="D2783" s="117">
        <v>216000</v>
      </c>
      <c r="E2783" s="117">
        <v>202000</v>
      </c>
      <c r="F2783" s="117">
        <v>2012</v>
      </c>
      <c r="G2783" s="117">
        <v>3.0041890000000002</v>
      </c>
      <c r="N2783" s="117" t="str">
        <f t="shared" si="261"/>
        <v>216000202000</v>
      </c>
      <c r="O2783" s="117">
        <f t="shared" si="262"/>
        <v>49</v>
      </c>
      <c r="P2783" s="117">
        <f t="shared" si="263"/>
        <v>46</v>
      </c>
      <c r="R2783" s="117">
        <f>VLOOKUP(B2783&amp;"-"&amp;C2783,Backgroundconc!$A$3:$E$2100,4,FALSE)</f>
        <v>216000</v>
      </c>
      <c r="S2783" s="117">
        <f>VLOOKUP(B2783&amp;"-"&amp;C2783,Backgroundconc!$A$3:$E$2100,5,FALSE)</f>
        <v>202000</v>
      </c>
    </row>
    <row r="2784" spans="1:19">
      <c r="A2784" s="117" t="str">
        <f t="shared" si="260"/>
        <v>49472012</v>
      </c>
      <c r="B2784" s="117">
        <f t="shared" si="264"/>
        <v>49</v>
      </c>
      <c r="C2784" s="117">
        <f t="shared" si="265"/>
        <v>47</v>
      </c>
      <c r="D2784" s="117">
        <v>216000</v>
      </c>
      <c r="E2784" s="117">
        <v>206000</v>
      </c>
      <c r="F2784" s="117">
        <v>2012</v>
      </c>
      <c r="G2784" s="117">
        <v>2.8735439999999999</v>
      </c>
      <c r="N2784" s="117" t="str">
        <f t="shared" si="261"/>
        <v>216000206000</v>
      </c>
      <c r="O2784" s="117">
        <f t="shared" si="262"/>
        <v>49</v>
      </c>
      <c r="P2784" s="117">
        <f t="shared" si="263"/>
        <v>47</v>
      </c>
      <c r="R2784" s="117">
        <f>VLOOKUP(B2784&amp;"-"&amp;C2784,Backgroundconc!$A$3:$E$2100,4,FALSE)</f>
        <v>216000</v>
      </c>
      <c r="S2784" s="117">
        <f>VLOOKUP(B2784&amp;"-"&amp;C2784,Backgroundconc!$A$3:$E$2100,5,FALSE)</f>
        <v>206000</v>
      </c>
    </row>
    <row r="2785" spans="1:19">
      <c r="A2785" s="117" t="str">
        <f t="shared" si="260"/>
        <v>49482012</v>
      </c>
      <c r="B2785" s="117">
        <f t="shared" si="264"/>
        <v>49</v>
      </c>
      <c r="C2785" s="117">
        <f t="shared" si="265"/>
        <v>48</v>
      </c>
      <c r="D2785" s="117">
        <v>216000</v>
      </c>
      <c r="E2785" s="117">
        <v>210000</v>
      </c>
      <c r="F2785" s="117">
        <v>2012</v>
      </c>
      <c r="G2785" s="117">
        <v>2.8071630000000001</v>
      </c>
      <c r="N2785" s="117" t="str">
        <f t="shared" si="261"/>
        <v>216000210000</v>
      </c>
      <c r="O2785" s="117">
        <f t="shared" si="262"/>
        <v>49</v>
      </c>
      <c r="P2785" s="117">
        <f t="shared" si="263"/>
        <v>48</v>
      </c>
      <c r="R2785" s="117">
        <f>VLOOKUP(B2785&amp;"-"&amp;C2785,Backgroundconc!$A$3:$E$2100,4,FALSE)</f>
        <v>216000</v>
      </c>
      <c r="S2785" s="117">
        <f>VLOOKUP(B2785&amp;"-"&amp;C2785,Backgroundconc!$A$3:$E$2100,5,FALSE)</f>
        <v>210000</v>
      </c>
    </row>
    <row r="2786" spans="1:19">
      <c r="A2786" s="117" t="str">
        <f t="shared" si="260"/>
        <v>49492012</v>
      </c>
      <c r="B2786" s="117">
        <f t="shared" si="264"/>
        <v>49</v>
      </c>
      <c r="C2786" s="117">
        <f t="shared" si="265"/>
        <v>49</v>
      </c>
      <c r="D2786" s="117">
        <v>216000</v>
      </c>
      <c r="E2786" s="117">
        <v>214000</v>
      </c>
      <c r="F2786" s="117">
        <v>2012</v>
      </c>
      <c r="G2786" s="117">
        <v>2.8546900000000002</v>
      </c>
      <c r="N2786" s="117" t="str">
        <f t="shared" si="261"/>
        <v>216000214000</v>
      </c>
      <c r="O2786" s="117">
        <f t="shared" si="262"/>
        <v>49</v>
      </c>
      <c r="P2786" s="117">
        <f t="shared" si="263"/>
        <v>49</v>
      </c>
      <c r="R2786" s="117">
        <f>VLOOKUP(B2786&amp;"-"&amp;C2786,Backgroundconc!$A$3:$E$2100,4,FALSE)</f>
        <v>216000</v>
      </c>
      <c r="S2786" s="117">
        <f>VLOOKUP(B2786&amp;"-"&amp;C2786,Backgroundconc!$A$3:$E$2100,5,FALSE)</f>
        <v>214000</v>
      </c>
    </row>
    <row r="2787" spans="1:19">
      <c r="A2787" s="117" t="str">
        <f t="shared" si="260"/>
        <v>49502012</v>
      </c>
      <c r="B2787" s="117">
        <f t="shared" si="264"/>
        <v>49</v>
      </c>
      <c r="C2787" s="117">
        <f t="shared" si="265"/>
        <v>50</v>
      </c>
      <c r="D2787" s="117">
        <v>216000</v>
      </c>
      <c r="E2787" s="117">
        <v>218000</v>
      </c>
      <c r="F2787" s="117">
        <v>2012</v>
      </c>
      <c r="G2787" s="117">
        <v>2.9404840000000001</v>
      </c>
      <c r="N2787" s="117" t="str">
        <f t="shared" si="261"/>
        <v>216000218000</v>
      </c>
      <c r="O2787" s="117">
        <f t="shared" si="262"/>
        <v>49</v>
      </c>
      <c r="P2787" s="117">
        <f t="shared" si="263"/>
        <v>50</v>
      </c>
      <c r="R2787" s="117">
        <f>VLOOKUP(B2787&amp;"-"&amp;C2787,Backgroundconc!$A$3:$E$2100,4,FALSE)</f>
        <v>216000</v>
      </c>
      <c r="S2787" s="117">
        <f>VLOOKUP(B2787&amp;"-"&amp;C2787,Backgroundconc!$A$3:$E$2100,5,FALSE)</f>
        <v>218000</v>
      </c>
    </row>
    <row r="2788" spans="1:19">
      <c r="A2788" s="117" t="str">
        <f t="shared" si="260"/>
        <v>49512012</v>
      </c>
      <c r="B2788" s="117">
        <f t="shared" si="264"/>
        <v>49</v>
      </c>
      <c r="C2788" s="117">
        <f t="shared" si="265"/>
        <v>51</v>
      </c>
      <c r="D2788" s="117">
        <v>216000</v>
      </c>
      <c r="E2788" s="117">
        <v>222000</v>
      </c>
      <c r="F2788" s="117">
        <v>2012</v>
      </c>
      <c r="G2788" s="117">
        <v>3.120142</v>
      </c>
      <c r="N2788" s="117" t="str">
        <f t="shared" si="261"/>
        <v>216000222000</v>
      </c>
      <c r="O2788" s="117">
        <f t="shared" si="262"/>
        <v>49</v>
      </c>
      <c r="P2788" s="117">
        <f t="shared" si="263"/>
        <v>51</v>
      </c>
      <c r="R2788" s="117" t="e">
        <f>VLOOKUP(B2788&amp;"-"&amp;C2788,Backgroundconc!$A$3:$E$2100,4,FALSE)</f>
        <v>#N/A</v>
      </c>
      <c r="S2788" s="117" t="e">
        <f>VLOOKUP(B2788&amp;"-"&amp;C2788,Backgroundconc!$A$3:$E$2100,5,FALSE)</f>
        <v>#N/A</v>
      </c>
    </row>
    <row r="2789" spans="1:19">
      <c r="A2789" s="117" t="str">
        <f t="shared" si="260"/>
        <v>49522012</v>
      </c>
      <c r="B2789" s="117">
        <f t="shared" si="264"/>
        <v>49</v>
      </c>
      <c r="C2789" s="117">
        <f t="shared" si="265"/>
        <v>52</v>
      </c>
      <c r="D2789" s="117">
        <v>216000</v>
      </c>
      <c r="E2789" s="117">
        <v>226000</v>
      </c>
      <c r="F2789" s="117">
        <v>2012</v>
      </c>
      <c r="G2789" s="117">
        <v>3.006427</v>
      </c>
      <c r="N2789" s="117" t="str">
        <f t="shared" si="261"/>
        <v>216000226000</v>
      </c>
      <c r="O2789" s="117">
        <f t="shared" si="262"/>
        <v>49</v>
      </c>
      <c r="P2789" s="117">
        <f t="shared" si="263"/>
        <v>52</v>
      </c>
      <c r="R2789" s="117" t="e">
        <f>VLOOKUP(B2789&amp;"-"&amp;C2789,Backgroundconc!$A$3:$E$2100,4,FALSE)</f>
        <v>#N/A</v>
      </c>
      <c r="S2789" s="117" t="e">
        <f>VLOOKUP(B2789&amp;"-"&amp;C2789,Backgroundconc!$A$3:$E$2100,5,FALSE)</f>
        <v>#N/A</v>
      </c>
    </row>
    <row r="2790" spans="1:19">
      <c r="A2790" s="117" t="str">
        <f t="shared" si="260"/>
        <v>49532012</v>
      </c>
      <c r="B2790" s="117">
        <f t="shared" si="264"/>
        <v>49</v>
      </c>
      <c r="C2790" s="117">
        <f t="shared" si="265"/>
        <v>53</v>
      </c>
      <c r="D2790" s="117">
        <v>216000</v>
      </c>
      <c r="E2790" s="117">
        <v>230000</v>
      </c>
      <c r="F2790" s="117">
        <v>2012</v>
      </c>
      <c r="G2790" s="117">
        <v>3.1569769999999999</v>
      </c>
      <c r="N2790" s="117" t="str">
        <f t="shared" si="261"/>
        <v>216000230000</v>
      </c>
      <c r="O2790" s="117">
        <f t="shared" si="262"/>
        <v>49</v>
      </c>
      <c r="P2790" s="117">
        <f t="shared" si="263"/>
        <v>53</v>
      </c>
      <c r="R2790" s="117" t="e">
        <f>VLOOKUP(B2790&amp;"-"&amp;C2790,Backgroundconc!$A$3:$E$2100,4,FALSE)</f>
        <v>#N/A</v>
      </c>
      <c r="S2790" s="117" t="e">
        <f>VLOOKUP(B2790&amp;"-"&amp;C2790,Backgroundconc!$A$3:$E$2100,5,FALSE)</f>
        <v>#N/A</v>
      </c>
    </row>
    <row r="2791" spans="1:19">
      <c r="A2791" s="117" t="str">
        <f t="shared" si="260"/>
        <v>49542012</v>
      </c>
      <c r="B2791" s="117">
        <f t="shared" si="264"/>
        <v>49</v>
      </c>
      <c r="C2791" s="117">
        <f t="shared" si="265"/>
        <v>54</v>
      </c>
      <c r="D2791" s="117">
        <v>216000</v>
      </c>
      <c r="E2791" s="117">
        <v>234000</v>
      </c>
      <c r="F2791" s="117">
        <v>2012</v>
      </c>
      <c r="G2791" s="117">
        <v>3.068959</v>
      </c>
      <c r="N2791" s="117" t="str">
        <f t="shared" si="261"/>
        <v>216000234000</v>
      </c>
      <c r="O2791" s="117">
        <f t="shared" si="262"/>
        <v>49</v>
      </c>
      <c r="P2791" s="117">
        <f t="shared" si="263"/>
        <v>54</v>
      </c>
      <c r="R2791" s="117" t="e">
        <f>VLOOKUP(B2791&amp;"-"&amp;C2791,Backgroundconc!$A$3:$E$2100,4,FALSE)</f>
        <v>#N/A</v>
      </c>
      <c r="S2791" s="117" t="e">
        <f>VLOOKUP(B2791&amp;"-"&amp;C2791,Backgroundconc!$A$3:$E$2100,5,FALSE)</f>
        <v>#N/A</v>
      </c>
    </row>
    <row r="2792" spans="1:19">
      <c r="A2792" s="117" t="str">
        <f t="shared" si="260"/>
        <v>49552012</v>
      </c>
      <c r="B2792" s="117">
        <f t="shared" si="264"/>
        <v>49</v>
      </c>
      <c r="C2792" s="117">
        <f t="shared" si="265"/>
        <v>55</v>
      </c>
      <c r="D2792" s="117">
        <v>216000</v>
      </c>
      <c r="E2792" s="117">
        <v>238000</v>
      </c>
      <c r="F2792" s="117">
        <v>2012</v>
      </c>
      <c r="G2792" s="117">
        <v>2.826514</v>
      </c>
      <c r="N2792" s="117" t="str">
        <f t="shared" si="261"/>
        <v>216000238000</v>
      </c>
      <c r="O2792" s="117">
        <f t="shared" si="262"/>
        <v>49</v>
      </c>
      <c r="P2792" s="117">
        <f t="shared" si="263"/>
        <v>55</v>
      </c>
      <c r="R2792" s="117" t="e">
        <f>VLOOKUP(B2792&amp;"-"&amp;C2792,Backgroundconc!$A$3:$E$2100,4,FALSE)</f>
        <v>#N/A</v>
      </c>
      <c r="S2792" s="117" t="e">
        <f>VLOOKUP(B2792&amp;"-"&amp;C2792,Backgroundconc!$A$3:$E$2100,5,FALSE)</f>
        <v>#N/A</v>
      </c>
    </row>
    <row r="2793" spans="1:19">
      <c r="A2793" s="117" t="str">
        <f t="shared" si="260"/>
        <v>49562012</v>
      </c>
      <c r="B2793" s="117">
        <f t="shared" si="264"/>
        <v>49</v>
      </c>
      <c r="C2793" s="117">
        <f t="shared" si="265"/>
        <v>56</v>
      </c>
      <c r="D2793" s="117">
        <v>216000</v>
      </c>
      <c r="E2793" s="117">
        <v>242000</v>
      </c>
      <c r="F2793" s="117">
        <v>2012</v>
      </c>
      <c r="G2793" s="117">
        <v>2.872817</v>
      </c>
      <c r="N2793" s="117" t="str">
        <f t="shared" si="261"/>
        <v>216000242000</v>
      </c>
      <c r="O2793" s="117">
        <f t="shared" si="262"/>
        <v>49</v>
      </c>
      <c r="P2793" s="117">
        <f t="shared" si="263"/>
        <v>56</v>
      </c>
      <c r="R2793" s="117" t="e">
        <f>VLOOKUP(B2793&amp;"-"&amp;C2793,Backgroundconc!$A$3:$E$2100,4,FALSE)</f>
        <v>#N/A</v>
      </c>
      <c r="S2793" s="117" t="e">
        <f>VLOOKUP(B2793&amp;"-"&amp;C2793,Backgroundconc!$A$3:$E$2100,5,FALSE)</f>
        <v>#N/A</v>
      </c>
    </row>
    <row r="2794" spans="1:19">
      <c r="A2794" s="117" t="str">
        <f t="shared" si="260"/>
        <v>49572012</v>
      </c>
      <c r="B2794" s="117">
        <f t="shared" si="264"/>
        <v>49</v>
      </c>
      <c r="C2794" s="117">
        <f t="shared" si="265"/>
        <v>57</v>
      </c>
      <c r="D2794" s="117">
        <v>216000</v>
      </c>
      <c r="E2794" s="117">
        <v>246000</v>
      </c>
      <c r="F2794" s="117">
        <v>2012</v>
      </c>
      <c r="G2794" s="117">
        <v>3.0804640000000001</v>
      </c>
      <c r="N2794" s="117" t="str">
        <f t="shared" si="261"/>
        <v>216000246000</v>
      </c>
      <c r="O2794" s="117">
        <f t="shared" si="262"/>
        <v>49</v>
      </c>
      <c r="P2794" s="117">
        <f t="shared" si="263"/>
        <v>57</v>
      </c>
      <c r="R2794" s="117" t="e">
        <f>VLOOKUP(B2794&amp;"-"&amp;C2794,Backgroundconc!$A$3:$E$2100,4,FALSE)</f>
        <v>#N/A</v>
      </c>
      <c r="S2794" s="117" t="e">
        <f>VLOOKUP(B2794&amp;"-"&amp;C2794,Backgroundconc!$A$3:$E$2100,5,FALSE)</f>
        <v>#N/A</v>
      </c>
    </row>
    <row r="2795" spans="1:19">
      <c r="A2795" s="117" t="str">
        <f t="shared" si="260"/>
        <v>5012012</v>
      </c>
      <c r="B2795" s="117">
        <f t="shared" si="264"/>
        <v>50</v>
      </c>
      <c r="C2795" s="117">
        <f t="shared" si="265"/>
        <v>1</v>
      </c>
      <c r="D2795" s="117">
        <v>220000</v>
      </c>
      <c r="E2795" s="117">
        <v>22000</v>
      </c>
      <c r="F2795" s="117">
        <v>2012</v>
      </c>
      <c r="G2795" s="117">
        <v>2.7008999999999999</v>
      </c>
      <c r="N2795" s="117" t="str">
        <f t="shared" si="261"/>
        <v>22000022000</v>
      </c>
      <c r="O2795" s="117">
        <f t="shared" si="262"/>
        <v>50</v>
      </c>
      <c r="P2795" s="117">
        <f t="shared" si="263"/>
        <v>1</v>
      </c>
      <c r="R2795" s="117" t="e">
        <f>VLOOKUP(B2795&amp;"-"&amp;C2795,Backgroundconc!$A$3:$E$2100,4,FALSE)</f>
        <v>#N/A</v>
      </c>
      <c r="S2795" s="117" t="e">
        <f>VLOOKUP(B2795&amp;"-"&amp;C2795,Backgroundconc!$A$3:$E$2100,5,FALSE)</f>
        <v>#N/A</v>
      </c>
    </row>
    <row r="2796" spans="1:19">
      <c r="A2796" s="117" t="str">
        <f t="shared" si="260"/>
        <v>5022012</v>
      </c>
      <c r="B2796" s="117">
        <f t="shared" si="264"/>
        <v>50</v>
      </c>
      <c r="C2796" s="117">
        <f t="shared" si="265"/>
        <v>2</v>
      </c>
      <c r="D2796" s="117">
        <v>220000</v>
      </c>
      <c r="E2796" s="117">
        <v>26000</v>
      </c>
      <c r="F2796" s="117">
        <v>2012</v>
      </c>
      <c r="G2796" s="117">
        <v>2.6499269999999999</v>
      </c>
      <c r="N2796" s="117" t="str">
        <f t="shared" si="261"/>
        <v>22000026000</v>
      </c>
      <c r="O2796" s="117">
        <f t="shared" si="262"/>
        <v>50</v>
      </c>
      <c r="P2796" s="117">
        <f t="shared" si="263"/>
        <v>2</v>
      </c>
      <c r="R2796" s="117" t="e">
        <f>VLOOKUP(B2796&amp;"-"&amp;C2796,Backgroundconc!$A$3:$E$2100,4,FALSE)</f>
        <v>#N/A</v>
      </c>
      <c r="S2796" s="117" t="e">
        <f>VLOOKUP(B2796&amp;"-"&amp;C2796,Backgroundconc!$A$3:$E$2100,5,FALSE)</f>
        <v>#N/A</v>
      </c>
    </row>
    <row r="2797" spans="1:19">
      <c r="A2797" s="117" t="str">
        <f t="shared" si="260"/>
        <v>5032012</v>
      </c>
      <c r="B2797" s="117">
        <f t="shared" si="264"/>
        <v>50</v>
      </c>
      <c r="C2797" s="117">
        <f t="shared" si="265"/>
        <v>3</v>
      </c>
      <c r="D2797" s="117">
        <v>220000</v>
      </c>
      <c r="E2797" s="117">
        <v>30000</v>
      </c>
      <c r="F2797" s="117">
        <v>2012</v>
      </c>
      <c r="G2797" s="117">
        <v>2.8459430000000001</v>
      </c>
      <c r="N2797" s="117" t="str">
        <f t="shared" si="261"/>
        <v>22000030000</v>
      </c>
      <c r="O2797" s="117">
        <f t="shared" si="262"/>
        <v>50</v>
      </c>
      <c r="P2797" s="117">
        <f t="shared" si="263"/>
        <v>3</v>
      </c>
      <c r="R2797" s="117" t="e">
        <f>VLOOKUP(B2797&amp;"-"&amp;C2797,Backgroundconc!$A$3:$E$2100,4,FALSE)</f>
        <v>#N/A</v>
      </c>
      <c r="S2797" s="117" t="e">
        <f>VLOOKUP(B2797&amp;"-"&amp;C2797,Backgroundconc!$A$3:$E$2100,5,FALSE)</f>
        <v>#N/A</v>
      </c>
    </row>
    <row r="2798" spans="1:19">
      <c r="A2798" s="117" t="str">
        <f t="shared" si="260"/>
        <v>5042012</v>
      </c>
      <c r="B2798" s="117">
        <f t="shared" si="264"/>
        <v>50</v>
      </c>
      <c r="C2798" s="117">
        <f t="shared" si="265"/>
        <v>4</v>
      </c>
      <c r="D2798" s="117">
        <v>220000</v>
      </c>
      <c r="E2798" s="117">
        <v>34000</v>
      </c>
      <c r="F2798" s="117">
        <v>2012</v>
      </c>
      <c r="G2798" s="117">
        <v>2.7706919999999999</v>
      </c>
      <c r="N2798" s="117" t="str">
        <f t="shared" si="261"/>
        <v>22000034000</v>
      </c>
      <c r="O2798" s="117">
        <f t="shared" si="262"/>
        <v>50</v>
      </c>
      <c r="P2798" s="117">
        <f t="shared" si="263"/>
        <v>4</v>
      </c>
      <c r="R2798" s="117">
        <f>VLOOKUP(B2798&amp;"-"&amp;C2798,Backgroundconc!$A$3:$E$2100,4,FALSE)</f>
        <v>220000</v>
      </c>
      <c r="S2798" s="117">
        <f>VLOOKUP(B2798&amp;"-"&amp;C2798,Backgroundconc!$A$3:$E$2100,5,FALSE)</f>
        <v>34000</v>
      </c>
    </row>
    <row r="2799" spans="1:19">
      <c r="A2799" s="117" t="str">
        <f t="shared" si="260"/>
        <v>5052012</v>
      </c>
      <c r="B2799" s="117">
        <f t="shared" si="264"/>
        <v>50</v>
      </c>
      <c r="C2799" s="117">
        <f t="shared" si="265"/>
        <v>5</v>
      </c>
      <c r="D2799" s="117">
        <v>220000</v>
      </c>
      <c r="E2799" s="117">
        <v>38000</v>
      </c>
      <c r="F2799" s="117">
        <v>2012</v>
      </c>
      <c r="G2799" s="117">
        <v>2.4304250000000001</v>
      </c>
      <c r="N2799" s="117" t="str">
        <f t="shared" si="261"/>
        <v>22000038000</v>
      </c>
      <c r="O2799" s="117">
        <f t="shared" si="262"/>
        <v>50</v>
      </c>
      <c r="P2799" s="117">
        <f t="shared" si="263"/>
        <v>5</v>
      </c>
      <c r="R2799" s="117">
        <f>VLOOKUP(B2799&amp;"-"&amp;C2799,Backgroundconc!$A$3:$E$2100,4,FALSE)</f>
        <v>220000</v>
      </c>
      <c r="S2799" s="117">
        <f>VLOOKUP(B2799&amp;"-"&amp;C2799,Backgroundconc!$A$3:$E$2100,5,FALSE)</f>
        <v>38000</v>
      </c>
    </row>
    <row r="2800" spans="1:19">
      <c r="A2800" s="117" t="str">
        <f t="shared" si="260"/>
        <v>5062012</v>
      </c>
      <c r="B2800" s="117">
        <f t="shared" si="264"/>
        <v>50</v>
      </c>
      <c r="C2800" s="117">
        <f t="shared" si="265"/>
        <v>6</v>
      </c>
      <c r="D2800" s="117">
        <v>220000</v>
      </c>
      <c r="E2800" s="117">
        <v>42000</v>
      </c>
      <c r="F2800" s="117">
        <v>2012</v>
      </c>
      <c r="G2800" s="117">
        <v>2.8300550000000002</v>
      </c>
      <c r="N2800" s="117" t="str">
        <f t="shared" si="261"/>
        <v>22000042000</v>
      </c>
      <c r="O2800" s="117">
        <f t="shared" si="262"/>
        <v>50</v>
      </c>
      <c r="P2800" s="117">
        <f t="shared" si="263"/>
        <v>6</v>
      </c>
      <c r="R2800" s="117">
        <f>VLOOKUP(B2800&amp;"-"&amp;C2800,Backgroundconc!$A$3:$E$2100,4,FALSE)</f>
        <v>220000</v>
      </c>
      <c r="S2800" s="117">
        <f>VLOOKUP(B2800&amp;"-"&amp;C2800,Backgroundconc!$A$3:$E$2100,5,FALSE)</f>
        <v>42000</v>
      </c>
    </row>
    <row r="2801" spans="1:19">
      <c r="A2801" s="117" t="str">
        <f t="shared" si="260"/>
        <v>5072012</v>
      </c>
      <c r="B2801" s="117">
        <f t="shared" si="264"/>
        <v>50</v>
      </c>
      <c r="C2801" s="117">
        <f t="shared" si="265"/>
        <v>7</v>
      </c>
      <c r="D2801" s="117">
        <v>220000</v>
      </c>
      <c r="E2801" s="117">
        <v>46000</v>
      </c>
      <c r="F2801" s="117">
        <v>2012</v>
      </c>
      <c r="G2801" s="117">
        <v>2.9922209999999998</v>
      </c>
      <c r="N2801" s="117" t="str">
        <f t="shared" si="261"/>
        <v>22000046000</v>
      </c>
      <c r="O2801" s="117">
        <f t="shared" si="262"/>
        <v>50</v>
      </c>
      <c r="P2801" s="117">
        <f t="shared" si="263"/>
        <v>7</v>
      </c>
      <c r="R2801" s="117">
        <f>VLOOKUP(B2801&amp;"-"&amp;C2801,Backgroundconc!$A$3:$E$2100,4,FALSE)</f>
        <v>220000</v>
      </c>
      <c r="S2801" s="117">
        <f>VLOOKUP(B2801&amp;"-"&amp;C2801,Backgroundconc!$A$3:$E$2100,5,FALSE)</f>
        <v>46000</v>
      </c>
    </row>
    <row r="2802" spans="1:19">
      <c r="A2802" s="117" t="str">
        <f t="shared" si="260"/>
        <v>5082012</v>
      </c>
      <c r="B2802" s="117">
        <f t="shared" si="264"/>
        <v>50</v>
      </c>
      <c r="C2802" s="117">
        <f t="shared" si="265"/>
        <v>8</v>
      </c>
      <c r="D2802" s="117">
        <v>220000</v>
      </c>
      <c r="E2802" s="117">
        <v>50000</v>
      </c>
      <c r="F2802" s="117">
        <v>2012</v>
      </c>
      <c r="G2802" s="117">
        <v>2.7549999999999999</v>
      </c>
      <c r="N2802" s="117" t="str">
        <f t="shared" si="261"/>
        <v>22000050000</v>
      </c>
      <c r="O2802" s="117">
        <f t="shared" si="262"/>
        <v>50</v>
      </c>
      <c r="P2802" s="117">
        <f t="shared" si="263"/>
        <v>8</v>
      </c>
      <c r="R2802" s="117">
        <f>VLOOKUP(B2802&amp;"-"&amp;C2802,Backgroundconc!$A$3:$E$2100,4,FALSE)</f>
        <v>220000</v>
      </c>
      <c r="S2802" s="117">
        <f>VLOOKUP(B2802&amp;"-"&amp;C2802,Backgroundconc!$A$3:$E$2100,5,FALSE)</f>
        <v>50000</v>
      </c>
    </row>
    <row r="2803" spans="1:19">
      <c r="A2803" s="117" t="str">
        <f t="shared" si="260"/>
        <v>5092012</v>
      </c>
      <c r="B2803" s="117">
        <f t="shared" si="264"/>
        <v>50</v>
      </c>
      <c r="C2803" s="117">
        <f t="shared" si="265"/>
        <v>9</v>
      </c>
      <c r="D2803" s="117">
        <v>220000</v>
      </c>
      <c r="E2803" s="117">
        <v>54000</v>
      </c>
      <c r="F2803" s="117">
        <v>2012</v>
      </c>
      <c r="G2803" s="117">
        <v>3.1625990000000002</v>
      </c>
      <c r="N2803" s="117" t="str">
        <f t="shared" si="261"/>
        <v>22000054000</v>
      </c>
      <c r="O2803" s="117">
        <f t="shared" si="262"/>
        <v>50</v>
      </c>
      <c r="P2803" s="117">
        <f t="shared" si="263"/>
        <v>9</v>
      </c>
      <c r="R2803" s="117">
        <f>VLOOKUP(B2803&amp;"-"&amp;C2803,Backgroundconc!$A$3:$E$2100,4,FALSE)</f>
        <v>220000</v>
      </c>
      <c r="S2803" s="117">
        <f>VLOOKUP(B2803&amp;"-"&amp;C2803,Backgroundconc!$A$3:$E$2100,5,FALSE)</f>
        <v>54000</v>
      </c>
    </row>
    <row r="2804" spans="1:19">
      <c r="A2804" s="117" t="str">
        <f t="shared" si="260"/>
        <v>50102012</v>
      </c>
      <c r="B2804" s="117">
        <f t="shared" si="264"/>
        <v>50</v>
      </c>
      <c r="C2804" s="117">
        <f t="shared" si="265"/>
        <v>10</v>
      </c>
      <c r="D2804" s="117">
        <v>220000</v>
      </c>
      <c r="E2804" s="117">
        <v>58000</v>
      </c>
      <c r="F2804" s="117">
        <v>2012</v>
      </c>
      <c r="G2804" s="117">
        <v>3.2403930000000001</v>
      </c>
      <c r="N2804" s="117" t="str">
        <f t="shared" si="261"/>
        <v>22000058000</v>
      </c>
      <c r="O2804" s="117">
        <f t="shared" si="262"/>
        <v>50</v>
      </c>
      <c r="P2804" s="117">
        <f t="shared" si="263"/>
        <v>10</v>
      </c>
      <c r="R2804" s="117">
        <f>VLOOKUP(B2804&amp;"-"&amp;C2804,Backgroundconc!$A$3:$E$2100,4,FALSE)</f>
        <v>220000</v>
      </c>
      <c r="S2804" s="117">
        <f>VLOOKUP(B2804&amp;"-"&amp;C2804,Backgroundconc!$A$3:$E$2100,5,FALSE)</f>
        <v>58000</v>
      </c>
    </row>
    <row r="2805" spans="1:19">
      <c r="A2805" s="117" t="str">
        <f t="shared" si="260"/>
        <v>50112012</v>
      </c>
      <c r="B2805" s="117">
        <f t="shared" si="264"/>
        <v>50</v>
      </c>
      <c r="C2805" s="117">
        <f t="shared" si="265"/>
        <v>11</v>
      </c>
      <c r="D2805" s="117">
        <v>220000</v>
      </c>
      <c r="E2805" s="117">
        <v>62000</v>
      </c>
      <c r="F2805" s="117">
        <v>2012</v>
      </c>
      <c r="G2805" s="117">
        <v>3.3401070000000002</v>
      </c>
      <c r="N2805" s="117" t="str">
        <f t="shared" si="261"/>
        <v>22000062000</v>
      </c>
      <c r="O2805" s="117">
        <f t="shared" si="262"/>
        <v>50</v>
      </c>
      <c r="P2805" s="117">
        <f t="shared" si="263"/>
        <v>11</v>
      </c>
      <c r="R2805" s="117">
        <f>VLOOKUP(B2805&amp;"-"&amp;C2805,Backgroundconc!$A$3:$E$2100,4,FALSE)</f>
        <v>220000</v>
      </c>
      <c r="S2805" s="117">
        <f>VLOOKUP(B2805&amp;"-"&amp;C2805,Backgroundconc!$A$3:$E$2100,5,FALSE)</f>
        <v>62000</v>
      </c>
    </row>
    <row r="2806" spans="1:19">
      <c r="A2806" s="117" t="str">
        <f t="shared" si="260"/>
        <v>50122012</v>
      </c>
      <c r="B2806" s="117">
        <f t="shared" si="264"/>
        <v>50</v>
      </c>
      <c r="C2806" s="117">
        <f t="shared" si="265"/>
        <v>12</v>
      </c>
      <c r="D2806" s="117">
        <v>220000</v>
      </c>
      <c r="E2806" s="117">
        <v>66000</v>
      </c>
      <c r="F2806" s="117">
        <v>2012</v>
      </c>
      <c r="G2806" s="117">
        <v>3.729759</v>
      </c>
      <c r="N2806" s="117" t="str">
        <f t="shared" si="261"/>
        <v>22000066000</v>
      </c>
      <c r="O2806" s="117">
        <f t="shared" si="262"/>
        <v>50</v>
      </c>
      <c r="P2806" s="117">
        <f t="shared" si="263"/>
        <v>12</v>
      </c>
      <c r="R2806" s="117">
        <f>VLOOKUP(B2806&amp;"-"&amp;C2806,Backgroundconc!$A$3:$E$2100,4,FALSE)</f>
        <v>220000</v>
      </c>
      <c r="S2806" s="117">
        <f>VLOOKUP(B2806&amp;"-"&amp;C2806,Backgroundconc!$A$3:$E$2100,5,FALSE)</f>
        <v>66000</v>
      </c>
    </row>
    <row r="2807" spans="1:19">
      <c r="A2807" s="117" t="str">
        <f t="shared" si="260"/>
        <v>50132012</v>
      </c>
      <c r="B2807" s="117">
        <f t="shared" si="264"/>
        <v>50</v>
      </c>
      <c r="C2807" s="117">
        <f t="shared" si="265"/>
        <v>13</v>
      </c>
      <c r="D2807" s="117">
        <v>220000</v>
      </c>
      <c r="E2807" s="117">
        <v>70000</v>
      </c>
      <c r="F2807" s="117">
        <v>2012</v>
      </c>
      <c r="G2807" s="117">
        <v>3.4167109999999998</v>
      </c>
      <c r="N2807" s="117" t="str">
        <f t="shared" si="261"/>
        <v>22000070000</v>
      </c>
      <c r="O2807" s="117">
        <f t="shared" si="262"/>
        <v>50</v>
      </c>
      <c r="P2807" s="117">
        <f t="shared" si="263"/>
        <v>13</v>
      </c>
      <c r="R2807" s="117">
        <f>VLOOKUP(B2807&amp;"-"&amp;C2807,Backgroundconc!$A$3:$E$2100,4,FALSE)</f>
        <v>220000</v>
      </c>
      <c r="S2807" s="117">
        <f>VLOOKUP(B2807&amp;"-"&amp;C2807,Backgroundconc!$A$3:$E$2100,5,FALSE)</f>
        <v>70000</v>
      </c>
    </row>
    <row r="2808" spans="1:19">
      <c r="A2808" s="117" t="str">
        <f t="shared" si="260"/>
        <v>50142012</v>
      </c>
      <c r="B2808" s="117">
        <f t="shared" si="264"/>
        <v>50</v>
      </c>
      <c r="C2808" s="117">
        <f t="shared" si="265"/>
        <v>14</v>
      </c>
      <c r="D2808" s="117">
        <v>220000</v>
      </c>
      <c r="E2808" s="117">
        <v>74000</v>
      </c>
      <c r="F2808" s="117">
        <v>2012</v>
      </c>
      <c r="G2808" s="117">
        <v>3.3127949999999999</v>
      </c>
      <c r="N2808" s="117" t="str">
        <f t="shared" si="261"/>
        <v>22000074000</v>
      </c>
      <c r="O2808" s="117">
        <f t="shared" si="262"/>
        <v>50</v>
      </c>
      <c r="P2808" s="117">
        <f t="shared" si="263"/>
        <v>14</v>
      </c>
      <c r="R2808" s="117">
        <f>VLOOKUP(B2808&amp;"-"&amp;C2808,Backgroundconc!$A$3:$E$2100,4,FALSE)</f>
        <v>220000</v>
      </c>
      <c r="S2808" s="117">
        <f>VLOOKUP(B2808&amp;"-"&amp;C2808,Backgroundconc!$A$3:$E$2100,5,FALSE)</f>
        <v>74000</v>
      </c>
    </row>
    <row r="2809" spans="1:19">
      <c r="A2809" s="117" t="str">
        <f t="shared" si="260"/>
        <v>50152012</v>
      </c>
      <c r="B2809" s="117">
        <f t="shared" si="264"/>
        <v>50</v>
      </c>
      <c r="C2809" s="117">
        <f t="shared" si="265"/>
        <v>15</v>
      </c>
      <c r="D2809" s="117">
        <v>220000</v>
      </c>
      <c r="E2809" s="117">
        <v>78000</v>
      </c>
      <c r="F2809" s="117">
        <v>2012</v>
      </c>
      <c r="G2809" s="117">
        <v>3.449147</v>
      </c>
      <c r="N2809" s="117" t="str">
        <f t="shared" si="261"/>
        <v>22000078000</v>
      </c>
      <c r="O2809" s="117">
        <f t="shared" si="262"/>
        <v>50</v>
      </c>
      <c r="P2809" s="117">
        <f t="shared" si="263"/>
        <v>15</v>
      </c>
      <c r="R2809" s="117">
        <f>VLOOKUP(B2809&amp;"-"&amp;C2809,Backgroundconc!$A$3:$E$2100,4,FALSE)</f>
        <v>220000</v>
      </c>
      <c r="S2809" s="117">
        <f>VLOOKUP(B2809&amp;"-"&amp;C2809,Backgroundconc!$A$3:$E$2100,5,FALSE)</f>
        <v>78000</v>
      </c>
    </row>
    <row r="2810" spans="1:19">
      <c r="A2810" s="117" t="str">
        <f t="shared" si="260"/>
        <v>50162012</v>
      </c>
      <c r="B2810" s="117">
        <f t="shared" si="264"/>
        <v>50</v>
      </c>
      <c r="C2810" s="117">
        <f t="shared" si="265"/>
        <v>16</v>
      </c>
      <c r="D2810" s="117">
        <v>220000</v>
      </c>
      <c r="E2810" s="117">
        <v>82000</v>
      </c>
      <c r="F2810" s="117">
        <v>2012</v>
      </c>
      <c r="G2810" s="117">
        <v>3.6078260000000002</v>
      </c>
      <c r="N2810" s="117" t="str">
        <f t="shared" si="261"/>
        <v>22000082000</v>
      </c>
      <c r="O2810" s="117">
        <f t="shared" si="262"/>
        <v>50</v>
      </c>
      <c r="P2810" s="117">
        <f t="shared" si="263"/>
        <v>16</v>
      </c>
      <c r="R2810" s="117">
        <f>VLOOKUP(B2810&amp;"-"&amp;C2810,Backgroundconc!$A$3:$E$2100,4,FALSE)</f>
        <v>220000</v>
      </c>
      <c r="S2810" s="117">
        <f>VLOOKUP(B2810&amp;"-"&amp;C2810,Backgroundconc!$A$3:$E$2100,5,FALSE)</f>
        <v>82000</v>
      </c>
    </row>
    <row r="2811" spans="1:19">
      <c r="A2811" s="117" t="str">
        <f t="shared" si="260"/>
        <v>50172012</v>
      </c>
      <c r="B2811" s="117">
        <f t="shared" si="264"/>
        <v>50</v>
      </c>
      <c r="C2811" s="117">
        <f t="shared" si="265"/>
        <v>17</v>
      </c>
      <c r="D2811" s="117">
        <v>220000</v>
      </c>
      <c r="E2811" s="117">
        <v>86000</v>
      </c>
      <c r="F2811" s="117">
        <v>2012</v>
      </c>
      <c r="G2811" s="117">
        <v>3.2486380000000001</v>
      </c>
      <c r="N2811" s="117" t="str">
        <f t="shared" si="261"/>
        <v>22000086000</v>
      </c>
      <c r="O2811" s="117">
        <f t="shared" si="262"/>
        <v>50</v>
      </c>
      <c r="P2811" s="117">
        <f t="shared" si="263"/>
        <v>17</v>
      </c>
      <c r="R2811" s="117">
        <f>VLOOKUP(B2811&amp;"-"&amp;C2811,Backgroundconc!$A$3:$E$2100,4,FALSE)</f>
        <v>220000</v>
      </c>
      <c r="S2811" s="117">
        <f>VLOOKUP(B2811&amp;"-"&amp;C2811,Backgroundconc!$A$3:$E$2100,5,FALSE)</f>
        <v>86000</v>
      </c>
    </row>
    <row r="2812" spans="1:19">
      <c r="A2812" s="117" t="str">
        <f t="shared" si="260"/>
        <v>50182012</v>
      </c>
      <c r="B2812" s="117">
        <f t="shared" si="264"/>
        <v>50</v>
      </c>
      <c r="C2812" s="117">
        <f t="shared" si="265"/>
        <v>18</v>
      </c>
      <c r="D2812" s="117">
        <v>220000</v>
      </c>
      <c r="E2812" s="117">
        <v>90000</v>
      </c>
      <c r="F2812" s="117">
        <v>2012</v>
      </c>
      <c r="G2812" s="117">
        <v>3.253177</v>
      </c>
      <c r="N2812" s="117" t="str">
        <f t="shared" si="261"/>
        <v>22000090000</v>
      </c>
      <c r="O2812" s="117">
        <f t="shared" si="262"/>
        <v>50</v>
      </c>
      <c r="P2812" s="117">
        <f t="shared" si="263"/>
        <v>18</v>
      </c>
      <c r="R2812" s="117">
        <f>VLOOKUP(B2812&amp;"-"&amp;C2812,Backgroundconc!$A$3:$E$2100,4,FALSE)</f>
        <v>220000</v>
      </c>
      <c r="S2812" s="117">
        <f>VLOOKUP(B2812&amp;"-"&amp;C2812,Backgroundconc!$A$3:$E$2100,5,FALSE)</f>
        <v>90000</v>
      </c>
    </row>
    <row r="2813" spans="1:19">
      <c r="A2813" s="117" t="str">
        <f t="shared" si="260"/>
        <v>50192012</v>
      </c>
      <c r="B2813" s="117">
        <f t="shared" si="264"/>
        <v>50</v>
      </c>
      <c r="C2813" s="117">
        <f t="shared" si="265"/>
        <v>19</v>
      </c>
      <c r="D2813" s="117">
        <v>220000</v>
      </c>
      <c r="E2813" s="117">
        <v>94000</v>
      </c>
      <c r="F2813" s="117">
        <v>2012</v>
      </c>
      <c r="G2813" s="117">
        <v>3.414107</v>
      </c>
      <c r="N2813" s="117" t="str">
        <f t="shared" si="261"/>
        <v>22000094000</v>
      </c>
      <c r="O2813" s="117">
        <f t="shared" si="262"/>
        <v>50</v>
      </c>
      <c r="P2813" s="117">
        <f t="shared" si="263"/>
        <v>19</v>
      </c>
      <c r="R2813" s="117">
        <f>VLOOKUP(B2813&amp;"-"&amp;C2813,Backgroundconc!$A$3:$E$2100,4,FALSE)</f>
        <v>220000</v>
      </c>
      <c r="S2813" s="117">
        <f>VLOOKUP(B2813&amp;"-"&amp;C2813,Backgroundconc!$A$3:$E$2100,5,FALSE)</f>
        <v>94000</v>
      </c>
    </row>
    <row r="2814" spans="1:19">
      <c r="A2814" s="117" t="str">
        <f t="shared" si="260"/>
        <v>50202012</v>
      </c>
      <c r="B2814" s="117">
        <f t="shared" si="264"/>
        <v>50</v>
      </c>
      <c r="C2814" s="117">
        <f t="shared" si="265"/>
        <v>20</v>
      </c>
      <c r="D2814" s="117">
        <v>220000</v>
      </c>
      <c r="E2814" s="117">
        <v>98000</v>
      </c>
      <c r="F2814" s="117">
        <v>2012</v>
      </c>
      <c r="G2814" s="117">
        <v>3.152323</v>
      </c>
      <c r="N2814" s="117" t="str">
        <f t="shared" si="261"/>
        <v>22000098000</v>
      </c>
      <c r="O2814" s="117">
        <f t="shared" si="262"/>
        <v>50</v>
      </c>
      <c r="P2814" s="117">
        <f t="shared" si="263"/>
        <v>20</v>
      </c>
      <c r="R2814" s="117">
        <f>VLOOKUP(B2814&amp;"-"&amp;C2814,Backgroundconc!$A$3:$E$2100,4,FALSE)</f>
        <v>220000</v>
      </c>
      <c r="S2814" s="117">
        <f>VLOOKUP(B2814&amp;"-"&amp;C2814,Backgroundconc!$A$3:$E$2100,5,FALSE)</f>
        <v>98000</v>
      </c>
    </row>
    <row r="2815" spans="1:19">
      <c r="A2815" s="117" t="str">
        <f t="shared" si="260"/>
        <v>50212012</v>
      </c>
      <c r="B2815" s="117">
        <f t="shared" si="264"/>
        <v>50</v>
      </c>
      <c r="C2815" s="117">
        <f t="shared" si="265"/>
        <v>21</v>
      </c>
      <c r="D2815" s="117">
        <v>220000</v>
      </c>
      <c r="E2815" s="117">
        <v>102000</v>
      </c>
      <c r="F2815" s="117">
        <v>2012</v>
      </c>
      <c r="G2815" s="117">
        <v>3.151322</v>
      </c>
      <c r="N2815" s="117" t="str">
        <f t="shared" si="261"/>
        <v>220000102000</v>
      </c>
      <c r="O2815" s="117">
        <f t="shared" si="262"/>
        <v>50</v>
      </c>
      <c r="P2815" s="117">
        <f t="shared" si="263"/>
        <v>21</v>
      </c>
      <c r="R2815" s="117">
        <f>VLOOKUP(B2815&amp;"-"&amp;C2815,Backgroundconc!$A$3:$E$2100,4,FALSE)</f>
        <v>220000</v>
      </c>
      <c r="S2815" s="117">
        <f>VLOOKUP(B2815&amp;"-"&amp;C2815,Backgroundconc!$A$3:$E$2100,5,FALSE)</f>
        <v>102000</v>
      </c>
    </row>
    <row r="2816" spans="1:19">
      <c r="A2816" s="117" t="str">
        <f t="shared" si="260"/>
        <v>50222012</v>
      </c>
      <c r="B2816" s="117">
        <f t="shared" si="264"/>
        <v>50</v>
      </c>
      <c r="C2816" s="117">
        <f t="shared" si="265"/>
        <v>22</v>
      </c>
      <c r="D2816" s="117">
        <v>220000</v>
      </c>
      <c r="E2816" s="117">
        <v>106000</v>
      </c>
      <c r="F2816" s="117">
        <v>2012</v>
      </c>
      <c r="G2816" s="117">
        <v>2.8793069999999998</v>
      </c>
      <c r="N2816" s="117" t="str">
        <f t="shared" si="261"/>
        <v>220000106000</v>
      </c>
      <c r="O2816" s="117">
        <f t="shared" si="262"/>
        <v>50</v>
      </c>
      <c r="P2816" s="117">
        <f t="shared" si="263"/>
        <v>22</v>
      </c>
      <c r="R2816" s="117">
        <f>VLOOKUP(B2816&amp;"-"&amp;C2816,Backgroundconc!$A$3:$E$2100,4,FALSE)</f>
        <v>220000</v>
      </c>
      <c r="S2816" s="117">
        <f>VLOOKUP(B2816&amp;"-"&amp;C2816,Backgroundconc!$A$3:$E$2100,5,FALSE)</f>
        <v>106000</v>
      </c>
    </row>
    <row r="2817" spans="1:19">
      <c r="A2817" s="117" t="str">
        <f t="shared" si="260"/>
        <v>50232012</v>
      </c>
      <c r="B2817" s="117">
        <f t="shared" si="264"/>
        <v>50</v>
      </c>
      <c r="C2817" s="117">
        <f t="shared" si="265"/>
        <v>23</v>
      </c>
      <c r="D2817" s="117">
        <v>220000</v>
      </c>
      <c r="E2817" s="117">
        <v>110000</v>
      </c>
      <c r="F2817" s="117">
        <v>2012</v>
      </c>
      <c r="G2817" s="117">
        <v>3.1415549999999999</v>
      </c>
      <c r="N2817" s="117" t="str">
        <f t="shared" si="261"/>
        <v>220000110000</v>
      </c>
      <c r="O2817" s="117">
        <f t="shared" si="262"/>
        <v>50</v>
      </c>
      <c r="P2817" s="117">
        <f t="shared" si="263"/>
        <v>23</v>
      </c>
      <c r="R2817" s="117">
        <f>VLOOKUP(B2817&amp;"-"&amp;C2817,Backgroundconc!$A$3:$E$2100,4,FALSE)</f>
        <v>220000</v>
      </c>
      <c r="S2817" s="117">
        <f>VLOOKUP(B2817&amp;"-"&amp;C2817,Backgroundconc!$A$3:$E$2100,5,FALSE)</f>
        <v>110000</v>
      </c>
    </row>
    <row r="2818" spans="1:19">
      <c r="A2818" s="117" t="str">
        <f t="shared" si="260"/>
        <v>50242012</v>
      </c>
      <c r="B2818" s="117">
        <f t="shared" si="264"/>
        <v>50</v>
      </c>
      <c r="C2818" s="117">
        <f t="shared" si="265"/>
        <v>24</v>
      </c>
      <c r="D2818" s="117">
        <v>220000</v>
      </c>
      <c r="E2818" s="117">
        <v>114000</v>
      </c>
      <c r="F2818" s="117">
        <v>2012</v>
      </c>
      <c r="G2818" s="117">
        <v>3.3656079999999999</v>
      </c>
      <c r="N2818" s="117" t="str">
        <f t="shared" si="261"/>
        <v>220000114000</v>
      </c>
      <c r="O2818" s="117">
        <f t="shared" si="262"/>
        <v>50</v>
      </c>
      <c r="P2818" s="117">
        <f t="shared" si="263"/>
        <v>24</v>
      </c>
      <c r="R2818" s="117">
        <f>VLOOKUP(B2818&amp;"-"&amp;C2818,Backgroundconc!$A$3:$E$2100,4,FALSE)</f>
        <v>220000</v>
      </c>
      <c r="S2818" s="117">
        <f>VLOOKUP(B2818&amp;"-"&amp;C2818,Backgroundconc!$A$3:$E$2100,5,FALSE)</f>
        <v>114000</v>
      </c>
    </row>
    <row r="2819" spans="1:19">
      <c r="A2819" s="117" t="str">
        <f t="shared" ref="A2819:A2882" si="266">CONCATENATE(B2819,C2819,F2819)</f>
        <v>50252012</v>
      </c>
      <c r="B2819" s="117">
        <f t="shared" si="264"/>
        <v>50</v>
      </c>
      <c r="C2819" s="117">
        <f t="shared" si="265"/>
        <v>25</v>
      </c>
      <c r="D2819" s="117">
        <v>220000</v>
      </c>
      <c r="E2819" s="117">
        <v>118000</v>
      </c>
      <c r="F2819" s="117">
        <v>2012</v>
      </c>
      <c r="G2819" s="117">
        <v>3.4905279999999999</v>
      </c>
      <c r="N2819" s="117" t="str">
        <f t="shared" ref="N2819:N2882" si="267">D2819&amp;E2819</f>
        <v>220000118000</v>
      </c>
      <c r="O2819" s="117">
        <f t="shared" ref="O2819:O2882" si="268">B2819</f>
        <v>50</v>
      </c>
      <c r="P2819" s="117">
        <f t="shared" ref="P2819:P2882" si="269">C2819</f>
        <v>25</v>
      </c>
      <c r="R2819" s="117">
        <f>VLOOKUP(B2819&amp;"-"&amp;C2819,Backgroundconc!$A$3:$E$2100,4,FALSE)</f>
        <v>220000</v>
      </c>
      <c r="S2819" s="117">
        <f>VLOOKUP(B2819&amp;"-"&amp;C2819,Backgroundconc!$A$3:$E$2100,5,FALSE)</f>
        <v>118000</v>
      </c>
    </row>
    <row r="2820" spans="1:19">
      <c r="A2820" s="117" t="str">
        <f t="shared" si="266"/>
        <v>50262012</v>
      </c>
      <c r="B2820" s="117">
        <f t="shared" si="264"/>
        <v>50</v>
      </c>
      <c r="C2820" s="117">
        <f t="shared" si="265"/>
        <v>26</v>
      </c>
      <c r="D2820" s="117">
        <v>220000</v>
      </c>
      <c r="E2820" s="117">
        <v>122000</v>
      </c>
      <c r="F2820" s="117">
        <v>2012</v>
      </c>
      <c r="G2820" s="117">
        <v>3.5350549999999998</v>
      </c>
      <c r="N2820" s="117" t="str">
        <f t="shared" si="267"/>
        <v>220000122000</v>
      </c>
      <c r="O2820" s="117">
        <f t="shared" si="268"/>
        <v>50</v>
      </c>
      <c r="P2820" s="117">
        <f t="shared" si="269"/>
        <v>26</v>
      </c>
      <c r="R2820" s="117">
        <f>VLOOKUP(B2820&amp;"-"&amp;C2820,Backgroundconc!$A$3:$E$2100,4,FALSE)</f>
        <v>220000</v>
      </c>
      <c r="S2820" s="117">
        <f>VLOOKUP(B2820&amp;"-"&amp;C2820,Backgroundconc!$A$3:$E$2100,5,FALSE)</f>
        <v>122000</v>
      </c>
    </row>
    <row r="2821" spans="1:19">
      <c r="A2821" s="117" t="str">
        <f t="shared" si="266"/>
        <v>50272012</v>
      </c>
      <c r="B2821" s="117">
        <f t="shared" si="264"/>
        <v>50</v>
      </c>
      <c r="C2821" s="117">
        <f t="shared" si="265"/>
        <v>27</v>
      </c>
      <c r="D2821" s="117">
        <v>220000</v>
      </c>
      <c r="E2821" s="117">
        <v>126000</v>
      </c>
      <c r="F2821" s="117">
        <v>2012</v>
      </c>
      <c r="G2821" s="117">
        <v>3.6015259999999998</v>
      </c>
      <c r="N2821" s="117" t="str">
        <f t="shared" si="267"/>
        <v>220000126000</v>
      </c>
      <c r="O2821" s="117">
        <f t="shared" si="268"/>
        <v>50</v>
      </c>
      <c r="P2821" s="117">
        <f t="shared" si="269"/>
        <v>27</v>
      </c>
      <c r="R2821" s="117">
        <f>VLOOKUP(B2821&amp;"-"&amp;C2821,Backgroundconc!$A$3:$E$2100,4,FALSE)</f>
        <v>220000</v>
      </c>
      <c r="S2821" s="117">
        <f>VLOOKUP(B2821&amp;"-"&amp;C2821,Backgroundconc!$A$3:$E$2100,5,FALSE)</f>
        <v>126000</v>
      </c>
    </row>
    <row r="2822" spans="1:19">
      <c r="A2822" s="117" t="str">
        <f t="shared" si="266"/>
        <v>50282012</v>
      </c>
      <c r="B2822" s="117">
        <f t="shared" si="264"/>
        <v>50</v>
      </c>
      <c r="C2822" s="117">
        <f t="shared" si="265"/>
        <v>28</v>
      </c>
      <c r="D2822" s="117">
        <v>220000</v>
      </c>
      <c r="E2822" s="117">
        <v>130000</v>
      </c>
      <c r="F2822" s="117">
        <v>2012</v>
      </c>
      <c r="G2822" s="117">
        <v>3.5449999999999999</v>
      </c>
      <c r="N2822" s="117" t="str">
        <f t="shared" si="267"/>
        <v>220000130000</v>
      </c>
      <c r="O2822" s="117">
        <f t="shared" si="268"/>
        <v>50</v>
      </c>
      <c r="P2822" s="117">
        <f t="shared" si="269"/>
        <v>28</v>
      </c>
      <c r="R2822" s="117">
        <f>VLOOKUP(B2822&amp;"-"&amp;C2822,Backgroundconc!$A$3:$E$2100,4,FALSE)</f>
        <v>220000</v>
      </c>
      <c r="S2822" s="117">
        <f>VLOOKUP(B2822&amp;"-"&amp;C2822,Backgroundconc!$A$3:$E$2100,5,FALSE)</f>
        <v>130000</v>
      </c>
    </row>
    <row r="2823" spans="1:19">
      <c r="A2823" s="117" t="str">
        <f t="shared" si="266"/>
        <v>50292012</v>
      </c>
      <c r="B2823" s="117">
        <f t="shared" si="264"/>
        <v>50</v>
      </c>
      <c r="C2823" s="117">
        <f t="shared" si="265"/>
        <v>29</v>
      </c>
      <c r="D2823" s="117">
        <v>220000</v>
      </c>
      <c r="E2823" s="117">
        <v>134000</v>
      </c>
      <c r="F2823" s="117">
        <v>2012</v>
      </c>
      <c r="G2823" s="117">
        <v>3.2861910000000001</v>
      </c>
      <c r="N2823" s="117" t="str">
        <f t="shared" si="267"/>
        <v>220000134000</v>
      </c>
      <c r="O2823" s="117">
        <f t="shared" si="268"/>
        <v>50</v>
      </c>
      <c r="P2823" s="117">
        <f t="shared" si="269"/>
        <v>29</v>
      </c>
      <c r="R2823" s="117">
        <f>VLOOKUP(B2823&amp;"-"&amp;C2823,Backgroundconc!$A$3:$E$2100,4,FALSE)</f>
        <v>220000</v>
      </c>
      <c r="S2823" s="117">
        <f>VLOOKUP(B2823&amp;"-"&amp;C2823,Backgroundconc!$A$3:$E$2100,5,FALSE)</f>
        <v>134000</v>
      </c>
    </row>
    <row r="2824" spans="1:19">
      <c r="A2824" s="117" t="str">
        <f t="shared" si="266"/>
        <v>50302012</v>
      </c>
      <c r="B2824" s="117">
        <f t="shared" si="264"/>
        <v>50</v>
      </c>
      <c r="C2824" s="117">
        <f t="shared" si="265"/>
        <v>30</v>
      </c>
      <c r="D2824" s="117">
        <v>220000</v>
      </c>
      <c r="E2824" s="117">
        <v>138000</v>
      </c>
      <c r="F2824" s="117">
        <v>2012</v>
      </c>
      <c r="G2824" s="117">
        <v>3.397945</v>
      </c>
      <c r="N2824" s="117" t="str">
        <f t="shared" si="267"/>
        <v>220000138000</v>
      </c>
      <c r="O2824" s="117">
        <f t="shared" si="268"/>
        <v>50</v>
      </c>
      <c r="P2824" s="117">
        <f t="shared" si="269"/>
        <v>30</v>
      </c>
      <c r="R2824" s="117">
        <f>VLOOKUP(B2824&amp;"-"&amp;C2824,Backgroundconc!$A$3:$E$2100,4,FALSE)</f>
        <v>220000</v>
      </c>
      <c r="S2824" s="117">
        <f>VLOOKUP(B2824&amp;"-"&amp;C2824,Backgroundconc!$A$3:$E$2100,5,FALSE)</f>
        <v>138000</v>
      </c>
    </row>
    <row r="2825" spans="1:19">
      <c r="A2825" s="117" t="str">
        <f t="shared" si="266"/>
        <v>50312012</v>
      </c>
      <c r="B2825" s="117">
        <f t="shared" si="264"/>
        <v>50</v>
      </c>
      <c r="C2825" s="117">
        <f t="shared" si="265"/>
        <v>31</v>
      </c>
      <c r="D2825" s="117">
        <v>220000</v>
      </c>
      <c r="E2825" s="117">
        <v>142000</v>
      </c>
      <c r="F2825" s="117">
        <v>2012</v>
      </c>
      <c r="G2825" s="117">
        <v>3.851534</v>
      </c>
      <c r="N2825" s="117" t="str">
        <f t="shared" si="267"/>
        <v>220000142000</v>
      </c>
      <c r="O2825" s="117">
        <f t="shared" si="268"/>
        <v>50</v>
      </c>
      <c r="P2825" s="117">
        <f t="shared" si="269"/>
        <v>31</v>
      </c>
      <c r="R2825" s="117">
        <f>VLOOKUP(B2825&amp;"-"&amp;C2825,Backgroundconc!$A$3:$E$2100,4,FALSE)</f>
        <v>220000</v>
      </c>
      <c r="S2825" s="117">
        <f>VLOOKUP(B2825&amp;"-"&amp;C2825,Backgroundconc!$A$3:$E$2100,5,FALSE)</f>
        <v>142000</v>
      </c>
    </row>
    <row r="2826" spans="1:19">
      <c r="A2826" s="117" t="str">
        <f t="shared" si="266"/>
        <v>50322012</v>
      </c>
      <c r="B2826" s="117">
        <f t="shared" si="264"/>
        <v>50</v>
      </c>
      <c r="C2826" s="117">
        <f t="shared" si="265"/>
        <v>32</v>
      </c>
      <c r="D2826" s="117">
        <v>220000</v>
      </c>
      <c r="E2826" s="117">
        <v>146000</v>
      </c>
      <c r="F2826" s="117">
        <v>2012</v>
      </c>
      <c r="G2826" s="117">
        <v>4.5448370000000002</v>
      </c>
      <c r="N2826" s="117" t="str">
        <f t="shared" si="267"/>
        <v>220000146000</v>
      </c>
      <c r="O2826" s="117">
        <f t="shared" si="268"/>
        <v>50</v>
      </c>
      <c r="P2826" s="117">
        <f t="shared" si="269"/>
        <v>32</v>
      </c>
      <c r="R2826" s="117">
        <f>VLOOKUP(B2826&amp;"-"&amp;C2826,Backgroundconc!$A$3:$E$2100,4,FALSE)</f>
        <v>220000</v>
      </c>
      <c r="S2826" s="117">
        <f>VLOOKUP(B2826&amp;"-"&amp;C2826,Backgroundconc!$A$3:$E$2100,5,FALSE)</f>
        <v>146000</v>
      </c>
    </row>
    <row r="2827" spans="1:19">
      <c r="A2827" s="117" t="str">
        <f t="shared" si="266"/>
        <v>50332012</v>
      </c>
      <c r="B2827" s="117">
        <f t="shared" si="264"/>
        <v>50</v>
      </c>
      <c r="C2827" s="117">
        <f t="shared" si="265"/>
        <v>33</v>
      </c>
      <c r="D2827" s="117">
        <v>220000</v>
      </c>
      <c r="E2827" s="117">
        <v>150000</v>
      </c>
      <c r="F2827" s="117">
        <v>2012</v>
      </c>
      <c r="G2827" s="117">
        <v>4.7039090000000003</v>
      </c>
      <c r="N2827" s="117" t="str">
        <f t="shared" si="267"/>
        <v>220000150000</v>
      </c>
      <c r="O2827" s="117">
        <f t="shared" si="268"/>
        <v>50</v>
      </c>
      <c r="P2827" s="117">
        <f t="shared" si="269"/>
        <v>33</v>
      </c>
      <c r="R2827" s="117">
        <f>VLOOKUP(B2827&amp;"-"&amp;C2827,Backgroundconc!$A$3:$E$2100,4,FALSE)</f>
        <v>220000</v>
      </c>
      <c r="S2827" s="117">
        <f>VLOOKUP(B2827&amp;"-"&amp;C2827,Backgroundconc!$A$3:$E$2100,5,FALSE)</f>
        <v>150000</v>
      </c>
    </row>
    <row r="2828" spans="1:19">
      <c r="A2828" s="117" t="str">
        <f t="shared" si="266"/>
        <v>50342012</v>
      </c>
      <c r="B2828" s="117">
        <f t="shared" si="264"/>
        <v>50</v>
      </c>
      <c r="C2828" s="117">
        <f t="shared" si="265"/>
        <v>34</v>
      </c>
      <c r="D2828" s="117">
        <v>220000</v>
      </c>
      <c r="E2828" s="117">
        <v>154000</v>
      </c>
      <c r="F2828" s="117">
        <v>2012</v>
      </c>
      <c r="G2828" s="117">
        <v>4.1475289999999996</v>
      </c>
      <c r="N2828" s="117" t="str">
        <f t="shared" si="267"/>
        <v>220000154000</v>
      </c>
      <c r="O2828" s="117">
        <f t="shared" si="268"/>
        <v>50</v>
      </c>
      <c r="P2828" s="117">
        <f t="shared" si="269"/>
        <v>34</v>
      </c>
      <c r="R2828" s="117">
        <f>VLOOKUP(B2828&amp;"-"&amp;C2828,Backgroundconc!$A$3:$E$2100,4,FALSE)</f>
        <v>220000</v>
      </c>
      <c r="S2828" s="117">
        <f>VLOOKUP(B2828&amp;"-"&amp;C2828,Backgroundconc!$A$3:$E$2100,5,FALSE)</f>
        <v>154000</v>
      </c>
    </row>
    <row r="2829" spans="1:19">
      <c r="A2829" s="117" t="str">
        <f t="shared" si="266"/>
        <v>50352012</v>
      </c>
      <c r="B2829" s="117">
        <f t="shared" si="264"/>
        <v>50</v>
      </c>
      <c r="C2829" s="117">
        <f t="shared" si="265"/>
        <v>35</v>
      </c>
      <c r="D2829" s="117">
        <v>220000</v>
      </c>
      <c r="E2829" s="117">
        <v>158000</v>
      </c>
      <c r="F2829" s="117">
        <v>2012</v>
      </c>
      <c r="G2829" s="117">
        <v>4.0166829999999996</v>
      </c>
      <c r="N2829" s="117" t="str">
        <f t="shared" si="267"/>
        <v>220000158000</v>
      </c>
      <c r="O2829" s="117">
        <f t="shared" si="268"/>
        <v>50</v>
      </c>
      <c r="P2829" s="117">
        <f t="shared" si="269"/>
        <v>35</v>
      </c>
      <c r="R2829" s="117">
        <f>VLOOKUP(B2829&amp;"-"&amp;C2829,Backgroundconc!$A$3:$E$2100,4,FALSE)</f>
        <v>220000</v>
      </c>
      <c r="S2829" s="117">
        <f>VLOOKUP(B2829&amp;"-"&amp;C2829,Backgroundconc!$A$3:$E$2100,5,FALSE)</f>
        <v>158000</v>
      </c>
    </row>
    <row r="2830" spans="1:19">
      <c r="A2830" s="117" t="str">
        <f t="shared" si="266"/>
        <v>50362012</v>
      </c>
      <c r="B2830" s="117">
        <f t="shared" si="264"/>
        <v>50</v>
      </c>
      <c r="C2830" s="117">
        <f t="shared" si="265"/>
        <v>36</v>
      </c>
      <c r="D2830" s="117">
        <v>220000</v>
      </c>
      <c r="E2830" s="117">
        <v>162000</v>
      </c>
      <c r="F2830" s="117">
        <v>2012</v>
      </c>
      <c r="G2830" s="117">
        <v>3.7279960000000001</v>
      </c>
      <c r="N2830" s="117" t="str">
        <f t="shared" si="267"/>
        <v>220000162000</v>
      </c>
      <c r="O2830" s="117">
        <f t="shared" si="268"/>
        <v>50</v>
      </c>
      <c r="P2830" s="117">
        <f t="shared" si="269"/>
        <v>36</v>
      </c>
      <c r="R2830" s="117">
        <f>VLOOKUP(B2830&amp;"-"&amp;C2830,Backgroundconc!$A$3:$E$2100,4,FALSE)</f>
        <v>220000</v>
      </c>
      <c r="S2830" s="117">
        <f>VLOOKUP(B2830&amp;"-"&amp;C2830,Backgroundconc!$A$3:$E$2100,5,FALSE)</f>
        <v>162000</v>
      </c>
    </row>
    <row r="2831" spans="1:19">
      <c r="A2831" s="117" t="str">
        <f t="shared" si="266"/>
        <v>50372012</v>
      </c>
      <c r="B2831" s="117">
        <f t="shared" si="264"/>
        <v>50</v>
      </c>
      <c r="C2831" s="117">
        <f t="shared" si="265"/>
        <v>37</v>
      </c>
      <c r="D2831" s="117">
        <v>220000</v>
      </c>
      <c r="E2831" s="117">
        <v>166000</v>
      </c>
      <c r="F2831" s="117">
        <v>2012</v>
      </c>
      <c r="G2831" s="117">
        <v>3.418879</v>
      </c>
      <c r="N2831" s="117" t="str">
        <f t="shared" si="267"/>
        <v>220000166000</v>
      </c>
      <c r="O2831" s="117">
        <f t="shared" si="268"/>
        <v>50</v>
      </c>
      <c r="P2831" s="117">
        <f t="shared" si="269"/>
        <v>37</v>
      </c>
      <c r="R2831" s="117">
        <f>VLOOKUP(B2831&amp;"-"&amp;C2831,Backgroundconc!$A$3:$E$2100,4,FALSE)</f>
        <v>220000</v>
      </c>
      <c r="S2831" s="117">
        <f>VLOOKUP(B2831&amp;"-"&amp;C2831,Backgroundconc!$A$3:$E$2100,5,FALSE)</f>
        <v>166000</v>
      </c>
    </row>
    <row r="2832" spans="1:19">
      <c r="A2832" s="117" t="str">
        <f t="shared" si="266"/>
        <v>50382012</v>
      </c>
      <c r="B2832" s="117">
        <f t="shared" si="264"/>
        <v>50</v>
      </c>
      <c r="C2832" s="117">
        <f t="shared" si="265"/>
        <v>38</v>
      </c>
      <c r="D2832" s="117">
        <v>220000</v>
      </c>
      <c r="E2832" s="117">
        <v>170000</v>
      </c>
      <c r="F2832" s="117">
        <v>2012</v>
      </c>
      <c r="G2832" s="117">
        <v>3.4442460000000001</v>
      </c>
      <c r="N2832" s="117" t="str">
        <f t="shared" si="267"/>
        <v>220000170000</v>
      </c>
      <c r="O2832" s="117">
        <f t="shared" si="268"/>
        <v>50</v>
      </c>
      <c r="P2832" s="117">
        <f t="shared" si="269"/>
        <v>38</v>
      </c>
      <c r="R2832" s="117">
        <f>VLOOKUP(B2832&amp;"-"&amp;C2832,Backgroundconc!$A$3:$E$2100,4,FALSE)</f>
        <v>220000</v>
      </c>
      <c r="S2832" s="117">
        <f>VLOOKUP(B2832&amp;"-"&amp;C2832,Backgroundconc!$A$3:$E$2100,5,FALSE)</f>
        <v>170000</v>
      </c>
    </row>
    <row r="2833" spans="1:19">
      <c r="A2833" s="117" t="str">
        <f t="shared" si="266"/>
        <v>50392012</v>
      </c>
      <c r="B2833" s="117">
        <f t="shared" si="264"/>
        <v>50</v>
      </c>
      <c r="C2833" s="117">
        <f t="shared" si="265"/>
        <v>39</v>
      </c>
      <c r="D2833" s="117">
        <v>220000</v>
      </c>
      <c r="E2833" s="117">
        <v>174000</v>
      </c>
      <c r="F2833" s="117">
        <v>2012</v>
      </c>
      <c r="G2833" s="117">
        <v>3.3348520000000001</v>
      </c>
      <c r="N2833" s="117" t="str">
        <f t="shared" si="267"/>
        <v>220000174000</v>
      </c>
      <c r="O2833" s="117">
        <f t="shared" si="268"/>
        <v>50</v>
      </c>
      <c r="P2833" s="117">
        <f t="shared" si="269"/>
        <v>39</v>
      </c>
      <c r="R2833" s="117">
        <f>VLOOKUP(B2833&amp;"-"&amp;C2833,Backgroundconc!$A$3:$E$2100,4,FALSE)</f>
        <v>220000</v>
      </c>
      <c r="S2833" s="117">
        <f>VLOOKUP(B2833&amp;"-"&amp;C2833,Backgroundconc!$A$3:$E$2100,5,FALSE)</f>
        <v>174000</v>
      </c>
    </row>
    <row r="2834" spans="1:19">
      <c r="A2834" s="117" t="str">
        <f t="shared" si="266"/>
        <v>50402012</v>
      </c>
      <c r="B2834" s="117">
        <f t="shared" si="264"/>
        <v>50</v>
      </c>
      <c r="C2834" s="117">
        <f t="shared" si="265"/>
        <v>40</v>
      </c>
      <c r="D2834" s="117">
        <v>220000</v>
      </c>
      <c r="E2834" s="117">
        <v>178000</v>
      </c>
      <c r="F2834" s="117">
        <v>2012</v>
      </c>
      <c r="G2834" s="117">
        <v>3.2881200000000002</v>
      </c>
      <c r="N2834" s="117" t="str">
        <f t="shared" si="267"/>
        <v>220000178000</v>
      </c>
      <c r="O2834" s="117">
        <f t="shared" si="268"/>
        <v>50</v>
      </c>
      <c r="P2834" s="117">
        <f t="shared" si="269"/>
        <v>40</v>
      </c>
      <c r="R2834" s="117">
        <f>VLOOKUP(B2834&amp;"-"&amp;C2834,Backgroundconc!$A$3:$E$2100,4,FALSE)</f>
        <v>220000</v>
      </c>
      <c r="S2834" s="117">
        <f>VLOOKUP(B2834&amp;"-"&amp;C2834,Backgroundconc!$A$3:$E$2100,5,FALSE)</f>
        <v>178000</v>
      </c>
    </row>
    <row r="2835" spans="1:19">
      <c r="A2835" s="117" t="str">
        <f t="shared" si="266"/>
        <v>50412012</v>
      </c>
      <c r="B2835" s="117">
        <f t="shared" si="264"/>
        <v>50</v>
      </c>
      <c r="C2835" s="117">
        <f t="shared" si="265"/>
        <v>41</v>
      </c>
      <c r="D2835" s="117">
        <v>220000</v>
      </c>
      <c r="E2835" s="117">
        <v>182000</v>
      </c>
      <c r="F2835" s="117">
        <v>2012</v>
      </c>
      <c r="G2835" s="117">
        <v>3.1063559999999999</v>
      </c>
      <c r="N2835" s="117" t="str">
        <f t="shared" si="267"/>
        <v>220000182000</v>
      </c>
      <c r="O2835" s="117">
        <f t="shared" si="268"/>
        <v>50</v>
      </c>
      <c r="P2835" s="117">
        <f t="shared" si="269"/>
        <v>41</v>
      </c>
      <c r="R2835" s="117">
        <f>VLOOKUP(B2835&amp;"-"&amp;C2835,Backgroundconc!$A$3:$E$2100,4,FALSE)</f>
        <v>220000</v>
      </c>
      <c r="S2835" s="117">
        <f>VLOOKUP(B2835&amp;"-"&amp;C2835,Backgroundconc!$A$3:$E$2100,5,FALSE)</f>
        <v>182000</v>
      </c>
    </row>
    <row r="2836" spans="1:19">
      <c r="A2836" s="117" t="str">
        <f t="shared" si="266"/>
        <v>50422012</v>
      </c>
      <c r="B2836" s="117">
        <f t="shared" si="264"/>
        <v>50</v>
      </c>
      <c r="C2836" s="117">
        <f t="shared" si="265"/>
        <v>42</v>
      </c>
      <c r="D2836" s="117">
        <v>220000</v>
      </c>
      <c r="E2836" s="117">
        <v>186000</v>
      </c>
      <c r="F2836" s="117">
        <v>2012</v>
      </c>
      <c r="G2836" s="117">
        <v>3.1399490000000001</v>
      </c>
      <c r="N2836" s="117" t="str">
        <f t="shared" si="267"/>
        <v>220000186000</v>
      </c>
      <c r="O2836" s="117">
        <f t="shared" si="268"/>
        <v>50</v>
      </c>
      <c r="P2836" s="117">
        <f t="shared" si="269"/>
        <v>42</v>
      </c>
      <c r="R2836" s="117">
        <f>VLOOKUP(B2836&amp;"-"&amp;C2836,Backgroundconc!$A$3:$E$2100,4,FALSE)</f>
        <v>220000</v>
      </c>
      <c r="S2836" s="117">
        <f>VLOOKUP(B2836&amp;"-"&amp;C2836,Backgroundconc!$A$3:$E$2100,5,FALSE)</f>
        <v>186000</v>
      </c>
    </row>
    <row r="2837" spans="1:19">
      <c r="A2837" s="117" t="str">
        <f t="shared" si="266"/>
        <v>50432012</v>
      </c>
      <c r="B2837" s="117">
        <f t="shared" si="264"/>
        <v>50</v>
      </c>
      <c r="C2837" s="117">
        <f t="shared" si="265"/>
        <v>43</v>
      </c>
      <c r="D2837" s="117">
        <v>220000</v>
      </c>
      <c r="E2837" s="117">
        <v>190000</v>
      </c>
      <c r="F2837" s="117">
        <v>2012</v>
      </c>
      <c r="G2837" s="117">
        <v>3.1444209999999999</v>
      </c>
      <c r="N2837" s="117" t="str">
        <f t="shared" si="267"/>
        <v>220000190000</v>
      </c>
      <c r="O2837" s="117">
        <f t="shared" si="268"/>
        <v>50</v>
      </c>
      <c r="P2837" s="117">
        <f t="shared" si="269"/>
        <v>43</v>
      </c>
      <c r="R2837" s="117">
        <f>VLOOKUP(B2837&amp;"-"&amp;C2837,Backgroundconc!$A$3:$E$2100,4,FALSE)</f>
        <v>220000</v>
      </c>
      <c r="S2837" s="117">
        <f>VLOOKUP(B2837&amp;"-"&amp;C2837,Backgroundconc!$A$3:$E$2100,5,FALSE)</f>
        <v>190000</v>
      </c>
    </row>
    <row r="2838" spans="1:19">
      <c r="A2838" s="117" t="str">
        <f t="shared" si="266"/>
        <v>50442012</v>
      </c>
      <c r="B2838" s="117">
        <f t="shared" si="264"/>
        <v>50</v>
      </c>
      <c r="C2838" s="117">
        <f t="shared" si="265"/>
        <v>44</v>
      </c>
      <c r="D2838" s="117">
        <v>220000</v>
      </c>
      <c r="E2838" s="117">
        <v>194000</v>
      </c>
      <c r="F2838" s="117">
        <v>2012</v>
      </c>
      <c r="G2838" s="117">
        <v>3.0203380000000002</v>
      </c>
      <c r="N2838" s="117" t="str">
        <f t="shared" si="267"/>
        <v>220000194000</v>
      </c>
      <c r="O2838" s="117">
        <f t="shared" si="268"/>
        <v>50</v>
      </c>
      <c r="P2838" s="117">
        <f t="shared" si="269"/>
        <v>44</v>
      </c>
      <c r="R2838" s="117">
        <f>VLOOKUP(B2838&amp;"-"&amp;C2838,Backgroundconc!$A$3:$E$2100,4,FALSE)</f>
        <v>220000</v>
      </c>
      <c r="S2838" s="117">
        <f>VLOOKUP(B2838&amp;"-"&amp;C2838,Backgroundconc!$A$3:$E$2100,5,FALSE)</f>
        <v>194000</v>
      </c>
    </row>
    <row r="2839" spans="1:19">
      <c r="A2839" s="117" t="str">
        <f t="shared" si="266"/>
        <v>50452012</v>
      </c>
      <c r="B2839" s="117">
        <f t="shared" si="264"/>
        <v>50</v>
      </c>
      <c r="C2839" s="117">
        <f t="shared" si="265"/>
        <v>45</v>
      </c>
      <c r="D2839" s="117">
        <v>220000</v>
      </c>
      <c r="E2839" s="117">
        <v>198000</v>
      </c>
      <c r="F2839" s="117">
        <v>2012</v>
      </c>
      <c r="G2839" s="117">
        <v>3.13361</v>
      </c>
      <c r="N2839" s="117" t="str">
        <f t="shared" si="267"/>
        <v>220000198000</v>
      </c>
      <c r="O2839" s="117">
        <f t="shared" si="268"/>
        <v>50</v>
      </c>
      <c r="P2839" s="117">
        <f t="shared" si="269"/>
        <v>45</v>
      </c>
      <c r="R2839" s="117">
        <f>VLOOKUP(B2839&amp;"-"&amp;C2839,Backgroundconc!$A$3:$E$2100,4,FALSE)</f>
        <v>220000</v>
      </c>
      <c r="S2839" s="117">
        <f>VLOOKUP(B2839&amp;"-"&amp;C2839,Backgroundconc!$A$3:$E$2100,5,FALSE)</f>
        <v>198000</v>
      </c>
    </row>
    <row r="2840" spans="1:19">
      <c r="A2840" s="117" t="str">
        <f t="shared" si="266"/>
        <v>50462012</v>
      </c>
      <c r="B2840" s="117">
        <f t="shared" si="264"/>
        <v>50</v>
      </c>
      <c r="C2840" s="117">
        <f t="shared" si="265"/>
        <v>46</v>
      </c>
      <c r="D2840" s="117">
        <v>220000</v>
      </c>
      <c r="E2840" s="117">
        <v>202000</v>
      </c>
      <c r="F2840" s="117">
        <v>2012</v>
      </c>
      <c r="G2840" s="117">
        <v>3.0193970000000001</v>
      </c>
      <c r="N2840" s="117" t="str">
        <f t="shared" si="267"/>
        <v>220000202000</v>
      </c>
      <c r="O2840" s="117">
        <f t="shared" si="268"/>
        <v>50</v>
      </c>
      <c r="P2840" s="117">
        <f t="shared" si="269"/>
        <v>46</v>
      </c>
      <c r="R2840" s="117">
        <f>VLOOKUP(B2840&amp;"-"&amp;C2840,Backgroundconc!$A$3:$E$2100,4,FALSE)</f>
        <v>220000</v>
      </c>
      <c r="S2840" s="117">
        <f>VLOOKUP(B2840&amp;"-"&amp;C2840,Backgroundconc!$A$3:$E$2100,5,FALSE)</f>
        <v>202000</v>
      </c>
    </row>
    <row r="2841" spans="1:19">
      <c r="A2841" s="117" t="str">
        <f t="shared" si="266"/>
        <v>50472012</v>
      </c>
      <c r="B2841" s="117">
        <f t="shared" si="264"/>
        <v>50</v>
      </c>
      <c r="C2841" s="117">
        <f t="shared" si="265"/>
        <v>47</v>
      </c>
      <c r="D2841" s="117">
        <v>220000</v>
      </c>
      <c r="E2841" s="117">
        <v>206000</v>
      </c>
      <c r="F2841" s="117">
        <v>2012</v>
      </c>
      <c r="G2841" s="117">
        <v>2.8161230000000002</v>
      </c>
      <c r="N2841" s="117" t="str">
        <f t="shared" si="267"/>
        <v>220000206000</v>
      </c>
      <c r="O2841" s="117">
        <f t="shared" si="268"/>
        <v>50</v>
      </c>
      <c r="P2841" s="117">
        <f t="shared" si="269"/>
        <v>47</v>
      </c>
      <c r="R2841" s="117">
        <f>VLOOKUP(B2841&amp;"-"&amp;C2841,Backgroundconc!$A$3:$E$2100,4,FALSE)</f>
        <v>220000</v>
      </c>
      <c r="S2841" s="117">
        <f>VLOOKUP(B2841&amp;"-"&amp;C2841,Backgroundconc!$A$3:$E$2100,5,FALSE)</f>
        <v>206000</v>
      </c>
    </row>
    <row r="2842" spans="1:19">
      <c r="A2842" s="117" t="str">
        <f t="shared" si="266"/>
        <v>50482012</v>
      </c>
      <c r="B2842" s="117">
        <f t="shared" si="264"/>
        <v>50</v>
      </c>
      <c r="C2842" s="117">
        <f t="shared" si="265"/>
        <v>48</v>
      </c>
      <c r="D2842" s="117">
        <v>220000</v>
      </c>
      <c r="E2842" s="117">
        <v>210000</v>
      </c>
      <c r="F2842" s="117">
        <v>2012</v>
      </c>
      <c r="G2842" s="117">
        <v>2.9167160000000001</v>
      </c>
      <c r="N2842" s="117" t="str">
        <f t="shared" si="267"/>
        <v>220000210000</v>
      </c>
      <c r="O2842" s="117">
        <f t="shared" si="268"/>
        <v>50</v>
      </c>
      <c r="P2842" s="117">
        <f t="shared" si="269"/>
        <v>48</v>
      </c>
      <c r="R2842" s="117">
        <f>VLOOKUP(B2842&amp;"-"&amp;C2842,Backgroundconc!$A$3:$E$2100,4,FALSE)</f>
        <v>220000</v>
      </c>
      <c r="S2842" s="117">
        <f>VLOOKUP(B2842&amp;"-"&amp;C2842,Backgroundconc!$A$3:$E$2100,5,FALSE)</f>
        <v>210000</v>
      </c>
    </row>
    <row r="2843" spans="1:19">
      <c r="A2843" s="117" t="str">
        <f t="shared" si="266"/>
        <v>50492012</v>
      </c>
      <c r="B2843" s="117">
        <f t="shared" si="264"/>
        <v>50</v>
      </c>
      <c r="C2843" s="117">
        <f t="shared" si="265"/>
        <v>49</v>
      </c>
      <c r="D2843" s="117">
        <v>220000</v>
      </c>
      <c r="E2843" s="117">
        <v>214000</v>
      </c>
      <c r="F2843" s="117">
        <v>2012</v>
      </c>
      <c r="G2843" s="117">
        <v>2.9285800000000002</v>
      </c>
      <c r="N2843" s="117" t="str">
        <f t="shared" si="267"/>
        <v>220000214000</v>
      </c>
      <c r="O2843" s="117">
        <f t="shared" si="268"/>
        <v>50</v>
      </c>
      <c r="P2843" s="117">
        <f t="shared" si="269"/>
        <v>49</v>
      </c>
      <c r="R2843" s="117">
        <f>VLOOKUP(B2843&amp;"-"&amp;C2843,Backgroundconc!$A$3:$E$2100,4,FALSE)</f>
        <v>220000</v>
      </c>
      <c r="S2843" s="117">
        <f>VLOOKUP(B2843&amp;"-"&amp;C2843,Backgroundconc!$A$3:$E$2100,5,FALSE)</f>
        <v>214000</v>
      </c>
    </row>
    <row r="2844" spans="1:19">
      <c r="A2844" s="117" t="str">
        <f t="shared" si="266"/>
        <v>50502012</v>
      </c>
      <c r="B2844" s="117">
        <f t="shared" ref="B2844:B2907" si="270">(D2844-24000)/4000+1</f>
        <v>50</v>
      </c>
      <c r="C2844" s="117">
        <f t="shared" ref="C2844:C2907" si="271">(E2844-22000)/4000+1</f>
        <v>50</v>
      </c>
      <c r="D2844" s="117">
        <v>220000</v>
      </c>
      <c r="E2844" s="117">
        <v>218000</v>
      </c>
      <c r="F2844" s="117">
        <v>2012</v>
      </c>
      <c r="G2844" s="117">
        <v>3.0216500000000002</v>
      </c>
      <c r="N2844" s="117" t="str">
        <f t="shared" si="267"/>
        <v>220000218000</v>
      </c>
      <c r="O2844" s="117">
        <f t="shared" si="268"/>
        <v>50</v>
      </c>
      <c r="P2844" s="117">
        <f t="shared" si="269"/>
        <v>50</v>
      </c>
      <c r="R2844" s="117">
        <f>VLOOKUP(B2844&amp;"-"&amp;C2844,Backgroundconc!$A$3:$E$2100,4,FALSE)</f>
        <v>220000</v>
      </c>
      <c r="S2844" s="117">
        <f>VLOOKUP(B2844&amp;"-"&amp;C2844,Backgroundconc!$A$3:$E$2100,5,FALSE)</f>
        <v>218000</v>
      </c>
    </row>
    <row r="2845" spans="1:19">
      <c r="A2845" s="117" t="str">
        <f t="shared" si="266"/>
        <v>50512012</v>
      </c>
      <c r="B2845" s="117">
        <f t="shared" si="270"/>
        <v>50</v>
      </c>
      <c r="C2845" s="117">
        <f t="shared" si="271"/>
        <v>51</v>
      </c>
      <c r="D2845" s="117">
        <v>220000</v>
      </c>
      <c r="E2845" s="117">
        <v>222000</v>
      </c>
      <c r="F2845" s="117">
        <v>2012</v>
      </c>
      <c r="G2845" s="117">
        <v>3.0568580000000001</v>
      </c>
      <c r="N2845" s="117" t="str">
        <f t="shared" si="267"/>
        <v>220000222000</v>
      </c>
      <c r="O2845" s="117">
        <f t="shared" si="268"/>
        <v>50</v>
      </c>
      <c r="P2845" s="117">
        <f t="shared" si="269"/>
        <v>51</v>
      </c>
      <c r="R2845" s="117" t="e">
        <f>VLOOKUP(B2845&amp;"-"&amp;C2845,Backgroundconc!$A$3:$E$2100,4,FALSE)</f>
        <v>#N/A</v>
      </c>
      <c r="S2845" s="117" t="e">
        <f>VLOOKUP(B2845&amp;"-"&amp;C2845,Backgroundconc!$A$3:$E$2100,5,FALSE)</f>
        <v>#N/A</v>
      </c>
    </row>
    <row r="2846" spans="1:19">
      <c r="A2846" s="117" t="str">
        <f t="shared" si="266"/>
        <v>50522012</v>
      </c>
      <c r="B2846" s="117">
        <f t="shared" si="270"/>
        <v>50</v>
      </c>
      <c r="C2846" s="117">
        <f t="shared" si="271"/>
        <v>52</v>
      </c>
      <c r="D2846" s="117">
        <v>220000</v>
      </c>
      <c r="E2846" s="117">
        <v>226000</v>
      </c>
      <c r="F2846" s="117">
        <v>2012</v>
      </c>
      <c r="G2846" s="117">
        <v>2.8708909999999999</v>
      </c>
      <c r="N2846" s="117" t="str">
        <f t="shared" si="267"/>
        <v>220000226000</v>
      </c>
      <c r="O2846" s="117">
        <f t="shared" si="268"/>
        <v>50</v>
      </c>
      <c r="P2846" s="117">
        <f t="shared" si="269"/>
        <v>52</v>
      </c>
      <c r="R2846" s="117" t="e">
        <f>VLOOKUP(B2846&amp;"-"&amp;C2846,Backgroundconc!$A$3:$E$2100,4,FALSE)</f>
        <v>#N/A</v>
      </c>
      <c r="S2846" s="117" t="e">
        <f>VLOOKUP(B2846&amp;"-"&amp;C2846,Backgroundconc!$A$3:$E$2100,5,FALSE)</f>
        <v>#N/A</v>
      </c>
    </row>
    <row r="2847" spans="1:19">
      <c r="A2847" s="117" t="str">
        <f t="shared" si="266"/>
        <v>50532012</v>
      </c>
      <c r="B2847" s="117">
        <f t="shared" si="270"/>
        <v>50</v>
      </c>
      <c r="C2847" s="117">
        <f t="shared" si="271"/>
        <v>53</v>
      </c>
      <c r="D2847" s="117">
        <v>220000</v>
      </c>
      <c r="E2847" s="117">
        <v>230000</v>
      </c>
      <c r="F2847" s="117">
        <v>2012</v>
      </c>
      <c r="G2847" s="117">
        <v>2.921611</v>
      </c>
      <c r="N2847" s="117" t="str">
        <f t="shared" si="267"/>
        <v>220000230000</v>
      </c>
      <c r="O2847" s="117">
        <f t="shared" si="268"/>
        <v>50</v>
      </c>
      <c r="P2847" s="117">
        <f t="shared" si="269"/>
        <v>53</v>
      </c>
      <c r="R2847" s="117" t="e">
        <f>VLOOKUP(B2847&amp;"-"&amp;C2847,Backgroundconc!$A$3:$E$2100,4,FALSE)</f>
        <v>#N/A</v>
      </c>
      <c r="S2847" s="117" t="e">
        <f>VLOOKUP(B2847&amp;"-"&amp;C2847,Backgroundconc!$A$3:$E$2100,5,FALSE)</f>
        <v>#N/A</v>
      </c>
    </row>
    <row r="2848" spans="1:19">
      <c r="A2848" s="117" t="str">
        <f t="shared" si="266"/>
        <v>50542012</v>
      </c>
      <c r="B2848" s="117">
        <f t="shared" si="270"/>
        <v>50</v>
      </c>
      <c r="C2848" s="117">
        <f t="shared" si="271"/>
        <v>54</v>
      </c>
      <c r="D2848" s="117">
        <v>220000</v>
      </c>
      <c r="E2848" s="117">
        <v>234000</v>
      </c>
      <c r="F2848" s="117">
        <v>2012</v>
      </c>
      <c r="G2848" s="117">
        <v>3.0461939999999998</v>
      </c>
      <c r="N2848" s="117" t="str">
        <f t="shared" si="267"/>
        <v>220000234000</v>
      </c>
      <c r="O2848" s="117">
        <f t="shared" si="268"/>
        <v>50</v>
      </c>
      <c r="P2848" s="117">
        <f t="shared" si="269"/>
        <v>54</v>
      </c>
      <c r="R2848" s="117" t="e">
        <f>VLOOKUP(B2848&amp;"-"&amp;C2848,Backgroundconc!$A$3:$E$2100,4,FALSE)</f>
        <v>#N/A</v>
      </c>
      <c r="S2848" s="117" t="e">
        <f>VLOOKUP(B2848&amp;"-"&amp;C2848,Backgroundconc!$A$3:$E$2100,5,FALSE)</f>
        <v>#N/A</v>
      </c>
    </row>
    <row r="2849" spans="1:19">
      <c r="A2849" s="117" t="str">
        <f t="shared" si="266"/>
        <v>50552012</v>
      </c>
      <c r="B2849" s="117">
        <f t="shared" si="270"/>
        <v>50</v>
      </c>
      <c r="C2849" s="117">
        <f t="shared" si="271"/>
        <v>55</v>
      </c>
      <c r="D2849" s="117">
        <v>220000</v>
      </c>
      <c r="E2849" s="117">
        <v>238000</v>
      </c>
      <c r="F2849" s="117">
        <v>2012</v>
      </c>
      <c r="G2849" s="117">
        <v>3.286985</v>
      </c>
      <c r="N2849" s="117" t="str">
        <f t="shared" si="267"/>
        <v>220000238000</v>
      </c>
      <c r="O2849" s="117">
        <f t="shared" si="268"/>
        <v>50</v>
      </c>
      <c r="P2849" s="117">
        <f t="shared" si="269"/>
        <v>55</v>
      </c>
      <c r="R2849" s="117" t="e">
        <f>VLOOKUP(B2849&amp;"-"&amp;C2849,Backgroundconc!$A$3:$E$2100,4,FALSE)</f>
        <v>#N/A</v>
      </c>
      <c r="S2849" s="117" t="e">
        <f>VLOOKUP(B2849&amp;"-"&amp;C2849,Backgroundconc!$A$3:$E$2100,5,FALSE)</f>
        <v>#N/A</v>
      </c>
    </row>
    <row r="2850" spans="1:19">
      <c r="A2850" s="117" t="str">
        <f t="shared" si="266"/>
        <v>50562012</v>
      </c>
      <c r="B2850" s="117">
        <f t="shared" si="270"/>
        <v>50</v>
      </c>
      <c r="C2850" s="117">
        <f t="shared" si="271"/>
        <v>56</v>
      </c>
      <c r="D2850" s="117">
        <v>220000</v>
      </c>
      <c r="E2850" s="117">
        <v>242000</v>
      </c>
      <c r="F2850" s="117">
        <v>2012</v>
      </c>
      <c r="G2850" s="117">
        <v>3.1118610000000002</v>
      </c>
      <c r="N2850" s="117" t="str">
        <f t="shared" si="267"/>
        <v>220000242000</v>
      </c>
      <c r="O2850" s="117">
        <f t="shared" si="268"/>
        <v>50</v>
      </c>
      <c r="P2850" s="117">
        <f t="shared" si="269"/>
        <v>56</v>
      </c>
      <c r="R2850" s="117" t="e">
        <f>VLOOKUP(B2850&amp;"-"&amp;C2850,Backgroundconc!$A$3:$E$2100,4,FALSE)</f>
        <v>#N/A</v>
      </c>
      <c r="S2850" s="117" t="e">
        <f>VLOOKUP(B2850&amp;"-"&amp;C2850,Backgroundconc!$A$3:$E$2100,5,FALSE)</f>
        <v>#N/A</v>
      </c>
    </row>
    <row r="2851" spans="1:19">
      <c r="A2851" s="117" t="str">
        <f t="shared" si="266"/>
        <v>50572012</v>
      </c>
      <c r="B2851" s="117">
        <f t="shared" si="270"/>
        <v>50</v>
      </c>
      <c r="C2851" s="117">
        <f t="shared" si="271"/>
        <v>57</v>
      </c>
      <c r="D2851" s="117">
        <v>220000</v>
      </c>
      <c r="E2851" s="117">
        <v>246000</v>
      </c>
      <c r="F2851" s="117">
        <v>2012</v>
      </c>
      <c r="G2851" s="117">
        <v>3.1416010000000001</v>
      </c>
      <c r="N2851" s="117" t="str">
        <f t="shared" si="267"/>
        <v>220000246000</v>
      </c>
      <c r="O2851" s="117">
        <f t="shared" si="268"/>
        <v>50</v>
      </c>
      <c r="P2851" s="117">
        <f t="shared" si="269"/>
        <v>57</v>
      </c>
      <c r="R2851" s="117" t="e">
        <f>VLOOKUP(B2851&amp;"-"&amp;C2851,Backgroundconc!$A$3:$E$2100,4,FALSE)</f>
        <v>#N/A</v>
      </c>
      <c r="S2851" s="117" t="e">
        <f>VLOOKUP(B2851&amp;"-"&amp;C2851,Backgroundconc!$A$3:$E$2100,5,FALSE)</f>
        <v>#N/A</v>
      </c>
    </row>
    <row r="2852" spans="1:19">
      <c r="A2852" s="117" t="str">
        <f t="shared" si="266"/>
        <v>5112012</v>
      </c>
      <c r="B2852" s="117">
        <f t="shared" si="270"/>
        <v>51</v>
      </c>
      <c r="C2852" s="117">
        <f t="shared" si="271"/>
        <v>1</v>
      </c>
      <c r="D2852" s="117">
        <v>224000</v>
      </c>
      <c r="E2852" s="117">
        <v>22000</v>
      </c>
      <c r="F2852" s="117">
        <v>2012</v>
      </c>
      <c r="G2852" s="117">
        <v>2.6957990000000001</v>
      </c>
      <c r="N2852" s="117" t="str">
        <f t="shared" si="267"/>
        <v>22400022000</v>
      </c>
      <c r="O2852" s="117">
        <f t="shared" si="268"/>
        <v>51</v>
      </c>
      <c r="P2852" s="117">
        <f t="shared" si="269"/>
        <v>1</v>
      </c>
      <c r="R2852" s="117" t="e">
        <f>VLOOKUP(B2852&amp;"-"&amp;C2852,Backgroundconc!$A$3:$E$2100,4,FALSE)</f>
        <v>#N/A</v>
      </c>
      <c r="S2852" s="117" t="e">
        <f>VLOOKUP(B2852&amp;"-"&amp;C2852,Backgroundconc!$A$3:$E$2100,5,FALSE)</f>
        <v>#N/A</v>
      </c>
    </row>
    <row r="2853" spans="1:19">
      <c r="A2853" s="117" t="str">
        <f t="shared" si="266"/>
        <v>5122012</v>
      </c>
      <c r="B2853" s="117">
        <f t="shared" si="270"/>
        <v>51</v>
      </c>
      <c r="C2853" s="117">
        <f t="shared" si="271"/>
        <v>2</v>
      </c>
      <c r="D2853" s="117">
        <v>224000</v>
      </c>
      <c r="E2853" s="117">
        <v>26000</v>
      </c>
      <c r="F2853" s="117">
        <v>2012</v>
      </c>
      <c r="G2853" s="117">
        <v>2.8866640000000001</v>
      </c>
      <c r="N2853" s="117" t="str">
        <f t="shared" si="267"/>
        <v>22400026000</v>
      </c>
      <c r="O2853" s="117">
        <f t="shared" si="268"/>
        <v>51</v>
      </c>
      <c r="P2853" s="117">
        <f t="shared" si="269"/>
        <v>2</v>
      </c>
      <c r="R2853" s="117" t="e">
        <f>VLOOKUP(B2853&amp;"-"&amp;C2853,Backgroundconc!$A$3:$E$2100,4,FALSE)</f>
        <v>#N/A</v>
      </c>
      <c r="S2853" s="117" t="e">
        <f>VLOOKUP(B2853&amp;"-"&amp;C2853,Backgroundconc!$A$3:$E$2100,5,FALSE)</f>
        <v>#N/A</v>
      </c>
    </row>
    <row r="2854" spans="1:19">
      <c r="A2854" s="117" t="str">
        <f t="shared" si="266"/>
        <v>5132012</v>
      </c>
      <c r="B2854" s="117">
        <f t="shared" si="270"/>
        <v>51</v>
      </c>
      <c r="C2854" s="117">
        <f t="shared" si="271"/>
        <v>3</v>
      </c>
      <c r="D2854" s="117">
        <v>224000</v>
      </c>
      <c r="E2854" s="117">
        <v>30000</v>
      </c>
      <c r="F2854" s="117">
        <v>2012</v>
      </c>
      <c r="G2854" s="117">
        <v>2.7693099999999999</v>
      </c>
      <c r="N2854" s="117" t="str">
        <f t="shared" si="267"/>
        <v>22400030000</v>
      </c>
      <c r="O2854" s="117">
        <f t="shared" si="268"/>
        <v>51</v>
      </c>
      <c r="P2854" s="117">
        <f t="shared" si="269"/>
        <v>3</v>
      </c>
      <c r="R2854" s="117" t="e">
        <f>VLOOKUP(B2854&amp;"-"&amp;C2854,Backgroundconc!$A$3:$E$2100,4,FALSE)</f>
        <v>#N/A</v>
      </c>
      <c r="S2854" s="117" t="e">
        <f>VLOOKUP(B2854&amp;"-"&amp;C2854,Backgroundconc!$A$3:$E$2100,5,FALSE)</f>
        <v>#N/A</v>
      </c>
    </row>
    <row r="2855" spans="1:19">
      <c r="A2855" s="117" t="str">
        <f t="shared" si="266"/>
        <v>5142012</v>
      </c>
      <c r="B2855" s="117">
        <f t="shared" si="270"/>
        <v>51</v>
      </c>
      <c r="C2855" s="117">
        <f t="shared" si="271"/>
        <v>4</v>
      </c>
      <c r="D2855" s="117">
        <v>224000</v>
      </c>
      <c r="E2855" s="117">
        <v>34000</v>
      </c>
      <c r="F2855" s="117">
        <v>2012</v>
      </c>
      <c r="G2855" s="117">
        <v>2.4038580000000001</v>
      </c>
      <c r="N2855" s="117" t="str">
        <f t="shared" si="267"/>
        <v>22400034000</v>
      </c>
      <c r="O2855" s="117">
        <f t="shared" si="268"/>
        <v>51</v>
      </c>
      <c r="P2855" s="117">
        <f t="shared" si="269"/>
        <v>4</v>
      </c>
      <c r="R2855" s="117">
        <f>VLOOKUP(B2855&amp;"-"&amp;C2855,Backgroundconc!$A$3:$E$2100,4,FALSE)</f>
        <v>224000</v>
      </c>
      <c r="S2855" s="117">
        <f>VLOOKUP(B2855&amp;"-"&amp;C2855,Backgroundconc!$A$3:$E$2100,5,FALSE)</f>
        <v>34000</v>
      </c>
    </row>
    <row r="2856" spans="1:19">
      <c r="A2856" s="117" t="str">
        <f t="shared" si="266"/>
        <v>5152012</v>
      </c>
      <c r="B2856" s="117">
        <f t="shared" si="270"/>
        <v>51</v>
      </c>
      <c r="C2856" s="117">
        <f t="shared" si="271"/>
        <v>5</v>
      </c>
      <c r="D2856" s="117">
        <v>224000</v>
      </c>
      <c r="E2856" s="117">
        <v>38000</v>
      </c>
      <c r="F2856" s="117">
        <v>2012</v>
      </c>
      <c r="G2856" s="117">
        <v>2.4398309999999999</v>
      </c>
      <c r="N2856" s="117" t="str">
        <f t="shared" si="267"/>
        <v>22400038000</v>
      </c>
      <c r="O2856" s="117">
        <f t="shared" si="268"/>
        <v>51</v>
      </c>
      <c r="P2856" s="117">
        <f t="shared" si="269"/>
        <v>5</v>
      </c>
      <c r="R2856" s="117">
        <f>VLOOKUP(B2856&amp;"-"&amp;C2856,Backgroundconc!$A$3:$E$2100,4,FALSE)</f>
        <v>224000</v>
      </c>
      <c r="S2856" s="117">
        <f>VLOOKUP(B2856&amp;"-"&amp;C2856,Backgroundconc!$A$3:$E$2100,5,FALSE)</f>
        <v>38000</v>
      </c>
    </row>
    <row r="2857" spans="1:19">
      <c r="A2857" s="117" t="str">
        <f t="shared" si="266"/>
        <v>5162012</v>
      </c>
      <c r="B2857" s="117">
        <f t="shared" si="270"/>
        <v>51</v>
      </c>
      <c r="C2857" s="117">
        <f t="shared" si="271"/>
        <v>6</v>
      </c>
      <c r="D2857" s="117">
        <v>224000</v>
      </c>
      <c r="E2857" s="117">
        <v>42000</v>
      </c>
      <c r="F2857" s="117">
        <v>2012</v>
      </c>
      <c r="G2857" s="117">
        <v>2.9264709999999998</v>
      </c>
      <c r="N2857" s="117" t="str">
        <f t="shared" si="267"/>
        <v>22400042000</v>
      </c>
      <c r="O2857" s="117">
        <f t="shared" si="268"/>
        <v>51</v>
      </c>
      <c r="P2857" s="117">
        <f t="shared" si="269"/>
        <v>6</v>
      </c>
      <c r="R2857" s="117">
        <f>VLOOKUP(B2857&amp;"-"&amp;C2857,Backgroundconc!$A$3:$E$2100,4,FALSE)</f>
        <v>224000</v>
      </c>
      <c r="S2857" s="117">
        <f>VLOOKUP(B2857&amp;"-"&amp;C2857,Backgroundconc!$A$3:$E$2100,5,FALSE)</f>
        <v>42000</v>
      </c>
    </row>
    <row r="2858" spans="1:19">
      <c r="A2858" s="117" t="str">
        <f t="shared" si="266"/>
        <v>5172012</v>
      </c>
      <c r="B2858" s="117">
        <f t="shared" si="270"/>
        <v>51</v>
      </c>
      <c r="C2858" s="117">
        <f t="shared" si="271"/>
        <v>7</v>
      </c>
      <c r="D2858" s="117">
        <v>224000</v>
      </c>
      <c r="E2858" s="117">
        <v>46000</v>
      </c>
      <c r="F2858" s="117">
        <v>2012</v>
      </c>
      <c r="G2858" s="117">
        <v>3.1299980000000001</v>
      </c>
      <c r="N2858" s="117" t="str">
        <f t="shared" si="267"/>
        <v>22400046000</v>
      </c>
      <c r="O2858" s="117">
        <f t="shared" si="268"/>
        <v>51</v>
      </c>
      <c r="P2858" s="117">
        <f t="shared" si="269"/>
        <v>7</v>
      </c>
      <c r="R2858" s="117">
        <f>VLOOKUP(B2858&amp;"-"&amp;C2858,Backgroundconc!$A$3:$E$2100,4,FALSE)</f>
        <v>224000</v>
      </c>
      <c r="S2858" s="117">
        <f>VLOOKUP(B2858&amp;"-"&amp;C2858,Backgroundconc!$A$3:$E$2100,5,FALSE)</f>
        <v>46000</v>
      </c>
    </row>
    <row r="2859" spans="1:19">
      <c r="A2859" s="117" t="str">
        <f t="shared" si="266"/>
        <v>5182012</v>
      </c>
      <c r="B2859" s="117">
        <f t="shared" si="270"/>
        <v>51</v>
      </c>
      <c r="C2859" s="117">
        <f t="shared" si="271"/>
        <v>8</v>
      </c>
      <c r="D2859" s="117">
        <v>224000</v>
      </c>
      <c r="E2859" s="117">
        <v>50000</v>
      </c>
      <c r="F2859" s="117">
        <v>2012</v>
      </c>
      <c r="G2859" s="117">
        <v>2.739331</v>
      </c>
      <c r="N2859" s="117" t="str">
        <f t="shared" si="267"/>
        <v>22400050000</v>
      </c>
      <c r="O2859" s="117">
        <f t="shared" si="268"/>
        <v>51</v>
      </c>
      <c r="P2859" s="117">
        <f t="shared" si="269"/>
        <v>8</v>
      </c>
      <c r="R2859" s="117">
        <f>VLOOKUP(B2859&amp;"-"&amp;C2859,Backgroundconc!$A$3:$E$2100,4,FALSE)</f>
        <v>224000</v>
      </c>
      <c r="S2859" s="117">
        <f>VLOOKUP(B2859&amp;"-"&amp;C2859,Backgroundconc!$A$3:$E$2100,5,FALSE)</f>
        <v>50000</v>
      </c>
    </row>
    <row r="2860" spans="1:19">
      <c r="A2860" s="117" t="str">
        <f t="shared" si="266"/>
        <v>5192012</v>
      </c>
      <c r="B2860" s="117">
        <f t="shared" si="270"/>
        <v>51</v>
      </c>
      <c r="C2860" s="117">
        <f t="shared" si="271"/>
        <v>9</v>
      </c>
      <c r="D2860" s="117">
        <v>224000</v>
      </c>
      <c r="E2860" s="117">
        <v>54000</v>
      </c>
      <c r="F2860" s="117">
        <v>2012</v>
      </c>
      <c r="G2860" s="117">
        <v>2.9363769999999998</v>
      </c>
      <c r="N2860" s="117" t="str">
        <f t="shared" si="267"/>
        <v>22400054000</v>
      </c>
      <c r="O2860" s="117">
        <f t="shared" si="268"/>
        <v>51</v>
      </c>
      <c r="P2860" s="117">
        <f t="shared" si="269"/>
        <v>9</v>
      </c>
      <c r="R2860" s="117">
        <f>VLOOKUP(B2860&amp;"-"&amp;C2860,Backgroundconc!$A$3:$E$2100,4,FALSE)</f>
        <v>224000</v>
      </c>
      <c r="S2860" s="117">
        <f>VLOOKUP(B2860&amp;"-"&amp;C2860,Backgroundconc!$A$3:$E$2100,5,FALSE)</f>
        <v>54000</v>
      </c>
    </row>
    <row r="2861" spans="1:19">
      <c r="A2861" s="117" t="str">
        <f t="shared" si="266"/>
        <v>51102012</v>
      </c>
      <c r="B2861" s="117">
        <f t="shared" si="270"/>
        <v>51</v>
      </c>
      <c r="C2861" s="117">
        <f t="shared" si="271"/>
        <v>10</v>
      </c>
      <c r="D2861" s="117">
        <v>224000</v>
      </c>
      <c r="E2861" s="117">
        <v>58000</v>
      </c>
      <c r="F2861" s="117">
        <v>2012</v>
      </c>
      <c r="G2861" s="117">
        <v>3.538043</v>
      </c>
      <c r="N2861" s="117" t="str">
        <f t="shared" si="267"/>
        <v>22400058000</v>
      </c>
      <c r="O2861" s="117">
        <f t="shared" si="268"/>
        <v>51</v>
      </c>
      <c r="P2861" s="117">
        <f t="shared" si="269"/>
        <v>10</v>
      </c>
      <c r="R2861" s="117">
        <f>VLOOKUP(B2861&amp;"-"&amp;C2861,Backgroundconc!$A$3:$E$2100,4,FALSE)</f>
        <v>224000</v>
      </c>
      <c r="S2861" s="117">
        <f>VLOOKUP(B2861&amp;"-"&amp;C2861,Backgroundconc!$A$3:$E$2100,5,FALSE)</f>
        <v>58000</v>
      </c>
    </row>
    <row r="2862" spans="1:19">
      <c r="A2862" s="117" t="str">
        <f t="shared" si="266"/>
        <v>51112012</v>
      </c>
      <c r="B2862" s="117">
        <f t="shared" si="270"/>
        <v>51</v>
      </c>
      <c r="C2862" s="117">
        <f t="shared" si="271"/>
        <v>11</v>
      </c>
      <c r="D2862" s="117">
        <v>224000</v>
      </c>
      <c r="E2862" s="117">
        <v>62000</v>
      </c>
      <c r="F2862" s="117">
        <v>2012</v>
      </c>
      <c r="G2862" s="117">
        <v>3.7158679999999999</v>
      </c>
      <c r="N2862" s="117" t="str">
        <f t="shared" si="267"/>
        <v>22400062000</v>
      </c>
      <c r="O2862" s="117">
        <f t="shared" si="268"/>
        <v>51</v>
      </c>
      <c r="P2862" s="117">
        <f t="shared" si="269"/>
        <v>11</v>
      </c>
      <c r="R2862" s="117">
        <f>VLOOKUP(B2862&amp;"-"&amp;C2862,Backgroundconc!$A$3:$E$2100,4,FALSE)</f>
        <v>224000</v>
      </c>
      <c r="S2862" s="117">
        <f>VLOOKUP(B2862&amp;"-"&amp;C2862,Backgroundconc!$A$3:$E$2100,5,FALSE)</f>
        <v>62000</v>
      </c>
    </row>
    <row r="2863" spans="1:19">
      <c r="A2863" s="117" t="str">
        <f t="shared" si="266"/>
        <v>51122012</v>
      </c>
      <c r="B2863" s="117">
        <f t="shared" si="270"/>
        <v>51</v>
      </c>
      <c r="C2863" s="117">
        <f t="shared" si="271"/>
        <v>12</v>
      </c>
      <c r="D2863" s="117">
        <v>224000</v>
      </c>
      <c r="E2863" s="117">
        <v>66000</v>
      </c>
      <c r="F2863" s="117">
        <v>2012</v>
      </c>
      <c r="G2863" s="117">
        <v>3.8965049999999999</v>
      </c>
      <c r="N2863" s="117" t="str">
        <f t="shared" si="267"/>
        <v>22400066000</v>
      </c>
      <c r="O2863" s="117">
        <f t="shared" si="268"/>
        <v>51</v>
      </c>
      <c r="P2863" s="117">
        <f t="shared" si="269"/>
        <v>12</v>
      </c>
      <c r="R2863" s="117">
        <f>VLOOKUP(B2863&amp;"-"&amp;C2863,Backgroundconc!$A$3:$E$2100,4,FALSE)</f>
        <v>224000</v>
      </c>
      <c r="S2863" s="117">
        <f>VLOOKUP(B2863&amp;"-"&amp;C2863,Backgroundconc!$A$3:$E$2100,5,FALSE)</f>
        <v>66000</v>
      </c>
    </row>
    <row r="2864" spans="1:19">
      <c r="A2864" s="117" t="str">
        <f t="shared" si="266"/>
        <v>51132012</v>
      </c>
      <c r="B2864" s="117">
        <f t="shared" si="270"/>
        <v>51</v>
      </c>
      <c r="C2864" s="117">
        <f t="shared" si="271"/>
        <v>13</v>
      </c>
      <c r="D2864" s="117">
        <v>224000</v>
      </c>
      <c r="E2864" s="117">
        <v>70000</v>
      </c>
      <c r="F2864" s="117">
        <v>2012</v>
      </c>
      <c r="G2864" s="117">
        <v>3.6268609999999999</v>
      </c>
      <c r="N2864" s="117" t="str">
        <f t="shared" si="267"/>
        <v>22400070000</v>
      </c>
      <c r="O2864" s="117">
        <f t="shared" si="268"/>
        <v>51</v>
      </c>
      <c r="P2864" s="117">
        <f t="shared" si="269"/>
        <v>13</v>
      </c>
      <c r="R2864" s="117">
        <f>VLOOKUP(B2864&amp;"-"&amp;C2864,Backgroundconc!$A$3:$E$2100,4,FALSE)</f>
        <v>224000</v>
      </c>
      <c r="S2864" s="117">
        <f>VLOOKUP(B2864&amp;"-"&amp;C2864,Backgroundconc!$A$3:$E$2100,5,FALSE)</f>
        <v>70000</v>
      </c>
    </row>
    <row r="2865" spans="1:19">
      <c r="A2865" s="117" t="str">
        <f t="shared" si="266"/>
        <v>51142012</v>
      </c>
      <c r="B2865" s="117">
        <f t="shared" si="270"/>
        <v>51</v>
      </c>
      <c r="C2865" s="117">
        <f t="shared" si="271"/>
        <v>14</v>
      </c>
      <c r="D2865" s="117">
        <v>224000</v>
      </c>
      <c r="E2865" s="117">
        <v>74000</v>
      </c>
      <c r="F2865" s="117">
        <v>2012</v>
      </c>
      <c r="G2865" s="117">
        <v>3.9294570000000002</v>
      </c>
      <c r="N2865" s="117" t="str">
        <f t="shared" si="267"/>
        <v>22400074000</v>
      </c>
      <c r="O2865" s="117">
        <f t="shared" si="268"/>
        <v>51</v>
      </c>
      <c r="P2865" s="117">
        <f t="shared" si="269"/>
        <v>14</v>
      </c>
      <c r="R2865" s="117">
        <f>VLOOKUP(B2865&amp;"-"&amp;C2865,Backgroundconc!$A$3:$E$2100,4,FALSE)</f>
        <v>224000</v>
      </c>
      <c r="S2865" s="117">
        <f>VLOOKUP(B2865&amp;"-"&amp;C2865,Backgroundconc!$A$3:$E$2100,5,FALSE)</f>
        <v>74000</v>
      </c>
    </row>
    <row r="2866" spans="1:19">
      <c r="A2866" s="117" t="str">
        <f t="shared" si="266"/>
        <v>51152012</v>
      </c>
      <c r="B2866" s="117">
        <f t="shared" si="270"/>
        <v>51</v>
      </c>
      <c r="C2866" s="117">
        <f t="shared" si="271"/>
        <v>15</v>
      </c>
      <c r="D2866" s="117">
        <v>224000</v>
      </c>
      <c r="E2866" s="117">
        <v>78000</v>
      </c>
      <c r="F2866" s="117">
        <v>2012</v>
      </c>
      <c r="G2866" s="117">
        <v>3.7701060000000002</v>
      </c>
      <c r="N2866" s="117" t="str">
        <f t="shared" si="267"/>
        <v>22400078000</v>
      </c>
      <c r="O2866" s="117">
        <f t="shared" si="268"/>
        <v>51</v>
      </c>
      <c r="P2866" s="117">
        <f t="shared" si="269"/>
        <v>15</v>
      </c>
      <c r="R2866" s="117">
        <f>VLOOKUP(B2866&amp;"-"&amp;C2866,Backgroundconc!$A$3:$E$2100,4,FALSE)</f>
        <v>224000</v>
      </c>
      <c r="S2866" s="117">
        <f>VLOOKUP(B2866&amp;"-"&amp;C2866,Backgroundconc!$A$3:$E$2100,5,FALSE)</f>
        <v>78000</v>
      </c>
    </row>
    <row r="2867" spans="1:19">
      <c r="A2867" s="117" t="str">
        <f t="shared" si="266"/>
        <v>51162012</v>
      </c>
      <c r="B2867" s="117">
        <f t="shared" si="270"/>
        <v>51</v>
      </c>
      <c r="C2867" s="117">
        <f t="shared" si="271"/>
        <v>16</v>
      </c>
      <c r="D2867" s="117">
        <v>224000</v>
      </c>
      <c r="E2867" s="117">
        <v>82000</v>
      </c>
      <c r="F2867" s="117">
        <v>2012</v>
      </c>
      <c r="G2867" s="117">
        <v>3.6182300000000001</v>
      </c>
      <c r="N2867" s="117" t="str">
        <f t="shared" si="267"/>
        <v>22400082000</v>
      </c>
      <c r="O2867" s="117">
        <f t="shared" si="268"/>
        <v>51</v>
      </c>
      <c r="P2867" s="117">
        <f t="shared" si="269"/>
        <v>16</v>
      </c>
      <c r="R2867" s="117">
        <f>VLOOKUP(B2867&amp;"-"&amp;C2867,Backgroundconc!$A$3:$E$2100,4,FALSE)</f>
        <v>224000</v>
      </c>
      <c r="S2867" s="117">
        <f>VLOOKUP(B2867&amp;"-"&amp;C2867,Backgroundconc!$A$3:$E$2100,5,FALSE)</f>
        <v>82000</v>
      </c>
    </row>
    <row r="2868" spans="1:19">
      <c r="A2868" s="117" t="str">
        <f t="shared" si="266"/>
        <v>51172012</v>
      </c>
      <c r="B2868" s="117">
        <f t="shared" si="270"/>
        <v>51</v>
      </c>
      <c r="C2868" s="117">
        <f t="shared" si="271"/>
        <v>17</v>
      </c>
      <c r="D2868" s="117">
        <v>224000</v>
      </c>
      <c r="E2868" s="117">
        <v>86000</v>
      </c>
      <c r="F2868" s="117">
        <v>2012</v>
      </c>
      <c r="G2868" s="117">
        <v>3.379645</v>
      </c>
      <c r="N2868" s="117" t="str">
        <f t="shared" si="267"/>
        <v>22400086000</v>
      </c>
      <c r="O2868" s="117">
        <f t="shared" si="268"/>
        <v>51</v>
      </c>
      <c r="P2868" s="117">
        <f t="shared" si="269"/>
        <v>17</v>
      </c>
      <c r="R2868" s="117">
        <f>VLOOKUP(B2868&amp;"-"&amp;C2868,Backgroundconc!$A$3:$E$2100,4,FALSE)</f>
        <v>224000</v>
      </c>
      <c r="S2868" s="117">
        <f>VLOOKUP(B2868&amp;"-"&amp;C2868,Backgroundconc!$A$3:$E$2100,5,FALSE)</f>
        <v>86000</v>
      </c>
    </row>
    <row r="2869" spans="1:19">
      <c r="A2869" s="117" t="str">
        <f t="shared" si="266"/>
        <v>51182012</v>
      </c>
      <c r="B2869" s="117">
        <f t="shared" si="270"/>
        <v>51</v>
      </c>
      <c r="C2869" s="117">
        <f t="shared" si="271"/>
        <v>18</v>
      </c>
      <c r="D2869" s="117">
        <v>224000</v>
      </c>
      <c r="E2869" s="117">
        <v>90000</v>
      </c>
      <c r="F2869" s="117">
        <v>2012</v>
      </c>
      <c r="G2869" s="117">
        <v>3.2719719999999999</v>
      </c>
      <c r="N2869" s="117" t="str">
        <f t="shared" si="267"/>
        <v>22400090000</v>
      </c>
      <c r="O2869" s="117">
        <f t="shared" si="268"/>
        <v>51</v>
      </c>
      <c r="P2869" s="117">
        <f t="shared" si="269"/>
        <v>18</v>
      </c>
      <c r="R2869" s="117">
        <f>VLOOKUP(B2869&amp;"-"&amp;C2869,Backgroundconc!$A$3:$E$2100,4,FALSE)</f>
        <v>224000</v>
      </c>
      <c r="S2869" s="117">
        <f>VLOOKUP(B2869&amp;"-"&amp;C2869,Backgroundconc!$A$3:$E$2100,5,FALSE)</f>
        <v>90000</v>
      </c>
    </row>
    <row r="2870" spans="1:19">
      <c r="A2870" s="117" t="str">
        <f t="shared" si="266"/>
        <v>51192012</v>
      </c>
      <c r="B2870" s="117">
        <f t="shared" si="270"/>
        <v>51</v>
      </c>
      <c r="C2870" s="117">
        <f t="shared" si="271"/>
        <v>19</v>
      </c>
      <c r="D2870" s="117">
        <v>224000</v>
      </c>
      <c r="E2870" s="117">
        <v>94000</v>
      </c>
      <c r="F2870" s="117">
        <v>2012</v>
      </c>
      <c r="G2870" s="117">
        <v>3.2253020000000001</v>
      </c>
      <c r="N2870" s="117" t="str">
        <f t="shared" si="267"/>
        <v>22400094000</v>
      </c>
      <c r="O2870" s="117">
        <f t="shared" si="268"/>
        <v>51</v>
      </c>
      <c r="P2870" s="117">
        <f t="shared" si="269"/>
        <v>19</v>
      </c>
      <c r="R2870" s="117">
        <f>VLOOKUP(B2870&amp;"-"&amp;C2870,Backgroundconc!$A$3:$E$2100,4,FALSE)</f>
        <v>224000</v>
      </c>
      <c r="S2870" s="117">
        <f>VLOOKUP(B2870&amp;"-"&amp;C2870,Backgroundconc!$A$3:$E$2100,5,FALSE)</f>
        <v>94000</v>
      </c>
    </row>
    <row r="2871" spans="1:19">
      <c r="A2871" s="117" t="str">
        <f t="shared" si="266"/>
        <v>51202012</v>
      </c>
      <c r="B2871" s="117">
        <f t="shared" si="270"/>
        <v>51</v>
      </c>
      <c r="C2871" s="117">
        <f t="shared" si="271"/>
        <v>20</v>
      </c>
      <c r="D2871" s="117">
        <v>224000</v>
      </c>
      <c r="E2871" s="117">
        <v>98000</v>
      </c>
      <c r="F2871" s="117">
        <v>2012</v>
      </c>
      <c r="G2871" s="117">
        <v>3.2010040000000002</v>
      </c>
      <c r="N2871" s="117" t="str">
        <f t="shared" si="267"/>
        <v>22400098000</v>
      </c>
      <c r="O2871" s="117">
        <f t="shared" si="268"/>
        <v>51</v>
      </c>
      <c r="P2871" s="117">
        <f t="shared" si="269"/>
        <v>20</v>
      </c>
      <c r="R2871" s="117">
        <f>VLOOKUP(B2871&amp;"-"&amp;C2871,Backgroundconc!$A$3:$E$2100,4,FALSE)</f>
        <v>224000</v>
      </c>
      <c r="S2871" s="117">
        <f>VLOOKUP(B2871&amp;"-"&amp;C2871,Backgroundconc!$A$3:$E$2100,5,FALSE)</f>
        <v>98000</v>
      </c>
    </row>
    <row r="2872" spans="1:19">
      <c r="A2872" s="117" t="str">
        <f t="shared" si="266"/>
        <v>51212012</v>
      </c>
      <c r="B2872" s="117">
        <f t="shared" si="270"/>
        <v>51</v>
      </c>
      <c r="C2872" s="117">
        <f t="shared" si="271"/>
        <v>21</v>
      </c>
      <c r="D2872" s="117">
        <v>224000</v>
      </c>
      <c r="E2872" s="117">
        <v>102000</v>
      </c>
      <c r="F2872" s="117">
        <v>2012</v>
      </c>
      <c r="G2872" s="117">
        <v>2.9747349999999999</v>
      </c>
      <c r="N2872" s="117" t="str">
        <f t="shared" si="267"/>
        <v>224000102000</v>
      </c>
      <c r="O2872" s="117">
        <f t="shared" si="268"/>
        <v>51</v>
      </c>
      <c r="P2872" s="117">
        <f t="shared" si="269"/>
        <v>21</v>
      </c>
      <c r="R2872" s="117">
        <f>VLOOKUP(B2872&amp;"-"&amp;C2872,Backgroundconc!$A$3:$E$2100,4,FALSE)</f>
        <v>224000</v>
      </c>
      <c r="S2872" s="117">
        <f>VLOOKUP(B2872&amp;"-"&amp;C2872,Backgroundconc!$A$3:$E$2100,5,FALSE)</f>
        <v>102000</v>
      </c>
    </row>
    <row r="2873" spans="1:19">
      <c r="A2873" s="117" t="str">
        <f t="shared" si="266"/>
        <v>51222012</v>
      </c>
      <c r="B2873" s="117">
        <f t="shared" si="270"/>
        <v>51</v>
      </c>
      <c r="C2873" s="117">
        <f t="shared" si="271"/>
        <v>22</v>
      </c>
      <c r="D2873" s="117">
        <v>224000</v>
      </c>
      <c r="E2873" s="117">
        <v>106000</v>
      </c>
      <c r="F2873" s="117">
        <v>2012</v>
      </c>
      <c r="G2873" s="117">
        <v>2.9887679999999999</v>
      </c>
      <c r="N2873" s="117" t="str">
        <f t="shared" si="267"/>
        <v>224000106000</v>
      </c>
      <c r="O2873" s="117">
        <f t="shared" si="268"/>
        <v>51</v>
      </c>
      <c r="P2873" s="117">
        <f t="shared" si="269"/>
        <v>22</v>
      </c>
      <c r="R2873" s="117">
        <f>VLOOKUP(B2873&amp;"-"&amp;C2873,Backgroundconc!$A$3:$E$2100,4,FALSE)</f>
        <v>224000</v>
      </c>
      <c r="S2873" s="117">
        <f>VLOOKUP(B2873&amp;"-"&amp;C2873,Backgroundconc!$A$3:$E$2100,5,FALSE)</f>
        <v>106000</v>
      </c>
    </row>
    <row r="2874" spans="1:19">
      <c r="A2874" s="117" t="str">
        <f t="shared" si="266"/>
        <v>51232012</v>
      </c>
      <c r="B2874" s="117">
        <f t="shared" si="270"/>
        <v>51</v>
      </c>
      <c r="C2874" s="117">
        <f t="shared" si="271"/>
        <v>23</v>
      </c>
      <c r="D2874" s="117">
        <v>224000</v>
      </c>
      <c r="E2874" s="117">
        <v>110000</v>
      </c>
      <c r="F2874" s="117">
        <v>2012</v>
      </c>
      <c r="G2874" s="117">
        <v>3.0201790000000002</v>
      </c>
      <c r="N2874" s="117" t="str">
        <f t="shared" si="267"/>
        <v>224000110000</v>
      </c>
      <c r="O2874" s="117">
        <f t="shared" si="268"/>
        <v>51</v>
      </c>
      <c r="P2874" s="117">
        <f t="shared" si="269"/>
        <v>23</v>
      </c>
      <c r="R2874" s="117">
        <f>VLOOKUP(B2874&amp;"-"&amp;C2874,Backgroundconc!$A$3:$E$2100,4,FALSE)</f>
        <v>224000</v>
      </c>
      <c r="S2874" s="117">
        <f>VLOOKUP(B2874&amp;"-"&amp;C2874,Backgroundconc!$A$3:$E$2100,5,FALSE)</f>
        <v>110000</v>
      </c>
    </row>
    <row r="2875" spans="1:19">
      <c r="A2875" s="117" t="str">
        <f t="shared" si="266"/>
        <v>51242012</v>
      </c>
      <c r="B2875" s="117">
        <f t="shared" si="270"/>
        <v>51</v>
      </c>
      <c r="C2875" s="117">
        <f t="shared" si="271"/>
        <v>24</v>
      </c>
      <c r="D2875" s="117">
        <v>224000</v>
      </c>
      <c r="E2875" s="117">
        <v>114000</v>
      </c>
      <c r="F2875" s="117">
        <v>2012</v>
      </c>
      <c r="G2875" s="117">
        <v>3.2207409999999999</v>
      </c>
      <c r="N2875" s="117" t="str">
        <f t="shared" si="267"/>
        <v>224000114000</v>
      </c>
      <c r="O2875" s="117">
        <f t="shared" si="268"/>
        <v>51</v>
      </c>
      <c r="P2875" s="117">
        <f t="shared" si="269"/>
        <v>24</v>
      </c>
      <c r="R2875" s="117">
        <f>VLOOKUP(B2875&amp;"-"&amp;C2875,Backgroundconc!$A$3:$E$2100,4,FALSE)</f>
        <v>224000</v>
      </c>
      <c r="S2875" s="117">
        <f>VLOOKUP(B2875&amp;"-"&amp;C2875,Backgroundconc!$A$3:$E$2100,5,FALSE)</f>
        <v>114000</v>
      </c>
    </row>
    <row r="2876" spans="1:19">
      <c r="A2876" s="117" t="str">
        <f t="shared" si="266"/>
        <v>51252012</v>
      </c>
      <c r="B2876" s="117">
        <f t="shared" si="270"/>
        <v>51</v>
      </c>
      <c r="C2876" s="117">
        <f t="shared" si="271"/>
        <v>25</v>
      </c>
      <c r="D2876" s="117">
        <v>224000</v>
      </c>
      <c r="E2876" s="117">
        <v>118000</v>
      </c>
      <c r="F2876" s="117">
        <v>2012</v>
      </c>
      <c r="G2876" s="117">
        <v>3.150725</v>
      </c>
      <c r="N2876" s="117" t="str">
        <f t="shared" si="267"/>
        <v>224000118000</v>
      </c>
      <c r="O2876" s="117">
        <f t="shared" si="268"/>
        <v>51</v>
      </c>
      <c r="P2876" s="117">
        <f t="shared" si="269"/>
        <v>25</v>
      </c>
      <c r="R2876" s="117">
        <f>VLOOKUP(B2876&amp;"-"&amp;C2876,Backgroundconc!$A$3:$E$2100,4,FALSE)</f>
        <v>224000</v>
      </c>
      <c r="S2876" s="117">
        <f>VLOOKUP(B2876&amp;"-"&amp;C2876,Backgroundconc!$A$3:$E$2100,5,FALSE)</f>
        <v>118000</v>
      </c>
    </row>
    <row r="2877" spans="1:19">
      <c r="A2877" s="117" t="str">
        <f t="shared" si="266"/>
        <v>51262012</v>
      </c>
      <c r="B2877" s="117">
        <f t="shared" si="270"/>
        <v>51</v>
      </c>
      <c r="C2877" s="117">
        <f t="shared" si="271"/>
        <v>26</v>
      </c>
      <c r="D2877" s="117">
        <v>224000</v>
      </c>
      <c r="E2877" s="117">
        <v>122000</v>
      </c>
      <c r="F2877" s="117">
        <v>2012</v>
      </c>
      <c r="G2877" s="117">
        <v>3.1816110000000002</v>
      </c>
      <c r="N2877" s="117" t="str">
        <f t="shared" si="267"/>
        <v>224000122000</v>
      </c>
      <c r="O2877" s="117">
        <f t="shared" si="268"/>
        <v>51</v>
      </c>
      <c r="P2877" s="117">
        <f t="shared" si="269"/>
        <v>26</v>
      </c>
      <c r="R2877" s="117">
        <f>VLOOKUP(B2877&amp;"-"&amp;C2877,Backgroundconc!$A$3:$E$2100,4,FALSE)</f>
        <v>224000</v>
      </c>
      <c r="S2877" s="117">
        <f>VLOOKUP(B2877&amp;"-"&amp;C2877,Backgroundconc!$A$3:$E$2100,5,FALSE)</f>
        <v>122000</v>
      </c>
    </row>
    <row r="2878" spans="1:19">
      <c r="A2878" s="117" t="str">
        <f t="shared" si="266"/>
        <v>51272012</v>
      </c>
      <c r="B2878" s="117">
        <f t="shared" si="270"/>
        <v>51</v>
      </c>
      <c r="C2878" s="117">
        <f t="shared" si="271"/>
        <v>27</v>
      </c>
      <c r="D2878" s="117">
        <v>224000</v>
      </c>
      <c r="E2878" s="117">
        <v>126000</v>
      </c>
      <c r="F2878" s="117">
        <v>2012</v>
      </c>
      <c r="G2878" s="117">
        <v>3.3313000000000001</v>
      </c>
      <c r="N2878" s="117" t="str">
        <f t="shared" si="267"/>
        <v>224000126000</v>
      </c>
      <c r="O2878" s="117">
        <f t="shared" si="268"/>
        <v>51</v>
      </c>
      <c r="P2878" s="117">
        <f t="shared" si="269"/>
        <v>27</v>
      </c>
      <c r="R2878" s="117">
        <f>VLOOKUP(B2878&amp;"-"&amp;C2878,Backgroundconc!$A$3:$E$2100,4,FALSE)</f>
        <v>224000</v>
      </c>
      <c r="S2878" s="117">
        <f>VLOOKUP(B2878&amp;"-"&amp;C2878,Backgroundconc!$A$3:$E$2100,5,FALSE)</f>
        <v>126000</v>
      </c>
    </row>
    <row r="2879" spans="1:19">
      <c r="A2879" s="117" t="str">
        <f t="shared" si="266"/>
        <v>51282012</v>
      </c>
      <c r="B2879" s="117">
        <f t="shared" si="270"/>
        <v>51</v>
      </c>
      <c r="C2879" s="117">
        <f t="shared" si="271"/>
        <v>28</v>
      </c>
      <c r="D2879" s="117">
        <v>224000</v>
      </c>
      <c r="E2879" s="117">
        <v>130000</v>
      </c>
      <c r="F2879" s="117">
        <v>2012</v>
      </c>
      <c r="G2879" s="117">
        <v>3.2271879999999999</v>
      </c>
      <c r="N2879" s="117" t="str">
        <f t="shared" si="267"/>
        <v>224000130000</v>
      </c>
      <c r="O2879" s="117">
        <f t="shared" si="268"/>
        <v>51</v>
      </c>
      <c r="P2879" s="117">
        <f t="shared" si="269"/>
        <v>28</v>
      </c>
      <c r="R2879" s="117">
        <f>VLOOKUP(B2879&amp;"-"&amp;C2879,Backgroundconc!$A$3:$E$2100,4,FALSE)</f>
        <v>224000</v>
      </c>
      <c r="S2879" s="117">
        <f>VLOOKUP(B2879&amp;"-"&amp;C2879,Backgroundconc!$A$3:$E$2100,5,FALSE)</f>
        <v>130000</v>
      </c>
    </row>
    <row r="2880" spans="1:19">
      <c r="A2880" s="117" t="str">
        <f t="shared" si="266"/>
        <v>51292012</v>
      </c>
      <c r="B2880" s="117">
        <f t="shared" si="270"/>
        <v>51</v>
      </c>
      <c r="C2880" s="117">
        <f t="shared" si="271"/>
        <v>29</v>
      </c>
      <c r="D2880" s="117">
        <v>224000</v>
      </c>
      <c r="E2880" s="117">
        <v>134000</v>
      </c>
      <c r="F2880" s="117">
        <v>2012</v>
      </c>
      <c r="G2880" s="117">
        <v>3.3338969999999999</v>
      </c>
      <c r="N2880" s="117" t="str">
        <f t="shared" si="267"/>
        <v>224000134000</v>
      </c>
      <c r="O2880" s="117">
        <f t="shared" si="268"/>
        <v>51</v>
      </c>
      <c r="P2880" s="117">
        <f t="shared" si="269"/>
        <v>29</v>
      </c>
      <c r="R2880" s="117">
        <f>VLOOKUP(B2880&amp;"-"&amp;C2880,Backgroundconc!$A$3:$E$2100,4,FALSE)</f>
        <v>224000</v>
      </c>
      <c r="S2880" s="117">
        <f>VLOOKUP(B2880&amp;"-"&amp;C2880,Backgroundconc!$A$3:$E$2100,5,FALSE)</f>
        <v>134000</v>
      </c>
    </row>
    <row r="2881" spans="1:19">
      <c r="A2881" s="117" t="str">
        <f t="shared" si="266"/>
        <v>51302012</v>
      </c>
      <c r="B2881" s="117">
        <f t="shared" si="270"/>
        <v>51</v>
      </c>
      <c r="C2881" s="117">
        <f t="shared" si="271"/>
        <v>30</v>
      </c>
      <c r="D2881" s="117">
        <v>224000</v>
      </c>
      <c r="E2881" s="117">
        <v>138000</v>
      </c>
      <c r="F2881" s="117">
        <v>2012</v>
      </c>
      <c r="G2881" s="117">
        <v>3.1580659999999998</v>
      </c>
      <c r="N2881" s="117" t="str">
        <f t="shared" si="267"/>
        <v>224000138000</v>
      </c>
      <c r="O2881" s="117">
        <f t="shared" si="268"/>
        <v>51</v>
      </c>
      <c r="P2881" s="117">
        <f t="shared" si="269"/>
        <v>30</v>
      </c>
      <c r="R2881" s="117">
        <f>VLOOKUP(B2881&amp;"-"&amp;C2881,Backgroundconc!$A$3:$E$2100,4,FALSE)</f>
        <v>224000</v>
      </c>
      <c r="S2881" s="117">
        <f>VLOOKUP(B2881&amp;"-"&amp;C2881,Backgroundconc!$A$3:$E$2100,5,FALSE)</f>
        <v>138000</v>
      </c>
    </row>
    <row r="2882" spans="1:19">
      <c r="A2882" s="117" t="str">
        <f t="shared" si="266"/>
        <v>51312012</v>
      </c>
      <c r="B2882" s="117">
        <f t="shared" si="270"/>
        <v>51</v>
      </c>
      <c r="C2882" s="117">
        <f t="shared" si="271"/>
        <v>31</v>
      </c>
      <c r="D2882" s="117">
        <v>224000</v>
      </c>
      <c r="E2882" s="117">
        <v>142000</v>
      </c>
      <c r="F2882" s="117">
        <v>2012</v>
      </c>
      <c r="G2882" s="117">
        <v>3.1929129999999999</v>
      </c>
      <c r="N2882" s="117" t="str">
        <f t="shared" si="267"/>
        <v>224000142000</v>
      </c>
      <c r="O2882" s="117">
        <f t="shared" si="268"/>
        <v>51</v>
      </c>
      <c r="P2882" s="117">
        <f t="shared" si="269"/>
        <v>31</v>
      </c>
      <c r="R2882" s="117">
        <f>VLOOKUP(B2882&amp;"-"&amp;C2882,Backgroundconc!$A$3:$E$2100,4,FALSE)</f>
        <v>224000</v>
      </c>
      <c r="S2882" s="117">
        <f>VLOOKUP(B2882&amp;"-"&amp;C2882,Backgroundconc!$A$3:$E$2100,5,FALSE)</f>
        <v>142000</v>
      </c>
    </row>
    <row r="2883" spans="1:19">
      <c r="A2883" s="117" t="str">
        <f t="shared" ref="A2883:A2946" si="272">CONCATENATE(B2883,C2883,F2883)</f>
        <v>51322012</v>
      </c>
      <c r="B2883" s="117">
        <f t="shared" si="270"/>
        <v>51</v>
      </c>
      <c r="C2883" s="117">
        <f t="shared" si="271"/>
        <v>32</v>
      </c>
      <c r="D2883" s="117">
        <v>224000</v>
      </c>
      <c r="E2883" s="117">
        <v>146000</v>
      </c>
      <c r="F2883" s="117">
        <v>2012</v>
      </c>
      <c r="G2883" s="117">
        <v>4.0133840000000003</v>
      </c>
      <c r="N2883" s="117" t="str">
        <f t="shared" ref="N2883:N2946" si="273">D2883&amp;E2883</f>
        <v>224000146000</v>
      </c>
      <c r="O2883" s="117">
        <f t="shared" ref="O2883:O2946" si="274">B2883</f>
        <v>51</v>
      </c>
      <c r="P2883" s="117">
        <f t="shared" ref="P2883:P2946" si="275">C2883</f>
        <v>32</v>
      </c>
      <c r="R2883" s="117">
        <f>VLOOKUP(B2883&amp;"-"&amp;C2883,Backgroundconc!$A$3:$E$2100,4,FALSE)</f>
        <v>224000</v>
      </c>
      <c r="S2883" s="117">
        <f>VLOOKUP(B2883&amp;"-"&amp;C2883,Backgroundconc!$A$3:$E$2100,5,FALSE)</f>
        <v>146000</v>
      </c>
    </row>
    <row r="2884" spans="1:19">
      <c r="A2884" s="117" t="str">
        <f t="shared" si="272"/>
        <v>51332012</v>
      </c>
      <c r="B2884" s="117">
        <f t="shared" si="270"/>
        <v>51</v>
      </c>
      <c r="C2884" s="117">
        <f t="shared" si="271"/>
        <v>33</v>
      </c>
      <c r="D2884" s="117">
        <v>224000</v>
      </c>
      <c r="E2884" s="117">
        <v>150000</v>
      </c>
      <c r="F2884" s="117">
        <v>2012</v>
      </c>
      <c r="G2884" s="117">
        <v>4.5582099999999999</v>
      </c>
      <c r="N2884" s="117" t="str">
        <f t="shared" si="273"/>
        <v>224000150000</v>
      </c>
      <c r="O2884" s="117">
        <f t="shared" si="274"/>
        <v>51</v>
      </c>
      <c r="P2884" s="117">
        <f t="shared" si="275"/>
        <v>33</v>
      </c>
      <c r="R2884" s="117">
        <f>VLOOKUP(B2884&amp;"-"&amp;C2884,Backgroundconc!$A$3:$E$2100,4,FALSE)</f>
        <v>224000</v>
      </c>
      <c r="S2884" s="117">
        <f>VLOOKUP(B2884&amp;"-"&amp;C2884,Backgroundconc!$A$3:$E$2100,5,FALSE)</f>
        <v>150000</v>
      </c>
    </row>
    <row r="2885" spans="1:19">
      <c r="A2885" s="117" t="str">
        <f t="shared" si="272"/>
        <v>51342012</v>
      </c>
      <c r="B2885" s="117">
        <f t="shared" si="270"/>
        <v>51</v>
      </c>
      <c r="C2885" s="117">
        <f t="shared" si="271"/>
        <v>34</v>
      </c>
      <c r="D2885" s="117">
        <v>224000</v>
      </c>
      <c r="E2885" s="117">
        <v>154000</v>
      </c>
      <c r="F2885" s="117">
        <v>2012</v>
      </c>
      <c r="G2885" s="117">
        <v>4.1792699999999998</v>
      </c>
      <c r="N2885" s="117" t="str">
        <f t="shared" si="273"/>
        <v>224000154000</v>
      </c>
      <c r="O2885" s="117">
        <f t="shared" si="274"/>
        <v>51</v>
      </c>
      <c r="P2885" s="117">
        <f t="shared" si="275"/>
        <v>34</v>
      </c>
      <c r="R2885" s="117">
        <f>VLOOKUP(B2885&amp;"-"&amp;C2885,Backgroundconc!$A$3:$E$2100,4,FALSE)</f>
        <v>224000</v>
      </c>
      <c r="S2885" s="117">
        <f>VLOOKUP(B2885&amp;"-"&amp;C2885,Backgroundconc!$A$3:$E$2100,5,FALSE)</f>
        <v>154000</v>
      </c>
    </row>
    <row r="2886" spans="1:19">
      <c r="A2886" s="117" t="str">
        <f t="shared" si="272"/>
        <v>51352012</v>
      </c>
      <c r="B2886" s="117">
        <f t="shared" si="270"/>
        <v>51</v>
      </c>
      <c r="C2886" s="117">
        <f t="shared" si="271"/>
        <v>35</v>
      </c>
      <c r="D2886" s="117">
        <v>224000</v>
      </c>
      <c r="E2886" s="117">
        <v>158000</v>
      </c>
      <c r="F2886" s="117">
        <v>2012</v>
      </c>
      <c r="G2886" s="117">
        <v>3.8050099999999998</v>
      </c>
      <c r="N2886" s="117" t="str">
        <f t="shared" si="273"/>
        <v>224000158000</v>
      </c>
      <c r="O2886" s="117">
        <f t="shared" si="274"/>
        <v>51</v>
      </c>
      <c r="P2886" s="117">
        <f t="shared" si="275"/>
        <v>35</v>
      </c>
      <c r="R2886" s="117">
        <f>VLOOKUP(B2886&amp;"-"&amp;C2886,Backgroundconc!$A$3:$E$2100,4,FALSE)</f>
        <v>224000</v>
      </c>
      <c r="S2886" s="117">
        <f>VLOOKUP(B2886&amp;"-"&amp;C2886,Backgroundconc!$A$3:$E$2100,5,FALSE)</f>
        <v>158000</v>
      </c>
    </row>
    <row r="2887" spans="1:19">
      <c r="A2887" s="117" t="str">
        <f t="shared" si="272"/>
        <v>51362012</v>
      </c>
      <c r="B2887" s="117">
        <f t="shared" si="270"/>
        <v>51</v>
      </c>
      <c r="C2887" s="117">
        <f t="shared" si="271"/>
        <v>36</v>
      </c>
      <c r="D2887" s="117">
        <v>224000</v>
      </c>
      <c r="E2887" s="117">
        <v>162000</v>
      </c>
      <c r="F2887" s="117">
        <v>2012</v>
      </c>
      <c r="G2887" s="117">
        <v>3.6008740000000001</v>
      </c>
      <c r="N2887" s="117" t="str">
        <f t="shared" si="273"/>
        <v>224000162000</v>
      </c>
      <c r="O2887" s="117">
        <f t="shared" si="274"/>
        <v>51</v>
      </c>
      <c r="P2887" s="117">
        <f t="shared" si="275"/>
        <v>36</v>
      </c>
      <c r="R2887" s="117">
        <f>VLOOKUP(B2887&amp;"-"&amp;C2887,Backgroundconc!$A$3:$E$2100,4,FALSE)</f>
        <v>224000</v>
      </c>
      <c r="S2887" s="117">
        <f>VLOOKUP(B2887&amp;"-"&amp;C2887,Backgroundconc!$A$3:$E$2100,5,FALSE)</f>
        <v>162000</v>
      </c>
    </row>
    <row r="2888" spans="1:19">
      <c r="A2888" s="117" t="str">
        <f t="shared" si="272"/>
        <v>51372012</v>
      </c>
      <c r="B2888" s="117">
        <f t="shared" si="270"/>
        <v>51</v>
      </c>
      <c r="C2888" s="117">
        <f t="shared" si="271"/>
        <v>37</v>
      </c>
      <c r="D2888" s="117">
        <v>224000</v>
      </c>
      <c r="E2888" s="117">
        <v>166000</v>
      </c>
      <c r="F2888" s="117">
        <v>2012</v>
      </c>
      <c r="G2888" s="117">
        <v>3.3675079999999999</v>
      </c>
      <c r="N2888" s="117" t="str">
        <f t="shared" si="273"/>
        <v>224000166000</v>
      </c>
      <c r="O2888" s="117">
        <f t="shared" si="274"/>
        <v>51</v>
      </c>
      <c r="P2888" s="117">
        <f t="shared" si="275"/>
        <v>37</v>
      </c>
      <c r="R2888" s="117">
        <f>VLOOKUP(B2888&amp;"-"&amp;C2888,Backgroundconc!$A$3:$E$2100,4,FALSE)</f>
        <v>224000</v>
      </c>
      <c r="S2888" s="117">
        <f>VLOOKUP(B2888&amp;"-"&amp;C2888,Backgroundconc!$A$3:$E$2100,5,FALSE)</f>
        <v>166000</v>
      </c>
    </row>
    <row r="2889" spans="1:19">
      <c r="A2889" s="117" t="str">
        <f t="shared" si="272"/>
        <v>51382012</v>
      </c>
      <c r="B2889" s="117">
        <f t="shared" si="270"/>
        <v>51</v>
      </c>
      <c r="C2889" s="117">
        <f t="shared" si="271"/>
        <v>38</v>
      </c>
      <c r="D2889" s="117">
        <v>224000</v>
      </c>
      <c r="E2889" s="117">
        <v>170000</v>
      </c>
      <c r="F2889" s="117">
        <v>2012</v>
      </c>
      <c r="G2889" s="117">
        <v>3.3811710000000001</v>
      </c>
      <c r="N2889" s="117" t="str">
        <f t="shared" si="273"/>
        <v>224000170000</v>
      </c>
      <c r="O2889" s="117">
        <f t="shared" si="274"/>
        <v>51</v>
      </c>
      <c r="P2889" s="117">
        <f t="shared" si="275"/>
        <v>38</v>
      </c>
      <c r="R2889" s="117">
        <f>VLOOKUP(B2889&amp;"-"&amp;C2889,Backgroundconc!$A$3:$E$2100,4,FALSE)</f>
        <v>224000</v>
      </c>
      <c r="S2889" s="117">
        <f>VLOOKUP(B2889&amp;"-"&amp;C2889,Backgroundconc!$A$3:$E$2100,5,FALSE)</f>
        <v>170000</v>
      </c>
    </row>
    <row r="2890" spans="1:19">
      <c r="A2890" s="117" t="str">
        <f t="shared" si="272"/>
        <v>51392012</v>
      </c>
      <c r="B2890" s="117">
        <f t="shared" si="270"/>
        <v>51</v>
      </c>
      <c r="C2890" s="117">
        <f t="shared" si="271"/>
        <v>39</v>
      </c>
      <c r="D2890" s="117">
        <v>224000</v>
      </c>
      <c r="E2890" s="117">
        <v>174000</v>
      </c>
      <c r="F2890" s="117">
        <v>2012</v>
      </c>
      <c r="G2890" s="117">
        <v>3.2605270000000002</v>
      </c>
      <c r="N2890" s="117" t="str">
        <f t="shared" si="273"/>
        <v>224000174000</v>
      </c>
      <c r="O2890" s="117">
        <f t="shared" si="274"/>
        <v>51</v>
      </c>
      <c r="P2890" s="117">
        <f t="shared" si="275"/>
        <v>39</v>
      </c>
      <c r="R2890" s="117">
        <f>VLOOKUP(B2890&amp;"-"&amp;C2890,Backgroundconc!$A$3:$E$2100,4,FALSE)</f>
        <v>224000</v>
      </c>
      <c r="S2890" s="117">
        <f>VLOOKUP(B2890&amp;"-"&amp;C2890,Backgroundconc!$A$3:$E$2100,5,FALSE)</f>
        <v>174000</v>
      </c>
    </row>
    <row r="2891" spans="1:19">
      <c r="A2891" s="117" t="str">
        <f t="shared" si="272"/>
        <v>51402012</v>
      </c>
      <c r="B2891" s="117">
        <f t="shared" si="270"/>
        <v>51</v>
      </c>
      <c r="C2891" s="117">
        <f t="shared" si="271"/>
        <v>40</v>
      </c>
      <c r="D2891" s="117">
        <v>224000</v>
      </c>
      <c r="E2891" s="117">
        <v>178000</v>
      </c>
      <c r="F2891" s="117">
        <v>2012</v>
      </c>
      <c r="G2891" s="117">
        <v>3.2135039999999999</v>
      </c>
      <c r="N2891" s="117" t="str">
        <f t="shared" si="273"/>
        <v>224000178000</v>
      </c>
      <c r="O2891" s="117">
        <f t="shared" si="274"/>
        <v>51</v>
      </c>
      <c r="P2891" s="117">
        <f t="shared" si="275"/>
        <v>40</v>
      </c>
      <c r="R2891" s="117">
        <f>VLOOKUP(B2891&amp;"-"&amp;C2891,Backgroundconc!$A$3:$E$2100,4,FALSE)</f>
        <v>224000</v>
      </c>
      <c r="S2891" s="117">
        <f>VLOOKUP(B2891&amp;"-"&amp;C2891,Backgroundconc!$A$3:$E$2100,5,FALSE)</f>
        <v>178000</v>
      </c>
    </row>
    <row r="2892" spans="1:19">
      <c r="A2892" s="117" t="str">
        <f t="shared" si="272"/>
        <v>51412012</v>
      </c>
      <c r="B2892" s="117">
        <f t="shared" si="270"/>
        <v>51</v>
      </c>
      <c r="C2892" s="117">
        <f t="shared" si="271"/>
        <v>41</v>
      </c>
      <c r="D2892" s="117">
        <v>224000</v>
      </c>
      <c r="E2892" s="117">
        <v>182000</v>
      </c>
      <c r="F2892" s="117">
        <v>2012</v>
      </c>
      <c r="G2892" s="117">
        <v>3.0193029999999998</v>
      </c>
      <c r="N2892" s="117" t="str">
        <f t="shared" si="273"/>
        <v>224000182000</v>
      </c>
      <c r="O2892" s="117">
        <f t="shared" si="274"/>
        <v>51</v>
      </c>
      <c r="P2892" s="117">
        <f t="shared" si="275"/>
        <v>41</v>
      </c>
      <c r="R2892" s="117">
        <f>VLOOKUP(B2892&amp;"-"&amp;C2892,Backgroundconc!$A$3:$E$2100,4,FALSE)</f>
        <v>224000</v>
      </c>
      <c r="S2892" s="117">
        <f>VLOOKUP(B2892&amp;"-"&amp;C2892,Backgroundconc!$A$3:$E$2100,5,FALSE)</f>
        <v>182000</v>
      </c>
    </row>
    <row r="2893" spans="1:19">
      <c r="A2893" s="117" t="str">
        <f t="shared" si="272"/>
        <v>51422012</v>
      </c>
      <c r="B2893" s="117">
        <f t="shared" si="270"/>
        <v>51</v>
      </c>
      <c r="C2893" s="117">
        <f t="shared" si="271"/>
        <v>42</v>
      </c>
      <c r="D2893" s="117">
        <v>224000</v>
      </c>
      <c r="E2893" s="117">
        <v>186000</v>
      </c>
      <c r="F2893" s="117">
        <v>2012</v>
      </c>
      <c r="G2893" s="117">
        <v>2.9715769999999999</v>
      </c>
      <c r="N2893" s="117" t="str">
        <f t="shared" si="273"/>
        <v>224000186000</v>
      </c>
      <c r="O2893" s="117">
        <f t="shared" si="274"/>
        <v>51</v>
      </c>
      <c r="P2893" s="117">
        <f t="shared" si="275"/>
        <v>42</v>
      </c>
      <c r="R2893" s="117">
        <f>VLOOKUP(B2893&amp;"-"&amp;C2893,Backgroundconc!$A$3:$E$2100,4,FALSE)</f>
        <v>224000</v>
      </c>
      <c r="S2893" s="117">
        <f>VLOOKUP(B2893&amp;"-"&amp;C2893,Backgroundconc!$A$3:$E$2100,5,FALSE)</f>
        <v>186000</v>
      </c>
    </row>
    <row r="2894" spans="1:19">
      <c r="A2894" s="117" t="str">
        <f t="shared" si="272"/>
        <v>51432012</v>
      </c>
      <c r="B2894" s="117">
        <f t="shared" si="270"/>
        <v>51</v>
      </c>
      <c r="C2894" s="117">
        <f t="shared" si="271"/>
        <v>43</v>
      </c>
      <c r="D2894" s="117">
        <v>224000</v>
      </c>
      <c r="E2894" s="117">
        <v>190000</v>
      </c>
      <c r="F2894" s="117">
        <v>2012</v>
      </c>
      <c r="G2894" s="117">
        <v>3.153305</v>
      </c>
      <c r="N2894" s="117" t="str">
        <f t="shared" si="273"/>
        <v>224000190000</v>
      </c>
      <c r="O2894" s="117">
        <f t="shared" si="274"/>
        <v>51</v>
      </c>
      <c r="P2894" s="117">
        <f t="shared" si="275"/>
        <v>43</v>
      </c>
      <c r="R2894" s="117">
        <f>VLOOKUP(B2894&amp;"-"&amp;C2894,Backgroundconc!$A$3:$E$2100,4,FALSE)</f>
        <v>224000</v>
      </c>
      <c r="S2894" s="117">
        <f>VLOOKUP(B2894&amp;"-"&amp;C2894,Backgroundconc!$A$3:$E$2100,5,FALSE)</f>
        <v>190000</v>
      </c>
    </row>
    <row r="2895" spans="1:19">
      <c r="A2895" s="117" t="str">
        <f t="shared" si="272"/>
        <v>51442012</v>
      </c>
      <c r="B2895" s="117">
        <f t="shared" si="270"/>
        <v>51</v>
      </c>
      <c r="C2895" s="117">
        <f t="shared" si="271"/>
        <v>44</v>
      </c>
      <c r="D2895" s="117">
        <v>224000</v>
      </c>
      <c r="E2895" s="117">
        <v>194000</v>
      </c>
      <c r="F2895" s="117">
        <v>2012</v>
      </c>
      <c r="G2895" s="117">
        <v>3.1954940000000001</v>
      </c>
      <c r="N2895" s="117" t="str">
        <f t="shared" si="273"/>
        <v>224000194000</v>
      </c>
      <c r="O2895" s="117">
        <f t="shared" si="274"/>
        <v>51</v>
      </c>
      <c r="P2895" s="117">
        <f t="shared" si="275"/>
        <v>44</v>
      </c>
      <c r="R2895" s="117">
        <f>VLOOKUP(B2895&amp;"-"&amp;C2895,Backgroundconc!$A$3:$E$2100,4,FALSE)</f>
        <v>224000</v>
      </c>
      <c r="S2895" s="117">
        <f>VLOOKUP(B2895&amp;"-"&amp;C2895,Backgroundconc!$A$3:$E$2100,5,FALSE)</f>
        <v>194000</v>
      </c>
    </row>
    <row r="2896" spans="1:19">
      <c r="A2896" s="117" t="str">
        <f t="shared" si="272"/>
        <v>51452012</v>
      </c>
      <c r="B2896" s="117">
        <f t="shared" si="270"/>
        <v>51</v>
      </c>
      <c r="C2896" s="117">
        <f t="shared" si="271"/>
        <v>45</v>
      </c>
      <c r="D2896" s="117">
        <v>224000</v>
      </c>
      <c r="E2896" s="117">
        <v>198000</v>
      </c>
      <c r="F2896" s="117">
        <v>2012</v>
      </c>
      <c r="G2896" s="117">
        <v>3.4292449999999999</v>
      </c>
      <c r="N2896" s="117" t="str">
        <f t="shared" si="273"/>
        <v>224000198000</v>
      </c>
      <c r="O2896" s="117">
        <f t="shared" si="274"/>
        <v>51</v>
      </c>
      <c r="P2896" s="117">
        <f t="shared" si="275"/>
        <v>45</v>
      </c>
      <c r="R2896" s="117">
        <f>VLOOKUP(B2896&amp;"-"&amp;C2896,Backgroundconc!$A$3:$E$2100,4,FALSE)</f>
        <v>224000</v>
      </c>
      <c r="S2896" s="117">
        <f>VLOOKUP(B2896&amp;"-"&amp;C2896,Backgroundconc!$A$3:$E$2100,5,FALSE)</f>
        <v>198000</v>
      </c>
    </row>
    <row r="2897" spans="1:19">
      <c r="A2897" s="117" t="str">
        <f t="shared" si="272"/>
        <v>51462012</v>
      </c>
      <c r="B2897" s="117">
        <f t="shared" si="270"/>
        <v>51</v>
      </c>
      <c r="C2897" s="117">
        <f t="shared" si="271"/>
        <v>46</v>
      </c>
      <c r="D2897" s="117">
        <v>224000</v>
      </c>
      <c r="E2897" s="117">
        <v>202000</v>
      </c>
      <c r="F2897" s="117">
        <v>2012</v>
      </c>
      <c r="G2897" s="117">
        <v>3.314006</v>
      </c>
      <c r="N2897" s="117" t="str">
        <f t="shared" si="273"/>
        <v>224000202000</v>
      </c>
      <c r="O2897" s="117">
        <f t="shared" si="274"/>
        <v>51</v>
      </c>
      <c r="P2897" s="117">
        <f t="shared" si="275"/>
        <v>46</v>
      </c>
      <c r="R2897" s="117">
        <f>VLOOKUP(B2897&amp;"-"&amp;C2897,Backgroundconc!$A$3:$E$2100,4,FALSE)</f>
        <v>224000</v>
      </c>
      <c r="S2897" s="117">
        <f>VLOOKUP(B2897&amp;"-"&amp;C2897,Backgroundconc!$A$3:$E$2100,5,FALSE)</f>
        <v>202000</v>
      </c>
    </row>
    <row r="2898" spans="1:19">
      <c r="A2898" s="117" t="str">
        <f t="shared" si="272"/>
        <v>51472012</v>
      </c>
      <c r="B2898" s="117">
        <f t="shared" si="270"/>
        <v>51</v>
      </c>
      <c r="C2898" s="117">
        <f t="shared" si="271"/>
        <v>47</v>
      </c>
      <c r="D2898" s="117">
        <v>224000</v>
      </c>
      <c r="E2898" s="117">
        <v>206000</v>
      </c>
      <c r="F2898" s="117">
        <v>2012</v>
      </c>
      <c r="G2898" s="117">
        <v>3.2751749999999999</v>
      </c>
      <c r="N2898" s="117" t="str">
        <f t="shared" si="273"/>
        <v>224000206000</v>
      </c>
      <c r="O2898" s="117">
        <f t="shared" si="274"/>
        <v>51</v>
      </c>
      <c r="P2898" s="117">
        <f t="shared" si="275"/>
        <v>47</v>
      </c>
      <c r="R2898" s="117">
        <f>VLOOKUP(B2898&amp;"-"&amp;C2898,Backgroundconc!$A$3:$E$2100,4,FALSE)</f>
        <v>224000</v>
      </c>
      <c r="S2898" s="117">
        <f>VLOOKUP(B2898&amp;"-"&amp;C2898,Backgroundconc!$A$3:$E$2100,5,FALSE)</f>
        <v>206000</v>
      </c>
    </row>
    <row r="2899" spans="1:19">
      <c r="A2899" s="117" t="str">
        <f t="shared" si="272"/>
        <v>51482012</v>
      </c>
      <c r="B2899" s="117">
        <f t="shared" si="270"/>
        <v>51</v>
      </c>
      <c r="C2899" s="117">
        <f t="shared" si="271"/>
        <v>48</v>
      </c>
      <c r="D2899" s="117">
        <v>224000</v>
      </c>
      <c r="E2899" s="117">
        <v>210000</v>
      </c>
      <c r="F2899" s="117">
        <v>2012</v>
      </c>
      <c r="G2899" s="117">
        <v>3.0318619999999998</v>
      </c>
      <c r="N2899" s="117" t="str">
        <f t="shared" si="273"/>
        <v>224000210000</v>
      </c>
      <c r="O2899" s="117">
        <f t="shared" si="274"/>
        <v>51</v>
      </c>
      <c r="P2899" s="117">
        <f t="shared" si="275"/>
        <v>48</v>
      </c>
      <c r="R2899" s="117">
        <f>VLOOKUP(B2899&amp;"-"&amp;C2899,Backgroundconc!$A$3:$E$2100,4,FALSE)</f>
        <v>224000</v>
      </c>
      <c r="S2899" s="117">
        <f>VLOOKUP(B2899&amp;"-"&amp;C2899,Backgroundconc!$A$3:$E$2100,5,FALSE)</f>
        <v>210000</v>
      </c>
    </row>
    <row r="2900" spans="1:19">
      <c r="A2900" s="117" t="str">
        <f t="shared" si="272"/>
        <v>51492012</v>
      </c>
      <c r="B2900" s="117">
        <f t="shared" si="270"/>
        <v>51</v>
      </c>
      <c r="C2900" s="117">
        <f t="shared" si="271"/>
        <v>49</v>
      </c>
      <c r="D2900" s="117">
        <v>224000</v>
      </c>
      <c r="E2900" s="117">
        <v>214000</v>
      </c>
      <c r="F2900" s="117">
        <v>2012</v>
      </c>
      <c r="G2900" s="117">
        <v>2.9979770000000001</v>
      </c>
      <c r="N2900" s="117" t="str">
        <f t="shared" si="273"/>
        <v>224000214000</v>
      </c>
      <c r="O2900" s="117">
        <f t="shared" si="274"/>
        <v>51</v>
      </c>
      <c r="P2900" s="117">
        <f t="shared" si="275"/>
        <v>49</v>
      </c>
      <c r="R2900" s="117">
        <f>VLOOKUP(B2900&amp;"-"&amp;C2900,Backgroundconc!$A$3:$E$2100,4,FALSE)</f>
        <v>224000</v>
      </c>
      <c r="S2900" s="117">
        <f>VLOOKUP(B2900&amp;"-"&amp;C2900,Backgroundconc!$A$3:$E$2100,5,FALSE)</f>
        <v>214000</v>
      </c>
    </row>
    <row r="2901" spans="1:19">
      <c r="A2901" s="117" t="str">
        <f t="shared" si="272"/>
        <v>51502012</v>
      </c>
      <c r="B2901" s="117">
        <f t="shared" si="270"/>
        <v>51</v>
      </c>
      <c r="C2901" s="117">
        <f t="shared" si="271"/>
        <v>50</v>
      </c>
      <c r="D2901" s="117">
        <v>224000</v>
      </c>
      <c r="E2901" s="117">
        <v>218000</v>
      </c>
      <c r="F2901" s="117">
        <v>2012</v>
      </c>
      <c r="G2901" s="117">
        <v>3.1991070000000001</v>
      </c>
      <c r="N2901" s="117" t="str">
        <f t="shared" si="273"/>
        <v>224000218000</v>
      </c>
      <c r="O2901" s="117">
        <f t="shared" si="274"/>
        <v>51</v>
      </c>
      <c r="P2901" s="117">
        <f t="shared" si="275"/>
        <v>50</v>
      </c>
      <c r="R2901" s="117">
        <f>VLOOKUP(B2901&amp;"-"&amp;C2901,Backgroundconc!$A$3:$E$2100,4,FALSE)</f>
        <v>224000</v>
      </c>
      <c r="S2901" s="117">
        <f>VLOOKUP(B2901&amp;"-"&amp;C2901,Backgroundconc!$A$3:$E$2100,5,FALSE)</f>
        <v>218000</v>
      </c>
    </row>
    <row r="2902" spans="1:19">
      <c r="A2902" s="117" t="str">
        <f t="shared" si="272"/>
        <v>51512012</v>
      </c>
      <c r="B2902" s="117">
        <f t="shared" si="270"/>
        <v>51</v>
      </c>
      <c r="C2902" s="117">
        <f t="shared" si="271"/>
        <v>51</v>
      </c>
      <c r="D2902" s="117">
        <v>224000</v>
      </c>
      <c r="E2902" s="117">
        <v>222000</v>
      </c>
      <c r="F2902" s="117">
        <v>2012</v>
      </c>
      <c r="G2902" s="117">
        <v>2.8806799999999999</v>
      </c>
      <c r="N2902" s="117" t="str">
        <f t="shared" si="273"/>
        <v>224000222000</v>
      </c>
      <c r="O2902" s="117">
        <f t="shared" si="274"/>
        <v>51</v>
      </c>
      <c r="P2902" s="117">
        <f t="shared" si="275"/>
        <v>51</v>
      </c>
      <c r="R2902" s="117" t="e">
        <f>VLOOKUP(B2902&amp;"-"&amp;C2902,Backgroundconc!$A$3:$E$2100,4,FALSE)</f>
        <v>#N/A</v>
      </c>
      <c r="S2902" s="117" t="e">
        <f>VLOOKUP(B2902&amp;"-"&amp;C2902,Backgroundconc!$A$3:$E$2100,5,FALSE)</f>
        <v>#N/A</v>
      </c>
    </row>
    <row r="2903" spans="1:19">
      <c r="A2903" s="117" t="str">
        <f t="shared" si="272"/>
        <v>51522012</v>
      </c>
      <c r="B2903" s="117">
        <f t="shared" si="270"/>
        <v>51</v>
      </c>
      <c r="C2903" s="117">
        <f t="shared" si="271"/>
        <v>52</v>
      </c>
      <c r="D2903" s="117">
        <v>224000</v>
      </c>
      <c r="E2903" s="117">
        <v>226000</v>
      </c>
      <c r="F2903" s="117">
        <v>2012</v>
      </c>
      <c r="G2903" s="117">
        <v>2.909891</v>
      </c>
      <c r="N2903" s="117" t="str">
        <f t="shared" si="273"/>
        <v>224000226000</v>
      </c>
      <c r="O2903" s="117">
        <f t="shared" si="274"/>
        <v>51</v>
      </c>
      <c r="P2903" s="117">
        <f t="shared" si="275"/>
        <v>52</v>
      </c>
      <c r="R2903" s="117" t="e">
        <f>VLOOKUP(B2903&amp;"-"&amp;C2903,Backgroundconc!$A$3:$E$2100,4,FALSE)</f>
        <v>#N/A</v>
      </c>
      <c r="S2903" s="117" t="e">
        <f>VLOOKUP(B2903&amp;"-"&amp;C2903,Backgroundconc!$A$3:$E$2100,5,FALSE)</f>
        <v>#N/A</v>
      </c>
    </row>
    <row r="2904" spans="1:19">
      <c r="A2904" s="117" t="str">
        <f t="shared" si="272"/>
        <v>51532012</v>
      </c>
      <c r="B2904" s="117">
        <f t="shared" si="270"/>
        <v>51</v>
      </c>
      <c r="C2904" s="117">
        <f t="shared" si="271"/>
        <v>53</v>
      </c>
      <c r="D2904" s="117">
        <v>224000</v>
      </c>
      <c r="E2904" s="117">
        <v>230000</v>
      </c>
      <c r="F2904" s="117">
        <v>2012</v>
      </c>
      <c r="G2904" s="117">
        <v>3.1562929999999998</v>
      </c>
      <c r="N2904" s="117" t="str">
        <f t="shared" si="273"/>
        <v>224000230000</v>
      </c>
      <c r="O2904" s="117">
        <f t="shared" si="274"/>
        <v>51</v>
      </c>
      <c r="P2904" s="117">
        <f t="shared" si="275"/>
        <v>53</v>
      </c>
      <c r="R2904" s="117" t="e">
        <f>VLOOKUP(B2904&amp;"-"&amp;C2904,Backgroundconc!$A$3:$E$2100,4,FALSE)</f>
        <v>#N/A</v>
      </c>
      <c r="S2904" s="117" t="e">
        <f>VLOOKUP(B2904&amp;"-"&amp;C2904,Backgroundconc!$A$3:$E$2100,5,FALSE)</f>
        <v>#N/A</v>
      </c>
    </row>
    <row r="2905" spans="1:19">
      <c r="A2905" s="117" t="str">
        <f t="shared" si="272"/>
        <v>51542012</v>
      </c>
      <c r="B2905" s="117">
        <f t="shared" si="270"/>
        <v>51</v>
      </c>
      <c r="C2905" s="117">
        <f t="shared" si="271"/>
        <v>54</v>
      </c>
      <c r="D2905" s="117">
        <v>224000</v>
      </c>
      <c r="E2905" s="117">
        <v>234000</v>
      </c>
      <c r="F2905" s="117">
        <v>2012</v>
      </c>
      <c r="G2905" s="117">
        <v>2.8596659999999998</v>
      </c>
      <c r="N2905" s="117" t="str">
        <f t="shared" si="273"/>
        <v>224000234000</v>
      </c>
      <c r="O2905" s="117">
        <f t="shared" si="274"/>
        <v>51</v>
      </c>
      <c r="P2905" s="117">
        <f t="shared" si="275"/>
        <v>54</v>
      </c>
      <c r="R2905" s="117" t="e">
        <f>VLOOKUP(B2905&amp;"-"&amp;C2905,Backgroundconc!$A$3:$E$2100,4,FALSE)</f>
        <v>#N/A</v>
      </c>
      <c r="S2905" s="117" t="e">
        <f>VLOOKUP(B2905&amp;"-"&amp;C2905,Backgroundconc!$A$3:$E$2100,5,FALSE)</f>
        <v>#N/A</v>
      </c>
    </row>
    <row r="2906" spans="1:19">
      <c r="A2906" s="117" t="str">
        <f t="shared" si="272"/>
        <v>51552012</v>
      </c>
      <c r="B2906" s="117">
        <f t="shared" si="270"/>
        <v>51</v>
      </c>
      <c r="C2906" s="117">
        <f t="shared" si="271"/>
        <v>55</v>
      </c>
      <c r="D2906" s="117">
        <v>224000</v>
      </c>
      <c r="E2906" s="117">
        <v>238000</v>
      </c>
      <c r="F2906" s="117">
        <v>2012</v>
      </c>
      <c r="G2906" s="117">
        <v>2.8772630000000001</v>
      </c>
      <c r="N2906" s="117" t="str">
        <f t="shared" si="273"/>
        <v>224000238000</v>
      </c>
      <c r="O2906" s="117">
        <f t="shared" si="274"/>
        <v>51</v>
      </c>
      <c r="P2906" s="117">
        <f t="shared" si="275"/>
        <v>55</v>
      </c>
      <c r="R2906" s="117" t="e">
        <f>VLOOKUP(B2906&amp;"-"&amp;C2906,Backgroundconc!$A$3:$E$2100,4,FALSE)</f>
        <v>#N/A</v>
      </c>
      <c r="S2906" s="117" t="e">
        <f>VLOOKUP(B2906&amp;"-"&amp;C2906,Backgroundconc!$A$3:$E$2100,5,FALSE)</f>
        <v>#N/A</v>
      </c>
    </row>
    <row r="2907" spans="1:19">
      <c r="A2907" s="117" t="str">
        <f t="shared" si="272"/>
        <v>51562012</v>
      </c>
      <c r="B2907" s="117">
        <f t="shared" si="270"/>
        <v>51</v>
      </c>
      <c r="C2907" s="117">
        <f t="shared" si="271"/>
        <v>56</v>
      </c>
      <c r="D2907" s="117">
        <v>224000</v>
      </c>
      <c r="E2907" s="117">
        <v>242000</v>
      </c>
      <c r="F2907" s="117">
        <v>2012</v>
      </c>
      <c r="G2907" s="117">
        <v>2.8937400000000002</v>
      </c>
      <c r="N2907" s="117" t="str">
        <f t="shared" si="273"/>
        <v>224000242000</v>
      </c>
      <c r="O2907" s="117">
        <f t="shared" si="274"/>
        <v>51</v>
      </c>
      <c r="P2907" s="117">
        <f t="shared" si="275"/>
        <v>56</v>
      </c>
      <c r="R2907" s="117" t="e">
        <f>VLOOKUP(B2907&amp;"-"&amp;C2907,Backgroundconc!$A$3:$E$2100,4,FALSE)</f>
        <v>#N/A</v>
      </c>
      <c r="S2907" s="117" t="e">
        <f>VLOOKUP(B2907&amp;"-"&amp;C2907,Backgroundconc!$A$3:$E$2100,5,FALSE)</f>
        <v>#N/A</v>
      </c>
    </row>
    <row r="2908" spans="1:19">
      <c r="A2908" s="117" t="str">
        <f t="shared" si="272"/>
        <v>51572012</v>
      </c>
      <c r="B2908" s="117">
        <f t="shared" ref="B2908:B2971" si="276">(D2908-24000)/4000+1</f>
        <v>51</v>
      </c>
      <c r="C2908" s="117">
        <f t="shared" ref="C2908:C2971" si="277">(E2908-22000)/4000+1</f>
        <v>57</v>
      </c>
      <c r="D2908" s="117">
        <v>224000</v>
      </c>
      <c r="E2908" s="117">
        <v>246000</v>
      </c>
      <c r="F2908" s="117">
        <v>2012</v>
      </c>
      <c r="G2908" s="117">
        <v>3.2018360000000001</v>
      </c>
      <c r="N2908" s="117" t="str">
        <f t="shared" si="273"/>
        <v>224000246000</v>
      </c>
      <c r="O2908" s="117">
        <f t="shared" si="274"/>
        <v>51</v>
      </c>
      <c r="P2908" s="117">
        <f t="shared" si="275"/>
        <v>57</v>
      </c>
      <c r="R2908" s="117" t="e">
        <f>VLOOKUP(B2908&amp;"-"&amp;C2908,Backgroundconc!$A$3:$E$2100,4,FALSE)</f>
        <v>#N/A</v>
      </c>
      <c r="S2908" s="117" t="e">
        <f>VLOOKUP(B2908&amp;"-"&amp;C2908,Backgroundconc!$A$3:$E$2100,5,FALSE)</f>
        <v>#N/A</v>
      </c>
    </row>
    <row r="2909" spans="1:19">
      <c r="A2909" s="117" t="str">
        <f t="shared" si="272"/>
        <v>5212012</v>
      </c>
      <c r="B2909" s="117">
        <f t="shared" si="276"/>
        <v>52</v>
      </c>
      <c r="C2909" s="117">
        <f t="shared" si="277"/>
        <v>1</v>
      </c>
      <c r="D2909" s="117">
        <v>228000</v>
      </c>
      <c r="E2909" s="117">
        <v>22000</v>
      </c>
      <c r="F2909" s="117">
        <v>2012</v>
      </c>
      <c r="G2909" s="117">
        <v>2.6070250000000001</v>
      </c>
      <c r="N2909" s="117" t="str">
        <f t="shared" si="273"/>
        <v>22800022000</v>
      </c>
      <c r="O2909" s="117">
        <f t="shared" si="274"/>
        <v>52</v>
      </c>
      <c r="P2909" s="117">
        <f t="shared" si="275"/>
        <v>1</v>
      </c>
      <c r="R2909" s="117">
        <f>VLOOKUP(B2909&amp;"-"&amp;C2909,Backgroundconc!$A$3:$E$2100,4,FALSE)</f>
        <v>228000</v>
      </c>
      <c r="S2909" s="117">
        <f>VLOOKUP(B2909&amp;"-"&amp;C2909,Backgroundconc!$A$3:$E$2100,5,FALSE)</f>
        <v>22000</v>
      </c>
    </row>
    <row r="2910" spans="1:19">
      <c r="A2910" s="117" t="str">
        <f t="shared" si="272"/>
        <v>5222012</v>
      </c>
      <c r="B2910" s="117">
        <f t="shared" si="276"/>
        <v>52</v>
      </c>
      <c r="C2910" s="117">
        <f t="shared" si="277"/>
        <v>2</v>
      </c>
      <c r="D2910" s="117">
        <v>228000</v>
      </c>
      <c r="E2910" s="117">
        <v>26000</v>
      </c>
      <c r="F2910" s="117">
        <v>2012</v>
      </c>
      <c r="G2910" s="117">
        <v>2.7882690000000001</v>
      </c>
      <c r="N2910" s="117" t="str">
        <f t="shared" si="273"/>
        <v>22800026000</v>
      </c>
      <c r="O2910" s="117">
        <f t="shared" si="274"/>
        <v>52</v>
      </c>
      <c r="P2910" s="117">
        <f t="shared" si="275"/>
        <v>2</v>
      </c>
      <c r="R2910" s="117">
        <f>VLOOKUP(B2910&amp;"-"&amp;C2910,Backgroundconc!$A$3:$E$2100,4,FALSE)</f>
        <v>228000</v>
      </c>
      <c r="S2910" s="117">
        <f>VLOOKUP(B2910&amp;"-"&amp;C2910,Backgroundconc!$A$3:$E$2100,5,FALSE)</f>
        <v>26000</v>
      </c>
    </row>
    <row r="2911" spans="1:19">
      <c r="A2911" s="117" t="str">
        <f t="shared" si="272"/>
        <v>5232012</v>
      </c>
      <c r="B2911" s="117">
        <f t="shared" si="276"/>
        <v>52</v>
      </c>
      <c r="C2911" s="117">
        <f t="shared" si="277"/>
        <v>3</v>
      </c>
      <c r="D2911" s="117">
        <v>228000</v>
      </c>
      <c r="E2911" s="117">
        <v>30000</v>
      </c>
      <c r="F2911" s="117">
        <v>2012</v>
      </c>
      <c r="G2911" s="117">
        <v>2.6729349999999998</v>
      </c>
      <c r="N2911" s="117" t="str">
        <f t="shared" si="273"/>
        <v>22800030000</v>
      </c>
      <c r="O2911" s="117">
        <f t="shared" si="274"/>
        <v>52</v>
      </c>
      <c r="P2911" s="117">
        <f t="shared" si="275"/>
        <v>3</v>
      </c>
      <c r="R2911" s="117">
        <f>VLOOKUP(B2911&amp;"-"&amp;C2911,Backgroundconc!$A$3:$E$2100,4,FALSE)</f>
        <v>228000</v>
      </c>
      <c r="S2911" s="117">
        <f>VLOOKUP(B2911&amp;"-"&amp;C2911,Backgroundconc!$A$3:$E$2100,5,FALSE)</f>
        <v>30000</v>
      </c>
    </row>
    <row r="2912" spans="1:19">
      <c r="A2912" s="117" t="str">
        <f t="shared" si="272"/>
        <v>5242012</v>
      </c>
      <c r="B2912" s="117">
        <f t="shared" si="276"/>
        <v>52</v>
      </c>
      <c r="C2912" s="117">
        <f t="shared" si="277"/>
        <v>4</v>
      </c>
      <c r="D2912" s="117">
        <v>228000</v>
      </c>
      <c r="E2912" s="117">
        <v>34000</v>
      </c>
      <c r="F2912" s="117">
        <v>2012</v>
      </c>
      <c r="G2912" s="117">
        <v>2.447908</v>
      </c>
      <c r="N2912" s="117" t="str">
        <f t="shared" si="273"/>
        <v>22800034000</v>
      </c>
      <c r="O2912" s="117">
        <f t="shared" si="274"/>
        <v>52</v>
      </c>
      <c r="P2912" s="117">
        <f t="shared" si="275"/>
        <v>4</v>
      </c>
      <c r="R2912" s="117">
        <f>VLOOKUP(B2912&amp;"-"&amp;C2912,Backgroundconc!$A$3:$E$2100,4,FALSE)</f>
        <v>228000</v>
      </c>
      <c r="S2912" s="117">
        <f>VLOOKUP(B2912&amp;"-"&amp;C2912,Backgroundconc!$A$3:$E$2100,5,FALSE)</f>
        <v>34000</v>
      </c>
    </row>
    <row r="2913" spans="1:19">
      <c r="A2913" s="117" t="str">
        <f t="shared" si="272"/>
        <v>5252012</v>
      </c>
      <c r="B2913" s="117">
        <f t="shared" si="276"/>
        <v>52</v>
      </c>
      <c r="C2913" s="117">
        <f t="shared" si="277"/>
        <v>5</v>
      </c>
      <c r="D2913" s="117">
        <v>228000</v>
      </c>
      <c r="E2913" s="117">
        <v>38000</v>
      </c>
      <c r="F2913" s="117">
        <v>2012</v>
      </c>
      <c r="G2913" s="117">
        <v>2.7388840000000001</v>
      </c>
      <c r="N2913" s="117" t="str">
        <f t="shared" si="273"/>
        <v>22800038000</v>
      </c>
      <c r="O2913" s="117">
        <f t="shared" si="274"/>
        <v>52</v>
      </c>
      <c r="P2913" s="117">
        <f t="shared" si="275"/>
        <v>5</v>
      </c>
      <c r="R2913" s="117">
        <f>VLOOKUP(B2913&amp;"-"&amp;C2913,Backgroundconc!$A$3:$E$2100,4,FALSE)</f>
        <v>228000</v>
      </c>
      <c r="S2913" s="117">
        <f>VLOOKUP(B2913&amp;"-"&amp;C2913,Backgroundconc!$A$3:$E$2100,5,FALSE)</f>
        <v>38000</v>
      </c>
    </row>
    <row r="2914" spans="1:19">
      <c r="A2914" s="117" t="str">
        <f t="shared" si="272"/>
        <v>5262012</v>
      </c>
      <c r="B2914" s="117">
        <f t="shared" si="276"/>
        <v>52</v>
      </c>
      <c r="C2914" s="117">
        <f t="shared" si="277"/>
        <v>6</v>
      </c>
      <c r="D2914" s="117">
        <v>228000</v>
      </c>
      <c r="E2914" s="117">
        <v>42000</v>
      </c>
      <c r="F2914" s="117">
        <v>2012</v>
      </c>
      <c r="G2914" s="117">
        <v>2.9659789999999999</v>
      </c>
      <c r="N2914" s="117" t="str">
        <f t="shared" si="273"/>
        <v>22800042000</v>
      </c>
      <c r="O2914" s="117">
        <f t="shared" si="274"/>
        <v>52</v>
      </c>
      <c r="P2914" s="117">
        <f t="shared" si="275"/>
        <v>6</v>
      </c>
      <c r="R2914" s="117">
        <f>VLOOKUP(B2914&amp;"-"&amp;C2914,Backgroundconc!$A$3:$E$2100,4,FALSE)</f>
        <v>228000</v>
      </c>
      <c r="S2914" s="117">
        <f>VLOOKUP(B2914&amp;"-"&amp;C2914,Backgroundconc!$A$3:$E$2100,5,FALSE)</f>
        <v>42000</v>
      </c>
    </row>
    <row r="2915" spans="1:19">
      <c r="A2915" s="117" t="str">
        <f t="shared" si="272"/>
        <v>5272012</v>
      </c>
      <c r="B2915" s="117">
        <f t="shared" si="276"/>
        <v>52</v>
      </c>
      <c r="C2915" s="117">
        <f t="shared" si="277"/>
        <v>7</v>
      </c>
      <c r="D2915" s="117">
        <v>228000</v>
      </c>
      <c r="E2915" s="117">
        <v>46000</v>
      </c>
      <c r="F2915" s="117">
        <v>2012</v>
      </c>
      <c r="G2915" s="117">
        <v>2.889027</v>
      </c>
      <c r="N2915" s="117" t="str">
        <f t="shared" si="273"/>
        <v>22800046000</v>
      </c>
      <c r="O2915" s="117">
        <f t="shared" si="274"/>
        <v>52</v>
      </c>
      <c r="P2915" s="117">
        <f t="shared" si="275"/>
        <v>7</v>
      </c>
      <c r="R2915" s="117">
        <f>VLOOKUP(B2915&amp;"-"&amp;C2915,Backgroundconc!$A$3:$E$2100,4,FALSE)</f>
        <v>228000</v>
      </c>
      <c r="S2915" s="117">
        <f>VLOOKUP(B2915&amp;"-"&amp;C2915,Backgroundconc!$A$3:$E$2100,5,FALSE)</f>
        <v>46000</v>
      </c>
    </row>
    <row r="2916" spans="1:19">
      <c r="A2916" s="117" t="str">
        <f t="shared" si="272"/>
        <v>5282012</v>
      </c>
      <c r="B2916" s="117">
        <f t="shared" si="276"/>
        <v>52</v>
      </c>
      <c r="C2916" s="117">
        <f t="shared" si="277"/>
        <v>8</v>
      </c>
      <c r="D2916" s="117">
        <v>228000</v>
      </c>
      <c r="E2916" s="117">
        <v>50000</v>
      </c>
      <c r="F2916" s="117">
        <v>2012</v>
      </c>
      <c r="G2916" s="117">
        <v>2.768713</v>
      </c>
      <c r="N2916" s="117" t="str">
        <f t="shared" si="273"/>
        <v>22800050000</v>
      </c>
      <c r="O2916" s="117">
        <f t="shared" si="274"/>
        <v>52</v>
      </c>
      <c r="P2916" s="117">
        <f t="shared" si="275"/>
        <v>8</v>
      </c>
      <c r="R2916" s="117">
        <f>VLOOKUP(B2916&amp;"-"&amp;C2916,Backgroundconc!$A$3:$E$2100,4,FALSE)</f>
        <v>228000</v>
      </c>
      <c r="S2916" s="117">
        <f>VLOOKUP(B2916&amp;"-"&amp;C2916,Backgroundconc!$A$3:$E$2100,5,FALSE)</f>
        <v>50000</v>
      </c>
    </row>
    <row r="2917" spans="1:19">
      <c r="A2917" s="117" t="str">
        <f t="shared" si="272"/>
        <v>5292012</v>
      </c>
      <c r="B2917" s="117">
        <f t="shared" si="276"/>
        <v>52</v>
      </c>
      <c r="C2917" s="117">
        <f t="shared" si="277"/>
        <v>9</v>
      </c>
      <c r="D2917" s="117">
        <v>228000</v>
      </c>
      <c r="E2917" s="117">
        <v>54000</v>
      </c>
      <c r="F2917" s="117">
        <v>2012</v>
      </c>
      <c r="G2917" s="117">
        <v>3.0868039999999999</v>
      </c>
      <c r="N2917" s="117" t="str">
        <f t="shared" si="273"/>
        <v>22800054000</v>
      </c>
      <c r="O2917" s="117">
        <f t="shared" si="274"/>
        <v>52</v>
      </c>
      <c r="P2917" s="117">
        <f t="shared" si="275"/>
        <v>9</v>
      </c>
      <c r="R2917" s="117">
        <f>VLOOKUP(B2917&amp;"-"&amp;C2917,Backgroundconc!$A$3:$E$2100,4,FALSE)</f>
        <v>228000</v>
      </c>
      <c r="S2917" s="117">
        <f>VLOOKUP(B2917&amp;"-"&amp;C2917,Backgroundconc!$A$3:$E$2100,5,FALSE)</f>
        <v>54000</v>
      </c>
    </row>
    <row r="2918" spans="1:19">
      <c r="A2918" s="117" t="str">
        <f t="shared" si="272"/>
        <v>52102012</v>
      </c>
      <c r="B2918" s="117">
        <f t="shared" si="276"/>
        <v>52</v>
      </c>
      <c r="C2918" s="117">
        <f t="shared" si="277"/>
        <v>10</v>
      </c>
      <c r="D2918" s="117">
        <v>228000</v>
      </c>
      <c r="E2918" s="117">
        <v>58000</v>
      </c>
      <c r="F2918" s="117">
        <v>2012</v>
      </c>
      <c r="G2918" s="117">
        <v>3.487387</v>
      </c>
      <c r="N2918" s="117" t="str">
        <f t="shared" si="273"/>
        <v>22800058000</v>
      </c>
      <c r="O2918" s="117">
        <f t="shared" si="274"/>
        <v>52</v>
      </c>
      <c r="P2918" s="117">
        <f t="shared" si="275"/>
        <v>10</v>
      </c>
      <c r="R2918" s="117">
        <f>VLOOKUP(B2918&amp;"-"&amp;C2918,Backgroundconc!$A$3:$E$2100,4,FALSE)</f>
        <v>228000</v>
      </c>
      <c r="S2918" s="117">
        <f>VLOOKUP(B2918&amp;"-"&amp;C2918,Backgroundconc!$A$3:$E$2100,5,FALSE)</f>
        <v>58000</v>
      </c>
    </row>
    <row r="2919" spans="1:19">
      <c r="A2919" s="117" t="str">
        <f t="shared" si="272"/>
        <v>52112012</v>
      </c>
      <c r="B2919" s="117">
        <f t="shared" si="276"/>
        <v>52</v>
      </c>
      <c r="C2919" s="117">
        <f t="shared" si="277"/>
        <v>11</v>
      </c>
      <c r="D2919" s="117">
        <v>228000</v>
      </c>
      <c r="E2919" s="117">
        <v>62000</v>
      </c>
      <c r="F2919" s="117">
        <v>2012</v>
      </c>
      <c r="G2919" s="117">
        <v>3.7799339999999999</v>
      </c>
      <c r="N2919" s="117" t="str">
        <f t="shared" si="273"/>
        <v>22800062000</v>
      </c>
      <c r="O2919" s="117">
        <f t="shared" si="274"/>
        <v>52</v>
      </c>
      <c r="P2919" s="117">
        <f t="shared" si="275"/>
        <v>11</v>
      </c>
      <c r="R2919" s="117">
        <f>VLOOKUP(B2919&amp;"-"&amp;C2919,Backgroundconc!$A$3:$E$2100,4,FALSE)</f>
        <v>228000</v>
      </c>
      <c r="S2919" s="117">
        <f>VLOOKUP(B2919&amp;"-"&amp;C2919,Backgroundconc!$A$3:$E$2100,5,FALSE)</f>
        <v>62000</v>
      </c>
    </row>
    <row r="2920" spans="1:19">
      <c r="A2920" s="117" t="str">
        <f t="shared" si="272"/>
        <v>52122012</v>
      </c>
      <c r="B2920" s="117">
        <f t="shared" si="276"/>
        <v>52</v>
      </c>
      <c r="C2920" s="117">
        <f t="shared" si="277"/>
        <v>12</v>
      </c>
      <c r="D2920" s="117">
        <v>228000</v>
      </c>
      <c r="E2920" s="117">
        <v>66000</v>
      </c>
      <c r="F2920" s="117">
        <v>2012</v>
      </c>
      <c r="G2920" s="117">
        <v>3.923298</v>
      </c>
      <c r="N2920" s="117" t="str">
        <f t="shared" si="273"/>
        <v>22800066000</v>
      </c>
      <c r="O2920" s="117">
        <f t="shared" si="274"/>
        <v>52</v>
      </c>
      <c r="P2920" s="117">
        <f t="shared" si="275"/>
        <v>12</v>
      </c>
      <c r="R2920" s="117">
        <f>VLOOKUP(B2920&amp;"-"&amp;C2920,Backgroundconc!$A$3:$E$2100,4,FALSE)</f>
        <v>228000</v>
      </c>
      <c r="S2920" s="117">
        <f>VLOOKUP(B2920&amp;"-"&amp;C2920,Backgroundconc!$A$3:$E$2100,5,FALSE)</f>
        <v>66000</v>
      </c>
    </row>
    <row r="2921" spans="1:19">
      <c r="A2921" s="117" t="str">
        <f t="shared" si="272"/>
        <v>52132012</v>
      </c>
      <c r="B2921" s="117">
        <f t="shared" si="276"/>
        <v>52</v>
      </c>
      <c r="C2921" s="117">
        <f t="shared" si="277"/>
        <v>13</v>
      </c>
      <c r="D2921" s="117">
        <v>228000</v>
      </c>
      <c r="E2921" s="117">
        <v>70000</v>
      </c>
      <c r="F2921" s="117">
        <v>2012</v>
      </c>
      <c r="G2921" s="117">
        <v>4.09117</v>
      </c>
      <c r="N2921" s="117" t="str">
        <f t="shared" si="273"/>
        <v>22800070000</v>
      </c>
      <c r="O2921" s="117">
        <f t="shared" si="274"/>
        <v>52</v>
      </c>
      <c r="P2921" s="117">
        <f t="shared" si="275"/>
        <v>13</v>
      </c>
      <c r="R2921" s="117">
        <f>VLOOKUP(B2921&amp;"-"&amp;C2921,Backgroundconc!$A$3:$E$2100,4,FALSE)</f>
        <v>228000</v>
      </c>
      <c r="S2921" s="117">
        <f>VLOOKUP(B2921&amp;"-"&amp;C2921,Backgroundconc!$A$3:$E$2100,5,FALSE)</f>
        <v>70000</v>
      </c>
    </row>
    <row r="2922" spans="1:19">
      <c r="A2922" s="117" t="str">
        <f t="shared" si="272"/>
        <v>52142012</v>
      </c>
      <c r="B2922" s="117">
        <f t="shared" si="276"/>
        <v>52</v>
      </c>
      <c r="C2922" s="117">
        <f t="shared" si="277"/>
        <v>14</v>
      </c>
      <c r="D2922" s="117">
        <v>228000</v>
      </c>
      <c r="E2922" s="117">
        <v>74000</v>
      </c>
      <c r="F2922" s="117">
        <v>2012</v>
      </c>
      <c r="G2922" s="117">
        <v>3.8892519999999999</v>
      </c>
      <c r="N2922" s="117" t="str">
        <f t="shared" si="273"/>
        <v>22800074000</v>
      </c>
      <c r="O2922" s="117">
        <f t="shared" si="274"/>
        <v>52</v>
      </c>
      <c r="P2922" s="117">
        <f t="shared" si="275"/>
        <v>14</v>
      </c>
      <c r="R2922" s="117">
        <f>VLOOKUP(B2922&amp;"-"&amp;C2922,Backgroundconc!$A$3:$E$2100,4,FALSE)</f>
        <v>228000</v>
      </c>
      <c r="S2922" s="117">
        <f>VLOOKUP(B2922&amp;"-"&amp;C2922,Backgroundconc!$A$3:$E$2100,5,FALSE)</f>
        <v>74000</v>
      </c>
    </row>
    <row r="2923" spans="1:19">
      <c r="A2923" s="117" t="str">
        <f t="shared" si="272"/>
        <v>52152012</v>
      </c>
      <c r="B2923" s="117">
        <f t="shared" si="276"/>
        <v>52</v>
      </c>
      <c r="C2923" s="117">
        <f t="shared" si="277"/>
        <v>15</v>
      </c>
      <c r="D2923" s="117">
        <v>228000</v>
      </c>
      <c r="E2923" s="117">
        <v>78000</v>
      </c>
      <c r="F2923" s="117">
        <v>2012</v>
      </c>
      <c r="G2923" s="117">
        <v>3.511101</v>
      </c>
      <c r="N2923" s="117" t="str">
        <f t="shared" si="273"/>
        <v>22800078000</v>
      </c>
      <c r="O2923" s="117">
        <f t="shared" si="274"/>
        <v>52</v>
      </c>
      <c r="P2923" s="117">
        <f t="shared" si="275"/>
        <v>15</v>
      </c>
      <c r="R2923" s="117">
        <f>VLOOKUP(B2923&amp;"-"&amp;C2923,Backgroundconc!$A$3:$E$2100,4,FALSE)</f>
        <v>228000</v>
      </c>
      <c r="S2923" s="117">
        <f>VLOOKUP(B2923&amp;"-"&amp;C2923,Backgroundconc!$A$3:$E$2100,5,FALSE)</f>
        <v>78000</v>
      </c>
    </row>
    <row r="2924" spans="1:19">
      <c r="A2924" s="117" t="str">
        <f t="shared" si="272"/>
        <v>52162012</v>
      </c>
      <c r="B2924" s="117">
        <f t="shared" si="276"/>
        <v>52</v>
      </c>
      <c r="C2924" s="117">
        <f t="shared" si="277"/>
        <v>16</v>
      </c>
      <c r="D2924" s="117">
        <v>228000</v>
      </c>
      <c r="E2924" s="117">
        <v>82000</v>
      </c>
      <c r="F2924" s="117">
        <v>2012</v>
      </c>
      <c r="G2924" s="117">
        <v>3.4085009999999998</v>
      </c>
      <c r="N2924" s="117" t="str">
        <f t="shared" si="273"/>
        <v>22800082000</v>
      </c>
      <c r="O2924" s="117">
        <f t="shared" si="274"/>
        <v>52</v>
      </c>
      <c r="P2924" s="117">
        <f t="shared" si="275"/>
        <v>16</v>
      </c>
      <c r="R2924" s="117">
        <f>VLOOKUP(B2924&amp;"-"&amp;C2924,Backgroundconc!$A$3:$E$2100,4,FALSE)</f>
        <v>228000</v>
      </c>
      <c r="S2924" s="117">
        <f>VLOOKUP(B2924&amp;"-"&amp;C2924,Backgroundconc!$A$3:$E$2100,5,FALSE)</f>
        <v>82000</v>
      </c>
    </row>
    <row r="2925" spans="1:19">
      <c r="A2925" s="117" t="str">
        <f t="shared" si="272"/>
        <v>52172012</v>
      </c>
      <c r="B2925" s="117">
        <f t="shared" si="276"/>
        <v>52</v>
      </c>
      <c r="C2925" s="117">
        <f t="shared" si="277"/>
        <v>17</v>
      </c>
      <c r="D2925" s="117">
        <v>228000</v>
      </c>
      <c r="E2925" s="117">
        <v>86000</v>
      </c>
      <c r="F2925" s="117">
        <v>2012</v>
      </c>
      <c r="G2925" s="117">
        <v>3.456277</v>
      </c>
      <c r="N2925" s="117" t="str">
        <f t="shared" si="273"/>
        <v>22800086000</v>
      </c>
      <c r="O2925" s="117">
        <f t="shared" si="274"/>
        <v>52</v>
      </c>
      <c r="P2925" s="117">
        <f t="shared" si="275"/>
        <v>17</v>
      </c>
      <c r="R2925" s="117">
        <f>VLOOKUP(B2925&amp;"-"&amp;C2925,Backgroundconc!$A$3:$E$2100,4,FALSE)</f>
        <v>228000</v>
      </c>
      <c r="S2925" s="117">
        <f>VLOOKUP(B2925&amp;"-"&amp;C2925,Backgroundconc!$A$3:$E$2100,5,FALSE)</f>
        <v>86000</v>
      </c>
    </row>
    <row r="2926" spans="1:19">
      <c r="A2926" s="117" t="str">
        <f t="shared" si="272"/>
        <v>52182012</v>
      </c>
      <c r="B2926" s="117">
        <f t="shared" si="276"/>
        <v>52</v>
      </c>
      <c r="C2926" s="117">
        <f t="shared" si="277"/>
        <v>18</v>
      </c>
      <c r="D2926" s="117">
        <v>228000</v>
      </c>
      <c r="E2926" s="117">
        <v>90000</v>
      </c>
      <c r="F2926" s="117">
        <v>2012</v>
      </c>
      <c r="G2926" s="117">
        <v>3.2597499999999999</v>
      </c>
      <c r="N2926" s="117" t="str">
        <f t="shared" si="273"/>
        <v>22800090000</v>
      </c>
      <c r="O2926" s="117">
        <f t="shared" si="274"/>
        <v>52</v>
      </c>
      <c r="P2926" s="117">
        <f t="shared" si="275"/>
        <v>18</v>
      </c>
      <c r="R2926" s="117">
        <f>VLOOKUP(B2926&amp;"-"&amp;C2926,Backgroundconc!$A$3:$E$2100,4,FALSE)</f>
        <v>228000</v>
      </c>
      <c r="S2926" s="117">
        <f>VLOOKUP(B2926&amp;"-"&amp;C2926,Backgroundconc!$A$3:$E$2100,5,FALSE)</f>
        <v>90000</v>
      </c>
    </row>
    <row r="2927" spans="1:19">
      <c r="A2927" s="117" t="str">
        <f t="shared" si="272"/>
        <v>52192012</v>
      </c>
      <c r="B2927" s="117">
        <f t="shared" si="276"/>
        <v>52</v>
      </c>
      <c r="C2927" s="117">
        <f t="shared" si="277"/>
        <v>19</v>
      </c>
      <c r="D2927" s="117">
        <v>228000</v>
      </c>
      <c r="E2927" s="117">
        <v>94000</v>
      </c>
      <c r="F2927" s="117">
        <v>2012</v>
      </c>
      <c r="G2927" s="117">
        <v>3.1041500000000002</v>
      </c>
      <c r="N2927" s="117" t="str">
        <f t="shared" si="273"/>
        <v>22800094000</v>
      </c>
      <c r="O2927" s="117">
        <f t="shared" si="274"/>
        <v>52</v>
      </c>
      <c r="P2927" s="117">
        <f t="shared" si="275"/>
        <v>19</v>
      </c>
      <c r="R2927" s="117">
        <f>VLOOKUP(B2927&amp;"-"&amp;C2927,Backgroundconc!$A$3:$E$2100,4,FALSE)</f>
        <v>228000</v>
      </c>
      <c r="S2927" s="117">
        <f>VLOOKUP(B2927&amp;"-"&amp;C2927,Backgroundconc!$A$3:$E$2100,5,FALSE)</f>
        <v>94000</v>
      </c>
    </row>
    <row r="2928" spans="1:19">
      <c r="A2928" s="117" t="str">
        <f t="shared" si="272"/>
        <v>52202012</v>
      </c>
      <c r="B2928" s="117">
        <f t="shared" si="276"/>
        <v>52</v>
      </c>
      <c r="C2928" s="117">
        <f t="shared" si="277"/>
        <v>20</v>
      </c>
      <c r="D2928" s="117">
        <v>228000</v>
      </c>
      <c r="E2928" s="117">
        <v>98000</v>
      </c>
      <c r="F2928" s="117">
        <v>2012</v>
      </c>
      <c r="G2928" s="117">
        <v>3.2758180000000001</v>
      </c>
      <c r="N2928" s="117" t="str">
        <f t="shared" si="273"/>
        <v>22800098000</v>
      </c>
      <c r="O2928" s="117">
        <f t="shared" si="274"/>
        <v>52</v>
      </c>
      <c r="P2928" s="117">
        <f t="shared" si="275"/>
        <v>20</v>
      </c>
      <c r="R2928" s="117">
        <f>VLOOKUP(B2928&amp;"-"&amp;C2928,Backgroundconc!$A$3:$E$2100,4,FALSE)</f>
        <v>228000</v>
      </c>
      <c r="S2928" s="117">
        <f>VLOOKUP(B2928&amp;"-"&amp;C2928,Backgroundconc!$A$3:$E$2100,5,FALSE)</f>
        <v>98000</v>
      </c>
    </row>
    <row r="2929" spans="1:19">
      <c r="A2929" s="117" t="str">
        <f t="shared" si="272"/>
        <v>52212012</v>
      </c>
      <c r="B2929" s="117">
        <f t="shared" si="276"/>
        <v>52</v>
      </c>
      <c r="C2929" s="117">
        <f t="shared" si="277"/>
        <v>21</v>
      </c>
      <c r="D2929" s="117">
        <v>228000</v>
      </c>
      <c r="E2929" s="117">
        <v>102000</v>
      </c>
      <c r="F2929" s="117">
        <v>2012</v>
      </c>
      <c r="G2929" s="117">
        <v>2.8988969999999998</v>
      </c>
      <c r="N2929" s="117" t="str">
        <f t="shared" si="273"/>
        <v>228000102000</v>
      </c>
      <c r="O2929" s="117">
        <f t="shared" si="274"/>
        <v>52</v>
      </c>
      <c r="P2929" s="117">
        <f t="shared" si="275"/>
        <v>21</v>
      </c>
      <c r="R2929" s="117">
        <f>VLOOKUP(B2929&amp;"-"&amp;C2929,Backgroundconc!$A$3:$E$2100,4,FALSE)</f>
        <v>228000</v>
      </c>
      <c r="S2929" s="117">
        <f>VLOOKUP(B2929&amp;"-"&amp;C2929,Backgroundconc!$A$3:$E$2100,5,FALSE)</f>
        <v>102000</v>
      </c>
    </row>
    <row r="2930" spans="1:19">
      <c r="A2930" s="117" t="str">
        <f t="shared" si="272"/>
        <v>52222012</v>
      </c>
      <c r="B2930" s="117">
        <f t="shared" si="276"/>
        <v>52</v>
      </c>
      <c r="C2930" s="117">
        <f t="shared" si="277"/>
        <v>22</v>
      </c>
      <c r="D2930" s="117">
        <v>228000</v>
      </c>
      <c r="E2930" s="117">
        <v>106000</v>
      </c>
      <c r="F2930" s="117">
        <v>2012</v>
      </c>
      <c r="G2930" s="117">
        <v>3.164317</v>
      </c>
      <c r="N2930" s="117" t="str">
        <f t="shared" si="273"/>
        <v>228000106000</v>
      </c>
      <c r="O2930" s="117">
        <f t="shared" si="274"/>
        <v>52</v>
      </c>
      <c r="P2930" s="117">
        <f t="shared" si="275"/>
        <v>22</v>
      </c>
      <c r="R2930" s="117">
        <f>VLOOKUP(B2930&amp;"-"&amp;C2930,Backgroundconc!$A$3:$E$2100,4,FALSE)</f>
        <v>228000</v>
      </c>
      <c r="S2930" s="117">
        <f>VLOOKUP(B2930&amp;"-"&amp;C2930,Backgroundconc!$A$3:$E$2100,5,FALSE)</f>
        <v>106000</v>
      </c>
    </row>
    <row r="2931" spans="1:19">
      <c r="A2931" s="117" t="str">
        <f t="shared" si="272"/>
        <v>52232012</v>
      </c>
      <c r="B2931" s="117">
        <f t="shared" si="276"/>
        <v>52</v>
      </c>
      <c r="C2931" s="117">
        <f t="shared" si="277"/>
        <v>23</v>
      </c>
      <c r="D2931" s="117">
        <v>228000</v>
      </c>
      <c r="E2931" s="117">
        <v>110000</v>
      </c>
      <c r="F2931" s="117">
        <v>2012</v>
      </c>
      <c r="G2931" s="117">
        <v>2.9418980000000001</v>
      </c>
      <c r="N2931" s="117" t="str">
        <f t="shared" si="273"/>
        <v>228000110000</v>
      </c>
      <c r="O2931" s="117">
        <f t="shared" si="274"/>
        <v>52</v>
      </c>
      <c r="P2931" s="117">
        <f t="shared" si="275"/>
        <v>23</v>
      </c>
      <c r="R2931" s="117">
        <f>VLOOKUP(B2931&amp;"-"&amp;C2931,Backgroundconc!$A$3:$E$2100,4,FALSE)</f>
        <v>228000</v>
      </c>
      <c r="S2931" s="117">
        <f>VLOOKUP(B2931&amp;"-"&amp;C2931,Backgroundconc!$A$3:$E$2100,5,FALSE)</f>
        <v>110000</v>
      </c>
    </row>
    <row r="2932" spans="1:19">
      <c r="A2932" s="117" t="str">
        <f t="shared" si="272"/>
        <v>52242012</v>
      </c>
      <c r="B2932" s="117">
        <f t="shared" si="276"/>
        <v>52</v>
      </c>
      <c r="C2932" s="117">
        <f t="shared" si="277"/>
        <v>24</v>
      </c>
      <c r="D2932" s="117">
        <v>228000</v>
      </c>
      <c r="E2932" s="117">
        <v>114000</v>
      </c>
      <c r="F2932" s="117">
        <v>2012</v>
      </c>
      <c r="G2932" s="117">
        <v>2.7508180000000002</v>
      </c>
      <c r="N2932" s="117" t="str">
        <f t="shared" si="273"/>
        <v>228000114000</v>
      </c>
      <c r="O2932" s="117">
        <f t="shared" si="274"/>
        <v>52</v>
      </c>
      <c r="P2932" s="117">
        <f t="shared" si="275"/>
        <v>24</v>
      </c>
      <c r="R2932" s="117">
        <f>VLOOKUP(B2932&amp;"-"&amp;C2932,Backgroundconc!$A$3:$E$2100,4,FALSE)</f>
        <v>228000</v>
      </c>
      <c r="S2932" s="117">
        <f>VLOOKUP(B2932&amp;"-"&amp;C2932,Backgroundconc!$A$3:$E$2100,5,FALSE)</f>
        <v>114000</v>
      </c>
    </row>
    <row r="2933" spans="1:19">
      <c r="A2933" s="117" t="str">
        <f t="shared" si="272"/>
        <v>52252012</v>
      </c>
      <c r="B2933" s="117">
        <f t="shared" si="276"/>
        <v>52</v>
      </c>
      <c r="C2933" s="117">
        <f t="shared" si="277"/>
        <v>25</v>
      </c>
      <c r="D2933" s="117">
        <v>228000</v>
      </c>
      <c r="E2933" s="117">
        <v>118000</v>
      </c>
      <c r="F2933" s="117">
        <v>2012</v>
      </c>
      <c r="G2933" s="117">
        <v>3.0397880000000002</v>
      </c>
      <c r="N2933" s="117" t="str">
        <f t="shared" si="273"/>
        <v>228000118000</v>
      </c>
      <c r="O2933" s="117">
        <f t="shared" si="274"/>
        <v>52</v>
      </c>
      <c r="P2933" s="117">
        <f t="shared" si="275"/>
        <v>25</v>
      </c>
      <c r="R2933" s="117">
        <f>VLOOKUP(B2933&amp;"-"&amp;C2933,Backgroundconc!$A$3:$E$2100,4,FALSE)</f>
        <v>228000</v>
      </c>
      <c r="S2933" s="117">
        <f>VLOOKUP(B2933&amp;"-"&amp;C2933,Backgroundconc!$A$3:$E$2100,5,FALSE)</f>
        <v>118000</v>
      </c>
    </row>
    <row r="2934" spans="1:19">
      <c r="A2934" s="117" t="str">
        <f t="shared" si="272"/>
        <v>52262012</v>
      </c>
      <c r="B2934" s="117">
        <f t="shared" si="276"/>
        <v>52</v>
      </c>
      <c r="C2934" s="117">
        <f t="shared" si="277"/>
        <v>26</v>
      </c>
      <c r="D2934" s="117">
        <v>228000</v>
      </c>
      <c r="E2934" s="117">
        <v>122000</v>
      </c>
      <c r="F2934" s="117">
        <v>2012</v>
      </c>
      <c r="G2934" s="117">
        <v>2.9211710000000002</v>
      </c>
      <c r="N2934" s="117" t="str">
        <f t="shared" si="273"/>
        <v>228000122000</v>
      </c>
      <c r="O2934" s="117">
        <f t="shared" si="274"/>
        <v>52</v>
      </c>
      <c r="P2934" s="117">
        <f t="shared" si="275"/>
        <v>26</v>
      </c>
      <c r="R2934" s="117">
        <f>VLOOKUP(B2934&amp;"-"&amp;C2934,Backgroundconc!$A$3:$E$2100,4,FALSE)</f>
        <v>228000</v>
      </c>
      <c r="S2934" s="117">
        <f>VLOOKUP(B2934&amp;"-"&amp;C2934,Backgroundconc!$A$3:$E$2100,5,FALSE)</f>
        <v>122000</v>
      </c>
    </row>
    <row r="2935" spans="1:19">
      <c r="A2935" s="117" t="str">
        <f t="shared" si="272"/>
        <v>52272012</v>
      </c>
      <c r="B2935" s="117">
        <f t="shared" si="276"/>
        <v>52</v>
      </c>
      <c r="C2935" s="117">
        <f t="shared" si="277"/>
        <v>27</v>
      </c>
      <c r="D2935" s="117">
        <v>228000</v>
      </c>
      <c r="E2935" s="117">
        <v>126000</v>
      </c>
      <c r="F2935" s="117">
        <v>2012</v>
      </c>
      <c r="G2935" s="117">
        <v>3.0545930000000001</v>
      </c>
      <c r="N2935" s="117" t="str">
        <f t="shared" si="273"/>
        <v>228000126000</v>
      </c>
      <c r="O2935" s="117">
        <f t="shared" si="274"/>
        <v>52</v>
      </c>
      <c r="P2935" s="117">
        <f t="shared" si="275"/>
        <v>27</v>
      </c>
      <c r="R2935" s="117">
        <f>VLOOKUP(B2935&amp;"-"&amp;C2935,Backgroundconc!$A$3:$E$2100,4,FALSE)</f>
        <v>228000</v>
      </c>
      <c r="S2935" s="117">
        <f>VLOOKUP(B2935&amp;"-"&amp;C2935,Backgroundconc!$A$3:$E$2100,5,FALSE)</f>
        <v>126000</v>
      </c>
    </row>
    <row r="2936" spans="1:19">
      <c r="A2936" s="117" t="str">
        <f t="shared" si="272"/>
        <v>52282012</v>
      </c>
      <c r="B2936" s="117">
        <f t="shared" si="276"/>
        <v>52</v>
      </c>
      <c r="C2936" s="117">
        <f t="shared" si="277"/>
        <v>28</v>
      </c>
      <c r="D2936" s="117">
        <v>228000</v>
      </c>
      <c r="E2936" s="117">
        <v>130000</v>
      </c>
      <c r="F2936" s="117">
        <v>2012</v>
      </c>
      <c r="G2936" s="117">
        <v>2.873904</v>
      </c>
      <c r="N2936" s="117" t="str">
        <f t="shared" si="273"/>
        <v>228000130000</v>
      </c>
      <c r="O2936" s="117">
        <f t="shared" si="274"/>
        <v>52</v>
      </c>
      <c r="P2936" s="117">
        <f t="shared" si="275"/>
        <v>28</v>
      </c>
      <c r="R2936" s="117">
        <f>VLOOKUP(B2936&amp;"-"&amp;C2936,Backgroundconc!$A$3:$E$2100,4,FALSE)</f>
        <v>228000</v>
      </c>
      <c r="S2936" s="117">
        <f>VLOOKUP(B2936&amp;"-"&amp;C2936,Backgroundconc!$A$3:$E$2100,5,FALSE)</f>
        <v>130000</v>
      </c>
    </row>
    <row r="2937" spans="1:19">
      <c r="A2937" s="117" t="str">
        <f t="shared" si="272"/>
        <v>52292012</v>
      </c>
      <c r="B2937" s="117">
        <f t="shared" si="276"/>
        <v>52</v>
      </c>
      <c r="C2937" s="117">
        <f t="shared" si="277"/>
        <v>29</v>
      </c>
      <c r="D2937" s="117">
        <v>228000</v>
      </c>
      <c r="E2937" s="117">
        <v>134000</v>
      </c>
      <c r="F2937" s="117">
        <v>2012</v>
      </c>
      <c r="G2937" s="117">
        <v>2.631955</v>
      </c>
      <c r="N2937" s="117" t="str">
        <f t="shared" si="273"/>
        <v>228000134000</v>
      </c>
      <c r="O2937" s="117">
        <f t="shared" si="274"/>
        <v>52</v>
      </c>
      <c r="P2937" s="117">
        <f t="shared" si="275"/>
        <v>29</v>
      </c>
      <c r="R2937" s="117">
        <f>VLOOKUP(B2937&amp;"-"&amp;C2937,Backgroundconc!$A$3:$E$2100,4,FALSE)</f>
        <v>228000</v>
      </c>
      <c r="S2937" s="117">
        <f>VLOOKUP(B2937&amp;"-"&amp;C2937,Backgroundconc!$A$3:$E$2100,5,FALSE)</f>
        <v>134000</v>
      </c>
    </row>
    <row r="2938" spans="1:19">
      <c r="A2938" s="117" t="str">
        <f t="shared" si="272"/>
        <v>52302012</v>
      </c>
      <c r="B2938" s="117">
        <f t="shared" si="276"/>
        <v>52</v>
      </c>
      <c r="C2938" s="117">
        <f t="shared" si="277"/>
        <v>30</v>
      </c>
      <c r="D2938" s="117">
        <v>228000</v>
      </c>
      <c r="E2938" s="117">
        <v>138000</v>
      </c>
      <c r="F2938" s="117">
        <v>2012</v>
      </c>
      <c r="G2938" s="117">
        <v>2.4887570000000001</v>
      </c>
      <c r="N2938" s="117" t="str">
        <f t="shared" si="273"/>
        <v>228000138000</v>
      </c>
      <c r="O2938" s="117">
        <f t="shared" si="274"/>
        <v>52</v>
      </c>
      <c r="P2938" s="117">
        <f t="shared" si="275"/>
        <v>30</v>
      </c>
      <c r="R2938" s="117">
        <f>VLOOKUP(B2938&amp;"-"&amp;C2938,Backgroundconc!$A$3:$E$2100,4,FALSE)</f>
        <v>228000</v>
      </c>
      <c r="S2938" s="117">
        <f>VLOOKUP(B2938&amp;"-"&amp;C2938,Backgroundconc!$A$3:$E$2100,5,FALSE)</f>
        <v>138000</v>
      </c>
    </row>
    <row r="2939" spans="1:19">
      <c r="A2939" s="117" t="str">
        <f t="shared" si="272"/>
        <v>52312012</v>
      </c>
      <c r="B2939" s="117">
        <f t="shared" si="276"/>
        <v>52</v>
      </c>
      <c r="C2939" s="117">
        <f t="shared" si="277"/>
        <v>31</v>
      </c>
      <c r="D2939" s="117">
        <v>228000</v>
      </c>
      <c r="E2939" s="117">
        <v>142000</v>
      </c>
      <c r="F2939" s="117">
        <v>2012</v>
      </c>
      <c r="G2939" s="117">
        <v>2.4814790000000002</v>
      </c>
      <c r="N2939" s="117" t="str">
        <f t="shared" si="273"/>
        <v>228000142000</v>
      </c>
      <c r="O2939" s="117">
        <f t="shared" si="274"/>
        <v>52</v>
      </c>
      <c r="P2939" s="117">
        <f t="shared" si="275"/>
        <v>31</v>
      </c>
      <c r="R2939" s="117">
        <f>VLOOKUP(B2939&amp;"-"&amp;C2939,Backgroundconc!$A$3:$E$2100,4,FALSE)</f>
        <v>228000</v>
      </c>
      <c r="S2939" s="117">
        <f>VLOOKUP(B2939&amp;"-"&amp;C2939,Backgroundconc!$A$3:$E$2100,5,FALSE)</f>
        <v>142000</v>
      </c>
    </row>
    <row r="2940" spans="1:19">
      <c r="A2940" s="117" t="str">
        <f t="shared" si="272"/>
        <v>52322012</v>
      </c>
      <c r="B2940" s="117">
        <f t="shared" si="276"/>
        <v>52</v>
      </c>
      <c r="C2940" s="117">
        <f t="shared" si="277"/>
        <v>32</v>
      </c>
      <c r="D2940" s="117">
        <v>228000</v>
      </c>
      <c r="E2940" s="117">
        <v>146000</v>
      </c>
      <c r="F2940" s="117">
        <v>2012</v>
      </c>
      <c r="G2940" s="117">
        <v>2.6135459999999999</v>
      </c>
      <c r="N2940" s="117" t="str">
        <f t="shared" si="273"/>
        <v>228000146000</v>
      </c>
      <c r="O2940" s="117">
        <f t="shared" si="274"/>
        <v>52</v>
      </c>
      <c r="P2940" s="117">
        <f t="shared" si="275"/>
        <v>32</v>
      </c>
      <c r="R2940" s="117">
        <f>VLOOKUP(B2940&amp;"-"&amp;C2940,Backgroundconc!$A$3:$E$2100,4,FALSE)</f>
        <v>228000</v>
      </c>
      <c r="S2940" s="117">
        <f>VLOOKUP(B2940&amp;"-"&amp;C2940,Backgroundconc!$A$3:$E$2100,5,FALSE)</f>
        <v>146000</v>
      </c>
    </row>
    <row r="2941" spans="1:19">
      <c r="A2941" s="117" t="str">
        <f t="shared" si="272"/>
        <v>52332012</v>
      </c>
      <c r="B2941" s="117">
        <f t="shared" si="276"/>
        <v>52</v>
      </c>
      <c r="C2941" s="117">
        <f t="shared" si="277"/>
        <v>33</v>
      </c>
      <c r="D2941" s="117">
        <v>228000</v>
      </c>
      <c r="E2941" s="117">
        <v>150000</v>
      </c>
      <c r="F2941" s="117">
        <v>2012</v>
      </c>
      <c r="G2941" s="117">
        <v>3.926955</v>
      </c>
      <c r="N2941" s="117" t="str">
        <f t="shared" si="273"/>
        <v>228000150000</v>
      </c>
      <c r="O2941" s="117">
        <f t="shared" si="274"/>
        <v>52</v>
      </c>
      <c r="P2941" s="117">
        <f t="shared" si="275"/>
        <v>33</v>
      </c>
      <c r="R2941" s="117">
        <f>VLOOKUP(B2941&amp;"-"&amp;C2941,Backgroundconc!$A$3:$E$2100,4,FALSE)</f>
        <v>228000</v>
      </c>
      <c r="S2941" s="117">
        <f>VLOOKUP(B2941&amp;"-"&amp;C2941,Backgroundconc!$A$3:$E$2100,5,FALSE)</f>
        <v>150000</v>
      </c>
    </row>
    <row r="2942" spans="1:19">
      <c r="A2942" s="117" t="str">
        <f t="shared" si="272"/>
        <v>52342012</v>
      </c>
      <c r="B2942" s="117">
        <f t="shared" si="276"/>
        <v>52</v>
      </c>
      <c r="C2942" s="117">
        <f t="shared" si="277"/>
        <v>34</v>
      </c>
      <c r="D2942" s="117">
        <v>228000</v>
      </c>
      <c r="E2942" s="117">
        <v>154000</v>
      </c>
      <c r="F2942" s="117">
        <v>2012</v>
      </c>
      <c r="G2942" s="117">
        <v>3.834625</v>
      </c>
      <c r="N2942" s="117" t="str">
        <f t="shared" si="273"/>
        <v>228000154000</v>
      </c>
      <c r="O2942" s="117">
        <f t="shared" si="274"/>
        <v>52</v>
      </c>
      <c r="P2942" s="117">
        <f t="shared" si="275"/>
        <v>34</v>
      </c>
      <c r="R2942" s="117">
        <f>VLOOKUP(B2942&amp;"-"&amp;C2942,Backgroundconc!$A$3:$E$2100,4,FALSE)</f>
        <v>228000</v>
      </c>
      <c r="S2942" s="117">
        <f>VLOOKUP(B2942&amp;"-"&amp;C2942,Backgroundconc!$A$3:$E$2100,5,FALSE)</f>
        <v>154000</v>
      </c>
    </row>
    <row r="2943" spans="1:19">
      <c r="A2943" s="117" t="str">
        <f t="shared" si="272"/>
        <v>52352012</v>
      </c>
      <c r="B2943" s="117">
        <f t="shared" si="276"/>
        <v>52</v>
      </c>
      <c r="C2943" s="117">
        <f t="shared" si="277"/>
        <v>35</v>
      </c>
      <c r="D2943" s="117">
        <v>228000</v>
      </c>
      <c r="E2943" s="117">
        <v>158000</v>
      </c>
      <c r="F2943" s="117">
        <v>2012</v>
      </c>
      <c r="G2943" s="117">
        <v>3.5339640000000001</v>
      </c>
      <c r="N2943" s="117" t="str">
        <f t="shared" si="273"/>
        <v>228000158000</v>
      </c>
      <c r="O2943" s="117">
        <f t="shared" si="274"/>
        <v>52</v>
      </c>
      <c r="P2943" s="117">
        <f t="shared" si="275"/>
        <v>35</v>
      </c>
      <c r="R2943" s="117">
        <f>VLOOKUP(B2943&amp;"-"&amp;C2943,Backgroundconc!$A$3:$E$2100,4,FALSE)</f>
        <v>228000</v>
      </c>
      <c r="S2943" s="117">
        <f>VLOOKUP(B2943&amp;"-"&amp;C2943,Backgroundconc!$A$3:$E$2100,5,FALSE)</f>
        <v>158000</v>
      </c>
    </row>
    <row r="2944" spans="1:19">
      <c r="A2944" s="117" t="str">
        <f t="shared" si="272"/>
        <v>52362012</v>
      </c>
      <c r="B2944" s="117">
        <f t="shared" si="276"/>
        <v>52</v>
      </c>
      <c r="C2944" s="117">
        <f t="shared" si="277"/>
        <v>36</v>
      </c>
      <c r="D2944" s="117">
        <v>228000</v>
      </c>
      <c r="E2944" s="117">
        <v>162000</v>
      </c>
      <c r="F2944" s="117">
        <v>2012</v>
      </c>
      <c r="G2944" s="117">
        <v>3.2490209999999999</v>
      </c>
      <c r="N2944" s="117" t="str">
        <f t="shared" si="273"/>
        <v>228000162000</v>
      </c>
      <c r="O2944" s="117">
        <f t="shared" si="274"/>
        <v>52</v>
      </c>
      <c r="P2944" s="117">
        <f t="shared" si="275"/>
        <v>36</v>
      </c>
      <c r="R2944" s="117">
        <f>VLOOKUP(B2944&amp;"-"&amp;C2944,Backgroundconc!$A$3:$E$2100,4,FALSE)</f>
        <v>228000</v>
      </c>
      <c r="S2944" s="117">
        <f>VLOOKUP(B2944&amp;"-"&amp;C2944,Backgroundconc!$A$3:$E$2100,5,FALSE)</f>
        <v>162000</v>
      </c>
    </row>
    <row r="2945" spans="1:19">
      <c r="A2945" s="117" t="str">
        <f t="shared" si="272"/>
        <v>52372012</v>
      </c>
      <c r="B2945" s="117">
        <f t="shared" si="276"/>
        <v>52</v>
      </c>
      <c r="C2945" s="117">
        <f t="shared" si="277"/>
        <v>37</v>
      </c>
      <c r="D2945" s="117">
        <v>228000</v>
      </c>
      <c r="E2945" s="117">
        <v>166000</v>
      </c>
      <c r="F2945" s="117">
        <v>2012</v>
      </c>
      <c r="G2945" s="117">
        <v>3.2660490000000002</v>
      </c>
      <c r="N2945" s="117" t="str">
        <f t="shared" si="273"/>
        <v>228000166000</v>
      </c>
      <c r="O2945" s="117">
        <f t="shared" si="274"/>
        <v>52</v>
      </c>
      <c r="P2945" s="117">
        <f t="shared" si="275"/>
        <v>37</v>
      </c>
      <c r="R2945" s="117">
        <f>VLOOKUP(B2945&amp;"-"&amp;C2945,Backgroundconc!$A$3:$E$2100,4,FALSE)</f>
        <v>228000</v>
      </c>
      <c r="S2945" s="117">
        <f>VLOOKUP(B2945&amp;"-"&amp;C2945,Backgroundconc!$A$3:$E$2100,5,FALSE)</f>
        <v>166000</v>
      </c>
    </row>
    <row r="2946" spans="1:19">
      <c r="A2946" s="117" t="str">
        <f t="shared" si="272"/>
        <v>52382012</v>
      </c>
      <c r="B2946" s="117">
        <f t="shared" si="276"/>
        <v>52</v>
      </c>
      <c r="C2946" s="117">
        <f t="shared" si="277"/>
        <v>38</v>
      </c>
      <c r="D2946" s="117">
        <v>228000</v>
      </c>
      <c r="E2946" s="117">
        <v>170000</v>
      </c>
      <c r="F2946" s="117">
        <v>2012</v>
      </c>
      <c r="G2946" s="117">
        <v>3.2107610000000002</v>
      </c>
      <c r="N2946" s="117" t="str">
        <f t="shared" si="273"/>
        <v>228000170000</v>
      </c>
      <c r="O2946" s="117">
        <f t="shared" si="274"/>
        <v>52</v>
      </c>
      <c r="P2946" s="117">
        <f t="shared" si="275"/>
        <v>38</v>
      </c>
      <c r="R2946" s="117">
        <f>VLOOKUP(B2946&amp;"-"&amp;C2946,Backgroundconc!$A$3:$E$2100,4,FALSE)</f>
        <v>228000</v>
      </c>
      <c r="S2946" s="117">
        <f>VLOOKUP(B2946&amp;"-"&amp;C2946,Backgroundconc!$A$3:$E$2100,5,FALSE)</f>
        <v>170000</v>
      </c>
    </row>
    <row r="2947" spans="1:19">
      <c r="A2947" s="117" t="str">
        <f t="shared" ref="A2947:A3010" si="278">CONCATENATE(B2947,C2947,F2947)</f>
        <v>52392012</v>
      </c>
      <c r="B2947" s="117">
        <f t="shared" si="276"/>
        <v>52</v>
      </c>
      <c r="C2947" s="117">
        <f t="shared" si="277"/>
        <v>39</v>
      </c>
      <c r="D2947" s="117">
        <v>228000</v>
      </c>
      <c r="E2947" s="117">
        <v>174000</v>
      </c>
      <c r="F2947" s="117">
        <v>2012</v>
      </c>
      <c r="G2947" s="117">
        <v>3.2409469999999998</v>
      </c>
      <c r="N2947" s="117" t="str">
        <f t="shared" ref="N2947:N3010" si="279">D2947&amp;E2947</f>
        <v>228000174000</v>
      </c>
      <c r="O2947" s="117">
        <f t="shared" ref="O2947:O3010" si="280">B2947</f>
        <v>52</v>
      </c>
      <c r="P2947" s="117">
        <f t="shared" ref="P2947:P3010" si="281">C2947</f>
        <v>39</v>
      </c>
      <c r="R2947" s="117">
        <f>VLOOKUP(B2947&amp;"-"&amp;C2947,Backgroundconc!$A$3:$E$2100,4,FALSE)</f>
        <v>228000</v>
      </c>
      <c r="S2947" s="117">
        <f>VLOOKUP(B2947&amp;"-"&amp;C2947,Backgroundconc!$A$3:$E$2100,5,FALSE)</f>
        <v>174000</v>
      </c>
    </row>
    <row r="2948" spans="1:19">
      <c r="A2948" s="117" t="str">
        <f t="shared" si="278"/>
        <v>52402012</v>
      </c>
      <c r="B2948" s="117">
        <f t="shared" si="276"/>
        <v>52</v>
      </c>
      <c r="C2948" s="117">
        <f t="shared" si="277"/>
        <v>40</v>
      </c>
      <c r="D2948" s="117">
        <v>228000</v>
      </c>
      <c r="E2948" s="117">
        <v>178000</v>
      </c>
      <c r="F2948" s="117">
        <v>2012</v>
      </c>
      <c r="G2948" s="117">
        <v>3.0530080000000002</v>
      </c>
      <c r="N2948" s="117" t="str">
        <f t="shared" si="279"/>
        <v>228000178000</v>
      </c>
      <c r="O2948" s="117">
        <f t="shared" si="280"/>
        <v>52</v>
      </c>
      <c r="P2948" s="117">
        <f t="shared" si="281"/>
        <v>40</v>
      </c>
      <c r="R2948" s="117">
        <f>VLOOKUP(B2948&amp;"-"&amp;C2948,Backgroundconc!$A$3:$E$2100,4,FALSE)</f>
        <v>228000</v>
      </c>
      <c r="S2948" s="117">
        <f>VLOOKUP(B2948&amp;"-"&amp;C2948,Backgroundconc!$A$3:$E$2100,5,FALSE)</f>
        <v>178000</v>
      </c>
    </row>
    <row r="2949" spans="1:19">
      <c r="A2949" s="117" t="str">
        <f t="shared" si="278"/>
        <v>52412012</v>
      </c>
      <c r="B2949" s="117">
        <f t="shared" si="276"/>
        <v>52</v>
      </c>
      <c r="C2949" s="117">
        <f t="shared" si="277"/>
        <v>41</v>
      </c>
      <c r="D2949" s="117">
        <v>228000</v>
      </c>
      <c r="E2949" s="117">
        <v>182000</v>
      </c>
      <c r="F2949" s="117">
        <v>2012</v>
      </c>
      <c r="G2949" s="117">
        <v>3.0840900000000002</v>
      </c>
      <c r="N2949" s="117" t="str">
        <f t="shared" si="279"/>
        <v>228000182000</v>
      </c>
      <c r="O2949" s="117">
        <f t="shared" si="280"/>
        <v>52</v>
      </c>
      <c r="P2949" s="117">
        <f t="shared" si="281"/>
        <v>41</v>
      </c>
      <c r="R2949" s="117">
        <f>VLOOKUP(B2949&amp;"-"&amp;C2949,Backgroundconc!$A$3:$E$2100,4,FALSE)</f>
        <v>228000</v>
      </c>
      <c r="S2949" s="117">
        <f>VLOOKUP(B2949&amp;"-"&amp;C2949,Backgroundconc!$A$3:$E$2100,5,FALSE)</f>
        <v>182000</v>
      </c>
    </row>
    <row r="2950" spans="1:19">
      <c r="A2950" s="117" t="str">
        <f t="shared" si="278"/>
        <v>52422012</v>
      </c>
      <c r="B2950" s="117">
        <f t="shared" si="276"/>
        <v>52</v>
      </c>
      <c r="C2950" s="117">
        <f t="shared" si="277"/>
        <v>42</v>
      </c>
      <c r="D2950" s="117">
        <v>228000</v>
      </c>
      <c r="E2950" s="117">
        <v>186000</v>
      </c>
      <c r="F2950" s="117">
        <v>2012</v>
      </c>
      <c r="G2950" s="117">
        <v>2.982513</v>
      </c>
      <c r="N2950" s="117" t="str">
        <f t="shared" si="279"/>
        <v>228000186000</v>
      </c>
      <c r="O2950" s="117">
        <f t="shared" si="280"/>
        <v>52</v>
      </c>
      <c r="P2950" s="117">
        <f t="shared" si="281"/>
        <v>42</v>
      </c>
      <c r="R2950" s="117">
        <f>VLOOKUP(B2950&amp;"-"&amp;C2950,Backgroundconc!$A$3:$E$2100,4,FALSE)</f>
        <v>228000</v>
      </c>
      <c r="S2950" s="117">
        <f>VLOOKUP(B2950&amp;"-"&amp;C2950,Backgroundconc!$A$3:$E$2100,5,FALSE)</f>
        <v>186000</v>
      </c>
    </row>
    <row r="2951" spans="1:19">
      <c r="A2951" s="117" t="str">
        <f t="shared" si="278"/>
        <v>52432012</v>
      </c>
      <c r="B2951" s="117">
        <f t="shared" si="276"/>
        <v>52</v>
      </c>
      <c r="C2951" s="117">
        <f t="shared" si="277"/>
        <v>43</v>
      </c>
      <c r="D2951" s="117">
        <v>228000</v>
      </c>
      <c r="E2951" s="117">
        <v>190000</v>
      </c>
      <c r="F2951" s="117">
        <v>2012</v>
      </c>
      <c r="G2951" s="117">
        <v>3.0317440000000002</v>
      </c>
      <c r="N2951" s="117" t="str">
        <f t="shared" si="279"/>
        <v>228000190000</v>
      </c>
      <c r="O2951" s="117">
        <f t="shared" si="280"/>
        <v>52</v>
      </c>
      <c r="P2951" s="117">
        <f t="shared" si="281"/>
        <v>43</v>
      </c>
      <c r="R2951" s="117">
        <f>VLOOKUP(B2951&amp;"-"&amp;C2951,Backgroundconc!$A$3:$E$2100,4,FALSE)</f>
        <v>228000</v>
      </c>
      <c r="S2951" s="117">
        <f>VLOOKUP(B2951&amp;"-"&amp;C2951,Backgroundconc!$A$3:$E$2100,5,FALSE)</f>
        <v>190000</v>
      </c>
    </row>
    <row r="2952" spans="1:19">
      <c r="A2952" s="117" t="str">
        <f t="shared" si="278"/>
        <v>52442012</v>
      </c>
      <c r="B2952" s="117">
        <f t="shared" si="276"/>
        <v>52</v>
      </c>
      <c r="C2952" s="117">
        <f t="shared" si="277"/>
        <v>44</v>
      </c>
      <c r="D2952" s="117">
        <v>228000</v>
      </c>
      <c r="E2952" s="117">
        <v>194000</v>
      </c>
      <c r="F2952" s="117">
        <v>2012</v>
      </c>
      <c r="G2952" s="117">
        <v>3.317132</v>
      </c>
      <c r="N2952" s="117" t="str">
        <f t="shared" si="279"/>
        <v>228000194000</v>
      </c>
      <c r="O2952" s="117">
        <f t="shared" si="280"/>
        <v>52</v>
      </c>
      <c r="P2952" s="117">
        <f t="shared" si="281"/>
        <v>44</v>
      </c>
      <c r="R2952" s="117">
        <f>VLOOKUP(B2952&amp;"-"&amp;C2952,Backgroundconc!$A$3:$E$2100,4,FALSE)</f>
        <v>228000</v>
      </c>
      <c r="S2952" s="117">
        <f>VLOOKUP(B2952&amp;"-"&amp;C2952,Backgroundconc!$A$3:$E$2100,5,FALSE)</f>
        <v>194000</v>
      </c>
    </row>
    <row r="2953" spans="1:19">
      <c r="A2953" s="117" t="str">
        <f t="shared" si="278"/>
        <v>52452012</v>
      </c>
      <c r="B2953" s="117">
        <f t="shared" si="276"/>
        <v>52</v>
      </c>
      <c r="C2953" s="117">
        <f t="shared" si="277"/>
        <v>45</v>
      </c>
      <c r="D2953" s="117">
        <v>228000</v>
      </c>
      <c r="E2953" s="117">
        <v>198000</v>
      </c>
      <c r="F2953" s="117">
        <v>2012</v>
      </c>
      <c r="G2953" s="117">
        <v>3.489703</v>
      </c>
      <c r="N2953" s="117" t="str">
        <f t="shared" si="279"/>
        <v>228000198000</v>
      </c>
      <c r="O2953" s="117">
        <f t="shared" si="280"/>
        <v>52</v>
      </c>
      <c r="P2953" s="117">
        <f t="shared" si="281"/>
        <v>45</v>
      </c>
      <c r="R2953" s="117">
        <f>VLOOKUP(B2953&amp;"-"&amp;C2953,Backgroundconc!$A$3:$E$2100,4,FALSE)</f>
        <v>228000</v>
      </c>
      <c r="S2953" s="117">
        <f>VLOOKUP(B2953&amp;"-"&amp;C2953,Backgroundconc!$A$3:$E$2100,5,FALSE)</f>
        <v>198000</v>
      </c>
    </row>
    <row r="2954" spans="1:19">
      <c r="A2954" s="117" t="str">
        <f t="shared" si="278"/>
        <v>52462012</v>
      </c>
      <c r="B2954" s="117">
        <f t="shared" si="276"/>
        <v>52</v>
      </c>
      <c r="C2954" s="117">
        <f t="shared" si="277"/>
        <v>46</v>
      </c>
      <c r="D2954" s="117">
        <v>228000</v>
      </c>
      <c r="E2954" s="117">
        <v>202000</v>
      </c>
      <c r="F2954" s="117">
        <v>2012</v>
      </c>
      <c r="G2954" s="117">
        <v>3.404296</v>
      </c>
      <c r="N2954" s="117" t="str">
        <f t="shared" si="279"/>
        <v>228000202000</v>
      </c>
      <c r="O2954" s="117">
        <f t="shared" si="280"/>
        <v>52</v>
      </c>
      <c r="P2954" s="117">
        <f t="shared" si="281"/>
        <v>46</v>
      </c>
      <c r="R2954" s="117">
        <f>VLOOKUP(B2954&amp;"-"&amp;C2954,Backgroundconc!$A$3:$E$2100,4,FALSE)</f>
        <v>228000</v>
      </c>
      <c r="S2954" s="117">
        <f>VLOOKUP(B2954&amp;"-"&amp;C2954,Backgroundconc!$A$3:$E$2100,5,FALSE)</f>
        <v>202000</v>
      </c>
    </row>
    <row r="2955" spans="1:19">
      <c r="A2955" s="117" t="str">
        <f t="shared" si="278"/>
        <v>52472012</v>
      </c>
      <c r="B2955" s="117">
        <f t="shared" si="276"/>
        <v>52</v>
      </c>
      <c r="C2955" s="117">
        <f t="shared" si="277"/>
        <v>47</v>
      </c>
      <c r="D2955" s="117">
        <v>228000</v>
      </c>
      <c r="E2955" s="117">
        <v>206000</v>
      </c>
      <c r="F2955" s="117">
        <v>2012</v>
      </c>
      <c r="G2955" s="117">
        <v>3.2948810000000002</v>
      </c>
      <c r="N2955" s="117" t="str">
        <f t="shared" si="279"/>
        <v>228000206000</v>
      </c>
      <c r="O2955" s="117">
        <f t="shared" si="280"/>
        <v>52</v>
      </c>
      <c r="P2955" s="117">
        <f t="shared" si="281"/>
        <v>47</v>
      </c>
      <c r="R2955" s="117">
        <f>VLOOKUP(B2955&amp;"-"&amp;C2955,Backgroundconc!$A$3:$E$2100,4,FALSE)</f>
        <v>228000</v>
      </c>
      <c r="S2955" s="117">
        <f>VLOOKUP(B2955&amp;"-"&amp;C2955,Backgroundconc!$A$3:$E$2100,5,FALSE)</f>
        <v>206000</v>
      </c>
    </row>
    <row r="2956" spans="1:19">
      <c r="A2956" s="117" t="str">
        <f t="shared" si="278"/>
        <v>52482012</v>
      </c>
      <c r="B2956" s="117">
        <f t="shared" si="276"/>
        <v>52</v>
      </c>
      <c r="C2956" s="117">
        <f t="shared" si="277"/>
        <v>48</v>
      </c>
      <c r="D2956" s="117">
        <v>228000</v>
      </c>
      <c r="E2956" s="117">
        <v>210000</v>
      </c>
      <c r="F2956" s="117">
        <v>2012</v>
      </c>
      <c r="G2956" s="117">
        <v>3.1516989999999998</v>
      </c>
      <c r="N2956" s="117" t="str">
        <f t="shared" si="279"/>
        <v>228000210000</v>
      </c>
      <c r="O2956" s="117">
        <f t="shared" si="280"/>
        <v>52</v>
      </c>
      <c r="P2956" s="117">
        <f t="shared" si="281"/>
        <v>48</v>
      </c>
      <c r="R2956" s="117">
        <f>VLOOKUP(B2956&amp;"-"&amp;C2956,Backgroundconc!$A$3:$E$2100,4,FALSE)</f>
        <v>228000</v>
      </c>
      <c r="S2956" s="117">
        <f>VLOOKUP(B2956&amp;"-"&amp;C2956,Backgroundconc!$A$3:$E$2100,5,FALSE)</f>
        <v>210000</v>
      </c>
    </row>
    <row r="2957" spans="1:19">
      <c r="A2957" s="117" t="str">
        <f t="shared" si="278"/>
        <v>52492012</v>
      </c>
      <c r="B2957" s="117">
        <f t="shared" si="276"/>
        <v>52</v>
      </c>
      <c r="C2957" s="117">
        <f t="shared" si="277"/>
        <v>49</v>
      </c>
      <c r="D2957" s="117">
        <v>228000</v>
      </c>
      <c r="E2957" s="117">
        <v>214000</v>
      </c>
      <c r="F2957" s="117">
        <v>2012</v>
      </c>
      <c r="G2957" s="117">
        <v>3.1276459999999999</v>
      </c>
      <c r="N2957" s="117" t="str">
        <f t="shared" si="279"/>
        <v>228000214000</v>
      </c>
      <c r="O2957" s="117">
        <f t="shared" si="280"/>
        <v>52</v>
      </c>
      <c r="P2957" s="117">
        <f t="shared" si="281"/>
        <v>49</v>
      </c>
      <c r="R2957" s="117">
        <f>VLOOKUP(B2957&amp;"-"&amp;C2957,Backgroundconc!$A$3:$E$2100,4,FALSE)</f>
        <v>228000</v>
      </c>
      <c r="S2957" s="117">
        <f>VLOOKUP(B2957&amp;"-"&amp;C2957,Backgroundconc!$A$3:$E$2100,5,FALSE)</f>
        <v>214000</v>
      </c>
    </row>
    <row r="2958" spans="1:19">
      <c r="A2958" s="117" t="str">
        <f t="shared" si="278"/>
        <v>52502012</v>
      </c>
      <c r="B2958" s="117">
        <f t="shared" si="276"/>
        <v>52</v>
      </c>
      <c r="C2958" s="117">
        <f t="shared" si="277"/>
        <v>50</v>
      </c>
      <c r="D2958" s="117">
        <v>228000</v>
      </c>
      <c r="E2958" s="117">
        <v>218000</v>
      </c>
      <c r="F2958" s="117">
        <v>2012</v>
      </c>
      <c r="G2958" s="117">
        <v>2.9091290000000001</v>
      </c>
      <c r="N2958" s="117" t="str">
        <f t="shared" si="279"/>
        <v>228000218000</v>
      </c>
      <c r="O2958" s="117">
        <f t="shared" si="280"/>
        <v>52</v>
      </c>
      <c r="P2958" s="117">
        <f t="shared" si="281"/>
        <v>50</v>
      </c>
      <c r="R2958" s="117">
        <f>VLOOKUP(B2958&amp;"-"&amp;C2958,Backgroundconc!$A$3:$E$2100,4,FALSE)</f>
        <v>228000</v>
      </c>
      <c r="S2958" s="117">
        <f>VLOOKUP(B2958&amp;"-"&amp;C2958,Backgroundconc!$A$3:$E$2100,5,FALSE)</f>
        <v>218000</v>
      </c>
    </row>
    <row r="2959" spans="1:19">
      <c r="A2959" s="117" t="str">
        <f t="shared" si="278"/>
        <v>52512012</v>
      </c>
      <c r="B2959" s="117">
        <f t="shared" si="276"/>
        <v>52</v>
      </c>
      <c r="C2959" s="117">
        <f t="shared" si="277"/>
        <v>51</v>
      </c>
      <c r="D2959" s="117">
        <v>228000</v>
      </c>
      <c r="E2959" s="117">
        <v>222000</v>
      </c>
      <c r="F2959" s="117">
        <v>2012</v>
      </c>
      <c r="G2959" s="117">
        <v>3.430021</v>
      </c>
      <c r="N2959" s="117" t="str">
        <f t="shared" si="279"/>
        <v>228000222000</v>
      </c>
      <c r="O2959" s="117">
        <f t="shared" si="280"/>
        <v>52</v>
      </c>
      <c r="P2959" s="117">
        <f t="shared" si="281"/>
        <v>51</v>
      </c>
      <c r="R2959" s="117">
        <f>VLOOKUP(B2959&amp;"-"&amp;C2959,Backgroundconc!$A$3:$E$2100,4,FALSE)</f>
        <v>228000</v>
      </c>
      <c r="S2959" s="117">
        <f>VLOOKUP(B2959&amp;"-"&amp;C2959,Backgroundconc!$A$3:$E$2100,5,FALSE)</f>
        <v>222000</v>
      </c>
    </row>
    <row r="2960" spans="1:19">
      <c r="A2960" s="117" t="str">
        <f t="shared" si="278"/>
        <v>52522012</v>
      </c>
      <c r="B2960" s="117">
        <f t="shared" si="276"/>
        <v>52</v>
      </c>
      <c r="C2960" s="117">
        <f t="shared" si="277"/>
        <v>52</v>
      </c>
      <c r="D2960" s="117">
        <v>228000</v>
      </c>
      <c r="E2960" s="117">
        <v>226000</v>
      </c>
      <c r="F2960" s="117">
        <v>2012</v>
      </c>
      <c r="G2960" s="117">
        <v>2.9165510000000001</v>
      </c>
      <c r="N2960" s="117" t="str">
        <f t="shared" si="279"/>
        <v>228000226000</v>
      </c>
      <c r="O2960" s="117">
        <f t="shared" si="280"/>
        <v>52</v>
      </c>
      <c r="P2960" s="117">
        <f t="shared" si="281"/>
        <v>52</v>
      </c>
      <c r="R2960" s="117" t="e">
        <f>VLOOKUP(B2960&amp;"-"&amp;C2960,Backgroundconc!$A$3:$E$2100,4,FALSE)</f>
        <v>#N/A</v>
      </c>
      <c r="S2960" s="117" t="e">
        <f>VLOOKUP(B2960&amp;"-"&amp;C2960,Backgroundconc!$A$3:$E$2100,5,FALSE)</f>
        <v>#N/A</v>
      </c>
    </row>
    <row r="2961" spans="1:19">
      <c r="A2961" s="117" t="str">
        <f t="shared" si="278"/>
        <v>52532012</v>
      </c>
      <c r="B2961" s="117">
        <f t="shared" si="276"/>
        <v>52</v>
      </c>
      <c r="C2961" s="117">
        <f t="shared" si="277"/>
        <v>53</v>
      </c>
      <c r="D2961" s="117">
        <v>228000</v>
      </c>
      <c r="E2961" s="117">
        <v>230000</v>
      </c>
      <c r="F2961" s="117">
        <v>2012</v>
      </c>
      <c r="G2961" s="117">
        <v>2.8865479999999999</v>
      </c>
      <c r="N2961" s="117" t="str">
        <f t="shared" si="279"/>
        <v>228000230000</v>
      </c>
      <c r="O2961" s="117">
        <f t="shared" si="280"/>
        <v>52</v>
      </c>
      <c r="P2961" s="117">
        <f t="shared" si="281"/>
        <v>53</v>
      </c>
      <c r="R2961" s="117" t="e">
        <f>VLOOKUP(B2961&amp;"-"&amp;C2961,Backgroundconc!$A$3:$E$2100,4,FALSE)</f>
        <v>#N/A</v>
      </c>
      <c r="S2961" s="117" t="e">
        <f>VLOOKUP(B2961&amp;"-"&amp;C2961,Backgroundconc!$A$3:$E$2100,5,FALSE)</f>
        <v>#N/A</v>
      </c>
    </row>
    <row r="2962" spans="1:19">
      <c r="A2962" s="117" t="str">
        <f t="shared" si="278"/>
        <v>52542012</v>
      </c>
      <c r="B2962" s="117">
        <f t="shared" si="276"/>
        <v>52</v>
      </c>
      <c r="C2962" s="117">
        <f t="shared" si="277"/>
        <v>54</v>
      </c>
      <c r="D2962" s="117">
        <v>228000</v>
      </c>
      <c r="E2962" s="117">
        <v>234000</v>
      </c>
      <c r="F2962" s="117">
        <v>2012</v>
      </c>
      <c r="G2962" s="117">
        <v>2.927314</v>
      </c>
      <c r="N2962" s="117" t="str">
        <f t="shared" si="279"/>
        <v>228000234000</v>
      </c>
      <c r="O2962" s="117">
        <f t="shared" si="280"/>
        <v>52</v>
      </c>
      <c r="P2962" s="117">
        <f t="shared" si="281"/>
        <v>54</v>
      </c>
      <c r="R2962" s="117" t="e">
        <f>VLOOKUP(B2962&amp;"-"&amp;C2962,Backgroundconc!$A$3:$E$2100,4,FALSE)</f>
        <v>#N/A</v>
      </c>
      <c r="S2962" s="117" t="e">
        <f>VLOOKUP(B2962&amp;"-"&amp;C2962,Backgroundconc!$A$3:$E$2100,5,FALSE)</f>
        <v>#N/A</v>
      </c>
    </row>
    <row r="2963" spans="1:19">
      <c r="A2963" s="117" t="str">
        <f t="shared" si="278"/>
        <v>52552012</v>
      </c>
      <c r="B2963" s="117">
        <f t="shared" si="276"/>
        <v>52</v>
      </c>
      <c r="C2963" s="117">
        <f t="shared" si="277"/>
        <v>55</v>
      </c>
      <c r="D2963" s="117">
        <v>228000</v>
      </c>
      <c r="E2963" s="117">
        <v>238000</v>
      </c>
      <c r="F2963" s="117">
        <v>2012</v>
      </c>
      <c r="G2963" s="117">
        <v>2.83711</v>
      </c>
      <c r="N2963" s="117" t="str">
        <f t="shared" si="279"/>
        <v>228000238000</v>
      </c>
      <c r="O2963" s="117">
        <f t="shared" si="280"/>
        <v>52</v>
      </c>
      <c r="P2963" s="117">
        <f t="shared" si="281"/>
        <v>55</v>
      </c>
      <c r="R2963" s="117" t="e">
        <f>VLOOKUP(B2963&amp;"-"&amp;C2963,Backgroundconc!$A$3:$E$2100,4,FALSE)</f>
        <v>#N/A</v>
      </c>
      <c r="S2963" s="117" t="e">
        <f>VLOOKUP(B2963&amp;"-"&amp;C2963,Backgroundconc!$A$3:$E$2100,5,FALSE)</f>
        <v>#N/A</v>
      </c>
    </row>
    <row r="2964" spans="1:19">
      <c r="A2964" s="117" t="str">
        <f t="shared" si="278"/>
        <v>52562012</v>
      </c>
      <c r="B2964" s="117">
        <f t="shared" si="276"/>
        <v>52</v>
      </c>
      <c r="C2964" s="117">
        <f t="shared" si="277"/>
        <v>56</v>
      </c>
      <c r="D2964" s="117">
        <v>228000</v>
      </c>
      <c r="E2964" s="117">
        <v>242000</v>
      </c>
      <c r="F2964" s="117">
        <v>2012</v>
      </c>
      <c r="G2964" s="117">
        <v>2.941586</v>
      </c>
      <c r="N2964" s="117" t="str">
        <f t="shared" si="279"/>
        <v>228000242000</v>
      </c>
      <c r="O2964" s="117">
        <f t="shared" si="280"/>
        <v>52</v>
      </c>
      <c r="P2964" s="117">
        <f t="shared" si="281"/>
        <v>56</v>
      </c>
      <c r="R2964" s="117" t="e">
        <f>VLOOKUP(B2964&amp;"-"&amp;C2964,Backgroundconc!$A$3:$E$2100,4,FALSE)</f>
        <v>#N/A</v>
      </c>
      <c r="S2964" s="117" t="e">
        <f>VLOOKUP(B2964&amp;"-"&amp;C2964,Backgroundconc!$A$3:$E$2100,5,FALSE)</f>
        <v>#N/A</v>
      </c>
    </row>
    <row r="2965" spans="1:19">
      <c r="A2965" s="117" t="str">
        <f t="shared" si="278"/>
        <v>52572012</v>
      </c>
      <c r="B2965" s="117">
        <f t="shared" si="276"/>
        <v>52</v>
      </c>
      <c r="C2965" s="117">
        <f t="shared" si="277"/>
        <v>57</v>
      </c>
      <c r="D2965" s="117">
        <v>228000</v>
      </c>
      <c r="E2965" s="117">
        <v>246000</v>
      </c>
      <c r="F2965" s="117">
        <v>2012</v>
      </c>
      <c r="G2965" s="117">
        <v>3.0276879999999999</v>
      </c>
      <c r="N2965" s="117" t="str">
        <f t="shared" si="279"/>
        <v>228000246000</v>
      </c>
      <c r="O2965" s="117">
        <f t="shared" si="280"/>
        <v>52</v>
      </c>
      <c r="P2965" s="117">
        <f t="shared" si="281"/>
        <v>57</v>
      </c>
      <c r="R2965" s="117" t="e">
        <f>VLOOKUP(B2965&amp;"-"&amp;C2965,Backgroundconc!$A$3:$E$2100,4,FALSE)</f>
        <v>#N/A</v>
      </c>
      <c r="S2965" s="117" t="e">
        <f>VLOOKUP(B2965&amp;"-"&amp;C2965,Backgroundconc!$A$3:$E$2100,5,FALSE)</f>
        <v>#N/A</v>
      </c>
    </row>
    <row r="2966" spans="1:19">
      <c r="A2966" s="117" t="str">
        <f t="shared" si="278"/>
        <v>5312012</v>
      </c>
      <c r="B2966" s="117">
        <f t="shared" si="276"/>
        <v>53</v>
      </c>
      <c r="C2966" s="117">
        <f t="shared" si="277"/>
        <v>1</v>
      </c>
      <c r="D2966" s="117">
        <v>232000</v>
      </c>
      <c r="E2966" s="117">
        <v>22000</v>
      </c>
      <c r="F2966" s="117">
        <v>2012</v>
      </c>
      <c r="G2966" s="117">
        <v>2.4739070000000001</v>
      </c>
      <c r="N2966" s="117" t="str">
        <f t="shared" si="279"/>
        <v>23200022000</v>
      </c>
      <c r="O2966" s="117">
        <f t="shared" si="280"/>
        <v>53</v>
      </c>
      <c r="P2966" s="117">
        <f t="shared" si="281"/>
        <v>1</v>
      </c>
      <c r="R2966" s="117">
        <f>VLOOKUP(B2966&amp;"-"&amp;C2966,Backgroundconc!$A$3:$E$2100,4,FALSE)</f>
        <v>232000</v>
      </c>
      <c r="S2966" s="117">
        <f>VLOOKUP(B2966&amp;"-"&amp;C2966,Backgroundconc!$A$3:$E$2100,5,FALSE)</f>
        <v>22000</v>
      </c>
    </row>
    <row r="2967" spans="1:19">
      <c r="A2967" s="117" t="str">
        <f t="shared" si="278"/>
        <v>5322012</v>
      </c>
      <c r="B2967" s="117">
        <f t="shared" si="276"/>
        <v>53</v>
      </c>
      <c r="C2967" s="117">
        <f t="shared" si="277"/>
        <v>2</v>
      </c>
      <c r="D2967" s="117">
        <v>232000</v>
      </c>
      <c r="E2967" s="117">
        <v>26000</v>
      </c>
      <c r="F2967" s="117">
        <v>2012</v>
      </c>
      <c r="G2967" s="117">
        <v>2.5245959999999998</v>
      </c>
      <c r="N2967" s="117" t="str">
        <f t="shared" si="279"/>
        <v>23200026000</v>
      </c>
      <c r="O2967" s="117">
        <f t="shared" si="280"/>
        <v>53</v>
      </c>
      <c r="P2967" s="117">
        <f t="shared" si="281"/>
        <v>2</v>
      </c>
      <c r="R2967" s="117">
        <f>VLOOKUP(B2967&amp;"-"&amp;C2967,Backgroundconc!$A$3:$E$2100,4,FALSE)</f>
        <v>232000</v>
      </c>
      <c r="S2967" s="117">
        <f>VLOOKUP(B2967&amp;"-"&amp;C2967,Backgroundconc!$A$3:$E$2100,5,FALSE)</f>
        <v>26000</v>
      </c>
    </row>
    <row r="2968" spans="1:19">
      <c r="A2968" s="117" t="str">
        <f t="shared" si="278"/>
        <v>5332012</v>
      </c>
      <c r="B2968" s="117">
        <f t="shared" si="276"/>
        <v>53</v>
      </c>
      <c r="C2968" s="117">
        <f t="shared" si="277"/>
        <v>3</v>
      </c>
      <c r="D2968" s="117">
        <v>232000</v>
      </c>
      <c r="E2968" s="117">
        <v>30000</v>
      </c>
      <c r="F2968" s="117">
        <v>2012</v>
      </c>
      <c r="G2968" s="117">
        <v>2.691554</v>
      </c>
      <c r="N2968" s="117" t="str">
        <f t="shared" si="279"/>
        <v>23200030000</v>
      </c>
      <c r="O2968" s="117">
        <f t="shared" si="280"/>
        <v>53</v>
      </c>
      <c r="P2968" s="117">
        <f t="shared" si="281"/>
        <v>3</v>
      </c>
      <c r="R2968" s="117">
        <f>VLOOKUP(B2968&amp;"-"&amp;C2968,Backgroundconc!$A$3:$E$2100,4,FALSE)</f>
        <v>232000</v>
      </c>
      <c r="S2968" s="117">
        <f>VLOOKUP(B2968&amp;"-"&amp;C2968,Backgroundconc!$A$3:$E$2100,5,FALSE)</f>
        <v>30000</v>
      </c>
    </row>
    <row r="2969" spans="1:19">
      <c r="A2969" s="117" t="str">
        <f t="shared" si="278"/>
        <v>5342012</v>
      </c>
      <c r="B2969" s="117">
        <f t="shared" si="276"/>
        <v>53</v>
      </c>
      <c r="C2969" s="117">
        <f t="shared" si="277"/>
        <v>4</v>
      </c>
      <c r="D2969" s="117">
        <v>232000</v>
      </c>
      <c r="E2969" s="117">
        <v>34000</v>
      </c>
      <c r="F2969" s="117">
        <v>2012</v>
      </c>
      <c r="G2969" s="117">
        <v>2.3447800000000001</v>
      </c>
      <c r="N2969" s="117" t="str">
        <f t="shared" si="279"/>
        <v>23200034000</v>
      </c>
      <c r="O2969" s="117">
        <f t="shared" si="280"/>
        <v>53</v>
      </c>
      <c r="P2969" s="117">
        <f t="shared" si="281"/>
        <v>4</v>
      </c>
      <c r="R2969" s="117">
        <f>VLOOKUP(B2969&amp;"-"&amp;C2969,Backgroundconc!$A$3:$E$2100,4,FALSE)</f>
        <v>232000</v>
      </c>
      <c r="S2969" s="117">
        <f>VLOOKUP(B2969&amp;"-"&amp;C2969,Backgroundconc!$A$3:$E$2100,5,FALSE)</f>
        <v>34000</v>
      </c>
    </row>
    <row r="2970" spans="1:19">
      <c r="A2970" s="117" t="str">
        <f t="shared" si="278"/>
        <v>5352012</v>
      </c>
      <c r="B2970" s="117">
        <f t="shared" si="276"/>
        <v>53</v>
      </c>
      <c r="C2970" s="117">
        <f t="shared" si="277"/>
        <v>5</v>
      </c>
      <c r="D2970" s="117">
        <v>232000</v>
      </c>
      <c r="E2970" s="117">
        <v>38000</v>
      </c>
      <c r="F2970" s="117">
        <v>2012</v>
      </c>
      <c r="G2970" s="117">
        <v>2.4887239999999999</v>
      </c>
      <c r="N2970" s="117" t="str">
        <f t="shared" si="279"/>
        <v>23200038000</v>
      </c>
      <c r="O2970" s="117">
        <f t="shared" si="280"/>
        <v>53</v>
      </c>
      <c r="P2970" s="117">
        <f t="shared" si="281"/>
        <v>5</v>
      </c>
      <c r="R2970" s="117">
        <f>VLOOKUP(B2970&amp;"-"&amp;C2970,Backgroundconc!$A$3:$E$2100,4,FALSE)</f>
        <v>232000</v>
      </c>
      <c r="S2970" s="117">
        <f>VLOOKUP(B2970&amp;"-"&amp;C2970,Backgroundconc!$A$3:$E$2100,5,FALSE)</f>
        <v>38000</v>
      </c>
    </row>
    <row r="2971" spans="1:19">
      <c r="A2971" s="117" t="str">
        <f t="shared" si="278"/>
        <v>5362012</v>
      </c>
      <c r="B2971" s="117">
        <f t="shared" si="276"/>
        <v>53</v>
      </c>
      <c r="C2971" s="117">
        <f t="shared" si="277"/>
        <v>6</v>
      </c>
      <c r="D2971" s="117">
        <v>232000</v>
      </c>
      <c r="E2971" s="117">
        <v>42000</v>
      </c>
      <c r="F2971" s="117">
        <v>2012</v>
      </c>
      <c r="G2971" s="117">
        <v>2.769663</v>
      </c>
      <c r="N2971" s="117" t="str">
        <f t="shared" si="279"/>
        <v>23200042000</v>
      </c>
      <c r="O2971" s="117">
        <f t="shared" si="280"/>
        <v>53</v>
      </c>
      <c r="P2971" s="117">
        <f t="shared" si="281"/>
        <v>6</v>
      </c>
      <c r="R2971" s="117">
        <f>VLOOKUP(B2971&amp;"-"&amp;C2971,Backgroundconc!$A$3:$E$2100,4,FALSE)</f>
        <v>232000</v>
      </c>
      <c r="S2971" s="117">
        <f>VLOOKUP(B2971&amp;"-"&amp;C2971,Backgroundconc!$A$3:$E$2100,5,FALSE)</f>
        <v>42000</v>
      </c>
    </row>
    <row r="2972" spans="1:19">
      <c r="A2972" s="117" t="str">
        <f t="shared" si="278"/>
        <v>5372012</v>
      </c>
      <c r="B2972" s="117">
        <f t="shared" ref="B2972:B3035" si="282">(D2972-24000)/4000+1</f>
        <v>53</v>
      </c>
      <c r="C2972" s="117">
        <f t="shared" ref="C2972:C3035" si="283">(E2972-22000)/4000+1</f>
        <v>7</v>
      </c>
      <c r="D2972" s="117">
        <v>232000</v>
      </c>
      <c r="E2972" s="117">
        <v>46000</v>
      </c>
      <c r="F2972" s="117">
        <v>2012</v>
      </c>
      <c r="G2972" s="117">
        <v>2.8358150000000002</v>
      </c>
      <c r="N2972" s="117" t="str">
        <f t="shared" si="279"/>
        <v>23200046000</v>
      </c>
      <c r="O2972" s="117">
        <f t="shared" si="280"/>
        <v>53</v>
      </c>
      <c r="P2972" s="117">
        <f t="shared" si="281"/>
        <v>7</v>
      </c>
      <c r="R2972" s="117">
        <f>VLOOKUP(B2972&amp;"-"&amp;C2972,Backgroundconc!$A$3:$E$2100,4,FALSE)</f>
        <v>232000</v>
      </c>
      <c r="S2972" s="117">
        <f>VLOOKUP(B2972&amp;"-"&amp;C2972,Backgroundconc!$A$3:$E$2100,5,FALSE)</f>
        <v>46000</v>
      </c>
    </row>
    <row r="2973" spans="1:19">
      <c r="A2973" s="117" t="str">
        <f t="shared" si="278"/>
        <v>5382012</v>
      </c>
      <c r="B2973" s="117">
        <f t="shared" si="282"/>
        <v>53</v>
      </c>
      <c r="C2973" s="117">
        <f t="shared" si="283"/>
        <v>8</v>
      </c>
      <c r="D2973" s="117">
        <v>232000</v>
      </c>
      <c r="E2973" s="117">
        <v>50000</v>
      </c>
      <c r="F2973" s="117">
        <v>2012</v>
      </c>
      <c r="G2973" s="117">
        <v>2.7746970000000002</v>
      </c>
      <c r="N2973" s="117" t="str">
        <f t="shared" si="279"/>
        <v>23200050000</v>
      </c>
      <c r="O2973" s="117">
        <f t="shared" si="280"/>
        <v>53</v>
      </c>
      <c r="P2973" s="117">
        <f t="shared" si="281"/>
        <v>8</v>
      </c>
      <c r="R2973" s="117">
        <f>VLOOKUP(B2973&amp;"-"&amp;C2973,Backgroundconc!$A$3:$E$2100,4,FALSE)</f>
        <v>232000</v>
      </c>
      <c r="S2973" s="117">
        <f>VLOOKUP(B2973&amp;"-"&amp;C2973,Backgroundconc!$A$3:$E$2100,5,FALSE)</f>
        <v>50000</v>
      </c>
    </row>
    <row r="2974" spans="1:19">
      <c r="A2974" s="117" t="str">
        <f t="shared" si="278"/>
        <v>5392012</v>
      </c>
      <c r="B2974" s="117">
        <f t="shared" si="282"/>
        <v>53</v>
      </c>
      <c r="C2974" s="117">
        <f t="shared" si="283"/>
        <v>9</v>
      </c>
      <c r="D2974" s="117">
        <v>232000</v>
      </c>
      <c r="E2974" s="117">
        <v>54000</v>
      </c>
      <c r="F2974" s="117">
        <v>2012</v>
      </c>
      <c r="G2974" s="117">
        <v>3.2120340000000001</v>
      </c>
      <c r="N2974" s="117" t="str">
        <f t="shared" si="279"/>
        <v>23200054000</v>
      </c>
      <c r="O2974" s="117">
        <f t="shared" si="280"/>
        <v>53</v>
      </c>
      <c r="P2974" s="117">
        <f t="shared" si="281"/>
        <v>9</v>
      </c>
      <c r="R2974" s="117">
        <f>VLOOKUP(B2974&amp;"-"&amp;C2974,Backgroundconc!$A$3:$E$2100,4,FALSE)</f>
        <v>232000</v>
      </c>
      <c r="S2974" s="117">
        <f>VLOOKUP(B2974&amp;"-"&amp;C2974,Backgroundconc!$A$3:$E$2100,5,FALSE)</f>
        <v>54000</v>
      </c>
    </row>
    <row r="2975" spans="1:19">
      <c r="A2975" s="117" t="str">
        <f t="shared" si="278"/>
        <v>53102012</v>
      </c>
      <c r="B2975" s="117">
        <f t="shared" si="282"/>
        <v>53</v>
      </c>
      <c r="C2975" s="117">
        <f t="shared" si="283"/>
        <v>10</v>
      </c>
      <c r="D2975" s="117">
        <v>232000</v>
      </c>
      <c r="E2975" s="117">
        <v>58000</v>
      </c>
      <c r="F2975" s="117">
        <v>2012</v>
      </c>
      <c r="G2975" s="117">
        <v>3.431117</v>
      </c>
      <c r="N2975" s="117" t="str">
        <f t="shared" si="279"/>
        <v>23200058000</v>
      </c>
      <c r="O2975" s="117">
        <f t="shared" si="280"/>
        <v>53</v>
      </c>
      <c r="P2975" s="117">
        <f t="shared" si="281"/>
        <v>10</v>
      </c>
      <c r="R2975" s="117">
        <f>VLOOKUP(B2975&amp;"-"&amp;C2975,Backgroundconc!$A$3:$E$2100,4,FALSE)</f>
        <v>232000</v>
      </c>
      <c r="S2975" s="117">
        <f>VLOOKUP(B2975&amp;"-"&amp;C2975,Backgroundconc!$A$3:$E$2100,5,FALSE)</f>
        <v>58000</v>
      </c>
    </row>
    <row r="2976" spans="1:19">
      <c r="A2976" s="117" t="str">
        <f t="shared" si="278"/>
        <v>53112012</v>
      </c>
      <c r="B2976" s="117">
        <f t="shared" si="282"/>
        <v>53</v>
      </c>
      <c r="C2976" s="117">
        <f t="shared" si="283"/>
        <v>11</v>
      </c>
      <c r="D2976" s="117">
        <v>232000</v>
      </c>
      <c r="E2976" s="117">
        <v>62000</v>
      </c>
      <c r="F2976" s="117">
        <v>2012</v>
      </c>
      <c r="G2976" s="117">
        <v>3.5125690000000001</v>
      </c>
      <c r="N2976" s="117" t="str">
        <f t="shared" si="279"/>
        <v>23200062000</v>
      </c>
      <c r="O2976" s="117">
        <f t="shared" si="280"/>
        <v>53</v>
      </c>
      <c r="P2976" s="117">
        <f t="shared" si="281"/>
        <v>11</v>
      </c>
      <c r="R2976" s="117">
        <f>VLOOKUP(B2976&amp;"-"&amp;C2976,Backgroundconc!$A$3:$E$2100,4,FALSE)</f>
        <v>232000</v>
      </c>
      <c r="S2976" s="117">
        <f>VLOOKUP(B2976&amp;"-"&amp;C2976,Backgroundconc!$A$3:$E$2100,5,FALSE)</f>
        <v>62000</v>
      </c>
    </row>
    <row r="2977" spans="1:19">
      <c r="A2977" s="117" t="str">
        <f t="shared" si="278"/>
        <v>53122012</v>
      </c>
      <c r="B2977" s="117">
        <f t="shared" si="282"/>
        <v>53</v>
      </c>
      <c r="C2977" s="117">
        <f t="shared" si="283"/>
        <v>12</v>
      </c>
      <c r="D2977" s="117">
        <v>232000</v>
      </c>
      <c r="E2977" s="117">
        <v>66000</v>
      </c>
      <c r="F2977" s="117">
        <v>2012</v>
      </c>
      <c r="G2977" s="117">
        <v>3.6272639999999998</v>
      </c>
      <c r="N2977" s="117" t="str">
        <f t="shared" si="279"/>
        <v>23200066000</v>
      </c>
      <c r="O2977" s="117">
        <f t="shared" si="280"/>
        <v>53</v>
      </c>
      <c r="P2977" s="117">
        <f t="shared" si="281"/>
        <v>12</v>
      </c>
      <c r="R2977" s="117">
        <f>VLOOKUP(B2977&amp;"-"&amp;C2977,Backgroundconc!$A$3:$E$2100,4,FALSE)</f>
        <v>232000</v>
      </c>
      <c r="S2977" s="117">
        <f>VLOOKUP(B2977&amp;"-"&amp;C2977,Backgroundconc!$A$3:$E$2100,5,FALSE)</f>
        <v>66000</v>
      </c>
    </row>
    <row r="2978" spans="1:19">
      <c r="A2978" s="117" t="str">
        <f t="shared" si="278"/>
        <v>53132012</v>
      </c>
      <c r="B2978" s="117">
        <f t="shared" si="282"/>
        <v>53</v>
      </c>
      <c r="C2978" s="117">
        <f t="shared" si="283"/>
        <v>13</v>
      </c>
      <c r="D2978" s="117">
        <v>232000</v>
      </c>
      <c r="E2978" s="117">
        <v>70000</v>
      </c>
      <c r="F2978" s="117">
        <v>2012</v>
      </c>
      <c r="G2978" s="117">
        <v>3.9640430000000002</v>
      </c>
      <c r="N2978" s="117" t="str">
        <f t="shared" si="279"/>
        <v>23200070000</v>
      </c>
      <c r="O2978" s="117">
        <f t="shared" si="280"/>
        <v>53</v>
      </c>
      <c r="P2978" s="117">
        <f t="shared" si="281"/>
        <v>13</v>
      </c>
      <c r="R2978" s="117">
        <f>VLOOKUP(B2978&amp;"-"&amp;C2978,Backgroundconc!$A$3:$E$2100,4,FALSE)</f>
        <v>232000</v>
      </c>
      <c r="S2978" s="117">
        <f>VLOOKUP(B2978&amp;"-"&amp;C2978,Backgroundconc!$A$3:$E$2100,5,FALSE)</f>
        <v>70000</v>
      </c>
    </row>
    <row r="2979" spans="1:19">
      <c r="A2979" s="117" t="str">
        <f t="shared" si="278"/>
        <v>53142012</v>
      </c>
      <c r="B2979" s="117">
        <f t="shared" si="282"/>
        <v>53</v>
      </c>
      <c r="C2979" s="117">
        <f t="shared" si="283"/>
        <v>14</v>
      </c>
      <c r="D2979" s="117">
        <v>232000</v>
      </c>
      <c r="E2979" s="117">
        <v>74000</v>
      </c>
      <c r="F2979" s="117">
        <v>2012</v>
      </c>
      <c r="G2979" s="117">
        <v>3.8278189999999999</v>
      </c>
      <c r="N2979" s="117" t="str">
        <f t="shared" si="279"/>
        <v>23200074000</v>
      </c>
      <c r="O2979" s="117">
        <f t="shared" si="280"/>
        <v>53</v>
      </c>
      <c r="P2979" s="117">
        <f t="shared" si="281"/>
        <v>14</v>
      </c>
      <c r="R2979" s="117">
        <f>VLOOKUP(B2979&amp;"-"&amp;C2979,Backgroundconc!$A$3:$E$2100,4,FALSE)</f>
        <v>232000</v>
      </c>
      <c r="S2979" s="117">
        <f>VLOOKUP(B2979&amp;"-"&amp;C2979,Backgroundconc!$A$3:$E$2100,5,FALSE)</f>
        <v>74000</v>
      </c>
    </row>
    <row r="2980" spans="1:19">
      <c r="A2980" s="117" t="str">
        <f t="shared" si="278"/>
        <v>53152012</v>
      </c>
      <c r="B2980" s="117">
        <f t="shared" si="282"/>
        <v>53</v>
      </c>
      <c r="C2980" s="117">
        <f t="shared" si="283"/>
        <v>15</v>
      </c>
      <c r="D2980" s="117">
        <v>232000</v>
      </c>
      <c r="E2980" s="117">
        <v>78000</v>
      </c>
      <c r="F2980" s="117">
        <v>2012</v>
      </c>
      <c r="G2980" s="117">
        <v>3.902981</v>
      </c>
      <c r="N2980" s="117" t="str">
        <f t="shared" si="279"/>
        <v>23200078000</v>
      </c>
      <c r="O2980" s="117">
        <f t="shared" si="280"/>
        <v>53</v>
      </c>
      <c r="P2980" s="117">
        <f t="shared" si="281"/>
        <v>15</v>
      </c>
      <c r="R2980" s="117">
        <f>VLOOKUP(B2980&amp;"-"&amp;C2980,Backgroundconc!$A$3:$E$2100,4,FALSE)</f>
        <v>232000</v>
      </c>
      <c r="S2980" s="117">
        <f>VLOOKUP(B2980&amp;"-"&amp;C2980,Backgroundconc!$A$3:$E$2100,5,FALSE)</f>
        <v>78000</v>
      </c>
    </row>
    <row r="2981" spans="1:19">
      <c r="A2981" s="117" t="str">
        <f t="shared" si="278"/>
        <v>53162012</v>
      </c>
      <c r="B2981" s="117">
        <f t="shared" si="282"/>
        <v>53</v>
      </c>
      <c r="C2981" s="117">
        <f t="shared" si="283"/>
        <v>16</v>
      </c>
      <c r="D2981" s="117">
        <v>232000</v>
      </c>
      <c r="E2981" s="117">
        <v>82000</v>
      </c>
      <c r="F2981" s="117">
        <v>2012</v>
      </c>
      <c r="G2981" s="117">
        <v>3.5165850000000001</v>
      </c>
      <c r="N2981" s="117" t="str">
        <f t="shared" si="279"/>
        <v>23200082000</v>
      </c>
      <c r="O2981" s="117">
        <f t="shared" si="280"/>
        <v>53</v>
      </c>
      <c r="P2981" s="117">
        <f t="shared" si="281"/>
        <v>16</v>
      </c>
      <c r="R2981" s="117">
        <f>VLOOKUP(B2981&amp;"-"&amp;C2981,Backgroundconc!$A$3:$E$2100,4,FALSE)</f>
        <v>232000</v>
      </c>
      <c r="S2981" s="117">
        <f>VLOOKUP(B2981&amp;"-"&amp;C2981,Backgroundconc!$A$3:$E$2100,5,FALSE)</f>
        <v>82000</v>
      </c>
    </row>
    <row r="2982" spans="1:19">
      <c r="A2982" s="117" t="str">
        <f t="shared" si="278"/>
        <v>53172012</v>
      </c>
      <c r="B2982" s="117">
        <f t="shared" si="282"/>
        <v>53</v>
      </c>
      <c r="C2982" s="117">
        <f t="shared" si="283"/>
        <v>17</v>
      </c>
      <c r="D2982" s="117">
        <v>232000</v>
      </c>
      <c r="E2982" s="117">
        <v>86000</v>
      </c>
      <c r="F2982" s="117">
        <v>2012</v>
      </c>
      <c r="G2982" s="117">
        <v>3.696628</v>
      </c>
      <c r="N2982" s="117" t="str">
        <f t="shared" si="279"/>
        <v>23200086000</v>
      </c>
      <c r="O2982" s="117">
        <f t="shared" si="280"/>
        <v>53</v>
      </c>
      <c r="P2982" s="117">
        <f t="shared" si="281"/>
        <v>17</v>
      </c>
      <c r="R2982" s="117">
        <f>VLOOKUP(B2982&amp;"-"&amp;C2982,Backgroundconc!$A$3:$E$2100,4,FALSE)</f>
        <v>232000</v>
      </c>
      <c r="S2982" s="117">
        <f>VLOOKUP(B2982&amp;"-"&amp;C2982,Backgroundconc!$A$3:$E$2100,5,FALSE)</f>
        <v>86000</v>
      </c>
    </row>
    <row r="2983" spans="1:19">
      <c r="A2983" s="117" t="str">
        <f t="shared" si="278"/>
        <v>53182012</v>
      </c>
      <c r="B2983" s="117">
        <f t="shared" si="282"/>
        <v>53</v>
      </c>
      <c r="C2983" s="117">
        <f t="shared" si="283"/>
        <v>18</v>
      </c>
      <c r="D2983" s="117">
        <v>232000</v>
      </c>
      <c r="E2983" s="117">
        <v>90000</v>
      </c>
      <c r="F2983" s="117">
        <v>2012</v>
      </c>
      <c r="G2983" s="117">
        <v>3.6762489999999999</v>
      </c>
      <c r="N2983" s="117" t="str">
        <f t="shared" si="279"/>
        <v>23200090000</v>
      </c>
      <c r="O2983" s="117">
        <f t="shared" si="280"/>
        <v>53</v>
      </c>
      <c r="P2983" s="117">
        <f t="shared" si="281"/>
        <v>18</v>
      </c>
      <c r="R2983" s="117">
        <f>VLOOKUP(B2983&amp;"-"&amp;C2983,Backgroundconc!$A$3:$E$2100,4,FALSE)</f>
        <v>232000</v>
      </c>
      <c r="S2983" s="117">
        <f>VLOOKUP(B2983&amp;"-"&amp;C2983,Backgroundconc!$A$3:$E$2100,5,FALSE)</f>
        <v>90000</v>
      </c>
    </row>
    <row r="2984" spans="1:19">
      <c r="A2984" s="117" t="str">
        <f t="shared" si="278"/>
        <v>53192012</v>
      </c>
      <c r="B2984" s="117">
        <f t="shared" si="282"/>
        <v>53</v>
      </c>
      <c r="C2984" s="117">
        <f t="shared" si="283"/>
        <v>19</v>
      </c>
      <c r="D2984" s="117">
        <v>232000</v>
      </c>
      <c r="E2984" s="117">
        <v>94000</v>
      </c>
      <c r="F2984" s="117">
        <v>2012</v>
      </c>
      <c r="G2984" s="117">
        <v>3.1792069999999999</v>
      </c>
      <c r="N2984" s="117" t="str">
        <f t="shared" si="279"/>
        <v>23200094000</v>
      </c>
      <c r="O2984" s="117">
        <f t="shared" si="280"/>
        <v>53</v>
      </c>
      <c r="P2984" s="117">
        <f t="shared" si="281"/>
        <v>19</v>
      </c>
      <c r="R2984" s="117">
        <f>VLOOKUP(B2984&amp;"-"&amp;C2984,Backgroundconc!$A$3:$E$2100,4,FALSE)</f>
        <v>232000</v>
      </c>
      <c r="S2984" s="117">
        <f>VLOOKUP(B2984&amp;"-"&amp;C2984,Backgroundconc!$A$3:$E$2100,5,FALSE)</f>
        <v>94000</v>
      </c>
    </row>
    <row r="2985" spans="1:19">
      <c r="A2985" s="117" t="str">
        <f t="shared" si="278"/>
        <v>53202012</v>
      </c>
      <c r="B2985" s="117">
        <f t="shared" si="282"/>
        <v>53</v>
      </c>
      <c r="C2985" s="117">
        <f t="shared" si="283"/>
        <v>20</v>
      </c>
      <c r="D2985" s="117">
        <v>232000</v>
      </c>
      <c r="E2985" s="117">
        <v>98000</v>
      </c>
      <c r="F2985" s="117">
        <v>2012</v>
      </c>
      <c r="G2985" s="117">
        <v>3.2142309999999998</v>
      </c>
      <c r="N2985" s="117" t="str">
        <f t="shared" si="279"/>
        <v>23200098000</v>
      </c>
      <c r="O2985" s="117">
        <f t="shared" si="280"/>
        <v>53</v>
      </c>
      <c r="P2985" s="117">
        <f t="shared" si="281"/>
        <v>20</v>
      </c>
      <c r="R2985" s="117">
        <f>VLOOKUP(B2985&amp;"-"&amp;C2985,Backgroundconc!$A$3:$E$2100,4,FALSE)</f>
        <v>232000</v>
      </c>
      <c r="S2985" s="117">
        <f>VLOOKUP(B2985&amp;"-"&amp;C2985,Backgroundconc!$A$3:$E$2100,5,FALSE)</f>
        <v>98000</v>
      </c>
    </row>
    <row r="2986" spans="1:19">
      <c r="A2986" s="117" t="str">
        <f t="shared" si="278"/>
        <v>53212012</v>
      </c>
      <c r="B2986" s="117">
        <f t="shared" si="282"/>
        <v>53</v>
      </c>
      <c r="C2986" s="117">
        <f t="shared" si="283"/>
        <v>21</v>
      </c>
      <c r="D2986" s="117">
        <v>232000</v>
      </c>
      <c r="E2986" s="117">
        <v>102000</v>
      </c>
      <c r="F2986" s="117">
        <v>2012</v>
      </c>
      <c r="G2986" s="117">
        <v>3.0122040000000001</v>
      </c>
      <c r="N2986" s="117" t="str">
        <f t="shared" si="279"/>
        <v>232000102000</v>
      </c>
      <c r="O2986" s="117">
        <f t="shared" si="280"/>
        <v>53</v>
      </c>
      <c r="P2986" s="117">
        <f t="shared" si="281"/>
        <v>21</v>
      </c>
      <c r="R2986" s="117">
        <f>VLOOKUP(B2986&amp;"-"&amp;C2986,Backgroundconc!$A$3:$E$2100,4,FALSE)</f>
        <v>232000</v>
      </c>
      <c r="S2986" s="117">
        <f>VLOOKUP(B2986&amp;"-"&amp;C2986,Backgroundconc!$A$3:$E$2100,5,FALSE)</f>
        <v>102000</v>
      </c>
    </row>
    <row r="2987" spans="1:19">
      <c r="A2987" s="117" t="str">
        <f t="shared" si="278"/>
        <v>53222012</v>
      </c>
      <c r="B2987" s="117">
        <f t="shared" si="282"/>
        <v>53</v>
      </c>
      <c r="C2987" s="117">
        <f t="shared" si="283"/>
        <v>22</v>
      </c>
      <c r="D2987" s="117">
        <v>232000</v>
      </c>
      <c r="E2987" s="117">
        <v>106000</v>
      </c>
      <c r="F2987" s="117">
        <v>2012</v>
      </c>
      <c r="G2987" s="117">
        <v>2.9901439999999999</v>
      </c>
      <c r="N2987" s="117" t="str">
        <f t="shared" si="279"/>
        <v>232000106000</v>
      </c>
      <c r="O2987" s="117">
        <f t="shared" si="280"/>
        <v>53</v>
      </c>
      <c r="P2987" s="117">
        <f t="shared" si="281"/>
        <v>22</v>
      </c>
      <c r="R2987" s="117">
        <f>VLOOKUP(B2987&amp;"-"&amp;C2987,Backgroundconc!$A$3:$E$2100,4,FALSE)</f>
        <v>232000</v>
      </c>
      <c r="S2987" s="117">
        <f>VLOOKUP(B2987&amp;"-"&amp;C2987,Backgroundconc!$A$3:$E$2100,5,FALSE)</f>
        <v>106000</v>
      </c>
    </row>
    <row r="2988" spans="1:19">
      <c r="A2988" s="117" t="str">
        <f t="shared" si="278"/>
        <v>53232012</v>
      </c>
      <c r="B2988" s="117">
        <f t="shared" si="282"/>
        <v>53</v>
      </c>
      <c r="C2988" s="117">
        <f t="shared" si="283"/>
        <v>23</v>
      </c>
      <c r="D2988" s="117">
        <v>232000</v>
      </c>
      <c r="E2988" s="117">
        <v>110000</v>
      </c>
      <c r="F2988" s="117">
        <v>2012</v>
      </c>
      <c r="G2988" s="117">
        <v>2.9849640000000002</v>
      </c>
      <c r="N2988" s="117" t="str">
        <f t="shared" si="279"/>
        <v>232000110000</v>
      </c>
      <c r="O2988" s="117">
        <f t="shared" si="280"/>
        <v>53</v>
      </c>
      <c r="P2988" s="117">
        <f t="shared" si="281"/>
        <v>23</v>
      </c>
      <c r="R2988" s="117">
        <f>VLOOKUP(B2988&amp;"-"&amp;C2988,Backgroundconc!$A$3:$E$2100,4,FALSE)</f>
        <v>232000</v>
      </c>
      <c r="S2988" s="117">
        <f>VLOOKUP(B2988&amp;"-"&amp;C2988,Backgroundconc!$A$3:$E$2100,5,FALSE)</f>
        <v>110000</v>
      </c>
    </row>
    <row r="2989" spans="1:19">
      <c r="A2989" s="117" t="str">
        <f t="shared" si="278"/>
        <v>53242012</v>
      </c>
      <c r="B2989" s="117">
        <f t="shared" si="282"/>
        <v>53</v>
      </c>
      <c r="C2989" s="117">
        <f t="shared" si="283"/>
        <v>24</v>
      </c>
      <c r="D2989" s="117">
        <v>232000</v>
      </c>
      <c r="E2989" s="117">
        <v>114000</v>
      </c>
      <c r="F2989" s="117">
        <v>2012</v>
      </c>
      <c r="G2989" s="117">
        <v>2.8848699999999998</v>
      </c>
      <c r="N2989" s="117" t="str">
        <f t="shared" si="279"/>
        <v>232000114000</v>
      </c>
      <c r="O2989" s="117">
        <f t="shared" si="280"/>
        <v>53</v>
      </c>
      <c r="P2989" s="117">
        <f t="shared" si="281"/>
        <v>24</v>
      </c>
      <c r="R2989" s="117">
        <f>VLOOKUP(B2989&amp;"-"&amp;C2989,Backgroundconc!$A$3:$E$2100,4,FALSE)</f>
        <v>232000</v>
      </c>
      <c r="S2989" s="117">
        <f>VLOOKUP(B2989&amp;"-"&amp;C2989,Backgroundconc!$A$3:$E$2100,5,FALSE)</f>
        <v>114000</v>
      </c>
    </row>
    <row r="2990" spans="1:19">
      <c r="A2990" s="117" t="str">
        <f t="shared" si="278"/>
        <v>53252012</v>
      </c>
      <c r="B2990" s="117">
        <f t="shared" si="282"/>
        <v>53</v>
      </c>
      <c r="C2990" s="117">
        <f t="shared" si="283"/>
        <v>25</v>
      </c>
      <c r="D2990" s="117">
        <v>232000</v>
      </c>
      <c r="E2990" s="117">
        <v>118000</v>
      </c>
      <c r="F2990" s="117">
        <v>2012</v>
      </c>
      <c r="G2990" s="117">
        <v>2.7096689999999999</v>
      </c>
      <c r="N2990" s="117" t="str">
        <f t="shared" si="279"/>
        <v>232000118000</v>
      </c>
      <c r="O2990" s="117">
        <f t="shared" si="280"/>
        <v>53</v>
      </c>
      <c r="P2990" s="117">
        <f t="shared" si="281"/>
        <v>25</v>
      </c>
      <c r="R2990" s="117">
        <f>VLOOKUP(B2990&amp;"-"&amp;C2990,Backgroundconc!$A$3:$E$2100,4,FALSE)</f>
        <v>232000</v>
      </c>
      <c r="S2990" s="117">
        <f>VLOOKUP(B2990&amp;"-"&amp;C2990,Backgroundconc!$A$3:$E$2100,5,FALSE)</f>
        <v>118000</v>
      </c>
    </row>
    <row r="2991" spans="1:19">
      <c r="A2991" s="117" t="str">
        <f t="shared" si="278"/>
        <v>53262012</v>
      </c>
      <c r="B2991" s="117">
        <f t="shared" si="282"/>
        <v>53</v>
      </c>
      <c r="C2991" s="117">
        <f t="shared" si="283"/>
        <v>26</v>
      </c>
      <c r="D2991" s="117">
        <v>232000</v>
      </c>
      <c r="E2991" s="117">
        <v>122000</v>
      </c>
      <c r="F2991" s="117">
        <v>2012</v>
      </c>
      <c r="G2991" s="117">
        <v>2.7045499999999998</v>
      </c>
      <c r="N2991" s="117" t="str">
        <f t="shared" si="279"/>
        <v>232000122000</v>
      </c>
      <c r="O2991" s="117">
        <f t="shared" si="280"/>
        <v>53</v>
      </c>
      <c r="P2991" s="117">
        <f t="shared" si="281"/>
        <v>26</v>
      </c>
      <c r="R2991" s="117">
        <f>VLOOKUP(B2991&amp;"-"&amp;C2991,Backgroundconc!$A$3:$E$2100,4,FALSE)</f>
        <v>232000</v>
      </c>
      <c r="S2991" s="117">
        <f>VLOOKUP(B2991&amp;"-"&amp;C2991,Backgroundconc!$A$3:$E$2100,5,FALSE)</f>
        <v>122000</v>
      </c>
    </row>
    <row r="2992" spans="1:19">
      <c r="A2992" s="117" t="str">
        <f t="shared" si="278"/>
        <v>53272012</v>
      </c>
      <c r="B2992" s="117">
        <f t="shared" si="282"/>
        <v>53</v>
      </c>
      <c r="C2992" s="117">
        <f t="shared" si="283"/>
        <v>27</v>
      </c>
      <c r="D2992" s="117">
        <v>232000</v>
      </c>
      <c r="E2992" s="117">
        <v>126000</v>
      </c>
      <c r="F2992" s="117">
        <v>2012</v>
      </c>
      <c r="G2992" s="117">
        <v>2.4992130000000001</v>
      </c>
      <c r="N2992" s="117" t="str">
        <f t="shared" si="279"/>
        <v>232000126000</v>
      </c>
      <c r="O2992" s="117">
        <f t="shared" si="280"/>
        <v>53</v>
      </c>
      <c r="P2992" s="117">
        <f t="shared" si="281"/>
        <v>27</v>
      </c>
      <c r="R2992" s="117">
        <f>VLOOKUP(B2992&amp;"-"&amp;C2992,Backgroundconc!$A$3:$E$2100,4,FALSE)</f>
        <v>232000</v>
      </c>
      <c r="S2992" s="117">
        <f>VLOOKUP(B2992&amp;"-"&amp;C2992,Backgroundconc!$A$3:$E$2100,5,FALSE)</f>
        <v>126000</v>
      </c>
    </row>
    <row r="2993" spans="1:19">
      <c r="A2993" s="117" t="str">
        <f t="shared" si="278"/>
        <v>53282012</v>
      </c>
      <c r="B2993" s="117">
        <f t="shared" si="282"/>
        <v>53</v>
      </c>
      <c r="C2993" s="117">
        <f t="shared" si="283"/>
        <v>28</v>
      </c>
      <c r="D2993" s="117">
        <v>232000</v>
      </c>
      <c r="E2993" s="117">
        <v>130000</v>
      </c>
      <c r="F2993" s="117">
        <v>2012</v>
      </c>
      <c r="G2993" s="117">
        <v>2.633114</v>
      </c>
      <c r="N2993" s="117" t="str">
        <f t="shared" si="279"/>
        <v>232000130000</v>
      </c>
      <c r="O2993" s="117">
        <f t="shared" si="280"/>
        <v>53</v>
      </c>
      <c r="P2993" s="117">
        <f t="shared" si="281"/>
        <v>28</v>
      </c>
      <c r="R2993" s="117">
        <f>VLOOKUP(B2993&amp;"-"&amp;C2993,Backgroundconc!$A$3:$E$2100,4,FALSE)</f>
        <v>232000</v>
      </c>
      <c r="S2993" s="117">
        <f>VLOOKUP(B2993&amp;"-"&amp;C2993,Backgroundconc!$A$3:$E$2100,5,FALSE)</f>
        <v>130000</v>
      </c>
    </row>
    <row r="2994" spans="1:19">
      <c r="A2994" s="117" t="str">
        <f t="shared" si="278"/>
        <v>53292012</v>
      </c>
      <c r="B2994" s="117">
        <f t="shared" si="282"/>
        <v>53</v>
      </c>
      <c r="C2994" s="117">
        <f t="shared" si="283"/>
        <v>29</v>
      </c>
      <c r="D2994" s="117">
        <v>232000</v>
      </c>
      <c r="E2994" s="117">
        <v>134000</v>
      </c>
      <c r="F2994" s="117">
        <v>2012</v>
      </c>
      <c r="G2994" s="117">
        <v>2.2478910000000001</v>
      </c>
      <c r="N2994" s="117" t="str">
        <f t="shared" si="279"/>
        <v>232000134000</v>
      </c>
      <c r="O2994" s="117">
        <f t="shared" si="280"/>
        <v>53</v>
      </c>
      <c r="P2994" s="117">
        <f t="shared" si="281"/>
        <v>29</v>
      </c>
      <c r="R2994" s="117">
        <f>VLOOKUP(B2994&amp;"-"&amp;C2994,Backgroundconc!$A$3:$E$2100,4,FALSE)</f>
        <v>232000</v>
      </c>
      <c r="S2994" s="117">
        <f>VLOOKUP(B2994&amp;"-"&amp;C2994,Backgroundconc!$A$3:$E$2100,5,FALSE)</f>
        <v>134000</v>
      </c>
    </row>
    <row r="2995" spans="1:19">
      <c r="A2995" s="117" t="str">
        <f t="shared" si="278"/>
        <v>53302012</v>
      </c>
      <c r="B2995" s="117">
        <f t="shared" si="282"/>
        <v>53</v>
      </c>
      <c r="C2995" s="117">
        <f t="shared" si="283"/>
        <v>30</v>
      </c>
      <c r="D2995" s="117">
        <v>232000</v>
      </c>
      <c r="E2995" s="117">
        <v>138000</v>
      </c>
      <c r="F2995" s="117">
        <v>2012</v>
      </c>
      <c r="G2995" s="117">
        <v>2.2426140000000001</v>
      </c>
      <c r="N2995" s="117" t="str">
        <f t="shared" si="279"/>
        <v>232000138000</v>
      </c>
      <c r="O2995" s="117">
        <f t="shared" si="280"/>
        <v>53</v>
      </c>
      <c r="P2995" s="117">
        <f t="shared" si="281"/>
        <v>30</v>
      </c>
      <c r="R2995" s="117">
        <f>VLOOKUP(B2995&amp;"-"&amp;C2995,Backgroundconc!$A$3:$E$2100,4,FALSE)</f>
        <v>232000</v>
      </c>
      <c r="S2995" s="117">
        <f>VLOOKUP(B2995&amp;"-"&amp;C2995,Backgroundconc!$A$3:$E$2100,5,FALSE)</f>
        <v>138000</v>
      </c>
    </row>
    <row r="2996" spans="1:19">
      <c r="A2996" s="117" t="str">
        <f t="shared" si="278"/>
        <v>53312012</v>
      </c>
      <c r="B2996" s="117">
        <f t="shared" si="282"/>
        <v>53</v>
      </c>
      <c r="C2996" s="117">
        <f t="shared" si="283"/>
        <v>31</v>
      </c>
      <c r="D2996" s="117">
        <v>232000</v>
      </c>
      <c r="E2996" s="117">
        <v>142000</v>
      </c>
      <c r="F2996" s="117">
        <v>2012</v>
      </c>
      <c r="G2996" s="117">
        <v>1.994011</v>
      </c>
      <c r="N2996" s="117" t="str">
        <f t="shared" si="279"/>
        <v>232000142000</v>
      </c>
      <c r="O2996" s="117">
        <f t="shared" si="280"/>
        <v>53</v>
      </c>
      <c r="P2996" s="117">
        <f t="shared" si="281"/>
        <v>31</v>
      </c>
      <c r="R2996" s="117">
        <f>VLOOKUP(B2996&amp;"-"&amp;C2996,Backgroundconc!$A$3:$E$2100,4,FALSE)</f>
        <v>232000</v>
      </c>
      <c r="S2996" s="117">
        <f>VLOOKUP(B2996&amp;"-"&amp;C2996,Backgroundconc!$A$3:$E$2100,5,FALSE)</f>
        <v>142000</v>
      </c>
    </row>
    <row r="2997" spans="1:19">
      <c r="A2997" s="117" t="str">
        <f t="shared" si="278"/>
        <v>53322012</v>
      </c>
      <c r="B2997" s="117">
        <f t="shared" si="282"/>
        <v>53</v>
      </c>
      <c r="C2997" s="117">
        <f t="shared" si="283"/>
        <v>32</v>
      </c>
      <c r="D2997" s="117">
        <v>232000</v>
      </c>
      <c r="E2997" s="117">
        <v>146000</v>
      </c>
      <c r="F2997" s="117">
        <v>2012</v>
      </c>
      <c r="G2997" s="117">
        <v>1.6551119999999999</v>
      </c>
      <c r="N2997" s="117" t="str">
        <f t="shared" si="279"/>
        <v>232000146000</v>
      </c>
      <c r="O2997" s="117">
        <f t="shared" si="280"/>
        <v>53</v>
      </c>
      <c r="P2997" s="117">
        <f t="shared" si="281"/>
        <v>32</v>
      </c>
      <c r="R2997" s="117">
        <f>VLOOKUP(B2997&amp;"-"&amp;C2997,Backgroundconc!$A$3:$E$2100,4,FALSE)</f>
        <v>232000</v>
      </c>
      <c r="S2997" s="117">
        <f>VLOOKUP(B2997&amp;"-"&amp;C2997,Backgroundconc!$A$3:$E$2100,5,FALSE)</f>
        <v>146000</v>
      </c>
    </row>
    <row r="2998" spans="1:19">
      <c r="A2998" s="117" t="str">
        <f t="shared" si="278"/>
        <v>53332012</v>
      </c>
      <c r="B2998" s="117">
        <f t="shared" si="282"/>
        <v>53</v>
      </c>
      <c r="C2998" s="117">
        <f t="shared" si="283"/>
        <v>33</v>
      </c>
      <c r="D2998" s="117">
        <v>232000</v>
      </c>
      <c r="E2998" s="117">
        <v>150000</v>
      </c>
      <c r="F2998" s="117">
        <v>2012</v>
      </c>
      <c r="G2998" s="117">
        <v>2.674731</v>
      </c>
      <c r="N2998" s="117" t="str">
        <f t="shared" si="279"/>
        <v>232000150000</v>
      </c>
      <c r="O2998" s="117">
        <f t="shared" si="280"/>
        <v>53</v>
      </c>
      <c r="P2998" s="117">
        <f t="shared" si="281"/>
        <v>33</v>
      </c>
      <c r="R2998" s="117">
        <f>VLOOKUP(B2998&amp;"-"&amp;C2998,Backgroundconc!$A$3:$E$2100,4,FALSE)</f>
        <v>232000</v>
      </c>
      <c r="S2998" s="117">
        <f>VLOOKUP(B2998&amp;"-"&amp;C2998,Backgroundconc!$A$3:$E$2100,5,FALSE)</f>
        <v>150000</v>
      </c>
    </row>
    <row r="2999" spans="1:19">
      <c r="A2999" s="117" t="str">
        <f t="shared" si="278"/>
        <v>53342012</v>
      </c>
      <c r="B2999" s="117">
        <f t="shared" si="282"/>
        <v>53</v>
      </c>
      <c r="C2999" s="117">
        <f t="shared" si="283"/>
        <v>34</v>
      </c>
      <c r="D2999" s="117">
        <v>232000</v>
      </c>
      <c r="E2999" s="117">
        <v>154000</v>
      </c>
      <c r="F2999" s="117">
        <v>2012</v>
      </c>
      <c r="G2999" s="117">
        <v>3.2168809999999999</v>
      </c>
      <c r="N2999" s="117" t="str">
        <f t="shared" si="279"/>
        <v>232000154000</v>
      </c>
      <c r="O2999" s="117">
        <f t="shared" si="280"/>
        <v>53</v>
      </c>
      <c r="P2999" s="117">
        <f t="shared" si="281"/>
        <v>34</v>
      </c>
      <c r="R2999" s="117">
        <f>VLOOKUP(B2999&amp;"-"&amp;C2999,Backgroundconc!$A$3:$E$2100,4,FALSE)</f>
        <v>232000</v>
      </c>
      <c r="S2999" s="117">
        <f>VLOOKUP(B2999&amp;"-"&amp;C2999,Backgroundconc!$A$3:$E$2100,5,FALSE)</f>
        <v>154000</v>
      </c>
    </row>
    <row r="3000" spans="1:19">
      <c r="A3000" s="117" t="str">
        <f t="shared" si="278"/>
        <v>53352012</v>
      </c>
      <c r="B3000" s="117">
        <f t="shared" si="282"/>
        <v>53</v>
      </c>
      <c r="C3000" s="117">
        <f t="shared" si="283"/>
        <v>35</v>
      </c>
      <c r="D3000" s="117">
        <v>232000</v>
      </c>
      <c r="E3000" s="117">
        <v>158000</v>
      </c>
      <c r="F3000" s="117">
        <v>2012</v>
      </c>
      <c r="G3000" s="117">
        <v>3.0914999999999999</v>
      </c>
      <c r="N3000" s="117" t="str">
        <f t="shared" si="279"/>
        <v>232000158000</v>
      </c>
      <c r="O3000" s="117">
        <f t="shared" si="280"/>
        <v>53</v>
      </c>
      <c r="P3000" s="117">
        <f t="shared" si="281"/>
        <v>35</v>
      </c>
      <c r="R3000" s="117">
        <f>VLOOKUP(B3000&amp;"-"&amp;C3000,Backgroundconc!$A$3:$E$2100,4,FALSE)</f>
        <v>232000</v>
      </c>
      <c r="S3000" s="117">
        <f>VLOOKUP(B3000&amp;"-"&amp;C3000,Backgroundconc!$A$3:$E$2100,5,FALSE)</f>
        <v>158000</v>
      </c>
    </row>
    <row r="3001" spans="1:19">
      <c r="A3001" s="117" t="str">
        <f t="shared" si="278"/>
        <v>53362012</v>
      </c>
      <c r="B3001" s="117">
        <f t="shared" si="282"/>
        <v>53</v>
      </c>
      <c r="C3001" s="117">
        <f t="shared" si="283"/>
        <v>36</v>
      </c>
      <c r="D3001" s="117">
        <v>232000</v>
      </c>
      <c r="E3001" s="117">
        <v>162000</v>
      </c>
      <c r="F3001" s="117">
        <v>2012</v>
      </c>
      <c r="G3001" s="117">
        <v>3.0956450000000002</v>
      </c>
      <c r="N3001" s="117" t="str">
        <f t="shared" si="279"/>
        <v>232000162000</v>
      </c>
      <c r="O3001" s="117">
        <f t="shared" si="280"/>
        <v>53</v>
      </c>
      <c r="P3001" s="117">
        <f t="shared" si="281"/>
        <v>36</v>
      </c>
      <c r="R3001" s="117">
        <f>VLOOKUP(B3001&amp;"-"&amp;C3001,Backgroundconc!$A$3:$E$2100,4,FALSE)</f>
        <v>232000</v>
      </c>
      <c r="S3001" s="117">
        <f>VLOOKUP(B3001&amp;"-"&amp;C3001,Backgroundconc!$A$3:$E$2100,5,FALSE)</f>
        <v>162000</v>
      </c>
    </row>
    <row r="3002" spans="1:19">
      <c r="A3002" s="117" t="str">
        <f t="shared" si="278"/>
        <v>53372012</v>
      </c>
      <c r="B3002" s="117">
        <f t="shared" si="282"/>
        <v>53</v>
      </c>
      <c r="C3002" s="117">
        <f t="shared" si="283"/>
        <v>37</v>
      </c>
      <c r="D3002" s="117">
        <v>232000</v>
      </c>
      <c r="E3002" s="117">
        <v>166000</v>
      </c>
      <c r="F3002" s="117">
        <v>2012</v>
      </c>
      <c r="G3002" s="117">
        <v>3.1328680000000002</v>
      </c>
      <c r="N3002" s="117" t="str">
        <f t="shared" si="279"/>
        <v>232000166000</v>
      </c>
      <c r="O3002" s="117">
        <f t="shared" si="280"/>
        <v>53</v>
      </c>
      <c r="P3002" s="117">
        <f t="shared" si="281"/>
        <v>37</v>
      </c>
      <c r="R3002" s="117">
        <f>VLOOKUP(B3002&amp;"-"&amp;C3002,Backgroundconc!$A$3:$E$2100,4,FALSE)</f>
        <v>232000</v>
      </c>
      <c r="S3002" s="117">
        <f>VLOOKUP(B3002&amp;"-"&amp;C3002,Backgroundconc!$A$3:$E$2100,5,FALSE)</f>
        <v>166000</v>
      </c>
    </row>
    <row r="3003" spans="1:19">
      <c r="A3003" s="117" t="str">
        <f t="shared" si="278"/>
        <v>53382012</v>
      </c>
      <c r="B3003" s="117">
        <f t="shared" si="282"/>
        <v>53</v>
      </c>
      <c r="C3003" s="117">
        <f t="shared" si="283"/>
        <v>38</v>
      </c>
      <c r="D3003" s="117">
        <v>232000</v>
      </c>
      <c r="E3003" s="117">
        <v>170000</v>
      </c>
      <c r="F3003" s="117">
        <v>2012</v>
      </c>
      <c r="G3003" s="117">
        <v>3.0063249999999999</v>
      </c>
      <c r="N3003" s="117" t="str">
        <f t="shared" si="279"/>
        <v>232000170000</v>
      </c>
      <c r="O3003" s="117">
        <f t="shared" si="280"/>
        <v>53</v>
      </c>
      <c r="P3003" s="117">
        <f t="shared" si="281"/>
        <v>38</v>
      </c>
      <c r="R3003" s="117">
        <f>VLOOKUP(B3003&amp;"-"&amp;C3003,Backgroundconc!$A$3:$E$2100,4,FALSE)</f>
        <v>232000</v>
      </c>
      <c r="S3003" s="117">
        <f>VLOOKUP(B3003&amp;"-"&amp;C3003,Backgroundconc!$A$3:$E$2100,5,FALSE)</f>
        <v>170000</v>
      </c>
    </row>
    <row r="3004" spans="1:19">
      <c r="A3004" s="117" t="str">
        <f t="shared" si="278"/>
        <v>53392012</v>
      </c>
      <c r="B3004" s="117">
        <f t="shared" si="282"/>
        <v>53</v>
      </c>
      <c r="C3004" s="117">
        <f t="shared" si="283"/>
        <v>39</v>
      </c>
      <c r="D3004" s="117">
        <v>232000</v>
      </c>
      <c r="E3004" s="117">
        <v>174000</v>
      </c>
      <c r="F3004" s="117">
        <v>2012</v>
      </c>
      <c r="G3004" s="117">
        <v>2.9058310000000001</v>
      </c>
      <c r="N3004" s="117" t="str">
        <f t="shared" si="279"/>
        <v>232000174000</v>
      </c>
      <c r="O3004" s="117">
        <f t="shared" si="280"/>
        <v>53</v>
      </c>
      <c r="P3004" s="117">
        <f t="shared" si="281"/>
        <v>39</v>
      </c>
      <c r="R3004" s="117">
        <f>VLOOKUP(B3004&amp;"-"&amp;C3004,Backgroundconc!$A$3:$E$2100,4,FALSE)</f>
        <v>232000</v>
      </c>
      <c r="S3004" s="117">
        <f>VLOOKUP(B3004&amp;"-"&amp;C3004,Backgroundconc!$A$3:$E$2100,5,FALSE)</f>
        <v>174000</v>
      </c>
    </row>
    <row r="3005" spans="1:19">
      <c r="A3005" s="117" t="str">
        <f t="shared" si="278"/>
        <v>53402012</v>
      </c>
      <c r="B3005" s="117">
        <f t="shared" si="282"/>
        <v>53</v>
      </c>
      <c r="C3005" s="117">
        <f t="shared" si="283"/>
        <v>40</v>
      </c>
      <c r="D3005" s="117">
        <v>232000</v>
      </c>
      <c r="E3005" s="117">
        <v>178000</v>
      </c>
      <c r="F3005" s="117">
        <v>2012</v>
      </c>
      <c r="G3005" s="117">
        <v>2.811105</v>
      </c>
      <c r="N3005" s="117" t="str">
        <f t="shared" si="279"/>
        <v>232000178000</v>
      </c>
      <c r="O3005" s="117">
        <f t="shared" si="280"/>
        <v>53</v>
      </c>
      <c r="P3005" s="117">
        <f t="shared" si="281"/>
        <v>40</v>
      </c>
      <c r="R3005" s="117">
        <f>VLOOKUP(B3005&amp;"-"&amp;C3005,Backgroundconc!$A$3:$E$2100,4,FALSE)</f>
        <v>232000</v>
      </c>
      <c r="S3005" s="117">
        <f>VLOOKUP(B3005&amp;"-"&amp;C3005,Backgroundconc!$A$3:$E$2100,5,FALSE)</f>
        <v>178000</v>
      </c>
    </row>
    <row r="3006" spans="1:19">
      <c r="A3006" s="117" t="str">
        <f t="shared" si="278"/>
        <v>53412012</v>
      </c>
      <c r="B3006" s="117">
        <f t="shared" si="282"/>
        <v>53</v>
      </c>
      <c r="C3006" s="117">
        <f t="shared" si="283"/>
        <v>41</v>
      </c>
      <c r="D3006" s="117">
        <v>232000</v>
      </c>
      <c r="E3006" s="117">
        <v>182000</v>
      </c>
      <c r="F3006" s="117">
        <v>2012</v>
      </c>
      <c r="G3006" s="117">
        <v>2.8501530000000002</v>
      </c>
      <c r="N3006" s="117" t="str">
        <f t="shared" si="279"/>
        <v>232000182000</v>
      </c>
      <c r="O3006" s="117">
        <f t="shared" si="280"/>
        <v>53</v>
      </c>
      <c r="P3006" s="117">
        <f t="shared" si="281"/>
        <v>41</v>
      </c>
      <c r="R3006" s="117">
        <f>VLOOKUP(B3006&amp;"-"&amp;C3006,Backgroundconc!$A$3:$E$2100,4,FALSE)</f>
        <v>232000</v>
      </c>
      <c r="S3006" s="117">
        <f>VLOOKUP(B3006&amp;"-"&amp;C3006,Backgroundconc!$A$3:$E$2100,5,FALSE)</f>
        <v>182000</v>
      </c>
    </row>
    <row r="3007" spans="1:19">
      <c r="A3007" s="117" t="str">
        <f t="shared" si="278"/>
        <v>53422012</v>
      </c>
      <c r="B3007" s="117">
        <f t="shared" si="282"/>
        <v>53</v>
      </c>
      <c r="C3007" s="117">
        <f t="shared" si="283"/>
        <v>42</v>
      </c>
      <c r="D3007" s="117">
        <v>232000</v>
      </c>
      <c r="E3007" s="117">
        <v>186000</v>
      </c>
      <c r="F3007" s="117">
        <v>2012</v>
      </c>
      <c r="G3007" s="117">
        <v>2.8945609999999999</v>
      </c>
      <c r="N3007" s="117" t="str">
        <f t="shared" si="279"/>
        <v>232000186000</v>
      </c>
      <c r="O3007" s="117">
        <f t="shared" si="280"/>
        <v>53</v>
      </c>
      <c r="P3007" s="117">
        <f t="shared" si="281"/>
        <v>42</v>
      </c>
      <c r="R3007" s="117">
        <f>VLOOKUP(B3007&amp;"-"&amp;C3007,Backgroundconc!$A$3:$E$2100,4,FALSE)</f>
        <v>232000</v>
      </c>
      <c r="S3007" s="117">
        <f>VLOOKUP(B3007&amp;"-"&amp;C3007,Backgroundconc!$A$3:$E$2100,5,FALSE)</f>
        <v>186000</v>
      </c>
    </row>
    <row r="3008" spans="1:19">
      <c r="A3008" s="117" t="str">
        <f t="shared" si="278"/>
        <v>53432012</v>
      </c>
      <c r="B3008" s="117">
        <f t="shared" si="282"/>
        <v>53</v>
      </c>
      <c r="C3008" s="117">
        <f t="shared" si="283"/>
        <v>43</v>
      </c>
      <c r="D3008" s="117">
        <v>232000</v>
      </c>
      <c r="E3008" s="117">
        <v>190000</v>
      </c>
      <c r="F3008" s="117">
        <v>2012</v>
      </c>
      <c r="G3008" s="117">
        <v>3.0457800000000002</v>
      </c>
      <c r="N3008" s="117" t="str">
        <f t="shared" si="279"/>
        <v>232000190000</v>
      </c>
      <c r="O3008" s="117">
        <f t="shared" si="280"/>
        <v>53</v>
      </c>
      <c r="P3008" s="117">
        <f t="shared" si="281"/>
        <v>43</v>
      </c>
      <c r="R3008" s="117">
        <f>VLOOKUP(B3008&amp;"-"&amp;C3008,Backgroundconc!$A$3:$E$2100,4,FALSE)</f>
        <v>232000</v>
      </c>
      <c r="S3008" s="117">
        <f>VLOOKUP(B3008&amp;"-"&amp;C3008,Backgroundconc!$A$3:$E$2100,5,FALSE)</f>
        <v>190000</v>
      </c>
    </row>
    <row r="3009" spans="1:19">
      <c r="A3009" s="117" t="str">
        <f t="shared" si="278"/>
        <v>53442012</v>
      </c>
      <c r="B3009" s="117">
        <f t="shared" si="282"/>
        <v>53</v>
      </c>
      <c r="C3009" s="117">
        <f t="shared" si="283"/>
        <v>44</v>
      </c>
      <c r="D3009" s="117">
        <v>232000</v>
      </c>
      <c r="E3009" s="117">
        <v>194000</v>
      </c>
      <c r="F3009" s="117">
        <v>2012</v>
      </c>
      <c r="G3009" s="117">
        <v>3.0875469999999998</v>
      </c>
      <c r="N3009" s="117" t="str">
        <f t="shared" si="279"/>
        <v>232000194000</v>
      </c>
      <c r="O3009" s="117">
        <f t="shared" si="280"/>
        <v>53</v>
      </c>
      <c r="P3009" s="117">
        <f t="shared" si="281"/>
        <v>44</v>
      </c>
      <c r="R3009" s="117">
        <f>VLOOKUP(B3009&amp;"-"&amp;C3009,Backgroundconc!$A$3:$E$2100,4,FALSE)</f>
        <v>232000</v>
      </c>
      <c r="S3009" s="117">
        <f>VLOOKUP(B3009&amp;"-"&amp;C3009,Backgroundconc!$A$3:$E$2100,5,FALSE)</f>
        <v>194000</v>
      </c>
    </row>
    <row r="3010" spans="1:19">
      <c r="A3010" s="117" t="str">
        <f t="shared" si="278"/>
        <v>53452012</v>
      </c>
      <c r="B3010" s="117">
        <f t="shared" si="282"/>
        <v>53</v>
      </c>
      <c r="C3010" s="117">
        <f t="shared" si="283"/>
        <v>45</v>
      </c>
      <c r="D3010" s="117">
        <v>232000</v>
      </c>
      <c r="E3010" s="117">
        <v>198000</v>
      </c>
      <c r="F3010" s="117">
        <v>2012</v>
      </c>
      <c r="G3010" s="117">
        <v>3.1493769999999999</v>
      </c>
      <c r="N3010" s="117" t="str">
        <f t="shared" si="279"/>
        <v>232000198000</v>
      </c>
      <c r="O3010" s="117">
        <f t="shared" si="280"/>
        <v>53</v>
      </c>
      <c r="P3010" s="117">
        <f t="shared" si="281"/>
        <v>45</v>
      </c>
      <c r="R3010" s="117">
        <f>VLOOKUP(B3010&amp;"-"&amp;C3010,Backgroundconc!$A$3:$E$2100,4,FALSE)</f>
        <v>232000</v>
      </c>
      <c r="S3010" s="117">
        <f>VLOOKUP(B3010&amp;"-"&amp;C3010,Backgroundconc!$A$3:$E$2100,5,FALSE)</f>
        <v>198000</v>
      </c>
    </row>
    <row r="3011" spans="1:19">
      <c r="A3011" s="117" t="str">
        <f t="shared" ref="A3011:A3074" si="284">CONCATENATE(B3011,C3011,F3011)</f>
        <v>53462012</v>
      </c>
      <c r="B3011" s="117">
        <f t="shared" si="282"/>
        <v>53</v>
      </c>
      <c r="C3011" s="117">
        <f t="shared" si="283"/>
        <v>46</v>
      </c>
      <c r="D3011" s="117">
        <v>232000</v>
      </c>
      <c r="E3011" s="117">
        <v>202000</v>
      </c>
      <c r="F3011" s="117">
        <v>2012</v>
      </c>
      <c r="G3011" s="117">
        <v>3.1454369999999998</v>
      </c>
      <c r="N3011" s="117" t="str">
        <f t="shared" ref="N3011:N3074" si="285">D3011&amp;E3011</f>
        <v>232000202000</v>
      </c>
      <c r="O3011" s="117">
        <f t="shared" ref="O3011:O3074" si="286">B3011</f>
        <v>53</v>
      </c>
      <c r="P3011" s="117">
        <f t="shared" ref="P3011:P3074" si="287">C3011</f>
        <v>46</v>
      </c>
      <c r="R3011" s="117">
        <f>VLOOKUP(B3011&amp;"-"&amp;C3011,Backgroundconc!$A$3:$E$2100,4,FALSE)</f>
        <v>232000</v>
      </c>
      <c r="S3011" s="117">
        <f>VLOOKUP(B3011&amp;"-"&amp;C3011,Backgroundconc!$A$3:$E$2100,5,FALSE)</f>
        <v>202000</v>
      </c>
    </row>
    <row r="3012" spans="1:19">
      <c r="A3012" s="117" t="str">
        <f t="shared" si="284"/>
        <v>53472012</v>
      </c>
      <c r="B3012" s="117">
        <f t="shared" si="282"/>
        <v>53</v>
      </c>
      <c r="C3012" s="117">
        <f t="shared" si="283"/>
        <v>47</v>
      </c>
      <c r="D3012" s="117">
        <v>232000</v>
      </c>
      <c r="E3012" s="117">
        <v>206000</v>
      </c>
      <c r="F3012" s="117">
        <v>2012</v>
      </c>
      <c r="G3012" s="117">
        <v>3.0117699999999998</v>
      </c>
      <c r="N3012" s="117" t="str">
        <f t="shared" si="285"/>
        <v>232000206000</v>
      </c>
      <c r="O3012" s="117">
        <f t="shared" si="286"/>
        <v>53</v>
      </c>
      <c r="P3012" s="117">
        <f t="shared" si="287"/>
        <v>47</v>
      </c>
      <c r="R3012" s="117">
        <f>VLOOKUP(B3012&amp;"-"&amp;C3012,Backgroundconc!$A$3:$E$2100,4,FALSE)</f>
        <v>232000</v>
      </c>
      <c r="S3012" s="117">
        <f>VLOOKUP(B3012&amp;"-"&amp;C3012,Backgroundconc!$A$3:$E$2100,5,FALSE)</f>
        <v>206000</v>
      </c>
    </row>
    <row r="3013" spans="1:19">
      <c r="A3013" s="117" t="str">
        <f t="shared" si="284"/>
        <v>53482012</v>
      </c>
      <c r="B3013" s="117">
        <f t="shared" si="282"/>
        <v>53</v>
      </c>
      <c r="C3013" s="117">
        <f t="shared" si="283"/>
        <v>48</v>
      </c>
      <c r="D3013" s="117">
        <v>232000</v>
      </c>
      <c r="E3013" s="117">
        <v>210000</v>
      </c>
      <c r="F3013" s="117">
        <v>2012</v>
      </c>
      <c r="G3013" s="117">
        <v>3.0244559999999998</v>
      </c>
      <c r="N3013" s="117" t="str">
        <f t="shared" si="285"/>
        <v>232000210000</v>
      </c>
      <c r="O3013" s="117">
        <f t="shared" si="286"/>
        <v>53</v>
      </c>
      <c r="P3013" s="117">
        <f t="shared" si="287"/>
        <v>48</v>
      </c>
      <c r="R3013" s="117">
        <f>VLOOKUP(B3013&amp;"-"&amp;C3013,Backgroundconc!$A$3:$E$2100,4,FALSE)</f>
        <v>232000</v>
      </c>
      <c r="S3013" s="117">
        <f>VLOOKUP(B3013&amp;"-"&amp;C3013,Backgroundconc!$A$3:$E$2100,5,FALSE)</f>
        <v>210000</v>
      </c>
    </row>
    <row r="3014" spans="1:19">
      <c r="A3014" s="117" t="str">
        <f t="shared" si="284"/>
        <v>53492012</v>
      </c>
      <c r="B3014" s="117">
        <f t="shared" si="282"/>
        <v>53</v>
      </c>
      <c r="C3014" s="117">
        <f t="shared" si="283"/>
        <v>49</v>
      </c>
      <c r="D3014" s="117">
        <v>232000</v>
      </c>
      <c r="E3014" s="117">
        <v>214000</v>
      </c>
      <c r="F3014" s="117">
        <v>2012</v>
      </c>
      <c r="G3014" s="117">
        <v>3.1925270000000001</v>
      </c>
      <c r="N3014" s="117" t="str">
        <f t="shared" si="285"/>
        <v>232000214000</v>
      </c>
      <c r="O3014" s="117">
        <f t="shared" si="286"/>
        <v>53</v>
      </c>
      <c r="P3014" s="117">
        <f t="shared" si="287"/>
        <v>49</v>
      </c>
      <c r="R3014" s="117">
        <f>VLOOKUP(B3014&amp;"-"&amp;C3014,Backgroundconc!$A$3:$E$2100,4,FALSE)</f>
        <v>232000</v>
      </c>
      <c r="S3014" s="117">
        <f>VLOOKUP(B3014&amp;"-"&amp;C3014,Backgroundconc!$A$3:$E$2100,5,FALSE)</f>
        <v>214000</v>
      </c>
    </row>
    <row r="3015" spans="1:19">
      <c r="A3015" s="117" t="str">
        <f t="shared" si="284"/>
        <v>53502012</v>
      </c>
      <c r="B3015" s="117">
        <f t="shared" si="282"/>
        <v>53</v>
      </c>
      <c r="C3015" s="117">
        <f t="shared" si="283"/>
        <v>50</v>
      </c>
      <c r="D3015" s="117">
        <v>232000</v>
      </c>
      <c r="E3015" s="117">
        <v>218000</v>
      </c>
      <c r="F3015" s="117">
        <v>2012</v>
      </c>
      <c r="G3015" s="117">
        <v>3.1371660000000001</v>
      </c>
      <c r="N3015" s="117" t="str">
        <f t="shared" si="285"/>
        <v>232000218000</v>
      </c>
      <c r="O3015" s="117">
        <f t="shared" si="286"/>
        <v>53</v>
      </c>
      <c r="P3015" s="117">
        <f t="shared" si="287"/>
        <v>50</v>
      </c>
      <c r="R3015" s="117">
        <f>VLOOKUP(B3015&amp;"-"&amp;C3015,Backgroundconc!$A$3:$E$2100,4,FALSE)</f>
        <v>232000</v>
      </c>
      <c r="S3015" s="117">
        <f>VLOOKUP(B3015&amp;"-"&amp;C3015,Backgroundconc!$A$3:$E$2100,5,FALSE)</f>
        <v>218000</v>
      </c>
    </row>
    <row r="3016" spans="1:19">
      <c r="A3016" s="117" t="str">
        <f t="shared" si="284"/>
        <v>53512012</v>
      </c>
      <c r="B3016" s="117">
        <f t="shared" si="282"/>
        <v>53</v>
      </c>
      <c r="C3016" s="117">
        <f t="shared" si="283"/>
        <v>51</v>
      </c>
      <c r="D3016" s="117">
        <v>232000</v>
      </c>
      <c r="E3016" s="117">
        <v>222000</v>
      </c>
      <c r="F3016" s="117">
        <v>2012</v>
      </c>
      <c r="G3016" s="117">
        <v>3.1832630000000002</v>
      </c>
      <c r="N3016" s="117" t="str">
        <f t="shared" si="285"/>
        <v>232000222000</v>
      </c>
      <c r="O3016" s="117">
        <f t="shared" si="286"/>
        <v>53</v>
      </c>
      <c r="P3016" s="117">
        <f t="shared" si="287"/>
        <v>51</v>
      </c>
      <c r="R3016" s="117">
        <f>VLOOKUP(B3016&amp;"-"&amp;C3016,Backgroundconc!$A$3:$E$2100,4,FALSE)</f>
        <v>232000</v>
      </c>
      <c r="S3016" s="117">
        <f>VLOOKUP(B3016&amp;"-"&amp;C3016,Backgroundconc!$A$3:$E$2100,5,FALSE)</f>
        <v>222000</v>
      </c>
    </row>
    <row r="3017" spans="1:19">
      <c r="A3017" s="117" t="str">
        <f t="shared" si="284"/>
        <v>53522012</v>
      </c>
      <c r="B3017" s="117">
        <f t="shared" si="282"/>
        <v>53</v>
      </c>
      <c r="C3017" s="117">
        <f t="shared" si="283"/>
        <v>52</v>
      </c>
      <c r="D3017" s="117">
        <v>232000</v>
      </c>
      <c r="E3017" s="117">
        <v>226000</v>
      </c>
      <c r="F3017" s="117">
        <v>2012</v>
      </c>
      <c r="G3017" s="117">
        <v>2.9873249999999998</v>
      </c>
      <c r="N3017" s="117" t="str">
        <f t="shared" si="285"/>
        <v>232000226000</v>
      </c>
      <c r="O3017" s="117">
        <f t="shared" si="286"/>
        <v>53</v>
      </c>
      <c r="P3017" s="117">
        <f t="shared" si="287"/>
        <v>52</v>
      </c>
      <c r="R3017" s="117" t="e">
        <f>VLOOKUP(B3017&amp;"-"&amp;C3017,Backgroundconc!$A$3:$E$2100,4,FALSE)</f>
        <v>#N/A</v>
      </c>
      <c r="S3017" s="117" t="e">
        <f>VLOOKUP(B3017&amp;"-"&amp;C3017,Backgroundconc!$A$3:$E$2100,5,FALSE)</f>
        <v>#N/A</v>
      </c>
    </row>
    <row r="3018" spans="1:19">
      <c r="A3018" s="117" t="str">
        <f t="shared" si="284"/>
        <v>53532012</v>
      </c>
      <c r="B3018" s="117">
        <f t="shared" si="282"/>
        <v>53</v>
      </c>
      <c r="C3018" s="117">
        <f t="shared" si="283"/>
        <v>53</v>
      </c>
      <c r="D3018" s="117">
        <v>232000</v>
      </c>
      <c r="E3018" s="117">
        <v>230000</v>
      </c>
      <c r="F3018" s="117">
        <v>2012</v>
      </c>
      <c r="G3018" s="117">
        <v>2.9681959999999998</v>
      </c>
      <c r="N3018" s="117" t="str">
        <f t="shared" si="285"/>
        <v>232000230000</v>
      </c>
      <c r="O3018" s="117">
        <f t="shared" si="286"/>
        <v>53</v>
      </c>
      <c r="P3018" s="117">
        <f t="shared" si="287"/>
        <v>53</v>
      </c>
      <c r="R3018" s="117" t="e">
        <f>VLOOKUP(B3018&amp;"-"&amp;C3018,Backgroundconc!$A$3:$E$2100,4,FALSE)</f>
        <v>#N/A</v>
      </c>
      <c r="S3018" s="117" t="e">
        <f>VLOOKUP(B3018&amp;"-"&amp;C3018,Backgroundconc!$A$3:$E$2100,5,FALSE)</f>
        <v>#N/A</v>
      </c>
    </row>
    <row r="3019" spans="1:19">
      <c r="A3019" s="117" t="str">
        <f t="shared" si="284"/>
        <v>53542012</v>
      </c>
      <c r="B3019" s="117">
        <f t="shared" si="282"/>
        <v>53</v>
      </c>
      <c r="C3019" s="117">
        <f t="shared" si="283"/>
        <v>54</v>
      </c>
      <c r="D3019" s="117">
        <v>232000</v>
      </c>
      <c r="E3019" s="117">
        <v>234000</v>
      </c>
      <c r="F3019" s="117">
        <v>2012</v>
      </c>
      <c r="G3019" s="117">
        <v>3.0077199999999999</v>
      </c>
      <c r="N3019" s="117" t="str">
        <f t="shared" si="285"/>
        <v>232000234000</v>
      </c>
      <c r="O3019" s="117">
        <f t="shared" si="286"/>
        <v>53</v>
      </c>
      <c r="P3019" s="117">
        <f t="shared" si="287"/>
        <v>54</v>
      </c>
      <c r="R3019" s="117" t="e">
        <f>VLOOKUP(B3019&amp;"-"&amp;C3019,Backgroundconc!$A$3:$E$2100,4,FALSE)</f>
        <v>#N/A</v>
      </c>
      <c r="S3019" s="117" t="e">
        <f>VLOOKUP(B3019&amp;"-"&amp;C3019,Backgroundconc!$A$3:$E$2100,5,FALSE)</f>
        <v>#N/A</v>
      </c>
    </row>
    <row r="3020" spans="1:19">
      <c r="A3020" s="117" t="str">
        <f t="shared" si="284"/>
        <v>53552012</v>
      </c>
      <c r="B3020" s="117">
        <f t="shared" si="282"/>
        <v>53</v>
      </c>
      <c r="C3020" s="117">
        <f t="shared" si="283"/>
        <v>55</v>
      </c>
      <c r="D3020" s="117">
        <v>232000</v>
      </c>
      <c r="E3020" s="117">
        <v>238000</v>
      </c>
      <c r="F3020" s="117">
        <v>2012</v>
      </c>
      <c r="G3020" s="117">
        <v>3.0683410000000002</v>
      </c>
      <c r="N3020" s="117" t="str">
        <f t="shared" si="285"/>
        <v>232000238000</v>
      </c>
      <c r="O3020" s="117">
        <f t="shared" si="286"/>
        <v>53</v>
      </c>
      <c r="P3020" s="117">
        <f t="shared" si="287"/>
        <v>55</v>
      </c>
      <c r="R3020" s="117" t="e">
        <f>VLOOKUP(B3020&amp;"-"&amp;C3020,Backgroundconc!$A$3:$E$2100,4,FALSE)</f>
        <v>#N/A</v>
      </c>
      <c r="S3020" s="117" t="e">
        <f>VLOOKUP(B3020&amp;"-"&amp;C3020,Backgroundconc!$A$3:$E$2100,5,FALSE)</f>
        <v>#N/A</v>
      </c>
    </row>
    <row r="3021" spans="1:19">
      <c r="A3021" s="117" t="str">
        <f t="shared" si="284"/>
        <v>53562012</v>
      </c>
      <c r="B3021" s="117">
        <f t="shared" si="282"/>
        <v>53</v>
      </c>
      <c r="C3021" s="117">
        <f t="shared" si="283"/>
        <v>56</v>
      </c>
      <c r="D3021" s="117">
        <v>232000</v>
      </c>
      <c r="E3021" s="117">
        <v>242000</v>
      </c>
      <c r="F3021" s="117">
        <v>2012</v>
      </c>
      <c r="G3021" s="117">
        <v>3.1632639999999999</v>
      </c>
      <c r="N3021" s="117" t="str">
        <f t="shared" si="285"/>
        <v>232000242000</v>
      </c>
      <c r="O3021" s="117">
        <f t="shared" si="286"/>
        <v>53</v>
      </c>
      <c r="P3021" s="117">
        <f t="shared" si="287"/>
        <v>56</v>
      </c>
      <c r="R3021" s="117" t="e">
        <f>VLOOKUP(B3021&amp;"-"&amp;C3021,Backgroundconc!$A$3:$E$2100,4,FALSE)</f>
        <v>#N/A</v>
      </c>
      <c r="S3021" s="117" t="e">
        <f>VLOOKUP(B3021&amp;"-"&amp;C3021,Backgroundconc!$A$3:$E$2100,5,FALSE)</f>
        <v>#N/A</v>
      </c>
    </row>
    <row r="3022" spans="1:19">
      <c r="A3022" s="117" t="str">
        <f t="shared" si="284"/>
        <v>53572012</v>
      </c>
      <c r="B3022" s="117">
        <f t="shared" si="282"/>
        <v>53</v>
      </c>
      <c r="C3022" s="117">
        <f t="shared" si="283"/>
        <v>57</v>
      </c>
      <c r="D3022" s="117">
        <v>232000</v>
      </c>
      <c r="E3022" s="117">
        <v>246000</v>
      </c>
      <c r="F3022" s="117">
        <v>2012</v>
      </c>
      <c r="G3022" s="117">
        <v>3.3775339999999998</v>
      </c>
      <c r="N3022" s="117" t="str">
        <f t="shared" si="285"/>
        <v>232000246000</v>
      </c>
      <c r="O3022" s="117">
        <f t="shared" si="286"/>
        <v>53</v>
      </c>
      <c r="P3022" s="117">
        <f t="shared" si="287"/>
        <v>57</v>
      </c>
      <c r="R3022" s="117" t="e">
        <f>VLOOKUP(B3022&amp;"-"&amp;C3022,Backgroundconc!$A$3:$E$2100,4,FALSE)</f>
        <v>#N/A</v>
      </c>
      <c r="S3022" s="117" t="e">
        <f>VLOOKUP(B3022&amp;"-"&amp;C3022,Backgroundconc!$A$3:$E$2100,5,FALSE)</f>
        <v>#N/A</v>
      </c>
    </row>
    <row r="3023" spans="1:19">
      <c r="A3023" s="117" t="str">
        <f t="shared" si="284"/>
        <v>5412012</v>
      </c>
      <c r="B3023" s="117">
        <f t="shared" si="282"/>
        <v>54</v>
      </c>
      <c r="C3023" s="117">
        <f t="shared" si="283"/>
        <v>1</v>
      </c>
      <c r="D3023" s="117">
        <v>236000</v>
      </c>
      <c r="E3023" s="117">
        <v>22000</v>
      </c>
      <c r="F3023" s="117">
        <v>2012</v>
      </c>
      <c r="G3023" s="117">
        <v>2.46116</v>
      </c>
      <c r="N3023" s="117" t="str">
        <f t="shared" si="285"/>
        <v>23600022000</v>
      </c>
      <c r="O3023" s="117">
        <f t="shared" si="286"/>
        <v>54</v>
      </c>
      <c r="P3023" s="117">
        <f t="shared" si="287"/>
        <v>1</v>
      </c>
      <c r="R3023" s="117">
        <f>VLOOKUP(B3023&amp;"-"&amp;C3023,Backgroundconc!$A$3:$E$2100,4,FALSE)</f>
        <v>236000</v>
      </c>
      <c r="S3023" s="117">
        <f>VLOOKUP(B3023&amp;"-"&amp;C3023,Backgroundconc!$A$3:$E$2100,5,FALSE)</f>
        <v>22000</v>
      </c>
    </row>
    <row r="3024" spans="1:19">
      <c r="A3024" s="117" t="str">
        <f t="shared" si="284"/>
        <v>5422012</v>
      </c>
      <c r="B3024" s="117">
        <f t="shared" si="282"/>
        <v>54</v>
      </c>
      <c r="C3024" s="117">
        <f t="shared" si="283"/>
        <v>2</v>
      </c>
      <c r="D3024" s="117">
        <v>236000</v>
      </c>
      <c r="E3024" s="117">
        <v>26000</v>
      </c>
      <c r="F3024" s="117">
        <v>2012</v>
      </c>
      <c r="G3024" s="117">
        <v>2.6096520000000001</v>
      </c>
      <c r="N3024" s="117" t="str">
        <f t="shared" si="285"/>
        <v>23600026000</v>
      </c>
      <c r="O3024" s="117">
        <f t="shared" si="286"/>
        <v>54</v>
      </c>
      <c r="P3024" s="117">
        <f t="shared" si="287"/>
        <v>2</v>
      </c>
      <c r="R3024" s="117">
        <f>VLOOKUP(B3024&amp;"-"&amp;C3024,Backgroundconc!$A$3:$E$2100,4,FALSE)</f>
        <v>236000</v>
      </c>
      <c r="S3024" s="117">
        <f>VLOOKUP(B3024&amp;"-"&amp;C3024,Backgroundconc!$A$3:$E$2100,5,FALSE)</f>
        <v>26000</v>
      </c>
    </row>
    <row r="3025" spans="1:19">
      <c r="A3025" s="117" t="str">
        <f t="shared" si="284"/>
        <v>5432012</v>
      </c>
      <c r="B3025" s="117">
        <f t="shared" si="282"/>
        <v>54</v>
      </c>
      <c r="C3025" s="117">
        <f t="shared" si="283"/>
        <v>3</v>
      </c>
      <c r="D3025" s="117">
        <v>236000</v>
      </c>
      <c r="E3025" s="117">
        <v>30000</v>
      </c>
      <c r="F3025" s="117">
        <v>2012</v>
      </c>
      <c r="G3025" s="117">
        <v>2.4343309999999998</v>
      </c>
      <c r="N3025" s="117" t="str">
        <f t="shared" si="285"/>
        <v>23600030000</v>
      </c>
      <c r="O3025" s="117">
        <f t="shared" si="286"/>
        <v>54</v>
      </c>
      <c r="P3025" s="117">
        <f t="shared" si="287"/>
        <v>3</v>
      </c>
      <c r="R3025" s="117">
        <f>VLOOKUP(B3025&amp;"-"&amp;C3025,Backgroundconc!$A$3:$E$2100,4,FALSE)</f>
        <v>236000</v>
      </c>
      <c r="S3025" s="117">
        <f>VLOOKUP(B3025&amp;"-"&amp;C3025,Backgroundconc!$A$3:$E$2100,5,FALSE)</f>
        <v>30000</v>
      </c>
    </row>
    <row r="3026" spans="1:19">
      <c r="A3026" s="117" t="str">
        <f t="shared" si="284"/>
        <v>5442012</v>
      </c>
      <c r="B3026" s="117">
        <f t="shared" si="282"/>
        <v>54</v>
      </c>
      <c r="C3026" s="117">
        <f t="shared" si="283"/>
        <v>4</v>
      </c>
      <c r="D3026" s="117">
        <v>236000</v>
      </c>
      <c r="E3026" s="117">
        <v>34000</v>
      </c>
      <c r="F3026" s="117">
        <v>2012</v>
      </c>
      <c r="G3026" s="117">
        <v>2.2498480000000001</v>
      </c>
      <c r="N3026" s="117" t="str">
        <f t="shared" si="285"/>
        <v>23600034000</v>
      </c>
      <c r="O3026" s="117">
        <f t="shared" si="286"/>
        <v>54</v>
      </c>
      <c r="P3026" s="117">
        <f t="shared" si="287"/>
        <v>4</v>
      </c>
      <c r="R3026" s="117">
        <f>VLOOKUP(B3026&amp;"-"&amp;C3026,Backgroundconc!$A$3:$E$2100,4,FALSE)</f>
        <v>236000</v>
      </c>
      <c r="S3026" s="117">
        <f>VLOOKUP(B3026&amp;"-"&amp;C3026,Backgroundconc!$A$3:$E$2100,5,FALSE)</f>
        <v>34000</v>
      </c>
    </row>
    <row r="3027" spans="1:19">
      <c r="A3027" s="117" t="str">
        <f t="shared" si="284"/>
        <v>5452012</v>
      </c>
      <c r="B3027" s="117">
        <f t="shared" si="282"/>
        <v>54</v>
      </c>
      <c r="C3027" s="117">
        <f t="shared" si="283"/>
        <v>5</v>
      </c>
      <c r="D3027" s="117">
        <v>236000</v>
      </c>
      <c r="E3027" s="117">
        <v>38000</v>
      </c>
      <c r="F3027" s="117">
        <v>2012</v>
      </c>
      <c r="G3027" s="117">
        <v>2.4861149999999999</v>
      </c>
      <c r="N3027" s="117" t="str">
        <f t="shared" si="285"/>
        <v>23600038000</v>
      </c>
      <c r="O3027" s="117">
        <f t="shared" si="286"/>
        <v>54</v>
      </c>
      <c r="P3027" s="117">
        <f t="shared" si="287"/>
        <v>5</v>
      </c>
      <c r="R3027" s="117">
        <f>VLOOKUP(B3027&amp;"-"&amp;C3027,Backgroundconc!$A$3:$E$2100,4,FALSE)</f>
        <v>236000</v>
      </c>
      <c r="S3027" s="117">
        <f>VLOOKUP(B3027&amp;"-"&amp;C3027,Backgroundconc!$A$3:$E$2100,5,FALSE)</f>
        <v>38000</v>
      </c>
    </row>
    <row r="3028" spans="1:19">
      <c r="A3028" s="117" t="str">
        <f t="shared" si="284"/>
        <v>5462012</v>
      </c>
      <c r="B3028" s="117">
        <f t="shared" si="282"/>
        <v>54</v>
      </c>
      <c r="C3028" s="117">
        <f t="shared" si="283"/>
        <v>6</v>
      </c>
      <c r="D3028" s="117">
        <v>236000</v>
      </c>
      <c r="E3028" s="117">
        <v>42000</v>
      </c>
      <c r="F3028" s="117">
        <v>2012</v>
      </c>
      <c r="G3028" s="117">
        <v>2.9816859999999998</v>
      </c>
      <c r="N3028" s="117" t="str">
        <f t="shared" si="285"/>
        <v>23600042000</v>
      </c>
      <c r="O3028" s="117">
        <f t="shared" si="286"/>
        <v>54</v>
      </c>
      <c r="P3028" s="117">
        <f t="shared" si="287"/>
        <v>6</v>
      </c>
      <c r="R3028" s="117">
        <f>VLOOKUP(B3028&amp;"-"&amp;C3028,Backgroundconc!$A$3:$E$2100,4,FALSE)</f>
        <v>236000</v>
      </c>
      <c r="S3028" s="117">
        <f>VLOOKUP(B3028&amp;"-"&amp;C3028,Backgroundconc!$A$3:$E$2100,5,FALSE)</f>
        <v>42000</v>
      </c>
    </row>
    <row r="3029" spans="1:19">
      <c r="A3029" s="117" t="str">
        <f t="shared" si="284"/>
        <v>5472012</v>
      </c>
      <c r="B3029" s="117">
        <f t="shared" si="282"/>
        <v>54</v>
      </c>
      <c r="C3029" s="117">
        <f t="shared" si="283"/>
        <v>7</v>
      </c>
      <c r="D3029" s="117">
        <v>236000</v>
      </c>
      <c r="E3029" s="117">
        <v>46000</v>
      </c>
      <c r="F3029" s="117">
        <v>2012</v>
      </c>
      <c r="G3029" s="117">
        <v>3.0019480000000001</v>
      </c>
      <c r="N3029" s="117" t="str">
        <f t="shared" si="285"/>
        <v>23600046000</v>
      </c>
      <c r="O3029" s="117">
        <f t="shared" si="286"/>
        <v>54</v>
      </c>
      <c r="P3029" s="117">
        <f t="shared" si="287"/>
        <v>7</v>
      </c>
      <c r="R3029" s="117">
        <f>VLOOKUP(B3029&amp;"-"&amp;C3029,Backgroundconc!$A$3:$E$2100,4,FALSE)</f>
        <v>236000</v>
      </c>
      <c r="S3029" s="117">
        <f>VLOOKUP(B3029&amp;"-"&amp;C3029,Backgroundconc!$A$3:$E$2100,5,FALSE)</f>
        <v>46000</v>
      </c>
    </row>
    <row r="3030" spans="1:19">
      <c r="A3030" s="117" t="str">
        <f t="shared" si="284"/>
        <v>5482012</v>
      </c>
      <c r="B3030" s="117">
        <f t="shared" si="282"/>
        <v>54</v>
      </c>
      <c r="C3030" s="117">
        <f t="shared" si="283"/>
        <v>8</v>
      </c>
      <c r="D3030" s="117">
        <v>236000</v>
      </c>
      <c r="E3030" s="117">
        <v>50000</v>
      </c>
      <c r="F3030" s="117">
        <v>2012</v>
      </c>
      <c r="G3030" s="117">
        <v>2.8581349999999999</v>
      </c>
      <c r="N3030" s="117" t="str">
        <f t="shared" si="285"/>
        <v>23600050000</v>
      </c>
      <c r="O3030" s="117">
        <f t="shared" si="286"/>
        <v>54</v>
      </c>
      <c r="P3030" s="117">
        <f t="shared" si="287"/>
        <v>8</v>
      </c>
      <c r="R3030" s="117">
        <f>VLOOKUP(B3030&amp;"-"&amp;C3030,Backgroundconc!$A$3:$E$2100,4,FALSE)</f>
        <v>236000</v>
      </c>
      <c r="S3030" s="117">
        <f>VLOOKUP(B3030&amp;"-"&amp;C3030,Backgroundconc!$A$3:$E$2100,5,FALSE)</f>
        <v>50000</v>
      </c>
    </row>
    <row r="3031" spans="1:19">
      <c r="A3031" s="117" t="str">
        <f t="shared" si="284"/>
        <v>5492012</v>
      </c>
      <c r="B3031" s="117">
        <f t="shared" si="282"/>
        <v>54</v>
      </c>
      <c r="C3031" s="117">
        <f t="shared" si="283"/>
        <v>9</v>
      </c>
      <c r="D3031" s="117">
        <v>236000</v>
      </c>
      <c r="E3031" s="117">
        <v>54000</v>
      </c>
      <c r="F3031" s="117">
        <v>2012</v>
      </c>
      <c r="G3031" s="117">
        <v>3.3402270000000001</v>
      </c>
      <c r="N3031" s="117" t="str">
        <f t="shared" si="285"/>
        <v>23600054000</v>
      </c>
      <c r="O3031" s="117">
        <f t="shared" si="286"/>
        <v>54</v>
      </c>
      <c r="P3031" s="117">
        <f t="shared" si="287"/>
        <v>9</v>
      </c>
      <c r="R3031" s="117">
        <f>VLOOKUP(B3031&amp;"-"&amp;C3031,Backgroundconc!$A$3:$E$2100,4,FALSE)</f>
        <v>236000</v>
      </c>
      <c r="S3031" s="117">
        <f>VLOOKUP(B3031&amp;"-"&amp;C3031,Backgroundconc!$A$3:$E$2100,5,FALSE)</f>
        <v>54000</v>
      </c>
    </row>
    <row r="3032" spans="1:19">
      <c r="A3032" s="117" t="str">
        <f t="shared" si="284"/>
        <v>54102012</v>
      </c>
      <c r="B3032" s="117">
        <f t="shared" si="282"/>
        <v>54</v>
      </c>
      <c r="C3032" s="117">
        <f t="shared" si="283"/>
        <v>10</v>
      </c>
      <c r="D3032" s="117">
        <v>236000</v>
      </c>
      <c r="E3032" s="117">
        <v>58000</v>
      </c>
      <c r="F3032" s="117">
        <v>2012</v>
      </c>
      <c r="G3032" s="117">
        <v>3.3096380000000001</v>
      </c>
      <c r="N3032" s="117" t="str">
        <f t="shared" si="285"/>
        <v>23600058000</v>
      </c>
      <c r="O3032" s="117">
        <f t="shared" si="286"/>
        <v>54</v>
      </c>
      <c r="P3032" s="117">
        <f t="shared" si="287"/>
        <v>10</v>
      </c>
      <c r="R3032" s="117">
        <f>VLOOKUP(B3032&amp;"-"&amp;C3032,Backgroundconc!$A$3:$E$2100,4,FALSE)</f>
        <v>236000</v>
      </c>
      <c r="S3032" s="117">
        <f>VLOOKUP(B3032&amp;"-"&amp;C3032,Backgroundconc!$A$3:$E$2100,5,FALSE)</f>
        <v>58000</v>
      </c>
    </row>
    <row r="3033" spans="1:19">
      <c r="A3033" s="117" t="str">
        <f t="shared" si="284"/>
        <v>54112012</v>
      </c>
      <c r="B3033" s="117">
        <f t="shared" si="282"/>
        <v>54</v>
      </c>
      <c r="C3033" s="117">
        <f t="shared" si="283"/>
        <v>11</v>
      </c>
      <c r="D3033" s="117">
        <v>236000</v>
      </c>
      <c r="E3033" s="117">
        <v>62000</v>
      </c>
      <c r="F3033" s="117">
        <v>2012</v>
      </c>
      <c r="G3033" s="117">
        <v>3.7011280000000002</v>
      </c>
      <c r="N3033" s="117" t="str">
        <f t="shared" si="285"/>
        <v>23600062000</v>
      </c>
      <c r="O3033" s="117">
        <f t="shared" si="286"/>
        <v>54</v>
      </c>
      <c r="P3033" s="117">
        <f t="shared" si="287"/>
        <v>11</v>
      </c>
      <c r="R3033" s="117">
        <f>VLOOKUP(B3033&amp;"-"&amp;C3033,Backgroundconc!$A$3:$E$2100,4,FALSE)</f>
        <v>236000</v>
      </c>
      <c r="S3033" s="117">
        <f>VLOOKUP(B3033&amp;"-"&amp;C3033,Backgroundconc!$A$3:$E$2100,5,FALSE)</f>
        <v>62000</v>
      </c>
    </row>
    <row r="3034" spans="1:19">
      <c r="A3034" s="117" t="str">
        <f t="shared" si="284"/>
        <v>54122012</v>
      </c>
      <c r="B3034" s="117">
        <f t="shared" si="282"/>
        <v>54</v>
      </c>
      <c r="C3034" s="117">
        <f t="shared" si="283"/>
        <v>12</v>
      </c>
      <c r="D3034" s="117">
        <v>236000</v>
      </c>
      <c r="E3034" s="117">
        <v>66000</v>
      </c>
      <c r="F3034" s="117">
        <v>2012</v>
      </c>
      <c r="G3034" s="117">
        <v>3.921881</v>
      </c>
      <c r="N3034" s="117" t="str">
        <f t="shared" si="285"/>
        <v>23600066000</v>
      </c>
      <c r="O3034" s="117">
        <f t="shared" si="286"/>
        <v>54</v>
      </c>
      <c r="P3034" s="117">
        <f t="shared" si="287"/>
        <v>12</v>
      </c>
      <c r="R3034" s="117">
        <f>VLOOKUP(B3034&amp;"-"&amp;C3034,Backgroundconc!$A$3:$E$2100,4,FALSE)</f>
        <v>236000</v>
      </c>
      <c r="S3034" s="117">
        <f>VLOOKUP(B3034&amp;"-"&amp;C3034,Backgroundconc!$A$3:$E$2100,5,FALSE)</f>
        <v>66000</v>
      </c>
    </row>
    <row r="3035" spans="1:19">
      <c r="A3035" s="117" t="str">
        <f t="shared" si="284"/>
        <v>54132012</v>
      </c>
      <c r="B3035" s="117">
        <f t="shared" si="282"/>
        <v>54</v>
      </c>
      <c r="C3035" s="117">
        <f t="shared" si="283"/>
        <v>13</v>
      </c>
      <c r="D3035" s="117">
        <v>236000</v>
      </c>
      <c r="E3035" s="117">
        <v>70000</v>
      </c>
      <c r="F3035" s="117">
        <v>2012</v>
      </c>
      <c r="G3035" s="117">
        <v>3.995295</v>
      </c>
      <c r="N3035" s="117" t="str">
        <f t="shared" si="285"/>
        <v>23600070000</v>
      </c>
      <c r="O3035" s="117">
        <f t="shared" si="286"/>
        <v>54</v>
      </c>
      <c r="P3035" s="117">
        <f t="shared" si="287"/>
        <v>13</v>
      </c>
      <c r="R3035" s="117">
        <f>VLOOKUP(B3035&amp;"-"&amp;C3035,Backgroundconc!$A$3:$E$2100,4,FALSE)</f>
        <v>236000</v>
      </c>
      <c r="S3035" s="117">
        <f>VLOOKUP(B3035&amp;"-"&amp;C3035,Backgroundconc!$A$3:$E$2100,5,FALSE)</f>
        <v>70000</v>
      </c>
    </row>
    <row r="3036" spans="1:19">
      <c r="A3036" s="117" t="str">
        <f t="shared" si="284"/>
        <v>54142012</v>
      </c>
      <c r="B3036" s="117">
        <f t="shared" ref="B3036:B3099" si="288">(D3036-24000)/4000+1</f>
        <v>54</v>
      </c>
      <c r="C3036" s="117">
        <f t="shared" ref="C3036:C3099" si="289">(E3036-22000)/4000+1</f>
        <v>14</v>
      </c>
      <c r="D3036" s="117">
        <v>236000</v>
      </c>
      <c r="E3036" s="117">
        <v>74000</v>
      </c>
      <c r="F3036" s="117">
        <v>2012</v>
      </c>
      <c r="G3036" s="117">
        <v>3.8695460000000002</v>
      </c>
      <c r="N3036" s="117" t="str">
        <f t="shared" si="285"/>
        <v>23600074000</v>
      </c>
      <c r="O3036" s="117">
        <f t="shared" si="286"/>
        <v>54</v>
      </c>
      <c r="P3036" s="117">
        <f t="shared" si="287"/>
        <v>14</v>
      </c>
      <c r="R3036" s="117">
        <f>VLOOKUP(B3036&amp;"-"&amp;C3036,Backgroundconc!$A$3:$E$2100,4,FALSE)</f>
        <v>236000</v>
      </c>
      <c r="S3036" s="117">
        <f>VLOOKUP(B3036&amp;"-"&amp;C3036,Backgroundconc!$A$3:$E$2100,5,FALSE)</f>
        <v>74000</v>
      </c>
    </row>
    <row r="3037" spans="1:19">
      <c r="A3037" s="117" t="str">
        <f t="shared" si="284"/>
        <v>54152012</v>
      </c>
      <c r="B3037" s="117">
        <f t="shared" si="288"/>
        <v>54</v>
      </c>
      <c r="C3037" s="117">
        <f t="shared" si="289"/>
        <v>15</v>
      </c>
      <c r="D3037" s="117">
        <v>236000</v>
      </c>
      <c r="E3037" s="117">
        <v>78000</v>
      </c>
      <c r="F3037" s="117">
        <v>2012</v>
      </c>
      <c r="G3037" s="117">
        <v>4.1445410000000003</v>
      </c>
      <c r="N3037" s="117" t="str">
        <f t="shared" si="285"/>
        <v>23600078000</v>
      </c>
      <c r="O3037" s="117">
        <f t="shared" si="286"/>
        <v>54</v>
      </c>
      <c r="P3037" s="117">
        <f t="shared" si="287"/>
        <v>15</v>
      </c>
      <c r="R3037" s="117">
        <f>VLOOKUP(B3037&amp;"-"&amp;C3037,Backgroundconc!$A$3:$E$2100,4,FALSE)</f>
        <v>236000</v>
      </c>
      <c r="S3037" s="117">
        <f>VLOOKUP(B3037&amp;"-"&amp;C3037,Backgroundconc!$A$3:$E$2100,5,FALSE)</f>
        <v>78000</v>
      </c>
    </row>
    <row r="3038" spans="1:19">
      <c r="A3038" s="117" t="str">
        <f t="shared" si="284"/>
        <v>54162012</v>
      </c>
      <c r="B3038" s="117">
        <f t="shared" si="288"/>
        <v>54</v>
      </c>
      <c r="C3038" s="117">
        <f t="shared" si="289"/>
        <v>16</v>
      </c>
      <c r="D3038" s="117">
        <v>236000</v>
      </c>
      <c r="E3038" s="117">
        <v>82000</v>
      </c>
      <c r="F3038" s="117">
        <v>2012</v>
      </c>
      <c r="G3038" s="117">
        <v>3.850012</v>
      </c>
      <c r="N3038" s="117" t="str">
        <f t="shared" si="285"/>
        <v>23600082000</v>
      </c>
      <c r="O3038" s="117">
        <f t="shared" si="286"/>
        <v>54</v>
      </c>
      <c r="P3038" s="117">
        <f t="shared" si="287"/>
        <v>16</v>
      </c>
      <c r="R3038" s="117">
        <f>VLOOKUP(B3038&amp;"-"&amp;C3038,Backgroundconc!$A$3:$E$2100,4,FALSE)</f>
        <v>236000</v>
      </c>
      <c r="S3038" s="117">
        <f>VLOOKUP(B3038&amp;"-"&amp;C3038,Backgroundconc!$A$3:$E$2100,5,FALSE)</f>
        <v>82000</v>
      </c>
    </row>
    <row r="3039" spans="1:19">
      <c r="A3039" s="117" t="str">
        <f t="shared" si="284"/>
        <v>54172012</v>
      </c>
      <c r="B3039" s="117">
        <f t="shared" si="288"/>
        <v>54</v>
      </c>
      <c r="C3039" s="117">
        <f t="shared" si="289"/>
        <v>17</v>
      </c>
      <c r="D3039" s="117">
        <v>236000</v>
      </c>
      <c r="E3039" s="117">
        <v>86000</v>
      </c>
      <c r="F3039" s="117">
        <v>2012</v>
      </c>
      <c r="G3039" s="117">
        <v>3.7532540000000001</v>
      </c>
      <c r="N3039" s="117" t="str">
        <f t="shared" si="285"/>
        <v>23600086000</v>
      </c>
      <c r="O3039" s="117">
        <f t="shared" si="286"/>
        <v>54</v>
      </c>
      <c r="P3039" s="117">
        <f t="shared" si="287"/>
        <v>17</v>
      </c>
      <c r="R3039" s="117">
        <f>VLOOKUP(B3039&amp;"-"&amp;C3039,Backgroundconc!$A$3:$E$2100,4,FALSE)</f>
        <v>236000</v>
      </c>
      <c r="S3039" s="117">
        <f>VLOOKUP(B3039&amp;"-"&amp;C3039,Backgroundconc!$A$3:$E$2100,5,FALSE)</f>
        <v>86000</v>
      </c>
    </row>
    <row r="3040" spans="1:19">
      <c r="A3040" s="117" t="str">
        <f t="shared" si="284"/>
        <v>54182012</v>
      </c>
      <c r="B3040" s="117">
        <f t="shared" si="288"/>
        <v>54</v>
      </c>
      <c r="C3040" s="117">
        <f t="shared" si="289"/>
        <v>18</v>
      </c>
      <c r="D3040" s="117">
        <v>236000</v>
      </c>
      <c r="E3040" s="117">
        <v>90000</v>
      </c>
      <c r="F3040" s="117">
        <v>2012</v>
      </c>
      <c r="G3040" s="117">
        <v>3.6483539999999999</v>
      </c>
      <c r="N3040" s="117" t="str">
        <f t="shared" si="285"/>
        <v>23600090000</v>
      </c>
      <c r="O3040" s="117">
        <f t="shared" si="286"/>
        <v>54</v>
      </c>
      <c r="P3040" s="117">
        <f t="shared" si="287"/>
        <v>18</v>
      </c>
      <c r="R3040" s="117">
        <f>VLOOKUP(B3040&amp;"-"&amp;C3040,Backgroundconc!$A$3:$E$2100,4,FALSE)</f>
        <v>236000</v>
      </c>
      <c r="S3040" s="117">
        <f>VLOOKUP(B3040&amp;"-"&amp;C3040,Backgroundconc!$A$3:$E$2100,5,FALSE)</f>
        <v>90000</v>
      </c>
    </row>
    <row r="3041" spans="1:19">
      <c r="A3041" s="117" t="str">
        <f t="shared" si="284"/>
        <v>54192012</v>
      </c>
      <c r="B3041" s="117">
        <f t="shared" si="288"/>
        <v>54</v>
      </c>
      <c r="C3041" s="117">
        <f t="shared" si="289"/>
        <v>19</v>
      </c>
      <c r="D3041" s="117">
        <v>236000</v>
      </c>
      <c r="E3041" s="117">
        <v>94000</v>
      </c>
      <c r="F3041" s="117">
        <v>2012</v>
      </c>
      <c r="G3041" s="117">
        <v>3.2544780000000002</v>
      </c>
      <c r="N3041" s="117" t="str">
        <f t="shared" si="285"/>
        <v>23600094000</v>
      </c>
      <c r="O3041" s="117">
        <f t="shared" si="286"/>
        <v>54</v>
      </c>
      <c r="P3041" s="117">
        <f t="shared" si="287"/>
        <v>19</v>
      </c>
      <c r="R3041" s="117">
        <f>VLOOKUP(B3041&amp;"-"&amp;C3041,Backgroundconc!$A$3:$E$2100,4,FALSE)</f>
        <v>236000</v>
      </c>
      <c r="S3041" s="117">
        <f>VLOOKUP(B3041&amp;"-"&amp;C3041,Backgroundconc!$A$3:$E$2100,5,FALSE)</f>
        <v>94000</v>
      </c>
    </row>
    <row r="3042" spans="1:19">
      <c r="A3042" s="117" t="str">
        <f t="shared" si="284"/>
        <v>54202012</v>
      </c>
      <c r="B3042" s="117">
        <f t="shared" si="288"/>
        <v>54</v>
      </c>
      <c r="C3042" s="117">
        <f t="shared" si="289"/>
        <v>20</v>
      </c>
      <c r="D3042" s="117">
        <v>236000</v>
      </c>
      <c r="E3042" s="117">
        <v>98000</v>
      </c>
      <c r="F3042" s="117">
        <v>2012</v>
      </c>
      <c r="G3042" s="117">
        <v>3.1260539999999999</v>
      </c>
      <c r="N3042" s="117" t="str">
        <f t="shared" si="285"/>
        <v>23600098000</v>
      </c>
      <c r="O3042" s="117">
        <f t="shared" si="286"/>
        <v>54</v>
      </c>
      <c r="P3042" s="117">
        <f t="shared" si="287"/>
        <v>20</v>
      </c>
      <c r="R3042" s="117">
        <f>VLOOKUP(B3042&amp;"-"&amp;C3042,Backgroundconc!$A$3:$E$2100,4,FALSE)</f>
        <v>236000</v>
      </c>
      <c r="S3042" s="117">
        <f>VLOOKUP(B3042&amp;"-"&amp;C3042,Backgroundconc!$A$3:$E$2100,5,FALSE)</f>
        <v>98000</v>
      </c>
    </row>
    <row r="3043" spans="1:19">
      <c r="A3043" s="117" t="str">
        <f t="shared" si="284"/>
        <v>54212012</v>
      </c>
      <c r="B3043" s="117">
        <f t="shared" si="288"/>
        <v>54</v>
      </c>
      <c r="C3043" s="117">
        <f t="shared" si="289"/>
        <v>21</v>
      </c>
      <c r="D3043" s="117">
        <v>236000</v>
      </c>
      <c r="E3043" s="117">
        <v>102000</v>
      </c>
      <c r="F3043" s="117">
        <v>2012</v>
      </c>
      <c r="G3043" s="117">
        <v>3.1355710000000001</v>
      </c>
      <c r="N3043" s="117" t="str">
        <f t="shared" si="285"/>
        <v>236000102000</v>
      </c>
      <c r="O3043" s="117">
        <f t="shared" si="286"/>
        <v>54</v>
      </c>
      <c r="P3043" s="117">
        <f t="shared" si="287"/>
        <v>21</v>
      </c>
      <c r="R3043" s="117">
        <f>VLOOKUP(B3043&amp;"-"&amp;C3043,Backgroundconc!$A$3:$E$2100,4,FALSE)</f>
        <v>236000</v>
      </c>
      <c r="S3043" s="117">
        <f>VLOOKUP(B3043&amp;"-"&amp;C3043,Backgroundconc!$A$3:$E$2100,5,FALSE)</f>
        <v>102000</v>
      </c>
    </row>
    <row r="3044" spans="1:19">
      <c r="A3044" s="117" t="str">
        <f t="shared" si="284"/>
        <v>54222012</v>
      </c>
      <c r="B3044" s="117">
        <f t="shared" si="288"/>
        <v>54</v>
      </c>
      <c r="C3044" s="117">
        <f t="shared" si="289"/>
        <v>22</v>
      </c>
      <c r="D3044" s="117">
        <v>236000</v>
      </c>
      <c r="E3044" s="117">
        <v>106000</v>
      </c>
      <c r="F3044" s="117">
        <v>2012</v>
      </c>
      <c r="G3044" s="117">
        <v>2.8429920000000002</v>
      </c>
      <c r="N3044" s="117" t="str">
        <f t="shared" si="285"/>
        <v>236000106000</v>
      </c>
      <c r="O3044" s="117">
        <f t="shared" si="286"/>
        <v>54</v>
      </c>
      <c r="P3044" s="117">
        <f t="shared" si="287"/>
        <v>22</v>
      </c>
      <c r="R3044" s="117">
        <f>VLOOKUP(B3044&amp;"-"&amp;C3044,Backgroundconc!$A$3:$E$2100,4,FALSE)</f>
        <v>236000</v>
      </c>
      <c r="S3044" s="117">
        <f>VLOOKUP(B3044&amp;"-"&amp;C3044,Backgroundconc!$A$3:$E$2100,5,FALSE)</f>
        <v>106000</v>
      </c>
    </row>
    <row r="3045" spans="1:19">
      <c r="A3045" s="117" t="str">
        <f t="shared" si="284"/>
        <v>54232012</v>
      </c>
      <c r="B3045" s="117">
        <f t="shared" si="288"/>
        <v>54</v>
      </c>
      <c r="C3045" s="117">
        <f t="shared" si="289"/>
        <v>23</v>
      </c>
      <c r="D3045" s="117">
        <v>236000</v>
      </c>
      <c r="E3045" s="117">
        <v>110000</v>
      </c>
      <c r="F3045" s="117">
        <v>2012</v>
      </c>
      <c r="G3045" s="117">
        <v>3.024737</v>
      </c>
      <c r="N3045" s="117" t="str">
        <f t="shared" si="285"/>
        <v>236000110000</v>
      </c>
      <c r="O3045" s="117">
        <f t="shared" si="286"/>
        <v>54</v>
      </c>
      <c r="P3045" s="117">
        <f t="shared" si="287"/>
        <v>23</v>
      </c>
      <c r="R3045" s="117">
        <f>VLOOKUP(B3045&amp;"-"&amp;C3045,Backgroundconc!$A$3:$E$2100,4,FALSE)</f>
        <v>236000</v>
      </c>
      <c r="S3045" s="117">
        <f>VLOOKUP(B3045&amp;"-"&amp;C3045,Backgroundconc!$A$3:$E$2100,5,FALSE)</f>
        <v>110000</v>
      </c>
    </row>
    <row r="3046" spans="1:19">
      <c r="A3046" s="117" t="str">
        <f t="shared" si="284"/>
        <v>54242012</v>
      </c>
      <c r="B3046" s="117">
        <f t="shared" si="288"/>
        <v>54</v>
      </c>
      <c r="C3046" s="117">
        <f t="shared" si="289"/>
        <v>24</v>
      </c>
      <c r="D3046" s="117">
        <v>236000</v>
      </c>
      <c r="E3046" s="117">
        <v>114000</v>
      </c>
      <c r="F3046" s="117">
        <v>2012</v>
      </c>
      <c r="G3046" s="117">
        <v>2.706188</v>
      </c>
      <c r="N3046" s="117" t="str">
        <f t="shared" si="285"/>
        <v>236000114000</v>
      </c>
      <c r="O3046" s="117">
        <f t="shared" si="286"/>
        <v>54</v>
      </c>
      <c r="P3046" s="117">
        <f t="shared" si="287"/>
        <v>24</v>
      </c>
      <c r="R3046" s="117">
        <f>VLOOKUP(B3046&amp;"-"&amp;C3046,Backgroundconc!$A$3:$E$2100,4,FALSE)</f>
        <v>236000</v>
      </c>
      <c r="S3046" s="117">
        <f>VLOOKUP(B3046&amp;"-"&amp;C3046,Backgroundconc!$A$3:$E$2100,5,FALSE)</f>
        <v>114000</v>
      </c>
    </row>
    <row r="3047" spans="1:19">
      <c r="A3047" s="117" t="str">
        <f t="shared" si="284"/>
        <v>54252012</v>
      </c>
      <c r="B3047" s="117">
        <f t="shared" si="288"/>
        <v>54</v>
      </c>
      <c r="C3047" s="117">
        <f t="shared" si="289"/>
        <v>25</v>
      </c>
      <c r="D3047" s="117">
        <v>236000</v>
      </c>
      <c r="E3047" s="117">
        <v>118000</v>
      </c>
      <c r="F3047" s="117">
        <v>2012</v>
      </c>
      <c r="G3047" s="117">
        <v>2.8668640000000001</v>
      </c>
      <c r="N3047" s="117" t="str">
        <f t="shared" si="285"/>
        <v>236000118000</v>
      </c>
      <c r="O3047" s="117">
        <f t="shared" si="286"/>
        <v>54</v>
      </c>
      <c r="P3047" s="117">
        <f t="shared" si="287"/>
        <v>25</v>
      </c>
      <c r="R3047" s="117">
        <f>VLOOKUP(B3047&amp;"-"&amp;C3047,Backgroundconc!$A$3:$E$2100,4,FALSE)</f>
        <v>236000</v>
      </c>
      <c r="S3047" s="117">
        <f>VLOOKUP(B3047&amp;"-"&amp;C3047,Backgroundconc!$A$3:$E$2100,5,FALSE)</f>
        <v>118000</v>
      </c>
    </row>
    <row r="3048" spans="1:19">
      <c r="A3048" s="117" t="str">
        <f t="shared" si="284"/>
        <v>54262012</v>
      </c>
      <c r="B3048" s="117">
        <f t="shared" si="288"/>
        <v>54</v>
      </c>
      <c r="C3048" s="117">
        <f t="shared" si="289"/>
        <v>26</v>
      </c>
      <c r="D3048" s="117">
        <v>236000</v>
      </c>
      <c r="E3048" s="117">
        <v>122000</v>
      </c>
      <c r="F3048" s="117">
        <v>2012</v>
      </c>
      <c r="G3048" s="117">
        <v>2.741743</v>
      </c>
      <c r="N3048" s="117" t="str">
        <f t="shared" si="285"/>
        <v>236000122000</v>
      </c>
      <c r="O3048" s="117">
        <f t="shared" si="286"/>
        <v>54</v>
      </c>
      <c r="P3048" s="117">
        <f t="shared" si="287"/>
        <v>26</v>
      </c>
      <c r="R3048" s="117">
        <f>VLOOKUP(B3048&amp;"-"&amp;C3048,Backgroundconc!$A$3:$E$2100,4,FALSE)</f>
        <v>236000</v>
      </c>
      <c r="S3048" s="117">
        <f>VLOOKUP(B3048&amp;"-"&amp;C3048,Backgroundconc!$A$3:$E$2100,5,FALSE)</f>
        <v>122000</v>
      </c>
    </row>
    <row r="3049" spans="1:19">
      <c r="A3049" s="117" t="str">
        <f t="shared" si="284"/>
        <v>54272012</v>
      </c>
      <c r="B3049" s="117">
        <f t="shared" si="288"/>
        <v>54</v>
      </c>
      <c r="C3049" s="117">
        <f t="shared" si="289"/>
        <v>27</v>
      </c>
      <c r="D3049" s="117">
        <v>236000</v>
      </c>
      <c r="E3049" s="117">
        <v>126000</v>
      </c>
      <c r="F3049" s="117">
        <v>2012</v>
      </c>
      <c r="G3049" s="117">
        <v>2.659716</v>
      </c>
      <c r="N3049" s="117" t="str">
        <f t="shared" si="285"/>
        <v>236000126000</v>
      </c>
      <c r="O3049" s="117">
        <f t="shared" si="286"/>
        <v>54</v>
      </c>
      <c r="P3049" s="117">
        <f t="shared" si="287"/>
        <v>27</v>
      </c>
      <c r="R3049" s="117">
        <f>VLOOKUP(B3049&amp;"-"&amp;C3049,Backgroundconc!$A$3:$E$2100,4,FALSE)</f>
        <v>236000</v>
      </c>
      <c r="S3049" s="117">
        <f>VLOOKUP(B3049&amp;"-"&amp;C3049,Backgroundconc!$A$3:$E$2100,5,FALSE)</f>
        <v>126000</v>
      </c>
    </row>
    <row r="3050" spans="1:19">
      <c r="A3050" s="117" t="str">
        <f t="shared" si="284"/>
        <v>54282012</v>
      </c>
      <c r="B3050" s="117">
        <f t="shared" si="288"/>
        <v>54</v>
      </c>
      <c r="C3050" s="117">
        <f t="shared" si="289"/>
        <v>28</v>
      </c>
      <c r="D3050" s="117">
        <v>236000</v>
      </c>
      <c r="E3050" s="117">
        <v>130000</v>
      </c>
      <c r="F3050" s="117">
        <v>2012</v>
      </c>
      <c r="G3050" s="117">
        <v>2.353342</v>
      </c>
      <c r="N3050" s="117" t="str">
        <f t="shared" si="285"/>
        <v>236000130000</v>
      </c>
      <c r="O3050" s="117">
        <f t="shared" si="286"/>
        <v>54</v>
      </c>
      <c r="P3050" s="117">
        <f t="shared" si="287"/>
        <v>28</v>
      </c>
      <c r="R3050" s="117">
        <f>VLOOKUP(B3050&amp;"-"&amp;C3050,Backgroundconc!$A$3:$E$2100,4,FALSE)</f>
        <v>236000</v>
      </c>
      <c r="S3050" s="117">
        <f>VLOOKUP(B3050&amp;"-"&amp;C3050,Backgroundconc!$A$3:$E$2100,5,FALSE)</f>
        <v>130000</v>
      </c>
    </row>
    <row r="3051" spans="1:19">
      <c r="A3051" s="117" t="str">
        <f t="shared" si="284"/>
        <v>54292012</v>
      </c>
      <c r="B3051" s="117">
        <f t="shared" si="288"/>
        <v>54</v>
      </c>
      <c r="C3051" s="117">
        <f t="shared" si="289"/>
        <v>29</v>
      </c>
      <c r="D3051" s="117">
        <v>236000</v>
      </c>
      <c r="E3051" s="117">
        <v>134000</v>
      </c>
      <c r="F3051" s="117">
        <v>2012</v>
      </c>
      <c r="G3051" s="117">
        <v>2.241438</v>
      </c>
      <c r="N3051" s="117" t="str">
        <f t="shared" si="285"/>
        <v>236000134000</v>
      </c>
      <c r="O3051" s="117">
        <f t="shared" si="286"/>
        <v>54</v>
      </c>
      <c r="P3051" s="117">
        <f t="shared" si="287"/>
        <v>29</v>
      </c>
      <c r="R3051" s="117">
        <f>VLOOKUP(B3051&amp;"-"&amp;C3051,Backgroundconc!$A$3:$E$2100,4,FALSE)</f>
        <v>236000</v>
      </c>
      <c r="S3051" s="117">
        <f>VLOOKUP(B3051&amp;"-"&amp;C3051,Backgroundconc!$A$3:$E$2100,5,FALSE)</f>
        <v>134000</v>
      </c>
    </row>
    <row r="3052" spans="1:19">
      <c r="A3052" s="117" t="str">
        <f t="shared" si="284"/>
        <v>54302012</v>
      </c>
      <c r="B3052" s="117">
        <f t="shared" si="288"/>
        <v>54</v>
      </c>
      <c r="C3052" s="117">
        <f t="shared" si="289"/>
        <v>30</v>
      </c>
      <c r="D3052" s="117">
        <v>236000</v>
      </c>
      <c r="E3052" s="117">
        <v>138000</v>
      </c>
      <c r="F3052" s="117">
        <v>2012</v>
      </c>
      <c r="G3052" s="117">
        <v>1.988583</v>
      </c>
      <c r="N3052" s="117" t="str">
        <f t="shared" si="285"/>
        <v>236000138000</v>
      </c>
      <c r="O3052" s="117">
        <f t="shared" si="286"/>
        <v>54</v>
      </c>
      <c r="P3052" s="117">
        <f t="shared" si="287"/>
        <v>30</v>
      </c>
      <c r="R3052" s="117">
        <f>VLOOKUP(B3052&amp;"-"&amp;C3052,Backgroundconc!$A$3:$E$2100,4,FALSE)</f>
        <v>236000</v>
      </c>
      <c r="S3052" s="117">
        <f>VLOOKUP(B3052&amp;"-"&amp;C3052,Backgroundconc!$A$3:$E$2100,5,FALSE)</f>
        <v>138000</v>
      </c>
    </row>
    <row r="3053" spans="1:19">
      <c r="A3053" s="117" t="str">
        <f t="shared" si="284"/>
        <v>54312012</v>
      </c>
      <c r="B3053" s="117">
        <f t="shared" si="288"/>
        <v>54</v>
      </c>
      <c r="C3053" s="117">
        <f t="shared" si="289"/>
        <v>31</v>
      </c>
      <c r="D3053" s="117">
        <v>236000</v>
      </c>
      <c r="E3053" s="117">
        <v>142000</v>
      </c>
      <c r="F3053" s="117">
        <v>2012</v>
      </c>
      <c r="G3053" s="117">
        <v>1.731109</v>
      </c>
      <c r="N3053" s="117" t="str">
        <f t="shared" si="285"/>
        <v>236000142000</v>
      </c>
      <c r="O3053" s="117">
        <f t="shared" si="286"/>
        <v>54</v>
      </c>
      <c r="P3053" s="117">
        <f t="shared" si="287"/>
        <v>31</v>
      </c>
      <c r="R3053" s="117">
        <f>VLOOKUP(B3053&amp;"-"&amp;C3053,Backgroundconc!$A$3:$E$2100,4,FALSE)</f>
        <v>236000</v>
      </c>
      <c r="S3053" s="117">
        <f>VLOOKUP(B3053&amp;"-"&amp;C3053,Backgroundconc!$A$3:$E$2100,5,FALSE)</f>
        <v>142000</v>
      </c>
    </row>
    <row r="3054" spans="1:19">
      <c r="A3054" s="117" t="str">
        <f t="shared" si="284"/>
        <v>54322012</v>
      </c>
      <c r="B3054" s="117">
        <f t="shared" si="288"/>
        <v>54</v>
      </c>
      <c r="C3054" s="117">
        <f t="shared" si="289"/>
        <v>32</v>
      </c>
      <c r="D3054" s="117">
        <v>236000</v>
      </c>
      <c r="E3054" s="117">
        <v>146000</v>
      </c>
      <c r="F3054" s="117">
        <v>2012</v>
      </c>
      <c r="G3054" s="117">
        <v>1.665454</v>
      </c>
      <c r="N3054" s="117" t="str">
        <f t="shared" si="285"/>
        <v>236000146000</v>
      </c>
      <c r="O3054" s="117">
        <f t="shared" si="286"/>
        <v>54</v>
      </c>
      <c r="P3054" s="117">
        <f t="shared" si="287"/>
        <v>32</v>
      </c>
      <c r="R3054" s="117">
        <f>VLOOKUP(B3054&amp;"-"&amp;C3054,Backgroundconc!$A$3:$E$2100,4,FALSE)</f>
        <v>236000</v>
      </c>
      <c r="S3054" s="117">
        <f>VLOOKUP(B3054&amp;"-"&amp;C3054,Backgroundconc!$A$3:$E$2100,5,FALSE)</f>
        <v>146000</v>
      </c>
    </row>
    <row r="3055" spans="1:19">
      <c r="A3055" s="117" t="str">
        <f t="shared" si="284"/>
        <v>54332012</v>
      </c>
      <c r="B3055" s="117">
        <f t="shared" si="288"/>
        <v>54</v>
      </c>
      <c r="C3055" s="117">
        <f t="shared" si="289"/>
        <v>33</v>
      </c>
      <c r="D3055" s="117">
        <v>236000</v>
      </c>
      <c r="E3055" s="117">
        <v>150000</v>
      </c>
      <c r="F3055" s="117">
        <v>2012</v>
      </c>
      <c r="G3055" s="117">
        <v>1.921505</v>
      </c>
      <c r="N3055" s="117" t="str">
        <f t="shared" si="285"/>
        <v>236000150000</v>
      </c>
      <c r="O3055" s="117">
        <f t="shared" si="286"/>
        <v>54</v>
      </c>
      <c r="P3055" s="117">
        <f t="shared" si="287"/>
        <v>33</v>
      </c>
      <c r="R3055" s="117">
        <f>VLOOKUP(B3055&amp;"-"&amp;C3055,Backgroundconc!$A$3:$E$2100,4,FALSE)</f>
        <v>236000</v>
      </c>
      <c r="S3055" s="117">
        <f>VLOOKUP(B3055&amp;"-"&amp;C3055,Backgroundconc!$A$3:$E$2100,5,FALSE)</f>
        <v>150000</v>
      </c>
    </row>
    <row r="3056" spans="1:19">
      <c r="A3056" s="117" t="str">
        <f t="shared" si="284"/>
        <v>54342012</v>
      </c>
      <c r="B3056" s="117">
        <f t="shared" si="288"/>
        <v>54</v>
      </c>
      <c r="C3056" s="117">
        <f t="shared" si="289"/>
        <v>34</v>
      </c>
      <c r="D3056" s="117">
        <v>236000</v>
      </c>
      <c r="E3056" s="117">
        <v>154000</v>
      </c>
      <c r="F3056" s="117">
        <v>2012</v>
      </c>
      <c r="G3056" s="117">
        <v>2.3417409999999999</v>
      </c>
      <c r="N3056" s="117" t="str">
        <f t="shared" si="285"/>
        <v>236000154000</v>
      </c>
      <c r="O3056" s="117">
        <f t="shared" si="286"/>
        <v>54</v>
      </c>
      <c r="P3056" s="117">
        <f t="shared" si="287"/>
        <v>34</v>
      </c>
      <c r="R3056" s="117">
        <f>VLOOKUP(B3056&amp;"-"&amp;C3056,Backgroundconc!$A$3:$E$2100,4,FALSE)</f>
        <v>236000</v>
      </c>
      <c r="S3056" s="117">
        <f>VLOOKUP(B3056&amp;"-"&amp;C3056,Backgroundconc!$A$3:$E$2100,5,FALSE)</f>
        <v>154000</v>
      </c>
    </row>
    <row r="3057" spans="1:19">
      <c r="A3057" s="117" t="str">
        <f t="shared" si="284"/>
        <v>54352012</v>
      </c>
      <c r="B3057" s="117">
        <f t="shared" si="288"/>
        <v>54</v>
      </c>
      <c r="C3057" s="117">
        <f t="shared" si="289"/>
        <v>35</v>
      </c>
      <c r="D3057" s="117">
        <v>236000</v>
      </c>
      <c r="E3057" s="117">
        <v>158000</v>
      </c>
      <c r="F3057" s="117">
        <v>2012</v>
      </c>
      <c r="G3057" s="117">
        <v>2.654471</v>
      </c>
      <c r="N3057" s="117" t="str">
        <f t="shared" si="285"/>
        <v>236000158000</v>
      </c>
      <c r="O3057" s="117">
        <f t="shared" si="286"/>
        <v>54</v>
      </c>
      <c r="P3057" s="117">
        <f t="shared" si="287"/>
        <v>35</v>
      </c>
      <c r="R3057" s="117">
        <f>VLOOKUP(B3057&amp;"-"&amp;C3057,Backgroundconc!$A$3:$E$2100,4,FALSE)</f>
        <v>236000</v>
      </c>
      <c r="S3057" s="117">
        <f>VLOOKUP(B3057&amp;"-"&amp;C3057,Backgroundconc!$A$3:$E$2100,5,FALSE)</f>
        <v>158000</v>
      </c>
    </row>
    <row r="3058" spans="1:19">
      <c r="A3058" s="117" t="str">
        <f t="shared" si="284"/>
        <v>54362012</v>
      </c>
      <c r="B3058" s="117">
        <f t="shared" si="288"/>
        <v>54</v>
      </c>
      <c r="C3058" s="117">
        <f t="shared" si="289"/>
        <v>36</v>
      </c>
      <c r="D3058" s="117">
        <v>236000</v>
      </c>
      <c r="E3058" s="117">
        <v>162000</v>
      </c>
      <c r="F3058" s="117">
        <v>2012</v>
      </c>
      <c r="G3058" s="117">
        <v>2.7985920000000002</v>
      </c>
      <c r="N3058" s="117" t="str">
        <f t="shared" si="285"/>
        <v>236000162000</v>
      </c>
      <c r="O3058" s="117">
        <f t="shared" si="286"/>
        <v>54</v>
      </c>
      <c r="P3058" s="117">
        <f t="shared" si="287"/>
        <v>36</v>
      </c>
      <c r="R3058" s="117">
        <f>VLOOKUP(B3058&amp;"-"&amp;C3058,Backgroundconc!$A$3:$E$2100,4,FALSE)</f>
        <v>236000</v>
      </c>
      <c r="S3058" s="117">
        <f>VLOOKUP(B3058&amp;"-"&amp;C3058,Backgroundconc!$A$3:$E$2100,5,FALSE)</f>
        <v>162000</v>
      </c>
    </row>
    <row r="3059" spans="1:19">
      <c r="A3059" s="117" t="str">
        <f t="shared" si="284"/>
        <v>54372012</v>
      </c>
      <c r="B3059" s="117">
        <f t="shared" si="288"/>
        <v>54</v>
      </c>
      <c r="C3059" s="117">
        <f t="shared" si="289"/>
        <v>37</v>
      </c>
      <c r="D3059" s="117">
        <v>236000</v>
      </c>
      <c r="E3059" s="117">
        <v>166000</v>
      </c>
      <c r="F3059" s="117">
        <v>2012</v>
      </c>
      <c r="G3059" s="117">
        <v>2.9157289999999998</v>
      </c>
      <c r="N3059" s="117" t="str">
        <f t="shared" si="285"/>
        <v>236000166000</v>
      </c>
      <c r="O3059" s="117">
        <f t="shared" si="286"/>
        <v>54</v>
      </c>
      <c r="P3059" s="117">
        <f t="shared" si="287"/>
        <v>37</v>
      </c>
      <c r="R3059" s="117">
        <f>VLOOKUP(B3059&amp;"-"&amp;C3059,Backgroundconc!$A$3:$E$2100,4,FALSE)</f>
        <v>236000</v>
      </c>
      <c r="S3059" s="117">
        <f>VLOOKUP(B3059&amp;"-"&amp;C3059,Backgroundconc!$A$3:$E$2100,5,FALSE)</f>
        <v>166000</v>
      </c>
    </row>
    <row r="3060" spans="1:19">
      <c r="A3060" s="117" t="str">
        <f t="shared" si="284"/>
        <v>54382012</v>
      </c>
      <c r="B3060" s="117">
        <f t="shared" si="288"/>
        <v>54</v>
      </c>
      <c r="C3060" s="117">
        <f t="shared" si="289"/>
        <v>38</v>
      </c>
      <c r="D3060" s="117">
        <v>236000</v>
      </c>
      <c r="E3060" s="117">
        <v>170000</v>
      </c>
      <c r="F3060" s="117">
        <v>2012</v>
      </c>
      <c r="G3060" s="117">
        <v>3.0775830000000002</v>
      </c>
      <c r="N3060" s="117" t="str">
        <f t="shared" si="285"/>
        <v>236000170000</v>
      </c>
      <c r="O3060" s="117">
        <f t="shared" si="286"/>
        <v>54</v>
      </c>
      <c r="P3060" s="117">
        <f t="shared" si="287"/>
        <v>38</v>
      </c>
      <c r="R3060" s="117">
        <f>VLOOKUP(B3060&amp;"-"&amp;C3060,Backgroundconc!$A$3:$E$2100,4,FALSE)</f>
        <v>236000</v>
      </c>
      <c r="S3060" s="117">
        <f>VLOOKUP(B3060&amp;"-"&amp;C3060,Backgroundconc!$A$3:$E$2100,5,FALSE)</f>
        <v>170000</v>
      </c>
    </row>
    <row r="3061" spans="1:19">
      <c r="A3061" s="117" t="str">
        <f t="shared" si="284"/>
        <v>54392012</v>
      </c>
      <c r="B3061" s="117">
        <f t="shared" si="288"/>
        <v>54</v>
      </c>
      <c r="C3061" s="117">
        <f t="shared" si="289"/>
        <v>39</v>
      </c>
      <c r="D3061" s="117">
        <v>236000</v>
      </c>
      <c r="E3061" s="117">
        <v>174000</v>
      </c>
      <c r="F3061" s="117">
        <v>2012</v>
      </c>
      <c r="G3061" s="117">
        <v>2.95824</v>
      </c>
      <c r="N3061" s="117" t="str">
        <f t="shared" si="285"/>
        <v>236000174000</v>
      </c>
      <c r="O3061" s="117">
        <f t="shared" si="286"/>
        <v>54</v>
      </c>
      <c r="P3061" s="117">
        <f t="shared" si="287"/>
        <v>39</v>
      </c>
      <c r="R3061" s="117">
        <f>VLOOKUP(B3061&amp;"-"&amp;C3061,Backgroundconc!$A$3:$E$2100,4,FALSE)</f>
        <v>236000</v>
      </c>
      <c r="S3061" s="117">
        <f>VLOOKUP(B3061&amp;"-"&amp;C3061,Backgroundconc!$A$3:$E$2100,5,FALSE)</f>
        <v>174000</v>
      </c>
    </row>
    <row r="3062" spans="1:19">
      <c r="A3062" s="117" t="str">
        <f t="shared" si="284"/>
        <v>54402012</v>
      </c>
      <c r="B3062" s="117">
        <f t="shared" si="288"/>
        <v>54</v>
      </c>
      <c r="C3062" s="117">
        <f t="shared" si="289"/>
        <v>40</v>
      </c>
      <c r="D3062" s="117">
        <v>236000</v>
      </c>
      <c r="E3062" s="117">
        <v>178000</v>
      </c>
      <c r="F3062" s="117">
        <v>2012</v>
      </c>
      <c r="G3062" s="117">
        <v>2.8048299999999999</v>
      </c>
      <c r="N3062" s="117" t="str">
        <f t="shared" si="285"/>
        <v>236000178000</v>
      </c>
      <c r="O3062" s="117">
        <f t="shared" si="286"/>
        <v>54</v>
      </c>
      <c r="P3062" s="117">
        <f t="shared" si="287"/>
        <v>40</v>
      </c>
      <c r="R3062" s="117">
        <f>VLOOKUP(B3062&amp;"-"&amp;C3062,Backgroundconc!$A$3:$E$2100,4,FALSE)</f>
        <v>236000</v>
      </c>
      <c r="S3062" s="117">
        <f>VLOOKUP(B3062&amp;"-"&amp;C3062,Backgroundconc!$A$3:$E$2100,5,FALSE)</f>
        <v>178000</v>
      </c>
    </row>
    <row r="3063" spans="1:19">
      <c r="A3063" s="117" t="str">
        <f t="shared" si="284"/>
        <v>54412012</v>
      </c>
      <c r="B3063" s="117">
        <f t="shared" si="288"/>
        <v>54</v>
      </c>
      <c r="C3063" s="117">
        <f t="shared" si="289"/>
        <v>41</v>
      </c>
      <c r="D3063" s="117">
        <v>236000</v>
      </c>
      <c r="E3063" s="117">
        <v>182000</v>
      </c>
      <c r="F3063" s="117">
        <v>2012</v>
      </c>
      <c r="G3063" s="117">
        <v>2.8493110000000001</v>
      </c>
      <c r="N3063" s="117" t="str">
        <f t="shared" si="285"/>
        <v>236000182000</v>
      </c>
      <c r="O3063" s="117">
        <f t="shared" si="286"/>
        <v>54</v>
      </c>
      <c r="P3063" s="117">
        <f t="shared" si="287"/>
        <v>41</v>
      </c>
      <c r="R3063" s="117">
        <f>VLOOKUP(B3063&amp;"-"&amp;C3063,Backgroundconc!$A$3:$E$2100,4,FALSE)</f>
        <v>236000</v>
      </c>
      <c r="S3063" s="117">
        <f>VLOOKUP(B3063&amp;"-"&amp;C3063,Backgroundconc!$A$3:$E$2100,5,FALSE)</f>
        <v>182000</v>
      </c>
    </row>
    <row r="3064" spans="1:19">
      <c r="A3064" s="117" t="str">
        <f t="shared" si="284"/>
        <v>54422012</v>
      </c>
      <c r="B3064" s="117">
        <f t="shared" si="288"/>
        <v>54</v>
      </c>
      <c r="C3064" s="117">
        <f t="shared" si="289"/>
        <v>42</v>
      </c>
      <c r="D3064" s="117">
        <v>236000</v>
      </c>
      <c r="E3064" s="117">
        <v>186000</v>
      </c>
      <c r="F3064" s="117">
        <v>2012</v>
      </c>
      <c r="G3064" s="117">
        <v>2.8375270000000001</v>
      </c>
      <c r="N3064" s="117" t="str">
        <f t="shared" si="285"/>
        <v>236000186000</v>
      </c>
      <c r="O3064" s="117">
        <f t="shared" si="286"/>
        <v>54</v>
      </c>
      <c r="P3064" s="117">
        <f t="shared" si="287"/>
        <v>42</v>
      </c>
      <c r="R3064" s="117">
        <f>VLOOKUP(B3064&amp;"-"&amp;C3064,Backgroundconc!$A$3:$E$2100,4,FALSE)</f>
        <v>236000</v>
      </c>
      <c r="S3064" s="117">
        <f>VLOOKUP(B3064&amp;"-"&amp;C3064,Backgroundconc!$A$3:$E$2100,5,FALSE)</f>
        <v>186000</v>
      </c>
    </row>
    <row r="3065" spans="1:19">
      <c r="A3065" s="117" t="str">
        <f t="shared" si="284"/>
        <v>54432012</v>
      </c>
      <c r="B3065" s="117">
        <f t="shared" si="288"/>
        <v>54</v>
      </c>
      <c r="C3065" s="117">
        <f t="shared" si="289"/>
        <v>43</v>
      </c>
      <c r="D3065" s="117">
        <v>236000</v>
      </c>
      <c r="E3065" s="117">
        <v>190000</v>
      </c>
      <c r="F3065" s="117">
        <v>2012</v>
      </c>
      <c r="G3065" s="117">
        <v>2.9881250000000001</v>
      </c>
      <c r="N3065" s="117" t="str">
        <f t="shared" si="285"/>
        <v>236000190000</v>
      </c>
      <c r="O3065" s="117">
        <f t="shared" si="286"/>
        <v>54</v>
      </c>
      <c r="P3065" s="117">
        <f t="shared" si="287"/>
        <v>43</v>
      </c>
      <c r="R3065" s="117">
        <f>VLOOKUP(B3065&amp;"-"&amp;C3065,Backgroundconc!$A$3:$E$2100,4,FALSE)</f>
        <v>236000</v>
      </c>
      <c r="S3065" s="117">
        <f>VLOOKUP(B3065&amp;"-"&amp;C3065,Backgroundconc!$A$3:$E$2100,5,FALSE)</f>
        <v>190000</v>
      </c>
    </row>
    <row r="3066" spans="1:19">
      <c r="A3066" s="117" t="str">
        <f t="shared" si="284"/>
        <v>54442012</v>
      </c>
      <c r="B3066" s="117">
        <f t="shared" si="288"/>
        <v>54</v>
      </c>
      <c r="C3066" s="117">
        <f t="shared" si="289"/>
        <v>44</v>
      </c>
      <c r="D3066" s="117">
        <v>236000</v>
      </c>
      <c r="E3066" s="117">
        <v>194000</v>
      </c>
      <c r="F3066" s="117">
        <v>2012</v>
      </c>
      <c r="G3066" s="117">
        <v>2.9044560000000001</v>
      </c>
      <c r="N3066" s="117" t="str">
        <f t="shared" si="285"/>
        <v>236000194000</v>
      </c>
      <c r="O3066" s="117">
        <f t="shared" si="286"/>
        <v>54</v>
      </c>
      <c r="P3066" s="117">
        <f t="shared" si="287"/>
        <v>44</v>
      </c>
      <c r="R3066" s="117">
        <f>VLOOKUP(B3066&amp;"-"&amp;C3066,Backgroundconc!$A$3:$E$2100,4,FALSE)</f>
        <v>236000</v>
      </c>
      <c r="S3066" s="117">
        <f>VLOOKUP(B3066&amp;"-"&amp;C3066,Backgroundconc!$A$3:$E$2100,5,FALSE)</f>
        <v>194000</v>
      </c>
    </row>
    <row r="3067" spans="1:19">
      <c r="A3067" s="117" t="str">
        <f t="shared" si="284"/>
        <v>54452012</v>
      </c>
      <c r="B3067" s="117">
        <f t="shared" si="288"/>
        <v>54</v>
      </c>
      <c r="C3067" s="117">
        <f t="shared" si="289"/>
        <v>45</v>
      </c>
      <c r="D3067" s="117">
        <v>236000</v>
      </c>
      <c r="E3067" s="117">
        <v>198000</v>
      </c>
      <c r="F3067" s="117">
        <v>2012</v>
      </c>
      <c r="G3067" s="117">
        <v>3.0682860000000001</v>
      </c>
      <c r="N3067" s="117" t="str">
        <f t="shared" si="285"/>
        <v>236000198000</v>
      </c>
      <c r="O3067" s="117">
        <f t="shared" si="286"/>
        <v>54</v>
      </c>
      <c r="P3067" s="117">
        <f t="shared" si="287"/>
        <v>45</v>
      </c>
      <c r="R3067" s="117">
        <f>VLOOKUP(B3067&amp;"-"&amp;C3067,Backgroundconc!$A$3:$E$2100,4,FALSE)</f>
        <v>236000</v>
      </c>
      <c r="S3067" s="117">
        <f>VLOOKUP(B3067&amp;"-"&amp;C3067,Backgroundconc!$A$3:$E$2100,5,FALSE)</f>
        <v>198000</v>
      </c>
    </row>
    <row r="3068" spans="1:19">
      <c r="A3068" s="117" t="str">
        <f t="shared" si="284"/>
        <v>54462012</v>
      </c>
      <c r="B3068" s="117">
        <f t="shared" si="288"/>
        <v>54</v>
      </c>
      <c r="C3068" s="117">
        <f t="shared" si="289"/>
        <v>46</v>
      </c>
      <c r="D3068" s="117">
        <v>236000</v>
      </c>
      <c r="E3068" s="117">
        <v>202000</v>
      </c>
      <c r="F3068" s="117">
        <v>2012</v>
      </c>
      <c r="G3068" s="117">
        <v>3.1330849999999999</v>
      </c>
      <c r="N3068" s="117" t="str">
        <f t="shared" si="285"/>
        <v>236000202000</v>
      </c>
      <c r="O3068" s="117">
        <f t="shared" si="286"/>
        <v>54</v>
      </c>
      <c r="P3068" s="117">
        <f t="shared" si="287"/>
        <v>46</v>
      </c>
      <c r="R3068" s="117">
        <f>VLOOKUP(B3068&amp;"-"&amp;C3068,Backgroundconc!$A$3:$E$2100,4,FALSE)</f>
        <v>236000</v>
      </c>
      <c r="S3068" s="117">
        <f>VLOOKUP(B3068&amp;"-"&amp;C3068,Backgroundconc!$A$3:$E$2100,5,FALSE)</f>
        <v>202000</v>
      </c>
    </row>
    <row r="3069" spans="1:19">
      <c r="A3069" s="117" t="str">
        <f t="shared" si="284"/>
        <v>54472012</v>
      </c>
      <c r="B3069" s="117">
        <f t="shared" si="288"/>
        <v>54</v>
      </c>
      <c r="C3069" s="117">
        <f t="shared" si="289"/>
        <v>47</v>
      </c>
      <c r="D3069" s="117">
        <v>236000</v>
      </c>
      <c r="E3069" s="117">
        <v>206000</v>
      </c>
      <c r="F3069" s="117">
        <v>2012</v>
      </c>
      <c r="G3069" s="117">
        <v>3.2536529999999999</v>
      </c>
      <c r="N3069" s="117" t="str">
        <f t="shared" si="285"/>
        <v>236000206000</v>
      </c>
      <c r="O3069" s="117">
        <f t="shared" si="286"/>
        <v>54</v>
      </c>
      <c r="P3069" s="117">
        <f t="shared" si="287"/>
        <v>47</v>
      </c>
      <c r="R3069" s="117">
        <f>VLOOKUP(B3069&amp;"-"&amp;C3069,Backgroundconc!$A$3:$E$2100,4,FALSE)</f>
        <v>236000</v>
      </c>
      <c r="S3069" s="117">
        <f>VLOOKUP(B3069&amp;"-"&amp;C3069,Backgroundconc!$A$3:$E$2100,5,FALSE)</f>
        <v>206000</v>
      </c>
    </row>
    <row r="3070" spans="1:19">
      <c r="A3070" s="117" t="str">
        <f t="shared" si="284"/>
        <v>54482012</v>
      </c>
      <c r="B3070" s="117">
        <f t="shared" si="288"/>
        <v>54</v>
      </c>
      <c r="C3070" s="117">
        <f t="shared" si="289"/>
        <v>48</v>
      </c>
      <c r="D3070" s="117">
        <v>236000</v>
      </c>
      <c r="E3070" s="117">
        <v>210000</v>
      </c>
      <c r="F3070" s="117">
        <v>2012</v>
      </c>
      <c r="G3070" s="117">
        <v>3.3134359999999998</v>
      </c>
      <c r="N3070" s="117" t="str">
        <f t="shared" si="285"/>
        <v>236000210000</v>
      </c>
      <c r="O3070" s="117">
        <f t="shared" si="286"/>
        <v>54</v>
      </c>
      <c r="P3070" s="117">
        <f t="shared" si="287"/>
        <v>48</v>
      </c>
      <c r="R3070" s="117">
        <f>VLOOKUP(B3070&amp;"-"&amp;C3070,Backgroundconc!$A$3:$E$2100,4,FALSE)</f>
        <v>236000</v>
      </c>
      <c r="S3070" s="117">
        <f>VLOOKUP(B3070&amp;"-"&amp;C3070,Backgroundconc!$A$3:$E$2100,5,FALSE)</f>
        <v>210000</v>
      </c>
    </row>
    <row r="3071" spans="1:19">
      <c r="A3071" s="117" t="str">
        <f t="shared" si="284"/>
        <v>54492012</v>
      </c>
      <c r="B3071" s="117">
        <f t="shared" si="288"/>
        <v>54</v>
      </c>
      <c r="C3071" s="117">
        <f t="shared" si="289"/>
        <v>49</v>
      </c>
      <c r="D3071" s="117">
        <v>236000</v>
      </c>
      <c r="E3071" s="117">
        <v>214000</v>
      </c>
      <c r="F3071" s="117">
        <v>2012</v>
      </c>
      <c r="G3071" s="117">
        <v>3.1432720000000001</v>
      </c>
      <c r="N3071" s="117" t="str">
        <f t="shared" si="285"/>
        <v>236000214000</v>
      </c>
      <c r="O3071" s="117">
        <f t="shared" si="286"/>
        <v>54</v>
      </c>
      <c r="P3071" s="117">
        <f t="shared" si="287"/>
        <v>49</v>
      </c>
      <c r="R3071" s="117">
        <f>VLOOKUP(B3071&amp;"-"&amp;C3071,Backgroundconc!$A$3:$E$2100,4,FALSE)</f>
        <v>236000</v>
      </c>
      <c r="S3071" s="117">
        <f>VLOOKUP(B3071&amp;"-"&amp;C3071,Backgroundconc!$A$3:$E$2100,5,FALSE)</f>
        <v>214000</v>
      </c>
    </row>
    <row r="3072" spans="1:19">
      <c r="A3072" s="117" t="str">
        <f t="shared" si="284"/>
        <v>54502012</v>
      </c>
      <c r="B3072" s="117">
        <f t="shared" si="288"/>
        <v>54</v>
      </c>
      <c r="C3072" s="117">
        <f t="shared" si="289"/>
        <v>50</v>
      </c>
      <c r="D3072" s="117">
        <v>236000</v>
      </c>
      <c r="E3072" s="117">
        <v>218000</v>
      </c>
      <c r="F3072" s="117">
        <v>2012</v>
      </c>
      <c r="G3072" s="117">
        <v>3.1763849999999998</v>
      </c>
      <c r="N3072" s="117" t="str">
        <f t="shared" si="285"/>
        <v>236000218000</v>
      </c>
      <c r="O3072" s="117">
        <f t="shared" si="286"/>
        <v>54</v>
      </c>
      <c r="P3072" s="117">
        <f t="shared" si="287"/>
        <v>50</v>
      </c>
      <c r="R3072" s="117" t="e">
        <f>VLOOKUP(B3072&amp;"-"&amp;C3072,Backgroundconc!$A$3:$E$2100,4,FALSE)</f>
        <v>#N/A</v>
      </c>
      <c r="S3072" s="117" t="e">
        <f>VLOOKUP(B3072&amp;"-"&amp;C3072,Backgroundconc!$A$3:$E$2100,5,FALSE)</f>
        <v>#N/A</v>
      </c>
    </row>
    <row r="3073" spans="1:19">
      <c r="A3073" s="117" t="str">
        <f t="shared" si="284"/>
        <v>54512012</v>
      </c>
      <c r="B3073" s="117">
        <f t="shared" si="288"/>
        <v>54</v>
      </c>
      <c r="C3073" s="117">
        <f t="shared" si="289"/>
        <v>51</v>
      </c>
      <c r="D3073" s="117">
        <v>236000</v>
      </c>
      <c r="E3073" s="117">
        <v>222000</v>
      </c>
      <c r="F3073" s="117">
        <v>2012</v>
      </c>
      <c r="G3073" s="117">
        <v>3.1686610000000002</v>
      </c>
      <c r="N3073" s="117" t="str">
        <f t="shared" si="285"/>
        <v>236000222000</v>
      </c>
      <c r="O3073" s="117">
        <f t="shared" si="286"/>
        <v>54</v>
      </c>
      <c r="P3073" s="117">
        <f t="shared" si="287"/>
        <v>51</v>
      </c>
      <c r="R3073" s="117" t="e">
        <f>VLOOKUP(B3073&amp;"-"&amp;C3073,Backgroundconc!$A$3:$E$2100,4,FALSE)</f>
        <v>#N/A</v>
      </c>
      <c r="S3073" s="117" t="e">
        <f>VLOOKUP(B3073&amp;"-"&amp;C3073,Backgroundconc!$A$3:$E$2100,5,FALSE)</f>
        <v>#N/A</v>
      </c>
    </row>
    <row r="3074" spans="1:19">
      <c r="A3074" s="117" t="str">
        <f t="shared" si="284"/>
        <v>54522012</v>
      </c>
      <c r="B3074" s="117">
        <f t="shared" si="288"/>
        <v>54</v>
      </c>
      <c r="C3074" s="117">
        <f t="shared" si="289"/>
        <v>52</v>
      </c>
      <c r="D3074" s="117">
        <v>236000</v>
      </c>
      <c r="E3074" s="117">
        <v>226000</v>
      </c>
      <c r="F3074" s="117">
        <v>2012</v>
      </c>
      <c r="G3074" s="117">
        <v>3.1272389999999999</v>
      </c>
      <c r="N3074" s="117" t="str">
        <f t="shared" si="285"/>
        <v>236000226000</v>
      </c>
      <c r="O3074" s="117">
        <f t="shared" si="286"/>
        <v>54</v>
      </c>
      <c r="P3074" s="117">
        <f t="shared" si="287"/>
        <v>52</v>
      </c>
      <c r="R3074" s="117" t="e">
        <f>VLOOKUP(B3074&amp;"-"&amp;C3074,Backgroundconc!$A$3:$E$2100,4,FALSE)</f>
        <v>#N/A</v>
      </c>
      <c r="S3074" s="117" t="e">
        <f>VLOOKUP(B3074&amp;"-"&amp;C3074,Backgroundconc!$A$3:$E$2100,5,FALSE)</f>
        <v>#N/A</v>
      </c>
    </row>
    <row r="3075" spans="1:19">
      <c r="A3075" s="117" t="str">
        <f t="shared" ref="A3075:A3138" si="290">CONCATENATE(B3075,C3075,F3075)</f>
        <v>54532012</v>
      </c>
      <c r="B3075" s="117">
        <f t="shared" si="288"/>
        <v>54</v>
      </c>
      <c r="C3075" s="117">
        <f t="shared" si="289"/>
        <v>53</v>
      </c>
      <c r="D3075" s="117">
        <v>236000</v>
      </c>
      <c r="E3075" s="117">
        <v>230000</v>
      </c>
      <c r="F3075" s="117">
        <v>2012</v>
      </c>
      <c r="G3075" s="117">
        <v>3.010713</v>
      </c>
      <c r="N3075" s="117" t="str">
        <f t="shared" ref="N3075:N3138" si="291">D3075&amp;E3075</f>
        <v>236000230000</v>
      </c>
      <c r="O3075" s="117">
        <f t="shared" ref="O3075:O3138" si="292">B3075</f>
        <v>54</v>
      </c>
      <c r="P3075" s="117">
        <f t="shared" ref="P3075:P3138" si="293">C3075</f>
        <v>53</v>
      </c>
      <c r="R3075" s="117" t="e">
        <f>VLOOKUP(B3075&amp;"-"&amp;C3075,Backgroundconc!$A$3:$E$2100,4,FALSE)</f>
        <v>#N/A</v>
      </c>
      <c r="S3075" s="117" t="e">
        <f>VLOOKUP(B3075&amp;"-"&amp;C3075,Backgroundconc!$A$3:$E$2100,5,FALSE)</f>
        <v>#N/A</v>
      </c>
    </row>
    <row r="3076" spans="1:19">
      <c r="A3076" s="117" t="str">
        <f t="shared" si="290"/>
        <v>54542012</v>
      </c>
      <c r="B3076" s="117">
        <f t="shared" si="288"/>
        <v>54</v>
      </c>
      <c r="C3076" s="117">
        <f t="shared" si="289"/>
        <v>54</v>
      </c>
      <c r="D3076" s="117">
        <v>236000</v>
      </c>
      <c r="E3076" s="117">
        <v>234000</v>
      </c>
      <c r="F3076" s="117">
        <v>2012</v>
      </c>
      <c r="G3076" s="117">
        <v>2.955511</v>
      </c>
      <c r="N3076" s="117" t="str">
        <f t="shared" si="291"/>
        <v>236000234000</v>
      </c>
      <c r="O3076" s="117">
        <f t="shared" si="292"/>
        <v>54</v>
      </c>
      <c r="P3076" s="117">
        <f t="shared" si="293"/>
        <v>54</v>
      </c>
      <c r="R3076" s="117" t="e">
        <f>VLOOKUP(B3076&amp;"-"&amp;C3076,Backgroundconc!$A$3:$E$2100,4,FALSE)</f>
        <v>#N/A</v>
      </c>
      <c r="S3076" s="117" t="e">
        <f>VLOOKUP(B3076&amp;"-"&amp;C3076,Backgroundconc!$A$3:$E$2100,5,FALSE)</f>
        <v>#N/A</v>
      </c>
    </row>
    <row r="3077" spans="1:19">
      <c r="A3077" s="117" t="str">
        <f t="shared" si="290"/>
        <v>54552012</v>
      </c>
      <c r="B3077" s="117">
        <f t="shared" si="288"/>
        <v>54</v>
      </c>
      <c r="C3077" s="117">
        <f t="shared" si="289"/>
        <v>55</v>
      </c>
      <c r="D3077" s="117">
        <v>236000</v>
      </c>
      <c r="E3077" s="117">
        <v>238000</v>
      </c>
      <c r="F3077" s="117">
        <v>2012</v>
      </c>
      <c r="G3077" s="117">
        <v>3.0198589999999998</v>
      </c>
      <c r="N3077" s="117" t="str">
        <f t="shared" si="291"/>
        <v>236000238000</v>
      </c>
      <c r="O3077" s="117">
        <f t="shared" si="292"/>
        <v>54</v>
      </c>
      <c r="P3077" s="117">
        <f t="shared" si="293"/>
        <v>55</v>
      </c>
      <c r="R3077" s="117" t="e">
        <f>VLOOKUP(B3077&amp;"-"&amp;C3077,Backgroundconc!$A$3:$E$2100,4,FALSE)</f>
        <v>#N/A</v>
      </c>
      <c r="S3077" s="117" t="e">
        <f>VLOOKUP(B3077&amp;"-"&amp;C3077,Backgroundconc!$A$3:$E$2100,5,FALSE)</f>
        <v>#N/A</v>
      </c>
    </row>
    <row r="3078" spans="1:19">
      <c r="A3078" s="117" t="str">
        <f t="shared" si="290"/>
        <v>54562012</v>
      </c>
      <c r="B3078" s="117">
        <f t="shared" si="288"/>
        <v>54</v>
      </c>
      <c r="C3078" s="117">
        <f t="shared" si="289"/>
        <v>56</v>
      </c>
      <c r="D3078" s="117">
        <v>236000</v>
      </c>
      <c r="E3078" s="117">
        <v>242000</v>
      </c>
      <c r="F3078" s="117">
        <v>2012</v>
      </c>
      <c r="G3078" s="117">
        <v>3.2222849999999998</v>
      </c>
      <c r="N3078" s="117" t="str">
        <f t="shared" si="291"/>
        <v>236000242000</v>
      </c>
      <c r="O3078" s="117">
        <f t="shared" si="292"/>
        <v>54</v>
      </c>
      <c r="P3078" s="117">
        <f t="shared" si="293"/>
        <v>56</v>
      </c>
      <c r="R3078" s="117" t="e">
        <f>VLOOKUP(B3078&amp;"-"&amp;C3078,Backgroundconc!$A$3:$E$2100,4,FALSE)</f>
        <v>#N/A</v>
      </c>
      <c r="S3078" s="117" t="e">
        <f>VLOOKUP(B3078&amp;"-"&amp;C3078,Backgroundconc!$A$3:$E$2100,5,FALSE)</f>
        <v>#N/A</v>
      </c>
    </row>
    <row r="3079" spans="1:19">
      <c r="A3079" s="117" t="str">
        <f t="shared" si="290"/>
        <v>54572012</v>
      </c>
      <c r="B3079" s="117">
        <f t="shared" si="288"/>
        <v>54</v>
      </c>
      <c r="C3079" s="117">
        <f t="shared" si="289"/>
        <v>57</v>
      </c>
      <c r="D3079" s="117">
        <v>236000</v>
      </c>
      <c r="E3079" s="117">
        <v>246000</v>
      </c>
      <c r="F3079" s="117">
        <v>2012</v>
      </c>
      <c r="G3079" s="117">
        <v>3.2382469999999999</v>
      </c>
      <c r="N3079" s="117" t="str">
        <f t="shared" si="291"/>
        <v>236000246000</v>
      </c>
      <c r="O3079" s="117">
        <f t="shared" si="292"/>
        <v>54</v>
      </c>
      <c r="P3079" s="117">
        <f t="shared" si="293"/>
        <v>57</v>
      </c>
      <c r="R3079" s="117" t="e">
        <f>VLOOKUP(B3079&amp;"-"&amp;C3079,Backgroundconc!$A$3:$E$2100,4,FALSE)</f>
        <v>#N/A</v>
      </c>
      <c r="S3079" s="117" t="e">
        <f>VLOOKUP(B3079&amp;"-"&amp;C3079,Backgroundconc!$A$3:$E$2100,5,FALSE)</f>
        <v>#N/A</v>
      </c>
    </row>
    <row r="3080" spans="1:19">
      <c r="A3080" s="117" t="str">
        <f t="shared" si="290"/>
        <v>5512012</v>
      </c>
      <c r="B3080" s="117">
        <f t="shared" si="288"/>
        <v>55</v>
      </c>
      <c r="C3080" s="117">
        <f t="shared" si="289"/>
        <v>1</v>
      </c>
      <c r="D3080" s="117">
        <v>240000</v>
      </c>
      <c r="E3080" s="117">
        <v>22000</v>
      </c>
      <c r="F3080" s="117">
        <v>2012</v>
      </c>
      <c r="G3080" s="117">
        <v>2.6682709999999998</v>
      </c>
      <c r="N3080" s="117" t="str">
        <f t="shared" si="291"/>
        <v>24000022000</v>
      </c>
      <c r="O3080" s="117">
        <f t="shared" si="292"/>
        <v>55</v>
      </c>
      <c r="P3080" s="117">
        <f t="shared" si="293"/>
        <v>1</v>
      </c>
      <c r="R3080" s="117">
        <f>VLOOKUP(B3080&amp;"-"&amp;C3080,Backgroundconc!$A$3:$E$2100,4,FALSE)</f>
        <v>240000</v>
      </c>
      <c r="S3080" s="117">
        <f>VLOOKUP(B3080&amp;"-"&amp;C3080,Backgroundconc!$A$3:$E$2100,5,FALSE)</f>
        <v>22000</v>
      </c>
    </row>
    <row r="3081" spans="1:19">
      <c r="A3081" s="117" t="str">
        <f t="shared" si="290"/>
        <v>5522012</v>
      </c>
      <c r="B3081" s="117">
        <f t="shared" si="288"/>
        <v>55</v>
      </c>
      <c r="C3081" s="117">
        <f t="shared" si="289"/>
        <v>2</v>
      </c>
      <c r="D3081" s="117">
        <v>240000</v>
      </c>
      <c r="E3081" s="117">
        <v>26000</v>
      </c>
      <c r="F3081" s="117">
        <v>2012</v>
      </c>
      <c r="G3081" s="117">
        <v>2.7894549999999998</v>
      </c>
      <c r="N3081" s="117" t="str">
        <f t="shared" si="291"/>
        <v>24000026000</v>
      </c>
      <c r="O3081" s="117">
        <f t="shared" si="292"/>
        <v>55</v>
      </c>
      <c r="P3081" s="117">
        <f t="shared" si="293"/>
        <v>2</v>
      </c>
      <c r="R3081" s="117">
        <f>VLOOKUP(B3081&amp;"-"&amp;C3081,Backgroundconc!$A$3:$E$2100,4,FALSE)</f>
        <v>240000</v>
      </c>
      <c r="S3081" s="117">
        <f>VLOOKUP(B3081&amp;"-"&amp;C3081,Backgroundconc!$A$3:$E$2100,5,FALSE)</f>
        <v>26000</v>
      </c>
    </row>
    <row r="3082" spans="1:19">
      <c r="A3082" s="117" t="str">
        <f t="shared" si="290"/>
        <v>5532012</v>
      </c>
      <c r="B3082" s="117">
        <f t="shared" si="288"/>
        <v>55</v>
      </c>
      <c r="C3082" s="117">
        <f t="shared" si="289"/>
        <v>3</v>
      </c>
      <c r="D3082" s="117">
        <v>240000</v>
      </c>
      <c r="E3082" s="117">
        <v>30000</v>
      </c>
      <c r="F3082" s="117">
        <v>2012</v>
      </c>
      <c r="G3082" s="117">
        <v>2.3502459999999998</v>
      </c>
      <c r="N3082" s="117" t="str">
        <f t="shared" si="291"/>
        <v>24000030000</v>
      </c>
      <c r="O3082" s="117">
        <f t="shared" si="292"/>
        <v>55</v>
      </c>
      <c r="P3082" s="117">
        <f t="shared" si="293"/>
        <v>3</v>
      </c>
      <c r="R3082" s="117">
        <f>VLOOKUP(B3082&amp;"-"&amp;C3082,Backgroundconc!$A$3:$E$2100,4,FALSE)</f>
        <v>240000</v>
      </c>
      <c r="S3082" s="117">
        <f>VLOOKUP(B3082&amp;"-"&amp;C3082,Backgroundconc!$A$3:$E$2100,5,FALSE)</f>
        <v>30000</v>
      </c>
    </row>
    <row r="3083" spans="1:19">
      <c r="A3083" s="117" t="str">
        <f t="shared" si="290"/>
        <v>5542012</v>
      </c>
      <c r="B3083" s="117">
        <f t="shared" si="288"/>
        <v>55</v>
      </c>
      <c r="C3083" s="117">
        <f t="shared" si="289"/>
        <v>4</v>
      </c>
      <c r="D3083" s="117">
        <v>240000</v>
      </c>
      <c r="E3083" s="117">
        <v>34000</v>
      </c>
      <c r="F3083" s="117">
        <v>2012</v>
      </c>
      <c r="G3083" s="117">
        <v>2.2890009999999998</v>
      </c>
      <c r="N3083" s="117" t="str">
        <f t="shared" si="291"/>
        <v>24000034000</v>
      </c>
      <c r="O3083" s="117">
        <f t="shared" si="292"/>
        <v>55</v>
      </c>
      <c r="P3083" s="117">
        <f t="shared" si="293"/>
        <v>4</v>
      </c>
      <c r="R3083" s="117">
        <f>VLOOKUP(B3083&amp;"-"&amp;C3083,Backgroundconc!$A$3:$E$2100,4,FALSE)</f>
        <v>240000</v>
      </c>
      <c r="S3083" s="117">
        <f>VLOOKUP(B3083&amp;"-"&amp;C3083,Backgroundconc!$A$3:$E$2100,5,FALSE)</f>
        <v>34000</v>
      </c>
    </row>
    <row r="3084" spans="1:19">
      <c r="A3084" s="117" t="str">
        <f t="shared" si="290"/>
        <v>5552012</v>
      </c>
      <c r="B3084" s="117">
        <f t="shared" si="288"/>
        <v>55</v>
      </c>
      <c r="C3084" s="117">
        <f t="shared" si="289"/>
        <v>5</v>
      </c>
      <c r="D3084" s="117">
        <v>240000</v>
      </c>
      <c r="E3084" s="117">
        <v>38000</v>
      </c>
      <c r="F3084" s="117">
        <v>2012</v>
      </c>
      <c r="G3084" s="117">
        <v>2.404938</v>
      </c>
      <c r="N3084" s="117" t="str">
        <f t="shared" si="291"/>
        <v>24000038000</v>
      </c>
      <c r="O3084" s="117">
        <f t="shared" si="292"/>
        <v>55</v>
      </c>
      <c r="P3084" s="117">
        <f t="shared" si="293"/>
        <v>5</v>
      </c>
      <c r="R3084" s="117">
        <f>VLOOKUP(B3084&amp;"-"&amp;C3084,Backgroundconc!$A$3:$E$2100,4,FALSE)</f>
        <v>240000</v>
      </c>
      <c r="S3084" s="117">
        <f>VLOOKUP(B3084&amp;"-"&amp;C3084,Backgroundconc!$A$3:$E$2100,5,FALSE)</f>
        <v>38000</v>
      </c>
    </row>
    <row r="3085" spans="1:19">
      <c r="A3085" s="117" t="str">
        <f t="shared" si="290"/>
        <v>5562012</v>
      </c>
      <c r="B3085" s="117">
        <f t="shared" si="288"/>
        <v>55</v>
      </c>
      <c r="C3085" s="117">
        <f t="shared" si="289"/>
        <v>6</v>
      </c>
      <c r="D3085" s="117">
        <v>240000</v>
      </c>
      <c r="E3085" s="117">
        <v>42000</v>
      </c>
      <c r="F3085" s="117">
        <v>2012</v>
      </c>
      <c r="G3085" s="117">
        <v>2.9395639999999998</v>
      </c>
      <c r="N3085" s="117" t="str">
        <f t="shared" si="291"/>
        <v>24000042000</v>
      </c>
      <c r="O3085" s="117">
        <f t="shared" si="292"/>
        <v>55</v>
      </c>
      <c r="P3085" s="117">
        <f t="shared" si="293"/>
        <v>6</v>
      </c>
      <c r="R3085" s="117">
        <f>VLOOKUP(B3085&amp;"-"&amp;C3085,Backgroundconc!$A$3:$E$2100,4,FALSE)</f>
        <v>240000</v>
      </c>
      <c r="S3085" s="117">
        <f>VLOOKUP(B3085&amp;"-"&amp;C3085,Backgroundconc!$A$3:$E$2100,5,FALSE)</f>
        <v>42000</v>
      </c>
    </row>
    <row r="3086" spans="1:19">
      <c r="A3086" s="117" t="str">
        <f t="shared" si="290"/>
        <v>5572012</v>
      </c>
      <c r="B3086" s="117">
        <f t="shared" si="288"/>
        <v>55</v>
      </c>
      <c r="C3086" s="117">
        <f t="shared" si="289"/>
        <v>7</v>
      </c>
      <c r="D3086" s="117">
        <v>240000</v>
      </c>
      <c r="E3086" s="117">
        <v>46000</v>
      </c>
      <c r="F3086" s="117">
        <v>2012</v>
      </c>
      <c r="G3086" s="117">
        <v>3.212853</v>
      </c>
      <c r="N3086" s="117" t="str">
        <f t="shared" si="291"/>
        <v>24000046000</v>
      </c>
      <c r="O3086" s="117">
        <f t="shared" si="292"/>
        <v>55</v>
      </c>
      <c r="P3086" s="117">
        <f t="shared" si="293"/>
        <v>7</v>
      </c>
      <c r="R3086" s="117">
        <f>VLOOKUP(B3086&amp;"-"&amp;C3086,Backgroundconc!$A$3:$E$2100,4,FALSE)</f>
        <v>240000</v>
      </c>
      <c r="S3086" s="117">
        <f>VLOOKUP(B3086&amp;"-"&amp;C3086,Backgroundconc!$A$3:$E$2100,5,FALSE)</f>
        <v>46000</v>
      </c>
    </row>
    <row r="3087" spans="1:19">
      <c r="A3087" s="117" t="str">
        <f t="shared" si="290"/>
        <v>5582012</v>
      </c>
      <c r="B3087" s="117">
        <f t="shared" si="288"/>
        <v>55</v>
      </c>
      <c r="C3087" s="117">
        <f t="shared" si="289"/>
        <v>8</v>
      </c>
      <c r="D3087" s="117">
        <v>240000</v>
      </c>
      <c r="E3087" s="117">
        <v>50000</v>
      </c>
      <c r="F3087" s="117">
        <v>2012</v>
      </c>
      <c r="G3087" s="117">
        <v>2.9685190000000001</v>
      </c>
      <c r="N3087" s="117" t="str">
        <f t="shared" si="291"/>
        <v>24000050000</v>
      </c>
      <c r="O3087" s="117">
        <f t="shared" si="292"/>
        <v>55</v>
      </c>
      <c r="P3087" s="117">
        <f t="shared" si="293"/>
        <v>8</v>
      </c>
      <c r="R3087" s="117">
        <f>VLOOKUP(B3087&amp;"-"&amp;C3087,Backgroundconc!$A$3:$E$2100,4,FALSE)</f>
        <v>240000</v>
      </c>
      <c r="S3087" s="117">
        <f>VLOOKUP(B3087&amp;"-"&amp;C3087,Backgroundconc!$A$3:$E$2100,5,FALSE)</f>
        <v>50000</v>
      </c>
    </row>
    <row r="3088" spans="1:19">
      <c r="A3088" s="117" t="str">
        <f t="shared" si="290"/>
        <v>5592012</v>
      </c>
      <c r="B3088" s="117">
        <f t="shared" si="288"/>
        <v>55</v>
      </c>
      <c r="C3088" s="117">
        <f t="shared" si="289"/>
        <v>9</v>
      </c>
      <c r="D3088" s="117">
        <v>240000</v>
      </c>
      <c r="E3088" s="117">
        <v>54000</v>
      </c>
      <c r="F3088" s="117">
        <v>2012</v>
      </c>
      <c r="G3088" s="117">
        <v>3.070281</v>
      </c>
      <c r="N3088" s="117" t="str">
        <f t="shared" si="291"/>
        <v>24000054000</v>
      </c>
      <c r="O3088" s="117">
        <f t="shared" si="292"/>
        <v>55</v>
      </c>
      <c r="P3088" s="117">
        <f t="shared" si="293"/>
        <v>9</v>
      </c>
      <c r="R3088" s="117">
        <f>VLOOKUP(B3088&amp;"-"&amp;C3088,Backgroundconc!$A$3:$E$2100,4,FALSE)</f>
        <v>240000</v>
      </c>
      <c r="S3088" s="117">
        <f>VLOOKUP(B3088&amp;"-"&amp;C3088,Backgroundconc!$A$3:$E$2100,5,FALSE)</f>
        <v>54000</v>
      </c>
    </row>
    <row r="3089" spans="1:19">
      <c r="A3089" s="117" t="str">
        <f t="shared" si="290"/>
        <v>55102012</v>
      </c>
      <c r="B3089" s="117">
        <f t="shared" si="288"/>
        <v>55</v>
      </c>
      <c r="C3089" s="117">
        <f t="shared" si="289"/>
        <v>10</v>
      </c>
      <c r="D3089" s="117">
        <v>240000</v>
      </c>
      <c r="E3089" s="117">
        <v>58000</v>
      </c>
      <c r="F3089" s="117">
        <v>2012</v>
      </c>
      <c r="G3089" s="117">
        <v>3.005871</v>
      </c>
      <c r="N3089" s="117" t="str">
        <f t="shared" si="291"/>
        <v>24000058000</v>
      </c>
      <c r="O3089" s="117">
        <f t="shared" si="292"/>
        <v>55</v>
      </c>
      <c r="P3089" s="117">
        <f t="shared" si="293"/>
        <v>10</v>
      </c>
      <c r="R3089" s="117">
        <f>VLOOKUP(B3089&amp;"-"&amp;C3089,Backgroundconc!$A$3:$E$2100,4,FALSE)</f>
        <v>240000</v>
      </c>
      <c r="S3089" s="117">
        <f>VLOOKUP(B3089&amp;"-"&amp;C3089,Backgroundconc!$A$3:$E$2100,5,FALSE)</f>
        <v>58000</v>
      </c>
    </row>
    <row r="3090" spans="1:19">
      <c r="A3090" s="117" t="str">
        <f t="shared" si="290"/>
        <v>55112012</v>
      </c>
      <c r="B3090" s="117">
        <f t="shared" si="288"/>
        <v>55</v>
      </c>
      <c r="C3090" s="117">
        <f t="shared" si="289"/>
        <v>11</v>
      </c>
      <c r="D3090" s="117">
        <v>240000</v>
      </c>
      <c r="E3090" s="117">
        <v>62000</v>
      </c>
      <c r="F3090" s="117">
        <v>2012</v>
      </c>
      <c r="G3090" s="117">
        <v>3.5897260000000002</v>
      </c>
      <c r="N3090" s="117" t="str">
        <f t="shared" si="291"/>
        <v>24000062000</v>
      </c>
      <c r="O3090" s="117">
        <f t="shared" si="292"/>
        <v>55</v>
      </c>
      <c r="P3090" s="117">
        <f t="shared" si="293"/>
        <v>11</v>
      </c>
      <c r="R3090" s="117">
        <f>VLOOKUP(B3090&amp;"-"&amp;C3090,Backgroundconc!$A$3:$E$2100,4,FALSE)</f>
        <v>240000</v>
      </c>
      <c r="S3090" s="117">
        <f>VLOOKUP(B3090&amp;"-"&amp;C3090,Backgroundconc!$A$3:$E$2100,5,FALSE)</f>
        <v>62000</v>
      </c>
    </row>
    <row r="3091" spans="1:19">
      <c r="A3091" s="117" t="str">
        <f t="shared" si="290"/>
        <v>55122012</v>
      </c>
      <c r="B3091" s="117">
        <f t="shared" si="288"/>
        <v>55</v>
      </c>
      <c r="C3091" s="117">
        <f t="shared" si="289"/>
        <v>12</v>
      </c>
      <c r="D3091" s="117">
        <v>240000</v>
      </c>
      <c r="E3091" s="117">
        <v>66000</v>
      </c>
      <c r="F3091" s="117">
        <v>2012</v>
      </c>
      <c r="G3091" s="117">
        <v>3.734334</v>
      </c>
      <c r="N3091" s="117" t="str">
        <f t="shared" si="291"/>
        <v>24000066000</v>
      </c>
      <c r="O3091" s="117">
        <f t="shared" si="292"/>
        <v>55</v>
      </c>
      <c r="P3091" s="117">
        <f t="shared" si="293"/>
        <v>12</v>
      </c>
      <c r="R3091" s="117">
        <f>VLOOKUP(B3091&amp;"-"&amp;C3091,Backgroundconc!$A$3:$E$2100,4,FALSE)</f>
        <v>240000</v>
      </c>
      <c r="S3091" s="117">
        <f>VLOOKUP(B3091&amp;"-"&amp;C3091,Backgroundconc!$A$3:$E$2100,5,FALSE)</f>
        <v>66000</v>
      </c>
    </row>
    <row r="3092" spans="1:19">
      <c r="A3092" s="117" t="str">
        <f t="shared" si="290"/>
        <v>55132012</v>
      </c>
      <c r="B3092" s="117">
        <f t="shared" si="288"/>
        <v>55</v>
      </c>
      <c r="C3092" s="117">
        <f t="shared" si="289"/>
        <v>13</v>
      </c>
      <c r="D3092" s="117">
        <v>240000</v>
      </c>
      <c r="E3092" s="117">
        <v>70000</v>
      </c>
      <c r="F3092" s="117">
        <v>2012</v>
      </c>
      <c r="G3092" s="117">
        <v>4.1899990000000003</v>
      </c>
      <c r="N3092" s="117" t="str">
        <f t="shared" si="291"/>
        <v>24000070000</v>
      </c>
      <c r="O3092" s="117">
        <f t="shared" si="292"/>
        <v>55</v>
      </c>
      <c r="P3092" s="117">
        <f t="shared" si="293"/>
        <v>13</v>
      </c>
      <c r="R3092" s="117">
        <f>VLOOKUP(B3092&amp;"-"&amp;C3092,Backgroundconc!$A$3:$E$2100,4,FALSE)</f>
        <v>240000</v>
      </c>
      <c r="S3092" s="117">
        <f>VLOOKUP(B3092&amp;"-"&amp;C3092,Backgroundconc!$A$3:$E$2100,5,FALSE)</f>
        <v>70000</v>
      </c>
    </row>
    <row r="3093" spans="1:19">
      <c r="A3093" s="117" t="str">
        <f t="shared" si="290"/>
        <v>55142012</v>
      </c>
      <c r="B3093" s="117">
        <f t="shared" si="288"/>
        <v>55</v>
      </c>
      <c r="C3093" s="117">
        <f t="shared" si="289"/>
        <v>14</v>
      </c>
      <c r="D3093" s="117">
        <v>240000</v>
      </c>
      <c r="E3093" s="117">
        <v>74000</v>
      </c>
      <c r="F3093" s="117">
        <v>2012</v>
      </c>
      <c r="G3093" s="117">
        <v>4.0070790000000001</v>
      </c>
      <c r="N3093" s="117" t="str">
        <f t="shared" si="291"/>
        <v>24000074000</v>
      </c>
      <c r="O3093" s="117">
        <f t="shared" si="292"/>
        <v>55</v>
      </c>
      <c r="P3093" s="117">
        <f t="shared" si="293"/>
        <v>14</v>
      </c>
      <c r="R3093" s="117">
        <f>VLOOKUP(B3093&amp;"-"&amp;C3093,Backgroundconc!$A$3:$E$2100,4,FALSE)</f>
        <v>240000</v>
      </c>
      <c r="S3093" s="117">
        <f>VLOOKUP(B3093&amp;"-"&amp;C3093,Backgroundconc!$A$3:$E$2100,5,FALSE)</f>
        <v>74000</v>
      </c>
    </row>
    <row r="3094" spans="1:19">
      <c r="A3094" s="117" t="str">
        <f t="shared" si="290"/>
        <v>55152012</v>
      </c>
      <c r="B3094" s="117">
        <f t="shared" si="288"/>
        <v>55</v>
      </c>
      <c r="C3094" s="117">
        <f t="shared" si="289"/>
        <v>15</v>
      </c>
      <c r="D3094" s="117">
        <v>240000</v>
      </c>
      <c r="E3094" s="117">
        <v>78000</v>
      </c>
      <c r="F3094" s="117">
        <v>2012</v>
      </c>
      <c r="G3094" s="117">
        <v>4.1347189999999996</v>
      </c>
      <c r="N3094" s="117" t="str">
        <f t="shared" si="291"/>
        <v>24000078000</v>
      </c>
      <c r="O3094" s="117">
        <f t="shared" si="292"/>
        <v>55</v>
      </c>
      <c r="P3094" s="117">
        <f t="shared" si="293"/>
        <v>15</v>
      </c>
      <c r="R3094" s="117">
        <f>VLOOKUP(B3094&amp;"-"&amp;C3094,Backgroundconc!$A$3:$E$2100,4,FALSE)</f>
        <v>240000</v>
      </c>
      <c r="S3094" s="117">
        <f>VLOOKUP(B3094&amp;"-"&amp;C3094,Backgroundconc!$A$3:$E$2100,5,FALSE)</f>
        <v>78000</v>
      </c>
    </row>
    <row r="3095" spans="1:19">
      <c r="A3095" s="117" t="str">
        <f t="shared" si="290"/>
        <v>55162012</v>
      </c>
      <c r="B3095" s="117">
        <f t="shared" si="288"/>
        <v>55</v>
      </c>
      <c r="C3095" s="117">
        <f t="shared" si="289"/>
        <v>16</v>
      </c>
      <c r="D3095" s="117">
        <v>240000</v>
      </c>
      <c r="E3095" s="117">
        <v>82000</v>
      </c>
      <c r="F3095" s="117">
        <v>2012</v>
      </c>
      <c r="G3095" s="117">
        <v>3.888223</v>
      </c>
      <c r="N3095" s="117" t="str">
        <f t="shared" si="291"/>
        <v>24000082000</v>
      </c>
      <c r="O3095" s="117">
        <f t="shared" si="292"/>
        <v>55</v>
      </c>
      <c r="P3095" s="117">
        <f t="shared" si="293"/>
        <v>16</v>
      </c>
      <c r="R3095" s="117">
        <f>VLOOKUP(B3095&amp;"-"&amp;C3095,Backgroundconc!$A$3:$E$2100,4,FALSE)</f>
        <v>240000</v>
      </c>
      <c r="S3095" s="117">
        <f>VLOOKUP(B3095&amp;"-"&amp;C3095,Backgroundconc!$A$3:$E$2100,5,FALSE)</f>
        <v>82000</v>
      </c>
    </row>
    <row r="3096" spans="1:19">
      <c r="A3096" s="117" t="str">
        <f t="shared" si="290"/>
        <v>55172012</v>
      </c>
      <c r="B3096" s="117">
        <f t="shared" si="288"/>
        <v>55</v>
      </c>
      <c r="C3096" s="117">
        <f t="shared" si="289"/>
        <v>17</v>
      </c>
      <c r="D3096" s="117">
        <v>240000</v>
      </c>
      <c r="E3096" s="117">
        <v>86000</v>
      </c>
      <c r="F3096" s="117">
        <v>2012</v>
      </c>
      <c r="G3096" s="117">
        <v>3.2639680000000002</v>
      </c>
      <c r="N3096" s="117" t="str">
        <f t="shared" si="291"/>
        <v>24000086000</v>
      </c>
      <c r="O3096" s="117">
        <f t="shared" si="292"/>
        <v>55</v>
      </c>
      <c r="P3096" s="117">
        <f t="shared" si="293"/>
        <v>17</v>
      </c>
      <c r="R3096" s="117">
        <f>VLOOKUP(B3096&amp;"-"&amp;C3096,Backgroundconc!$A$3:$E$2100,4,FALSE)</f>
        <v>240000</v>
      </c>
      <c r="S3096" s="117">
        <f>VLOOKUP(B3096&amp;"-"&amp;C3096,Backgroundconc!$A$3:$E$2100,5,FALSE)</f>
        <v>86000</v>
      </c>
    </row>
    <row r="3097" spans="1:19">
      <c r="A3097" s="117" t="str">
        <f t="shared" si="290"/>
        <v>55182012</v>
      </c>
      <c r="B3097" s="117">
        <f t="shared" si="288"/>
        <v>55</v>
      </c>
      <c r="C3097" s="117">
        <f t="shared" si="289"/>
        <v>18</v>
      </c>
      <c r="D3097" s="117">
        <v>240000</v>
      </c>
      <c r="E3097" s="117">
        <v>90000</v>
      </c>
      <c r="F3097" s="117">
        <v>2012</v>
      </c>
      <c r="G3097" s="117">
        <v>3.743941</v>
      </c>
      <c r="N3097" s="117" t="str">
        <f t="shared" si="291"/>
        <v>24000090000</v>
      </c>
      <c r="O3097" s="117">
        <f t="shared" si="292"/>
        <v>55</v>
      </c>
      <c r="P3097" s="117">
        <f t="shared" si="293"/>
        <v>18</v>
      </c>
      <c r="R3097" s="117">
        <f>VLOOKUP(B3097&amp;"-"&amp;C3097,Backgroundconc!$A$3:$E$2100,4,FALSE)</f>
        <v>240000</v>
      </c>
      <c r="S3097" s="117">
        <f>VLOOKUP(B3097&amp;"-"&amp;C3097,Backgroundconc!$A$3:$E$2100,5,FALSE)</f>
        <v>90000</v>
      </c>
    </row>
    <row r="3098" spans="1:19">
      <c r="A3098" s="117" t="str">
        <f t="shared" si="290"/>
        <v>55192012</v>
      </c>
      <c r="B3098" s="117">
        <f t="shared" si="288"/>
        <v>55</v>
      </c>
      <c r="C3098" s="117">
        <f t="shared" si="289"/>
        <v>19</v>
      </c>
      <c r="D3098" s="117">
        <v>240000</v>
      </c>
      <c r="E3098" s="117">
        <v>94000</v>
      </c>
      <c r="F3098" s="117">
        <v>2012</v>
      </c>
      <c r="G3098" s="117">
        <v>3.291814</v>
      </c>
      <c r="N3098" s="117" t="str">
        <f t="shared" si="291"/>
        <v>24000094000</v>
      </c>
      <c r="O3098" s="117">
        <f t="shared" si="292"/>
        <v>55</v>
      </c>
      <c r="P3098" s="117">
        <f t="shared" si="293"/>
        <v>19</v>
      </c>
      <c r="R3098" s="117">
        <f>VLOOKUP(B3098&amp;"-"&amp;C3098,Backgroundconc!$A$3:$E$2100,4,FALSE)</f>
        <v>240000</v>
      </c>
      <c r="S3098" s="117">
        <f>VLOOKUP(B3098&amp;"-"&amp;C3098,Backgroundconc!$A$3:$E$2100,5,FALSE)</f>
        <v>94000</v>
      </c>
    </row>
    <row r="3099" spans="1:19">
      <c r="A3099" s="117" t="str">
        <f t="shared" si="290"/>
        <v>55202012</v>
      </c>
      <c r="B3099" s="117">
        <f t="shared" si="288"/>
        <v>55</v>
      </c>
      <c r="C3099" s="117">
        <f t="shared" si="289"/>
        <v>20</v>
      </c>
      <c r="D3099" s="117">
        <v>240000</v>
      </c>
      <c r="E3099" s="117">
        <v>98000</v>
      </c>
      <c r="F3099" s="117">
        <v>2012</v>
      </c>
      <c r="G3099" s="117">
        <v>3.0923250000000002</v>
      </c>
      <c r="N3099" s="117" t="str">
        <f t="shared" si="291"/>
        <v>24000098000</v>
      </c>
      <c r="O3099" s="117">
        <f t="shared" si="292"/>
        <v>55</v>
      </c>
      <c r="P3099" s="117">
        <f t="shared" si="293"/>
        <v>20</v>
      </c>
      <c r="R3099" s="117">
        <f>VLOOKUP(B3099&amp;"-"&amp;C3099,Backgroundconc!$A$3:$E$2100,4,FALSE)</f>
        <v>240000</v>
      </c>
      <c r="S3099" s="117">
        <f>VLOOKUP(B3099&amp;"-"&amp;C3099,Backgroundconc!$A$3:$E$2100,5,FALSE)</f>
        <v>98000</v>
      </c>
    </row>
    <row r="3100" spans="1:19">
      <c r="A3100" s="117" t="str">
        <f t="shared" si="290"/>
        <v>55212012</v>
      </c>
      <c r="B3100" s="117">
        <f t="shared" ref="B3100:B3163" si="294">(D3100-24000)/4000+1</f>
        <v>55</v>
      </c>
      <c r="C3100" s="117">
        <f t="shared" ref="C3100:C3163" si="295">(E3100-22000)/4000+1</f>
        <v>21</v>
      </c>
      <c r="D3100" s="117">
        <v>240000</v>
      </c>
      <c r="E3100" s="117">
        <v>102000</v>
      </c>
      <c r="F3100" s="117">
        <v>2012</v>
      </c>
      <c r="G3100" s="117">
        <v>3.1498949999999999</v>
      </c>
      <c r="N3100" s="117" t="str">
        <f t="shared" si="291"/>
        <v>240000102000</v>
      </c>
      <c r="O3100" s="117">
        <f t="shared" si="292"/>
        <v>55</v>
      </c>
      <c r="P3100" s="117">
        <f t="shared" si="293"/>
        <v>21</v>
      </c>
      <c r="R3100" s="117">
        <f>VLOOKUP(B3100&amp;"-"&amp;C3100,Backgroundconc!$A$3:$E$2100,4,FALSE)</f>
        <v>240000</v>
      </c>
      <c r="S3100" s="117">
        <f>VLOOKUP(B3100&amp;"-"&amp;C3100,Backgroundconc!$A$3:$E$2100,5,FALSE)</f>
        <v>102000</v>
      </c>
    </row>
    <row r="3101" spans="1:19">
      <c r="A3101" s="117" t="str">
        <f t="shared" si="290"/>
        <v>55222012</v>
      </c>
      <c r="B3101" s="117">
        <f t="shared" si="294"/>
        <v>55</v>
      </c>
      <c r="C3101" s="117">
        <f t="shared" si="295"/>
        <v>22</v>
      </c>
      <c r="D3101" s="117">
        <v>240000</v>
      </c>
      <c r="E3101" s="117">
        <v>106000</v>
      </c>
      <c r="F3101" s="117">
        <v>2012</v>
      </c>
      <c r="G3101" s="117">
        <v>2.9072339999999999</v>
      </c>
      <c r="N3101" s="117" t="str">
        <f t="shared" si="291"/>
        <v>240000106000</v>
      </c>
      <c r="O3101" s="117">
        <f t="shared" si="292"/>
        <v>55</v>
      </c>
      <c r="P3101" s="117">
        <f t="shared" si="293"/>
        <v>22</v>
      </c>
      <c r="R3101" s="117">
        <f>VLOOKUP(B3101&amp;"-"&amp;C3101,Backgroundconc!$A$3:$E$2100,4,FALSE)</f>
        <v>240000</v>
      </c>
      <c r="S3101" s="117">
        <f>VLOOKUP(B3101&amp;"-"&amp;C3101,Backgroundconc!$A$3:$E$2100,5,FALSE)</f>
        <v>106000</v>
      </c>
    </row>
    <row r="3102" spans="1:19">
      <c r="A3102" s="117" t="str">
        <f t="shared" si="290"/>
        <v>55232012</v>
      </c>
      <c r="B3102" s="117">
        <f t="shared" si="294"/>
        <v>55</v>
      </c>
      <c r="C3102" s="117">
        <f t="shared" si="295"/>
        <v>23</v>
      </c>
      <c r="D3102" s="117">
        <v>240000</v>
      </c>
      <c r="E3102" s="117">
        <v>110000</v>
      </c>
      <c r="F3102" s="117">
        <v>2012</v>
      </c>
      <c r="G3102" s="117">
        <v>2.6532629999999999</v>
      </c>
      <c r="N3102" s="117" t="str">
        <f t="shared" si="291"/>
        <v>240000110000</v>
      </c>
      <c r="O3102" s="117">
        <f t="shared" si="292"/>
        <v>55</v>
      </c>
      <c r="P3102" s="117">
        <f t="shared" si="293"/>
        <v>23</v>
      </c>
      <c r="R3102" s="117">
        <f>VLOOKUP(B3102&amp;"-"&amp;C3102,Backgroundconc!$A$3:$E$2100,4,FALSE)</f>
        <v>240000</v>
      </c>
      <c r="S3102" s="117">
        <f>VLOOKUP(B3102&amp;"-"&amp;C3102,Backgroundconc!$A$3:$E$2100,5,FALSE)</f>
        <v>110000</v>
      </c>
    </row>
    <row r="3103" spans="1:19">
      <c r="A3103" s="117" t="str">
        <f t="shared" si="290"/>
        <v>55242012</v>
      </c>
      <c r="B3103" s="117">
        <f t="shared" si="294"/>
        <v>55</v>
      </c>
      <c r="C3103" s="117">
        <f t="shared" si="295"/>
        <v>24</v>
      </c>
      <c r="D3103" s="117">
        <v>240000</v>
      </c>
      <c r="E3103" s="117">
        <v>114000</v>
      </c>
      <c r="F3103" s="117">
        <v>2012</v>
      </c>
      <c r="G3103" s="117">
        <v>2.5054059999999998</v>
      </c>
      <c r="N3103" s="117" t="str">
        <f t="shared" si="291"/>
        <v>240000114000</v>
      </c>
      <c r="O3103" s="117">
        <f t="shared" si="292"/>
        <v>55</v>
      </c>
      <c r="P3103" s="117">
        <f t="shared" si="293"/>
        <v>24</v>
      </c>
      <c r="R3103" s="117">
        <f>VLOOKUP(B3103&amp;"-"&amp;C3103,Backgroundconc!$A$3:$E$2100,4,FALSE)</f>
        <v>240000</v>
      </c>
      <c r="S3103" s="117">
        <f>VLOOKUP(B3103&amp;"-"&amp;C3103,Backgroundconc!$A$3:$E$2100,5,FALSE)</f>
        <v>114000</v>
      </c>
    </row>
    <row r="3104" spans="1:19">
      <c r="A3104" s="117" t="str">
        <f t="shared" si="290"/>
        <v>55252012</v>
      </c>
      <c r="B3104" s="117">
        <f t="shared" si="294"/>
        <v>55</v>
      </c>
      <c r="C3104" s="117">
        <f t="shared" si="295"/>
        <v>25</v>
      </c>
      <c r="D3104" s="117">
        <v>240000</v>
      </c>
      <c r="E3104" s="117">
        <v>118000</v>
      </c>
      <c r="F3104" s="117">
        <v>2012</v>
      </c>
      <c r="G3104" s="117">
        <v>2.7175400000000001</v>
      </c>
      <c r="N3104" s="117" t="str">
        <f t="shared" si="291"/>
        <v>240000118000</v>
      </c>
      <c r="O3104" s="117">
        <f t="shared" si="292"/>
        <v>55</v>
      </c>
      <c r="P3104" s="117">
        <f t="shared" si="293"/>
        <v>25</v>
      </c>
      <c r="R3104" s="117">
        <f>VLOOKUP(B3104&amp;"-"&amp;C3104,Backgroundconc!$A$3:$E$2100,4,FALSE)</f>
        <v>240000</v>
      </c>
      <c r="S3104" s="117">
        <f>VLOOKUP(B3104&amp;"-"&amp;C3104,Backgroundconc!$A$3:$E$2100,5,FALSE)</f>
        <v>118000</v>
      </c>
    </row>
    <row r="3105" spans="1:19">
      <c r="A3105" s="117" t="str">
        <f t="shared" si="290"/>
        <v>55262012</v>
      </c>
      <c r="B3105" s="117">
        <f t="shared" si="294"/>
        <v>55</v>
      </c>
      <c r="C3105" s="117">
        <f t="shared" si="295"/>
        <v>26</v>
      </c>
      <c r="D3105" s="117">
        <v>240000</v>
      </c>
      <c r="E3105" s="117">
        <v>122000</v>
      </c>
      <c r="F3105" s="117">
        <v>2012</v>
      </c>
      <c r="G3105" s="117">
        <v>2.6409259999999999</v>
      </c>
      <c r="N3105" s="117" t="str">
        <f t="shared" si="291"/>
        <v>240000122000</v>
      </c>
      <c r="O3105" s="117">
        <f t="shared" si="292"/>
        <v>55</v>
      </c>
      <c r="P3105" s="117">
        <f t="shared" si="293"/>
        <v>26</v>
      </c>
      <c r="R3105" s="117">
        <f>VLOOKUP(B3105&amp;"-"&amp;C3105,Backgroundconc!$A$3:$E$2100,4,FALSE)</f>
        <v>240000</v>
      </c>
      <c r="S3105" s="117">
        <f>VLOOKUP(B3105&amp;"-"&amp;C3105,Backgroundconc!$A$3:$E$2100,5,FALSE)</f>
        <v>122000</v>
      </c>
    </row>
    <row r="3106" spans="1:19">
      <c r="A3106" s="117" t="str">
        <f t="shared" si="290"/>
        <v>55272012</v>
      </c>
      <c r="B3106" s="117">
        <f t="shared" si="294"/>
        <v>55</v>
      </c>
      <c r="C3106" s="117">
        <f t="shared" si="295"/>
        <v>27</v>
      </c>
      <c r="D3106" s="117">
        <v>240000</v>
      </c>
      <c r="E3106" s="117">
        <v>126000</v>
      </c>
      <c r="F3106" s="117">
        <v>2012</v>
      </c>
      <c r="G3106" s="117">
        <v>2.399705</v>
      </c>
      <c r="N3106" s="117" t="str">
        <f t="shared" si="291"/>
        <v>240000126000</v>
      </c>
      <c r="O3106" s="117">
        <f t="shared" si="292"/>
        <v>55</v>
      </c>
      <c r="P3106" s="117">
        <f t="shared" si="293"/>
        <v>27</v>
      </c>
      <c r="R3106" s="117">
        <f>VLOOKUP(B3106&amp;"-"&amp;C3106,Backgroundconc!$A$3:$E$2100,4,FALSE)</f>
        <v>240000</v>
      </c>
      <c r="S3106" s="117">
        <f>VLOOKUP(B3106&amp;"-"&amp;C3106,Backgroundconc!$A$3:$E$2100,5,FALSE)</f>
        <v>126000</v>
      </c>
    </row>
    <row r="3107" spans="1:19">
      <c r="A3107" s="117" t="str">
        <f t="shared" si="290"/>
        <v>55282012</v>
      </c>
      <c r="B3107" s="117">
        <f t="shared" si="294"/>
        <v>55</v>
      </c>
      <c r="C3107" s="117">
        <f t="shared" si="295"/>
        <v>28</v>
      </c>
      <c r="D3107" s="117">
        <v>240000</v>
      </c>
      <c r="E3107" s="117">
        <v>130000</v>
      </c>
      <c r="F3107" s="117">
        <v>2012</v>
      </c>
      <c r="G3107" s="117">
        <v>2.435594</v>
      </c>
      <c r="N3107" s="117" t="str">
        <f t="shared" si="291"/>
        <v>240000130000</v>
      </c>
      <c r="O3107" s="117">
        <f t="shared" si="292"/>
        <v>55</v>
      </c>
      <c r="P3107" s="117">
        <f t="shared" si="293"/>
        <v>28</v>
      </c>
      <c r="R3107" s="117">
        <f>VLOOKUP(B3107&amp;"-"&amp;C3107,Backgroundconc!$A$3:$E$2100,4,FALSE)</f>
        <v>240000</v>
      </c>
      <c r="S3107" s="117">
        <f>VLOOKUP(B3107&amp;"-"&amp;C3107,Backgroundconc!$A$3:$E$2100,5,FALSE)</f>
        <v>130000</v>
      </c>
    </row>
    <row r="3108" spans="1:19">
      <c r="A3108" s="117" t="str">
        <f t="shared" si="290"/>
        <v>55292012</v>
      </c>
      <c r="B3108" s="117">
        <f t="shared" si="294"/>
        <v>55</v>
      </c>
      <c r="C3108" s="117">
        <f t="shared" si="295"/>
        <v>29</v>
      </c>
      <c r="D3108" s="117">
        <v>240000</v>
      </c>
      <c r="E3108" s="117">
        <v>134000</v>
      </c>
      <c r="F3108" s="117">
        <v>2012</v>
      </c>
      <c r="G3108" s="117">
        <v>2.4287390000000002</v>
      </c>
      <c r="N3108" s="117" t="str">
        <f t="shared" si="291"/>
        <v>240000134000</v>
      </c>
      <c r="O3108" s="117">
        <f t="shared" si="292"/>
        <v>55</v>
      </c>
      <c r="P3108" s="117">
        <f t="shared" si="293"/>
        <v>29</v>
      </c>
      <c r="R3108" s="117">
        <f>VLOOKUP(B3108&amp;"-"&amp;C3108,Backgroundconc!$A$3:$E$2100,4,FALSE)</f>
        <v>240000</v>
      </c>
      <c r="S3108" s="117">
        <f>VLOOKUP(B3108&amp;"-"&amp;C3108,Backgroundconc!$A$3:$E$2100,5,FALSE)</f>
        <v>134000</v>
      </c>
    </row>
    <row r="3109" spans="1:19">
      <c r="A3109" s="117" t="str">
        <f t="shared" si="290"/>
        <v>55302012</v>
      </c>
      <c r="B3109" s="117">
        <f t="shared" si="294"/>
        <v>55</v>
      </c>
      <c r="C3109" s="117">
        <f t="shared" si="295"/>
        <v>30</v>
      </c>
      <c r="D3109" s="117">
        <v>240000</v>
      </c>
      <c r="E3109" s="117">
        <v>138000</v>
      </c>
      <c r="F3109" s="117">
        <v>2012</v>
      </c>
      <c r="G3109" s="117">
        <v>2.2913299999999999</v>
      </c>
      <c r="N3109" s="117" t="str">
        <f t="shared" si="291"/>
        <v>240000138000</v>
      </c>
      <c r="O3109" s="117">
        <f t="shared" si="292"/>
        <v>55</v>
      </c>
      <c r="P3109" s="117">
        <f t="shared" si="293"/>
        <v>30</v>
      </c>
      <c r="R3109" s="117">
        <f>VLOOKUP(B3109&amp;"-"&amp;C3109,Backgroundconc!$A$3:$E$2100,4,FALSE)</f>
        <v>240000</v>
      </c>
      <c r="S3109" s="117">
        <f>VLOOKUP(B3109&amp;"-"&amp;C3109,Backgroundconc!$A$3:$E$2100,5,FALSE)</f>
        <v>138000</v>
      </c>
    </row>
    <row r="3110" spans="1:19">
      <c r="A3110" s="117" t="str">
        <f t="shared" si="290"/>
        <v>55312012</v>
      </c>
      <c r="B3110" s="117">
        <f t="shared" si="294"/>
        <v>55</v>
      </c>
      <c r="C3110" s="117">
        <f t="shared" si="295"/>
        <v>31</v>
      </c>
      <c r="D3110" s="117">
        <v>240000</v>
      </c>
      <c r="E3110" s="117">
        <v>142000</v>
      </c>
      <c r="F3110" s="117">
        <v>2012</v>
      </c>
      <c r="G3110" s="117">
        <v>2.1548970000000001</v>
      </c>
      <c r="N3110" s="117" t="str">
        <f t="shared" si="291"/>
        <v>240000142000</v>
      </c>
      <c r="O3110" s="117">
        <f t="shared" si="292"/>
        <v>55</v>
      </c>
      <c r="P3110" s="117">
        <f t="shared" si="293"/>
        <v>31</v>
      </c>
      <c r="R3110" s="117">
        <f>VLOOKUP(B3110&amp;"-"&amp;C3110,Backgroundconc!$A$3:$E$2100,4,FALSE)</f>
        <v>240000</v>
      </c>
      <c r="S3110" s="117">
        <f>VLOOKUP(B3110&amp;"-"&amp;C3110,Backgroundconc!$A$3:$E$2100,5,FALSE)</f>
        <v>142000</v>
      </c>
    </row>
    <row r="3111" spans="1:19">
      <c r="A3111" s="117" t="str">
        <f t="shared" si="290"/>
        <v>55322012</v>
      </c>
      <c r="B3111" s="117">
        <f t="shared" si="294"/>
        <v>55</v>
      </c>
      <c r="C3111" s="117">
        <f t="shared" si="295"/>
        <v>32</v>
      </c>
      <c r="D3111" s="117">
        <v>240000</v>
      </c>
      <c r="E3111" s="117">
        <v>146000</v>
      </c>
      <c r="F3111" s="117">
        <v>2012</v>
      </c>
      <c r="G3111" s="117">
        <v>2.0317440000000002</v>
      </c>
      <c r="N3111" s="117" t="str">
        <f t="shared" si="291"/>
        <v>240000146000</v>
      </c>
      <c r="O3111" s="117">
        <f t="shared" si="292"/>
        <v>55</v>
      </c>
      <c r="P3111" s="117">
        <f t="shared" si="293"/>
        <v>32</v>
      </c>
      <c r="R3111" s="117">
        <f>VLOOKUP(B3111&amp;"-"&amp;C3111,Backgroundconc!$A$3:$E$2100,4,FALSE)</f>
        <v>240000</v>
      </c>
      <c r="S3111" s="117">
        <f>VLOOKUP(B3111&amp;"-"&amp;C3111,Backgroundconc!$A$3:$E$2100,5,FALSE)</f>
        <v>146000</v>
      </c>
    </row>
    <row r="3112" spans="1:19">
      <c r="A3112" s="117" t="str">
        <f t="shared" si="290"/>
        <v>55332012</v>
      </c>
      <c r="B3112" s="117">
        <f t="shared" si="294"/>
        <v>55</v>
      </c>
      <c r="C3112" s="117">
        <f t="shared" si="295"/>
        <v>33</v>
      </c>
      <c r="D3112" s="117">
        <v>240000</v>
      </c>
      <c r="E3112" s="117">
        <v>150000</v>
      </c>
      <c r="F3112" s="117">
        <v>2012</v>
      </c>
      <c r="G3112" s="117">
        <v>2.160209</v>
      </c>
      <c r="N3112" s="117" t="str">
        <f t="shared" si="291"/>
        <v>240000150000</v>
      </c>
      <c r="O3112" s="117">
        <f t="shared" si="292"/>
        <v>55</v>
      </c>
      <c r="P3112" s="117">
        <f t="shared" si="293"/>
        <v>33</v>
      </c>
      <c r="R3112" s="117">
        <f>VLOOKUP(B3112&amp;"-"&amp;C3112,Backgroundconc!$A$3:$E$2100,4,FALSE)</f>
        <v>240000</v>
      </c>
      <c r="S3112" s="117">
        <f>VLOOKUP(B3112&amp;"-"&amp;C3112,Backgroundconc!$A$3:$E$2100,5,FALSE)</f>
        <v>150000</v>
      </c>
    </row>
    <row r="3113" spans="1:19">
      <c r="A3113" s="117" t="str">
        <f t="shared" si="290"/>
        <v>55342012</v>
      </c>
      <c r="B3113" s="117">
        <f t="shared" si="294"/>
        <v>55</v>
      </c>
      <c r="C3113" s="117">
        <f t="shared" si="295"/>
        <v>34</v>
      </c>
      <c r="D3113" s="117">
        <v>240000</v>
      </c>
      <c r="E3113" s="117">
        <v>154000</v>
      </c>
      <c r="F3113" s="117">
        <v>2012</v>
      </c>
      <c r="G3113" s="117">
        <v>2.2912210000000002</v>
      </c>
      <c r="N3113" s="117" t="str">
        <f t="shared" si="291"/>
        <v>240000154000</v>
      </c>
      <c r="O3113" s="117">
        <f t="shared" si="292"/>
        <v>55</v>
      </c>
      <c r="P3113" s="117">
        <f t="shared" si="293"/>
        <v>34</v>
      </c>
      <c r="R3113" s="117">
        <f>VLOOKUP(B3113&amp;"-"&amp;C3113,Backgroundconc!$A$3:$E$2100,4,FALSE)</f>
        <v>240000</v>
      </c>
      <c r="S3113" s="117">
        <f>VLOOKUP(B3113&amp;"-"&amp;C3113,Backgroundconc!$A$3:$E$2100,5,FALSE)</f>
        <v>154000</v>
      </c>
    </row>
    <row r="3114" spans="1:19">
      <c r="A3114" s="117" t="str">
        <f t="shared" si="290"/>
        <v>55352012</v>
      </c>
      <c r="B3114" s="117">
        <f t="shared" si="294"/>
        <v>55</v>
      </c>
      <c r="C3114" s="117">
        <f t="shared" si="295"/>
        <v>35</v>
      </c>
      <c r="D3114" s="117">
        <v>240000</v>
      </c>
      <c r="E3114" s="117">
        <v>158000</v>
      </c>
      <c r="F3114" s="117">
        <v>2012</v>
      </c>
      <c r="G3114" s="117">
        <v>2.6826279999999998</v>
      </c>
      <c r="N3114" s="117" t="str">
        <f t="shared" si="291"/>
        <v>240000158000</v>
      </c>
      <c r="O3114" s="117">
        <f t="shared" si="292"/>
        <v>55</v>
      </c>
      <c r="P3114" s="117">
        <f t="shared" si="293"/>
        <v>35</v>
      </c>
      <c r="R3114" s="117">
        <f>VLOOKUP(B3114&amp;"-"&amp;C3114,Backgroundconc!$A$3:$E$2100,4,FALSE)</f>
        <v>240000</v>
      </c>
      <c r="S3114" s="117">
        <f>VLOOKUP(B3114&amp;"-"&amp;C3114,Backgroundconc!$A$3:$E$2100,5,FALSE)</f>
        <v>158000</v>
      </c>
    </row>
    <row r="3115" spans="1:19">
      <c r="A3115" s="117" t="str">
        <f t="shared" si="290"/>
        <v>55362012</v>
      </c>
      <c r="B3115" s="117">
        <f t="shared" si="294"/>
        <v>55</v>
      </c>
      <c r="C3115" s="117">
        <f t="shared" si="295"/>
        <v>36</v>
      </c>
      <c r="D3115" s="117">
        <v>240000</v>
      </c>
      <c r="E3115" s="117">
        <v>162000</v>
      </c>
      <c r="F3115" s="117">
        <v>2012</v>
      </c>
      <c r="G3115" s="117">
        <v>2.8362280000000002</v>
      </c>
      <c r="N3115" s="117" t="str">
        <f t="shared" si="291"/>
        <v>240000162000</v>
      </c>
      <c r="O3115" s="117">
        <f t="shared" si="292"/>
        <v>55</v>
      </c>
      <c r="P3115" s="117">
        <f t="shared" si="293"/>
        <v>36</v>
      </c>
      <c r="R3115" s="117">
        <f>VLOOKUP(B3115&amp;"-"&amp;C3115,Backgroundconc!$A$3:$E$2100,4,FALSE)</f>
        <v>240000</v>
      </c>
      <c r="S3115" s="117">
        <f>VLOOKUP(B3115&amp;"-"&amp;C3115,Backgroundconc!$A$3:$E$2100,5,FALSE)</f>
        <v>162000</v>
      </c>
    </row>
    <row r="3116" spans="1:19">
      <c r="A3116" s="117" t="str">
        <f t="shared" si="290"/>
        <v>55372012</v>
      </c>
      <c r="B3116" s="117">
        <f t="shared" si="294"/>
        <v>55</v>
      </c>
      <c r="C3116" s="117">
        <f t="shared" si="295"/>
        <v>37</v>
      </c>
      <c r="D3116" s="117">
        <v>240000</v>
      </c>
      <c r="E3116" s="117">
        <v>166000</v>
      </c>
      <c r="F3116" s="117">
        <v>2012</v>
      </c>
      <c r="G3116" s="117">
        <v>2.9982609999999998</v>
      </c>
      <c r="N3116" s="117" t="str">
        <f t="shared" si="291"/>
        <v>240000166000</v>
      </c>
      <c r="O3116" s="117">
        <f t="shared" si="292"/>
        <v>55</v>
      </c>
      <c r="P3116" s="117">
        <f t="shared" si="293"/>
        <v>37</v>
      </c>
      <c r="R3116" s="117">
        <f>VLOOKUP(B3116&amp;"-"&amp;C3116,Backgroundconc!$A$3:$E$2100,4,FALSE)</f>
        <v>240000</v>
      </c>
      <c r="S3116" s="117">
        <f>VLOOKUP(B3116&amp;"-"&amp;C3116,Backgroundconc!$A$3:$E$2100,5,FALSE)</f>
        <v>166000</v>
      </c>
    </row>
    <row r="3117" spans="1:19">
      <c r="A3117" s="117" t="str">
        <f t="shared" si="290"/>
        <v>55382012</v>
      </c>
      <c r="B3117" s="117">
        <f t="shared" si="294"/>
        <v>55</v>
      </c>
      <c r="C3117" s="117">
        <f t="shared" si="295"/>
        <v>38</v>
      </c>
      <c r="D3117" s="117">
        <v>240000</v>
      </c>
      <c r="E3117" s="117">
        <v>170000</v>
      </c>
      <c r="F3117" s="117">
        <v>2012</v>
      </c>
      <c r="G3117" s="117">
        <v>2.8855659999999999</v>
      </c>
      <c r="N3117" s="117" t="str">
        <f t="shared" si="291"/>
        <v>240000170000</v>
      </c>
      <c r="O3117" s="117">
        <f t="shared" si="292"/>
        <v>55</v>
      </c>
      <c r="P3117" s="117">
        <f t="shared" si="293"/>
        <v>38</v>
      </c>
      <c r="R3117" s="117">
        <f>VLOOKUP(B3117&amp;"-"&amp;C3117,Backgroundconc!$A$3:$E$2100,4,FALSE)</f>
        <v>240000</v>
      </c>
      <c r="S3117" s="117">
        <f>VLOOKUP(B3117&amp;"-"&amp;C3117,Backgroundconc!$A$3:$E$2100,5,FALSE)</f>
        <v>170000</v>
      </c>
    </row>
    <row r="3118" spans="1:19">
      <c r="A3118" s="117" t="str">
        <f t="shared" si="290"/>
        <v>55392012</v>
      </c>
      <c r="B3118" s="117">
        <f t="shared" si="294"/>
        <v>55</v>
      </c>
      <c r="C3118" s="117">
        <f t="shared" si="295"/>
        <v>39</v>
      </c>
      <c r="D3118" s="117">
        <v>240000</v>
      </c>
      <c r="E3118" s="117">
        <v>174000</v>
      </c>
      <c r="F3118" s="117">
        <v>2012</v>
      </c>
      <c r="G3118" s="117">
        <v>2.8805700000000001</v>
      </c>
      <c r="N3118" s="117" t="str">
        <f t="shared" si="291"/>
        <v>240000174000</v>
      </c>
      <c r="O3118" s="117">
        <f t="shared" si="292"/>
        <v>55</v>
      </c>
      <c r="P3118" s="117">
        <f t="shared" si="293"/>
        <v>39</v>
      </c>
      <c r="R3118" s="117">
        <f>VLOOKUP(B3118&amp;"-"&amp;C3118,Backgroundconc!$A$3:$E$2100,4,FALSE)</f>
        <v>240000</v>
      </c>
      <c r="S3118" s="117">
        <f>VLOOKUP(B3118&amp;"-"&amp;C3118,Backgroundconc!$A$3:$E$2100,5,FALSE)</f>
        <v>174000</v>
      </c>
    </row>
    <row r="3119" spans="1:19">
      <c r="A3119" s="117" t="str">
        <f t="shared" si="290"/>
        <v>55402012</v>
      </c>
      <c r="B3119" s="117">
        <f t="shared" si="294"/>
        <v>55</v>
      </c>
      <c r="C3119" s="117">
        <f t="shared" si="295"/>
        <v>40</v>
      </c>
      <c r="D3119" s="117">
        <v>240000</v>
      </c>
      <c r="E3119" s="117">
        <v>178000</v>
      </c>
      <c r="F3119" s="117">
        <v>2012</v>
      </c>
      <c r="G3119" s="117">
        <v>2.7833199999999998</v>
      </c>
      <c r="N3119" s="117" t="str">
        <f t="shared" si="291"/>
        <v>240000178000</v>
      </c>
      <c r="O3119" s="117">
        <f t="shared" si="292"/>
        <v>55</v>
      </c>
      <c r="P3119" s="117">
        <f t="shared" si="293"/>
        <v>40</v>
      </c>
      <c r="R3119" s="117">
        <f>VLOOKUP(B3119&amp;"-"&amp;C3119,Backgroundconc!$A$3:$E$2100,4,FALSE)</f>
        <v>240000</v>
      </c>
      <c r="S3119" s="117">
        <f>VLOOKUP(B3119&amp;"-"&amp;C3119,Backgroundconc!$A$3:$E$2100,5,FALSE)</f>
        <v>178000</v>
      </c>
    </row>
    <row r="3120" spans="1:19">
      <c r="A3120" s="117" t="str">
        <f t="shared" si="290"/>
        <v>55412012</v>
      </c>
      <c r="B3120" s="117">
        <f t="shared" si="294"/>
        <v>55</v>
      </c>
      <c r="C3120" s="117">
        <f t="shared" si="295"/>
        <v>41</v>
      </c>
      <c r="D3120" s="117">
        <v>240000</v>
      </c>
      <c r="E3120" s="117">
        <v>182000</v>
      </c>
      <c r="F3120" s="117">
        <v>2012</v>
      </c>
      <c r="G3120" s="117">
        <v>2.716119</v>
      </c>
      <c r="N3120" s="117" t="str">
        <f t="shared" si="291"/>
        <v>240000182000</v>
      </c>
      <c r="O3120" s="117">
        <f t="shared" si="292"/>
        <v>55</v>
      </c>
      <c r="P3120" s="117">
        <f t="shared" si="293"/>
        <v>41</v>
      </c>
      <c r="R3120" s="117">
        <f>VLOOKUP(B3120&amp;"-"&amp;C3120,Backgroundconc!$A$3:$E$2100,4,FALSE)</f>
        <v>240000</v>
      </c>
      <c r="S3120" s="117">
        <f>VLOOKUP(B3120&amp;"-"&amp;C3120,Backgroundconc!$A$3:$E$2100,5,FALSE)</f>
        <v>182000</v>
      </c>
    </row>
    <row r="3121" spans="1:19">
      <c r="A3121" s="117" t="str">
        <f t="shared" si="290"/>
        <v>55422012</v>
      </c>
      <c r="B3121" s="117">
        <f t="shared" si="294"/>
        <v>55</v>
      </c>
      <c r="C3121" s="117">
        <f t="shared" si="295"/>
        <v>42</v>
      </c>
      <c r="D3121" s="117">
        <v>240000</v>
      </c>
      <c r="E3121" s="117">
        <v>186000</v>
      </c>
      <c r="F3121" s="117">
        <v>2012</v>
      </c>
      <c r="G3121" s="117">
        <v>2.7545839999999999</v>
      </c>
      <c r="N3121" s="117" t="str">
        <f t="shared" si="291"/>
        <v>240000186000</v>
      </c>
      <c r="O3121" s="117">
        <f t="shared" si="292"/>
        <v>55</v>
      </c>
      <c r="P3121" s="117">
        <f t="shared" si="293"/>
        <v>42</v>
      </c>
      <c r="R3121" s="117">
        <f>VLOOKUP(B3121&amp;"-"&amp;C3121,Backgroundconc!$A$3:$E$2100,4,FALSE)</f>
        <v>240000</v>
      </c>
      <c r="S3121" s="117">
        <f>VLOOKUP(B3121&amp;"-"&amp;C3121,Backgroundconc!$A$3:$E$2100,5,FALSE)</f>
        <v>186000</v>
      </c>
    </row>
    <row r="3122" spans="1:19">
      <c r="A3122" s="117" t="str">
        <f t="shared" si="290"/>
        <v>55432012</v>
      </c>
      <c r="B3122" s="117">
        <f t="shared" si="294"/>
        <v>55</v>
      </c>
      <c r="C3122" s="117">
        <f t="shared" si="295"/>
        <v>43</v>
      </c>
      <c r="D3122" s="117">
        <v>240000</v>
      </c>
      <c r="E3122" s="117">
        <v>190000</v>
      </c>
      <c r="F3122" s="117">
        <v>2012</v>
      </c>
      <c r="G3122" s="117">
        <v>2.8493949999999999</v>
      </c>
      <c r="N3122" s="117" t="str">
        <f t="shared" si="291"/>
        <v>240000190000</v>
      </c>
      <c r="O3122" s="117">
        <f t="shared" si="292"/>
        <v>55</v>
      </c>
      <c r="P3122" s="117">
        <f t="shared" si="293"/>
        <v>43</v>
      </c>
      <c r="R3122" s="117">
        <f>VLOOKUP(B3122&amp;"-"&amp;C3122,Backgroundconc!$A$3:$E$2100,4,FALSE)</f>
        <v>240000</v>
      </c>
      <c r="S3122" s="117">
        <f>VLOOKUP(B3122&amp;"-"&amp;C3122,Backgroundconc!$A$3:$E$2100,5,FALSE)</f>
        <v>190000</v>
      </c>
    </row>
    <row r="3123" spans="1:19">
      <c r="A3123" s="117" t="str">
        <f t="shared" si="290"/>
        <v>55442012</v>
      </c>
      <c r="B3123" s="117">
        <f t="shared" si="294"/>
        <v>55</v>
      </c>
      <c r="C3123" s="117">
        <f t="shared" si="295"/>
        <v>44</v>
      </c>
      <c r="D3123" s="117">
        <v>240000</v>
      </c>
      <c r="E3123" s="117">
        <v>194000</v>
      </c>
      <c r="F3123" s="117">
        <v>2012</v>
      </c>
      <c r="G3123" s="117">
        <v>2.9414729999999998</v>
      </c>
      <c r="N3123" s="117" t="str">
        <f t="shared" si="291"/>
        <v>240000194000</v>
      </c>
      <c r="O3123" s="117">
        <f t="shared" si="292"/>
        <v>55</v>
      </c>
      <c r="P3123" s="117">
        <f t="shared" si="293"/>
        <v>44</v>
      </c>
      <c r="R3123" s="117">
        <f>VLOOKUP(B3123&amp;"-"&amp;C3123,Backgroundconc!$A$3:$E$2100,4,FALSE)</f>
        <v>240000</v>
      </c>
      <c r="S3123" s="117">
        <f>VLOOKUP(B3123&amp;"-"&amp;C3123,Backgroundconc!$A$3:$E$2100,5,FALSE)</f>
        <v>194000</v>
      </c>
    </row>
    <row r="3124" spans="1:19">
      <c r="A3124" s="117" t="str">
        <f t="shared" si="290"/>
        <v>55452012</v>
      </c>
      <c r="B3124" s="117">
        <f t="shared" si="294"/>
        <v>55</v>
      </c>
      <c r="C3124" s="117">
        <f t="shared" si="295"/>
        <v>45</v>
      </c>
      <c r="D3124" s="117">
        <v>240000</v>
      </c>
      <c r="E3124" s="117">
        <v>198000</v>
      </c>
      <c r="F3124" s="117">
        <v>2012</v>
      </c>
      <c r="G3124" s="117">
        <v>3.022516</v>
      </c>
      <c r="N3124" s="117" t="str">
        <f t="shared" si="291"/>
        <v>240000198000</v>
      </c>
      <c r="O3124" s="117">
        <f t="shared" si="292"/>
        <v>55</v>
      </c>
      <c r="P3124" s="117">
        <f t="shared" si="293"/>
        <v>45</v>
      </c>
      <c r="R3124" s="117">
        <f>VLOOKUP(B3124&amp;"-"&amp;C3124,Backgroundconc!$A$3:$E$2100,4,FALSE)</f>
        <v>240000</v>
      </c>
      <c r="S3124" s="117">
        <f>VLOOKUP(B3124&amp;"-"&amp;C3124,Backgroundconc!$A$3:$E$2100,5,FALSE)</f>
        <v>198000</v>
      </c>
    </row>
    <row r="3125" spans="1:19">
      <c r="A3125" s="117" t="str">
        <f t="shared" si="290"/>
        <v>55462012</v>
      </c>
      <c r="B3125" s="117">
        <f t="shared" si="294"/>
        <v>55</v>
      </c>
      <c r="C3125" s="117">
        <f t="shared" si="295"/>
        <v>46</v>
      </c>
      <c r="D3125" s="117">
        <v>240000</v>
      </c>
      <c r="E3125" s="117">
        <v>202000</v>
      </c>
      <c r="F3125" s="117">
        <v>2012</v>
      </c>
      <c r="G3125" s="117">
        <v>3.2353290000000001</v>
      </c>
      <c r="N3125" s="117" t="str">
        <f t="shared" si="291"/>
        <v>240000202000</v>
      </c>
      <c r="O3125" s="117">
        <f t="shared" si="292"/>
        <v>55</v>
      </c>
      <c r="P3125" s="117">
        <f t="shared" si="293"/>
        <v>46</v>
      </c>
      <c r="R3125" s="117">
        <f>VLOOKUP(B3125&amp;"-"&amp;C3125,Backgroundconc!$A$3:$E$2100,4,FALSE)</f>
        <v>240000</v>
      </c>
      <c r="S3125" s="117">
        <f>VLOOKUP(B3125&amp;"-"&amp;C3125,Backgroundconc!$A$3:$E$2100,5,FALSE)</f>
        <v>202000</v>
      </c>
    </row>
    <row r="3126" spans="1:19">
      <c r="A3126" s="117" t="str">
        <f t="shared" si="290"/>
        <v>55472012</v>
      </c>
      <c r="B3126" s="117">
        <f t="shared" si="294"/>
        <v>55</v>
      </c>
      <c r="C3126" s="117">
        <f t="shared" si="295"/>
        <v>47</v>
      </c>
      <c r="D3126" s="117">
        <v>240000</v>
      </c>
      <c r="E3126" s="117">
        <v>206000</v>
      </c>
      <c r="F3126" s="117">
        <v>2012</v>
      </c>
      <c r="G3126" s="117">
        <v>3.3760840000000001</v>
      </c>
      <c r="N3126" s="117" t="str">
        <f t="shared" si="291"/>
        <v>240000206000</v>
      </c>
      <c r="O3126" s="117">
        <f t="shared" si="292"/>
        <v>55</v>
      </c>
      <c r="P3126" s="117">
        <f t="shared" si="293"/>
        <v>47</v>
      </c>
      <c r="R3126" s="117">
        <f>VLOOKUP(B3126&amp;"-"&amp;C3126,Backgroundconc!$A$3:$E$2100,4,FALSE)</f>
        <v>240000</v>
      </c>
      <c r="S3126" s="117">
        <f>VLOOKUP(B3126&amp;"-"&amp;C3126,Backgroundconc!$A$3:$E$2100,5,FALSE)</f>
        <v>206000</v>
      </c>
    </row>
    <row r="3127" spans="1:19">
      <c r="A3127" s="117" t="str">
        <f t="shared" si="290"/>
        <v>55482012</v>
      </c>
      <c r="B3127" s="117">
        <f t="shared" si="294"/>
        <v>55</v>
      </c>
      <c r="C3127" s="117">
        <f t="shared" si="295"/>
        <v>48</v>
      </c>
      <c r="D3127" s="117">
        <v>240000</v>
      </c>
      <c r="E3127" s="117">
        <v>210000</v>
      </c>
      <c r="F3127" s="117">
        <v>2012</v>
      </c>
      <c r="G3127" s="117">
        <v>3.2183199999999998</v>
      </c>
      <c r="N3127" s="117" t="str">
        <f t="shared" si="291"/>
        <v>240000210000</v>
      </c>
      <c r="O3127" s="117">
        <f t="shared" si="292"/>
        <v>55</v>
      </c>
      <c r="P3127" s="117">
        <f t="shared" si="293"/>
        <v>48</v>
      </c>
      <c r="R3127" s="117">
        <f>VLOOKUP(B3127&amp;"-"&amp;C3127,Backgroundconc!$A$3:$E$2100,4,FALSE)</f>
        <v>240000</v>
      </c>
      <c r="S3127" s="117">
        <f>VLOOKUP(B3127&amp;"-"&amp;C3127,Backgroundconc!$A$3:$E$2100,5,FALSE)</f>
        <v>210000</v>
      </c>
    </row>
    <row r="3128" spans="1:19">
      <c r="A3128" s="117" t="str">
        <f t="shared" si="290"/>
        <v>55492012</v>
      </c>
      <c r="B3128" s="117">
        <f t="shared" si="294"/>
        <v>55</v>
      </c>
      <c r="C3128" s="117">
        <f t="shared" si="295"/>
        <v>49</v>
      </c>
      <c r="D3128" s="117">
        <v>240000</v>
      </c>
      <c r="E3128" s="117">
        <v>214000</v>
      </c>
      <c r="F3128" s="117">
        <v>2012</v>
      </c>
      <c r="G3128" s="117">
        <v>3.1028479999999998</v>
      </c>
      <c r="N3128" s="117" t="str">
        <f t="shared" si="291"/>
        <v>240000214000</v>
      </c>
      <c r="O3128" s="117">
        <f t="shared" si="292"/>
        <v>55</v>
      </c>
      <c r="P3128" s="117">
        <f t="shared" si="293"/>
        <v>49</v>
      </c>
      <c r="R3128" s="117" t="e">
        <f>VLOOKUP(B3128&amp;"-"&amp;C3128,Backgroundconc!$A$3:$E$2100,4,FALSE)</f>
        <v>#N/A</v>
      </c>
      <c r="S3128" s="117" t="e">
        <f>VLOOKUP(B3128&amp;"-"&amp;C3128,Backgroundconc!$A$3:$E$2100,5,FALSE)</f>
        <v>#N/A</v>
      </c>
    </row>
    <row r="3129" spans="1:19">
      <c r="A3129" s="117" t="str">
        <f t="shared" si="290"/>
        <v>55502012</v>
      </c>
      <c r="B3129" s="117">
        <f t="shared" si="294"/>
        <v>55</v>
      </c>
      <c r="C3129" s="117">
        <f t="shared" si="295"/>
        <v>50</v>
      </c>
      <c r="D3129" s="117">
        <v>240000</v>
      </c>
      <c r="E3129" s="117">
        <v>218000</v>
      </c>
      <c r="F3129" s="117">
        <v>2012</v>
      </c>
      <c r="G3129" s="117">
        <v>3.0765850000000001</v>
      </c>
      <c r="N3129" s="117" t="str">
        <f t="shared" si="291"/>
        <v>240000218000</v>
      </c>
      <c r="O3129" s="117">
        <f t="shared" si="292"/>
        <v>55</v>
      </c>
      <c r="P3129" s="117">
        <f t="shared" si="293"/>
        <v>50</v>
      </c>
      <c r="R3129" s="117" t="e">
        <f>VLOOKUP(B3129&amp;"-"&amp;C3129,Backgroundconc!$A$3:$E$2100,4,FALSE)</f>
        <v>#N/A</v>
      </c>
      <c r="S3129" s="117" t="e">
        <f>VLOOKUP(B3129&amp;"-"&amp;C3129,Backgroundconc!$A$3:$E$2100,5,FALSE)</f>
        <v>#N/A</v>
      </c>
    </row>
    <row r="3130" spans="1:19">
      <c r="A3130" s="117" t="str">
        <f t="shared" si="290"/>
        <v>55512012</v>
      </c>
      <c r="B3130" s="117">
        <f t="shared" si="294"/>
        <v>55</v>
      </c>
      <c r="C3130" s="117">
        <f t="shared" si="295"/>
        <v>51</v>
      </c>
      <c r="D3130" s="117">
        <v>240000</v>
      </c>
      <c r="E3130" s="117">
        <v>222000</v>
      </c>
      <c r="F3130" s="117">
        <v>2012</v>
      </c>
      <c r="G3130" s="117">
        <v>2.7628029999999999</v>
      </c>
      <c r="N3130" s="117" t="str">
        <f t="shared" si="291"/>
        <v>240000222000</v>
      </c>
      <c r="O3130" s="117">
        <f t="shared" si="292"/>
        <v>55</v>
      </c>
      <c r="P3130" s="117">
        <f t="shared" si="293"/>
        <v>51</v>
      </c>
      <c r="R3130" s="117" t="e">
        <f>VLOOKUP(B3130&amp;"-"&amp;C3130,Backgroundconc!$A$3:$E$2100,4,FALSE)</f>
        <v>#N/A</v>
      </c>
      <c r="S3130" s="117" t="e">
        <f>VLOOKUP(B3130&amp;"-"&amp;C3130,Backgroundconc!$A$3:$E$2100,5,FALSE)</f>
        <v>#N/A</v>
      </c>
    </row>
    <row r="3131" spans="1:19">
      <c r="A3131" s="117" t="str">
        <f t="shared" si="290"/>
        <v>55522012</v>
      </c>
      <c r="B3131" s="117">
        <f t="shared" si="294"/>
        <v>55</v>
      </c>
      <c r="C3131" s="117">
        <f t="shared" si="295"/>
        <v>52</v>
      </c>
      <c r="D3131" s="117">
        <v>240000</v>
      </c>
      <c r="E3131" s="117">
        <v>226000</v>
      </c>
      <c r="F3131" s="117">
        <v>2012</v>
      </c>
      <c r="G3131" s="117">
        <v>3.0843219999999998</v>
      </c>
      <c r="N3131" s="117" t="str">
        <f t="shared" si="291"/>
        <v>240000226000</v>
      </c>
      <c r="O3131" s="117">
        <f t="shared" si="292"/>
        <v>55</v>
      </c>
      <c r="P3131" s="117">
        <f t="shared" si="293"/>
        <v>52</v>
      </c>
      <c r="R3131" s="117" t="e">
        <f>VLOOKUP(B3131&amp;"-"&amp;C3131,Backgroundconc!$A$3:$E$2100,4,FALSE)</f>
        <v>#N/A</v>
      </c>
      <c r="S3131" s="117" t="e">
        <f>VLOOKUP(B3131&amp;"-"&amp;C3131,Backgroundconc!$A$3:$E$2100,5,FALSE)</f>
        <v>#N/A</v>
      </c>
    </row>
    <row r="3132" spans="1:19">
      <c r="A3132" s="117" t="str">
        <f t="shared" si="290"/>
        <v>55532012</v>
      </c>
      <c r="B3132" s="117">
        <f t="shared" si="294"/>
        <v>55</v>
      </c>
      <c r="C3132" s="117">
        <f t="shared" si="295"/>
        <v>53</v>
      </c>
      <c r="D3132" s="117">
        <v>240000</v>
      </c>
      <c r="E3132" s="117">
        <v>230000</v>
      </c>
      <c r="F3132" s="117">
        <v>2012</v>
      </c>
      <c r="G3132" s="117">
        <v>3.1800269999999999</v>
      </c>
      <c r="N3132" s="117" t="str">
        <f t="shared" si="291"/>
        <v>240000230000</v>
      </c>
      <c r="O3132" s="117">
        <f t="shared" si="292"/>
        <v>55</v>
      </c>
      <c r="P3132" s="117">
        <f t="shared" si="293"/>
        <v>53</v>
      </c>
      <c r="R3132" s="117" t="e">
        <f>VLOOKUP(B3132&amp;"-"&amp;C3132,Backgroundconc!$A$3:$E$2100,4,FALSE)</f>
        <v>#N/A</v>
      </c>
      <c r="S3132" s="117" t="e">
        <f>VLOOKUP(B3132&amp;"-"&amp;C3132,Backgroundconc!$A$3:$E$2100,5,FALSE)</f>
        <v>#N/A</v>
      </c>
    </row>
    <row r="3133" spans="1:19">
      <c r="A3133" s="117" t="str">
        <f t="shared" si="290"/>
        <v>55542012</v>
      </c>
      <c r="B3133" s="117">
        <f t="shared" si="294"/>
        <v>55</v>
      </c>
      <c r="C3133" s="117">
        <f t="shared" si="295"/>
        <v>54</v>
      </c>
      <c r="D3133" s="117">
        <v>240000</v>
      </c>
      <c r="E3133" s="117">
        <v>234000</v>
      </c>
      <c r="F3133" s="117">
        <v>2012</v>
      </c>
      <c r="G3133" s="117">
        <v>2.842174</v>
      </c>
      <c r="N3133" s="117" t="str">
        <f t="shared" si="291"/>
        <v>240000234000</v>
      </c>
      <c r="O3133" s="117">
        <f t="shared" si="292"/>
        <v>55</v>
      </c>
      <c r="P3133" s="117">
        <f t="shared" si="293"/>
        <v>54</v>
      </c>
      <c r="R3133" s="117" t="e">
        <f>VLOOKUP(B3133&amp;"-"&amp;C3133,Backgroundconc!$A$3:$E$2100,4,FALSE)</f>
        <v>#N/A</v>
      </c>
      <c r="S3133" s="117" t="e">
        <f>VLOOKUP(B3133&amp;"-"&amp;C3133,Backgroundconc!$A$3:$E$2100,5,FALSE)</f>
        <v>#N/A</v>
      </c>
    </row>
    <row r="3134" spans="1:19">
      <c r="A3134" s="117" t="str">
        <f t="shared" si="290"/>
        <v>55552012</v>
      </c>
      <c r="B3134" s="117">
        <f t="shared" si="294"/>
        <v>55</v>
      </c>
      <c r="C3134" s="117">
        <f t="shared" si="295"/>
        <v>55</v>
      </c>
      <c r="D3134" s="117">
        <v>240000</v>
      </c>
      <c r="E3134" s="117">
        <v>238000</v>
      </c>
      <c r="F3134" s="117">
        <v>2012</v>
      </c>
      <c r="G3134" s="117">
        <v>3.244154</v>
      </c>
      <c r="N3134" s="117" t="str">
        <f t="shared" si="291"/>
        <v>240000238000</v>
      </c>
      <c r="O3134" s="117">
        <f t="shared" si="292"/>
        <v>55</v>
      </c>
      <c r="P3134" s="117">
        <f t="shared" si="293"/>
        <v>55</v>
      </c>
      <c r="R3134" s="117" t="e">
        <f>VLOOKUP(B3134&amp;"-"&amp;C3134,Backgroundconc!$A$3:$E$2100,4,FALSE)</f>
        <v>#N/A</v>
      </c>
      <c r="S3134" s="117" t="e">
        <f>VLOOKUP(B3134&amp;"-"&amp;C3134,Backgroundconc!$A$3:$E$2100,5,FALSE)</f>
        <v>#N/A</v>
      </c>
    </row>
    <row r="3135" spans="1:19">
      <c r="A3135" s="117" t="str">
        <f t="shared" si="290"/>
        <v>55562012</v>
      </c>
      <c r="B3135" s="117">
        <f t="shared" si="294"/>
        <v>55</v>
      </c>
      <c r="C3135" s="117">
        <f t="shared" si="295"/>
        <v>56</v>
      </c>
      <c r="D3135" s="117">
        <v>240000</v>
      </c>
      <c r="E3135" s="117">
        <v>242000</v>
      </c>
      <c r="F3135" s="117">
        <v>2012</v>
      </c>
      <c r="G3135" s="117">
        <v>2.8573680000000001</v>
      </c>
      <c r="N3135" s="117" t="str">
        <f t="shared" si="291"/>
        <v>240000242000</v>
      </c>
      <c r="O3135" s="117">
        <f t="shared" si="292"/>
        <v>55</v>
      </c>
      <c r="P3135" s="117">
        <f t="shared" si="293"/>
        <v>56</v>
      </c>
      <c r="R3135" s="117" t="e">
        <f>VLOOKUP(B3135&amp;"-"&amp;C3135,Backgroundconc!$A$3:$E$2100,4,FALSE)</f>
        <v>#N/A</v>
      </c>
      <c r="S3135" s="117" t="e">
        <f>VLOOKUP(B3135&amp;"-"&amp;C3135,Backgroundconc!$A$3:$E$2100,5,FALSE)</f>
        <v>#N/A</v>
      </c>
    </row>
    <row r="3136" spans="1:19">
      <c r="A3136" s="117" t="str">
        <f t="shared" si="290"/>
        <v>55572012</v>
      </c>
      <c r="B3136" s="117">
        <f t="shared" si="294"/>
        <v>55</v>
      </c>
      <c r="C3136" s="117">
        <f t="shared" si="295"/>
        <v>57</v>
      </c>
      <c r="D3136" s="117">
        <v>240000</v>
      </c>
      <c r="E3136" s="117">
        <v>246000</v>
      </c>
      <c r="F3136" s="117">
        <v>2012</v>
      </c>
      <c r="G3136" s="117">
        <v>3.3443520000000002</v>
      </c>
      <c r="N3136" s="117" t="str">
        <f t="shared" si="291"/>
        <v>240000246000</v>
      </c>
      <c r="O3136" s="117">
        <f t="shared" si="292"/>
        <v>55</v>
      </c>
      <c r="P3136" s="117">
        <f t="shared" si="293"/>
        <v>57</v>
      </c>
      <c r="R3136" s="117" t="e">
        <f>VLOOKUP(B3136&amp;"-"&amp;C3136,Backgroundconc!$A$3:$E$2100,4,FALSE)</f>
        <v>#N/A</v>
      </c>
      <c r="S3136" s="117" t="e">
        <f>VLOOKUP(B3136&amp;"-"&amp;C3136,Backgroundconc!$A$3:$E$2100,5,FALSE)</f>
        <v>#N/A</v>
      </c>
    </row>
    <row r="3137" spans="1:19">
      <c r="A3137" s="117" t="str">
        <f t="shared" si="290"/>
        <v>5612012</v>
      </c>
      <c r="B3137" s="117">
        <f t="shared" si="294"/>
        <v>56</v>
      </c>
      <c r="C3137" s="117">
        <f t="shared" si="295"/>
        <v>1</v>
      </c>
      <c r="D3137" s="117">
        <v>244000</v>
      </c>
      <c r="E3137" s="117">
        <v>22000</v>
      </c>
      <c r="F3137" s="117">
        <v>2012</v>
      </c>
      <c r="G3137" s="117">
        <v>2.8383129999999999</v>
      </c>
      <c r="N3137" s="117" t="str">
        <f t="shared" si="291"/>
        <v>24400022000</v>
      </c>
      <c r="O3137" s="117">
        <f t="shared" si="292"/>
        <v>56</v>
      </c>
      <c r="P3137" s="117">
        <f t="shared" si="293"/>
        <v>1</v>
      </c>
      <c r="R3137" s="117" t="e">
        <f>VLOOKUP(B3137&amp;"-"&amp;C3137,Backgroundconc!$A$3:$E$2100,4,FALSE)</f>
        <v>#N/A</v>
      </c>
      <c r="S3137" s="117" t="e">
        <f>VLOOKUP(B3137&amp;"-"&amp;C3137,Backgroundconc!$A$3:$E$2100,5,FALSE)</f>
        <v>#N/A</v>
      </c>
    </row>
    <row r="3138" spans="1:19">
      <c r="A3138" s="117" t="str">
        <f t="shared" si="290"/>
        <v>5622012</v>
      </c>
      <c r="B3138" s="117">
        <f t="shared" si="294"/>
        <v>56</v>
      </c>
      <c r="C3138" s="117">
        <f t="shared" si="295"/>
        <v>2</v>
      </c>
      <c r="D3138" s="117">
        <v>244000</v>
      </c>
      <c r="E3138" s="117">
        <v>26000</v>
      </c>
      <c r="F3138" s="117">
        <v>2012</v>
      </c>
      <c r="G3138" s="117">
        <v>2.6901320000000002</v>
      </c>
      <c r="N3138" s="117" t="str">
        <f t="shared" si="291"/>
        <v>24400026000</v>
      </c>
      <c r="O3138" s="117">
        <f t="shared" si="292"/>
        <v>56</v>
      </c>
      <c r="P3138" s="117">
        <f t="shared" si="293"/>
        <v>2</v>
      </c>
      <c r="R3138" s="117">
        <f>VLOOKUP(B3138&amp;"-"&amp;C3138,Backgroundconc!$A$3:$E$2100,4,FALSE)</f>
        <v>244000</v>
      </c>
      <c r="S3138" s="117">
        <f>VLOOKUP(B3138&amp;"-"&amp;C3138,Backgroundconc!$A$3:$E$2100,5,FALSE)</f>
        <v>26000</v>
      </c>
    </row>
    <row r="3139" spans="1:19">
      <c r="A3139" s="117" t="str">
        <f t="shared" ref="A3139:A3202" si="296">CONCATENATE(B3139,C3139,F3139)</f>
        <v>5632012</v>
      </c>
      <c r="B3139" s="117">
        <f t="shared" si="294"/>
        <v>56</v>
      </c>
      <c r="C3139" s="117">
        <f t="shared" si="295"/>
        <v>3</v>
      </c>
      <c r="D3139" s="117">
        <v>244000</v>
      </c>
      <c r="E3139" s="117">
        <v>30000</v>
      </c>
      <c r="F3139" s="117">
        <v>2012</v>
      </c>
      <c r="G3139" s="117">
        <v>2.869615</v>
      </c>
      <c r="N3139" s="117" t="str">
        <f t="shared" ref="N3139:N3202" si="297">D3139&amp;E3139</f>
        <v>24400030000</v>
      </c>
      <c r="O3139" s="117">
        <f t="shared" ref="O3139:O3202" si="298">B3139</f>
        <v>56</v>
      </c>
      <c r="P3139" s="117">
        <f t="shared" ref="P3139:P3202" si="299">C3139</f>
        <v>3</v>
      </c>
      <c r="R3139" s="117">
        <f>VLOOKUP(B3139&amp;"-"&amp;C3139,Backgroundconc!$A$3:$E$2100,4,FALSE)</f>
        <v>244000</v>
      </c>
      <c r="S3139" s="117">
        <f>VLOOKUP(B3139&amp;"-"&amp;C3139,Backgroundconc!$A$3:$E$2100,5,FALSE)</f>
        <v>30000</v>
      </c>
    </row>
    <row r="3140" spans="1:19">
      <c r="A3140" s="117" t="str">
        <f t="shared" si="296"/>
        <v>5642012</v>
      </c>
      <c r="B3140" s="117">
        <f t="shared" si="294"/>
        <v>56</v>
      </c>
      <c r="C3140" s="117">
        <f t="shared" si="295"/>
        <v>4</v>
      </c>
      <c r="D3140" s="117">
        <v>244000</v>
      </c>
      <c r="E3140" s="117">
        <v>34000</v>
      </c>
      <c r="F3140" s="117">
        <v>2012</v>
      </c>
      <c r="G3140" s="117">
        <v>2.6101429999999999</v>
      </c>
      <c r="N3140" s="117" t="str">
        <f t="shared" si="297"/>
        <v>24400034000</v>
      </c>
      <c r="O3140" s="117">
        <f t="shared" si="298"/>
        <v>56</v>
      </c>
      <c r="P3140" s="117">
        <f t="shared" si="299"/>
        <v>4</v>
      </c>
      <c r="R3140" s="117">
        <f>VLOOKUP(B3140&amp;"-"&amp;C3140,Backgroundconc!$A$3:$E$2100,4,FALSE)</f>
        <v>244000</v>
      </c>
      <c r="S3140" s="117">
        <f>VLOOKUP(B3140&amp;"-"&amp;C3140,Backgroundconc!$A$3:$E$2100,5,FALSE)</f>
        <v>34000</v>
      </c>
    </row>
    <row r="3141" spans="1:19">
      <c r="A3141" s="117" t="str">
        <f t="shared" si="296"/>
        <v>5652012</v>
      </c>
      <c r="B3141" s="117">
        <f t="shared" si="294"/>
        <v>56</v>
      </c>
      <c r="C3141" s="117">
        <f t="shared" si="295"/>
        <v>5</v>
      </c>
      <c r="D3141" s="117">
        <v>244000</v>
      </c>
      <c r="E3141" s="117">
        <v>38000</v>
      </c>
      <c r="F3141" s="117">
        <v>2012</v>
      </c>
      <c r="G3141" s="117">
        <v>2.5226289999999998</v>
      </c>
      <c r="N3141" s="117" t="str">
        <f t="shared" si="297"/>
        <v>24400038000</v>
      </c>
      <c r="O3141" s="117">
        <f t="shared" si="298"/>
        <v>56</v>
      </c>
      <c r="P3141" s="117">
        <f t="shared" si="299"/>
        <v>5</v>
      </c>
      <c r="R3141" s="117">
        <f>VLOOKUP(B3141&amp;"-"&amp;C3141,Backgroundconc!$A$3:$E$2100,4,FALSE)</f>
        <v>244000</v>
      </c>
      <c r="S3141" s="117">
        <f>VLOOKUP(B3141&amp;"-"&amp;C3141,Backgroundconc!$A$3:$E$2100,5,FALSE)</f>
        <v>38000</v>
      </c>
    </row>
    <row r="3142" spans="1:19">
      <c r="A3142" s="117" t="str">
        <f t="shared" si="296"/>
        <v>5662012</v>
      </c>
      <c r="B3142" s="117">
        <f t="shared" si="294"/>
        <v>56</v>
      </c>
      <c r="C3142" s="117">
        <f t="shared" si="295"/>
        <v>6</v>
      </c>
      <c r="D3142" s="117">
        <v>244000</v>
      </c>
      <c r="E3142" s="117">
        <v>42000</v>
      </c>
      <c r="F3142" s="117">
        <v>2012</v>
      </c>
      <c r="G3142" s="117">
        <v>3.0595349999999999</v>
      </c>
      <c r="N3142" s="117" t="str">
        <f t="shared" si="297"/>
        <v>24400042000</v>
      </c>
      <c r="O3142" s="117">
        <f t="shared" si="298"/>
        <v>56</v>
      </c>
      <c r="P3142" s="117">
        <f t="shared" si="299"/>
        <v>6</v>
      </c>
      <c r="R3142" s="117">
        <f>VLOOKUP(B3142&amp;"-"&amp;C3142,Backgroundconc!$A$3:$E$2100,4,FALSE)</f>
        <v>244000</v>
      </c>
      <c r="S3142" s="117">
        <f>VLOOKUP(B3142&amp;"-"&amp;C3142,Backgroundconc!$A$3:$E$2100,5,FALSE)</f>
        <v>42000</v>
      </c>
    </row>
    <row r="3143" spans="1:19">
      <c r="A3143" s="117" t="str">
        <f t="shared" si="296"/>
        <v>5672012</v>
      </c>
      <c r="B3143" s="117">
        <f t="shared" si="294"/>
        <v>56</v>
      </c>
      <c r="C3143" s="117">
        <f t="shared" si="295"/>
        <v>7</v>
      </c>
      <c r="D3143" s="117">
        <v>244000</v>
      </c>
      <c r="E3143" s="117">
        <v>46000</v>
      </c>
      <c r="F3143" s="117">
        <v>2012</v>
      </c>
      <c r="G3143" s="117">
        <v>2.9191129999999998</v>
      </c>
      <c r="N3143" s="117" t="str">
        <f t="shared" si="297"/>
        <v>24400046000</v>
      </c>
      <c r="O3143" s="117">
        <f t="shared" si="298"/>
        <v>56</v>
      </c>
      <c r="P3143" s="117">
        <f t="shared" si="299"/>
        <v>7</v>
      </c>
      <c r="R3143" s="117">
        <f>VLOOKUP(B3143&amp;"-"&amp;C3143,Backgroundconc!$A$3:$E$2100,4,FALSE)</f>
        <v>244000</v>
      </c>
      <c r="S3143" s="117">
        <f>VLOOKUP(B3143&amp;"-"&amp;C3143,Backgroundconc!$A$3:$E$2100,5,FALSE)</f>
        <v>46000</v>
      </c>
    </row>
    <row r="3144" spans="1:19">
      <c r="A3144" s="117" t="str">
        <f t="shared" si="296"/>
        <v>5682012</v>
      </c>
      <c r="B3144" s="117">
        <f t="shared" si="294"/>
        <v>56</v>
      </c>
      <c r="C3144" s="117">
        <f t="shared" si="295"/>
        <v>8</v>
      </c>
      <c r="D3144" s="117">
        <v>244000</v>
      </c>
      <c r="E3144" s="117">
        <v>50000</v>
      </c>
      <c r="F3144" s="117">
        <v>2012</v>
      </c>
      <c r="G3144" s="117">
        <v>2.7298339999999999</v>
      </c>
      <c r="N3144" s="117" t="str">
        <f t="shared" si="297"/>
        <v>24400050000</v>
      </c>
      <c r="O3144" s="117">
        <f t="shared" si="298"/>
        <v>56</v>
      </c>
      <c r="P3144" s="117">
        <f t="shared" si="299"/>
        <v>8</v>
      </c>
      <c r="R3144" s="117">
        <f>VLOOKUP(B3144&amp;"-"&amp;C3144,Backgroundconc!$A$3:$E$2100,4,FALSE)</f>
        <v>244000</v>
      </c>
      <c r="S3144" s="117">
        <f>VLOOKUP(B3144&amp;"-"&amp;C3144,Backgroundconc!$A$3:$E$2100,5,FALSE)</f>
        <v>50000</v>
      </c>
    </row>
    <row r="3145" spans="1:19">
      <c r="A3145" s="117" t="str">
        <f t="shared" si="296"/>
        <v>5692012</v>
      </c>
      <c r="B3145" s="117">
        <f t="shared" si="294"/>
        <v>56</v>
      </c>
      <c r="C3145" s="117">
        <f t="shared" si="295"/>
        <v>9</v>
      </c>
      <c r="D3145" s="117">
        <v>244000</v>
      </c>
      <c r="E3145" s="117">
        <v>54000</v>
      </c>
      <c r="F3145" s="117">
        <v>2012</v>
      </c>
      <c r="G3145" s="117">
        <v>2.8859149999999998</v>
      </c>
      <c r="N3145" s="117" t="str">
        <f t="shared" si="297"/>
        <v>24400054000</v>
      </c>
      <c r="O3145" s="117">
        <f t="shared" si="298"/>
        <v>56</v>
      </c>
      <c r="P3145" s="117">
        <f t="shared" si="299"/>
        <v>9</v>
      </c>
      <c r="R3145" s="117">
        <f>VLOOKUP(B3145&amp;"-"&amp;C3145,Backgroundconc!$A$3:$E$2100,4,FALSE)</f>
        <v>244000</v>
      </c>
      <c r="S3145" s="117">
        <f>VLOOKUP(B3145&amp;"-"&amp;C3145,Backgroundconc!$A$3:$E$2100,5,FALSE)</f>
        <v>54000</v>
      </c>
    </row>
    <row r="3146" spans="1:19">
      <c r="A3146" s="117" t="str">
        <f t="shared" si="296"/>
        <v>56102012</v>
      </c>
      <c r="B3146" s="117">
        <f t="shared" si="294"/>
        <v>56</v>
      </c>
      <c r="C3146" s="117">
        <f t="shared" si="295"/>
        <v>10</v>
      </c>
      <c r="D3146" s="117">
        <v>244000</v>
      </c>
      <c r="E3146" s="117">
        <v>58000</v>
      </c>
      <c r="F3146" s="117">
        <v>2012</v>
      </c>
      <c r="G3146" s="117">
        <v>2.9928539999999999</v>
      </c>
      <c r="N3146" s="117" t="str">
        <f t="shared" si="297"/>
        <v>24400058000</v>
      </c>
      <c r="O3146" s="117">
        <f t="shared" si="298"/>
        <v>56</v>
      </c>
      <c r="P3146" s="117">
        <f t="shared" si="299"/>
        <v>10</v>
      </c>
      <c r="R3146" s="117">
        <f>VLOOKUP(B3146&amp;"-"&amp;C3146,Backgroundconc!$A$3:$E$2100,4,FALSE)</f>
        <v>244000</v>
      </c>
      <c r="S3146" s="117">
        <f>VLOOKUP(B3146&amp;"-"&amp;C3146,Backgroundconc!$A$3:$E$2100,5,FALSE)</f>
        <v>58000</v>
      </c>
    </row>
    <row r="3147" spans="1:19">
      <c r="A3147" s="117" t="str">
        <f t="shared" si="296"/>
        <v>56112012</v>
      </c>
      <c r="B3147" s="117">
        <f t="shared" si="294"/>
        <v>56</v>
      </c>
      <c r="C3147" s="117">
        <f t="shared" si="295"/>
        <v>11</v>
      </c>
      <c r="D3147" s="117">
        <v>244000</v>
      </c>
      <c r="E3147" s="117">
        <v>62000</v>
      </c>
      <c r="F3147" s="117">
        <v>2012</v>
      </c>
      <c r="G3147" s="117">
        <v>3.369672</v>
      </c>
      <c r="N3147" s="117" t="str">
        <f t="shared" si="297"/>
        <v>24400062000</v>
      </c>
      <c r="O3147" s="117">
        <f t="shared" si="298"/>
        <v>56</v>
      </c>
      <c r="P3147" s="117">
        <f t="shared" si="299"/>
        <v>11</v>
      </c>
      <c r="R3147" s="117">
        <f>VLOOKUP(B3147&amp;"-"&amp;C3147,Backgroundconc!$A$3:$E$2100,4,FALSE)</f>
        <v>244000</v>
      </c>
      <c r="S3147" s="117">
        <f>VLOOKUP(B3147&amp;"-"&amp;C3147,Backgroundconc!$A$3:$E$2100,5,FALSE)</f>
        <v>62000</v>
      </c>
    </row>
    <row r="3148" spans="1:19">
      <c r="A3148" s="117" t="str">
        <f t="shared" si="296"/>
        <v>56122012</v>
      </c>
      <c r="B3148" s="117">
        <f t="shared" si="294"/>
        <v>56</v>
      </c>
      <c r="C3148" s="117">
        <f t="shared" si="295"/>
        <v>12</v>
      </c>
      <c r="D3148" s="117">
        <v>244000</v>
      </c>
      <c r="E3148" s="117">
        <v>66000</v>
      </c>
      <c r="F3148" s="117">
        <v>2012</v>
      </c>
      <c r="G3148" s="117">
        <v>3.6855509999999998</v>
      </c>
      <c r="N3148" s="117" t="str">
        <f t="shared" si="297"/>
        <v>24400066000</v>
      </c>
      <c r="O3148" s="117">
        <f t="shared" si="298"/>
        <v>56</v>
      </c>
      <c r="P3148" s="117">
        <f t="shared" si="299"/>
        <v>12</v>
      </c>
      <c r="R3148" s="117">
        <f>VLOOKUP(B3148&amp;"-"&amp;C3148,Backgroundconc!$A$3:$E$2100,4,FALSE)</f>
        <v>244000</v>
      </c>
      <c r="S3148" s="117">
        <f>VLOOKUP(B3148&amp;"-"&amp;C3148,Backgroundconc!$A$3:$E$2100,5,FALSE)</f>
        <v>66000</v>
      </c>
    </row>
    <row r="3149" spans="1:19">
      <c r="A3149" s="117" t="str">
        <f t="shared" si="296"/>
        <v>56132012</v>
      </c>
      <c r="B3149" s="117">
        <f t="shared" si="294"/>
        <v>56</v>
      </c>
      <c r="C3149" s="117">
        <f t="shared" si="295"/>
        <v>13</v>
      </c>
      <c r="D3149" s="117">
        <v>244000</v>
      </c>
      <c r="E3149" s="117">
        <v>70000</v>
      </c>
      <c r="F3149" s="117">
        <v>2012</v>
      </c>
      <c r="G3149" s="117">
        <v>3.7324220000000001</v>
      </c>
      <c r="N3149" s="117" t="str">
        <f t="shared" si="297"/>
        <v>24400070000</v>
      </c>
      <c r="O3149" s="117">
        <f t="shared" si="298"/>
        <v>56</v>
      </c>
      <c r="P3149" s="117">
        <f t="shared" si="299"/>
        <v>13</v>
      </c>
      <c r="R3149" s="117">
        <f>VLOOKUP(B3149&amp;"-"&amp;C3149,Backgroundconc!$A$3:$E$2100,4,FALSE)</f>
        <v>244000</v>
      </c>
      <c r="S3149" s="117">
        <f>VLOOKUP(B3149&amp;"-"&amp;C3149,Backgroundconc!$A$3:$E$2100,5,FALSE)</f>
        <v>70000</v>
      </c>
    </row>
    <row r="3150" spans="1:19">
      <c r="A3150" s="117" t="str">
        <f t="shared" si="296"/>
        <v>56142012</v>
      </c>
      <c r="B3150" s="117">
        <f t="shared" si="294"/>
        <v>56</v>
      </c>
      <c r="C3150" s="117">
        <f t="shared" si="295"/>
        <v>14</v>
      </c>
      <c r="D3150" s="117">
        <v>244000</v>
      </c>
      <c r="E3150" s="117">
        <v>74000</v>
      </c>
      <c r="F3150" s="117">
        <v>2012</v>
      </c>
      <c r="G3150" s="117">
        <v>3.8467570000000002</v>
      </c>
      <c r="N3150" s="117" t="str">
        <f t="shared" si="297"/>
        <v>24400074000</v>
      </c>
      <c r="O3150" s="117">
        <f t="shared" si="298"/>
        <v>56</v>
      </c>
      <c r="P3150" s="117">
        <f t="shared" si="299"/>
        <v>14</v>
      </c>
      <c r="R3150" s="117">
        <f>VLOOKUP(B3150&amp;"-"&amp;C3150,Backgroundconc!$A$3:$E$2100,4,FALSE)</f>
        <v>244000</v>
      </c>
      <c r="S3150" s="117">
        <f>VLOOKUP(B3150&amp;"-"&amp;C3150,Backgroundconc!$A$3:$E$2100,5,FALSE)</f>
        <v>74000</v>
      </c>
    </row>
    <row r="3151" spans="1:19">
      <c r="A3151" s="117" t="str">
        <f t="shared" si="296"/>
        <v>56152012</v>
      </c>
      <c r="B3151" s="117">
        <f t="shared" si="294"/>
        <v>56</v>
      </c>
      <c r="C3151" s="117">
        <f t="shared" si="295"/>
        <v>15</v>
      </c>
      <c r="D3151" s="117">
        <v>244000</v>
      </c>
      <c r="E3151" s="117">
        <v>78000</v>
      </c>
      <c r="F3151" s="117">
        <v>2012</v>
      </c>
      <c r="G3151" s="117">
        <v>3.9191240000000001</v>
      </c>
      <c r="N3151" s="117" t="str">
        <f t="shared" si="297"/>
        <v>24400078000</v>
      </c>
      <c r="O3151" s="117">
        <f t="shared" si="298"/>
        <v>56</v>
      </c>
      <c r="P3151" s="117">
        <f t="shared" si="299"/>
        <v>15</v>
      </c>
      <c r="R3151" s="117">
        <f>VLOOKUP(B3151&amp;"-"&amp;C3151,Backgroundconc!$A$3:$E$2100,4,FALSE)</f>
        <v>244000</v>
      </c>
      <c r="S3151" s="117">
        <f>VLOOKUP(B3151&amp;"-"&amp;C3151,Backgroundconc!$A$3:$E$2100,5,FALSE)</f>
        <v>78000</v>
      </c>
    </row>
    <row r="3152" spans="1:19">
      <c r="A3152" s="117" t="str">
        <f t="shared" si="296"/>
        <v>56162012</v>
      </c>
      <c r="B3152" s="117">
        <f t="shared" si="294"/>
        <v>56</v>
      </c>
      <c r="C3152" s="117">
        <f t="shared" si="295"/>
        <v>16</v>
      </c>
      <c r="D3152" s="117">
        <v>244000</v>
      </c>
      <c r="E3152" s="117">
        <v>82000</v>
      </c>
      <c r="F3152" s="117">
        <v>2012</v>
      </c>
      <c r="G3152" s="117">
        <v>3.8918189999999999</v>
      </c>
      <c r="N3152" s="117" t="str">
        <f t="shared" si="297"/>
        <v>24400082000</v>
      </c>
      <c r="O3152" s="117">
        <f t="shared" si="298"/>
        <v>56</v>
      </c>
      <c r="P3152" s="117">
        <f t="shared" si="299"/>
        <v>16</v>
      </c>
      <c r="R3152" s="117">
        <f>VLOOKUP(B3152&amp;"-"&amp;C3152,Backgroundconc!$A$3:$E$2100,4,FALSE)</f>
        <v>244000</v>
      </c>
      <c r="S3152" s="117">
        <f>VLOOKUP(B3152&amp;"-"&amp;C3152,Backgroundconc!$A$3:$E$2100,5,FALSE)</f>
        <v>82000</v>
      </c>
    </row>
    <row r="3153" spans="1:19">
      <c r="A3153" s="117" t="str">
        <f t="shared" si="296"/>
        <v>56172012</v>
      </c>
      <c r="B3153" s="117">
        <f t="shared" si="294"/>
        <v>56</v>
      </c>
      <c r="C3153" s="117">
        <f t="shared" si="295"/>
        <v>17</v>
      </c>
      <c r="D3153" s="117">
        <v>244000</v>
      </c>
      <c r="E3153" s="117">
        <v>86000</v>
      </c>
      <c r="F3153" s="117">
        <v>2012</v>
      </c>
      <c r="G3153" s="117">
        <v>3.567091</v>
      </c>
      <c r="N3153" s="117" t="str">
        <f t="shared" si="297"/>
        <v>24400086000</v>
      </c>
      <c r="O3153" s="117">
        <f t="shared" si="298"/>
        <v>56</v>
      </c>
      <c r="P3153" s="117">
        <f t="shared" si="299"/>
        <v>17</v>
      </c>
      <c r="R3153" s="117">
        <f>VLOOKUP(B3153&amp;"-"&amp;C3153,Backgroundconc!$A$3:$E$2100,4,FALSE)</f>
        <v>244000</v>
      </c>
      <c r="S3153" s="117">
        <f>VLOOKUP(B3153&amp;"-"&amp;C3153,Backgroundconc!$A$3:$E$2100,5,FALSE)</f>
        <v>86000</v>
      </c>
    </row>
    <row r="3154" spans="1:19">
      <c r="A3154" s="117" t="str">
        <f t="shared" si="296"/>
        <v>56182012</v>
      </c>
      <c r="B3154" s="117">
        <f t="shared" si="294"/>
        <v>56</v>
      </c>
      <c r="C3154" s="117">
        <f t="shared" si="295"/>
        <v>18</v>
      </c>
      <c r="D3154" s="117">
        <v>244000</v>
      </c>
      <c r="E3154" s="117">
        <v>90000</v>
      </c>
      <c r="F3154" s="117">
        <v>2012</v>
      </c>
      <c r="G3154" s="117">
        <v>3.2386189999999999</v>
      </c>
      <c r="N3154" s="117" t="str">
        <f t="shared" si="297"/>
        <v>24400090000</v>
      </c>
      <c r="O3154" s="117">
        <f t="shared" si="298"/>
        <v>56</v>
      </c>
      <c r="P3154" s="117">
        <f t="shared" si="299"/>
        <v>18</v>
      </c>
      <c r="R3154" s="117">
        <f>VLOOKUP(B3154&amp;"-"&amp;C3154,Backgroundconc!$A$3:$E$2100,4,FALSE)</f>
        <v>244000</v>
      </c>
      <c r="S3154" s="117">
        <f>VLOOKUP(B3154&amp;"-"&amp;C3154,Backgroundconc!$A$3:$E$2100,5,FALSE)</f>
        <v>90000</v>
      </c>
    </row>
    <row r="3155" spans="1:19">
      <c r="A3155" s="117" t="str">
        <f t="shared" si="296"/>
        <v>56192012</v>
      </c>
      <c r="B3155" s="117">
        <f t="shared" si="294"/>
        <v>56</v>
      </c>
      <c r="C3155" s="117">
        <f t="shared" si="295"/>
        <v>19</v>
      </c>
      <c r="D3155" s="117">
        <v>244000</v>
      </c>
      <c r="E3155" s="117">
        <v>94000</v>
      </c>
      <c r="F3155" s="117">
        <v>2012</v>
      </c>
      <c r="G3155" s="117">
        <v>3.3911660000000001</v>
      </c>
      <c r="N3155" s="117" t="str">
        <f t="shared" si="297"/>
        <v>24400094000</v>
      </c>
      <c r="O3155" s="117">
        <f t="shared" si="298"/>
        <v>56</v>
      </c>
      <c r="P3155" s="117">
        <f t="shared" si="299"/>
        <v>19</v>
      </c>
      <c r="R3155" s="117">
        <f>VLOOKUP(B3155&amp;"-"&amp;C3155,Backgroundconc!$A$3:$E$2100,4,FALSE)</f>
        <v>244000</v>
      </c>
      <c r="S3155" s="117">
        <f>VLOOKUP(B3155&amp;"-"&amp;C3155,Backgroundconc!$A$3:$E$2100,5,FALSE)</f>
        <v>94000</v>
      </c>
    </row>
    <row r="3156" spans="1:19">
      <c r="A3156" s="117" t="str">
        <f t="shared" si="296"/>
        <v>56202012</v>
      </c>
      <c r="B3156" s="117">
        <f t="shared" si="294"/>
        <v>56</v>
      </c>
      <c r="C3156" s="117">
        <f t="shared" si="295"/>
        <v>20</v>
      </c>
      <c r="D3156" s="117">
        <v>244000</v>
      </c>
      <c r="E3156" s="117">
        <v>98000</v>
      </c>
      <c r="F3156" s="117">
        <v>2012</v>
      </c>
      <c r="G3156" s="117">
        <v>3.2300599999999999</v>
      </c>
      <c r="N3156" s="117" t="str">
        <f t="shared" si="297"/>
        <v>24400098000</v>
      </c>
      <c r="O3156" s="117">
        <f t="shared" si="298"/>
        <v>56</v>
      </c>
      <c r="P3156" s="117">
        <f t="shared" si="299"/>
        <v>20</v>
      </c>
      <c r="R3156" s="117">
        <f>VLOOKUP(B3156&amp;"-"&amp;C3156,Backgroundconc!$A$3:$E$2100,4,FALSE)</f>
        <v>244000</v>
      </c>
      <c r="S3156" s="117">
        <f>VLOOKUP(B3156&amp;"-"&amp;C3156,Backgroundconc!$A$3:$E$2100,5,FALSE)</f>
        <v>98000</v>
      </c>
    </row>
    <row r="3157" spans="1:19">
      <c r="A3157" s="117" t="str">
        <f t="shared" si="296"/>
        <v>56212012</v>
      </c>
      <c r="B3157" s="117">
        <f t="shared" si="294"/>
        <v>56</v>
      </c>
      <c r="C3157" s="117">
        <f t="shared" si="295"/>
        <v>21</v>
      </c>
      <c r="D3157" s="117">
        <v>244000</v>
      </c>
      <c r="E3157" s="117">
        <v>102000</v>
      </c>
      <c r="F3157" s="117">
        <v>2012</v>
      </c>
      <c r="G3157" s="117">
        <v>3.1096919999999999</v>
      </c>
      <c r="N3157" s="117" t="str">
        <f t="shared" si="297"/>
        <v>244000102000</v>
      </c>
      <c r="O3157" s="117">
        <f t="shared" si="298"/>
        <v>56</v>
      </c>
      <c r="P3157" s="117">
        <f t="shared" si="299"/>
        <v>21</v>
      </c>
      <c r="R3157" s="117">
        <f>VLOOKUP(B3157&amp;"-"&amp;C3157,Backgroundconc!$A$3:$E$2100,4,FALSE)</f>
        <v>244000</v>
      </c>
      <c r="S3157" s="117">
        <f>VLOOKUP(B3157&amp;"-"&amp;C3157,Backgroundconc!$A$3:$E$2100,5,FALSE)</f>
        <v>102000</v>
      </c>
    </row>
    <row r="3158" spans="1:19">
      <c r="A3158" s="117" t="str">
        <f t="shared" si="296"/>
        <v>56222012</v>
      </c>
      <c r="B3158" s="117">
        <f t="shared" si="294"/>
        <v>56</v>
      </c>
      <c r="C3158" s="117">
        <f t="shared" si="295"/>
        <v>22</v>
      </c>
      <c r="D3158" s="117">
        <v>244000</v>
      </c>
      <c r="E3158" s="117">
        <v>106000</v>
      </c>
      <c r="F3158" s="117">
        <v>2012</v>
      </c>
      <c r="G3158" s="117">
        <v>3.1017649999999999</v>
      </c>
      <c r="N3158" s="117" t="str">
        <f t="shared" si="297"/>
        <v>244000106000</v>
      </c>
      <c r="O3158" s="117">
        <f t="shared" si="298"/>
        <v>56</v>
      </c>
      <c r="P3158" s="117">
        <f t="shared" si="299"/>
        <v>22</v>
      </c>
      <c r="R3158" s="117">
        <f>VLOOKUP(B3158&amp;"-"&amp;C3158,Backgroundconc!$A$3:$E$2100,4,FALSE)</f>
        <v>244000</v>
      </c>
      <c r="S3158" s="117">
        <f>VLOOKUP(B3158&amp;"-"&amp;C3158,Backgroundconc!$A$3:$E$2100,5,FALSE)</f>
        <v>106000</v>
      </c>
    </row>
    <row r="3159" spans="1:19">
      <c r="A3159" s="117" t="str">
        <f t="shared" si="296"/>
        <v>56232012</v>
      </c>
      <c r="B3159" s="117">
        <f t="shared" si="294"/>
        <v>56</v>
      </c>
      <c r="C3159" s="117">
        <f t="shared" si="295"/>
        <v>23</v>
      </c>
      <c r="D3159" s="117">
        <v>244000</v>
      </c>
      <c r="E3159" s="117">
        <v>110000</v>
      </c>
      <c r="F3159" s="117">
        <v>2012</v>
      </c>
      <c r="G3159" s="117">
        <v>2.864093</v>
      </c>
      <c r="N3159" s="117" t="str">
        <f t="shared" si="297"/>
        <v>244000110000</v>
      </c>
      <c r="O3159" s="117">
        <f t="shared" si="298"/>
        <v>56</v>
      </c>
      <c r="P3159" s="117">
        <f t="shared" si="299"/>
        <v>23</v>
      </c>
      <c r="R3159" s="117">
        <f>VLOOKUP(B3159&amp;"-"&amp;C3159,Backgroundconc!$A$3:$E$2100,4,FALSE)</f>
        <v>244000</v>
      </c>
      <c r="S3159" s="117">
        <f>VLOOKUP(B3159&amp;"-"&amp;C3159,Backgroundconc!$A$3:$E$2100,5,FALSE)</f>
        <v>110000</v>
      </c>
    </row>
    <row r="3160" spans="1:19">
      <c r="A3160" s="117" t="str">
        <f t="shared" si="296"/>
        <v>56242012</v>
      </c>
      <c r="B3160" s="117">
        <f t="shared" si="294"/>
        <v>56</v>
      </c>
      <c r="C3160" s="117">
        <f t="shared" si="295"/>
        <v>24</v>
      </c>
      <c r="D3160" s="117">
        <v>244000</v>
      </c>
      <c r="E3160" s="117">
        <v>114000</v>
      </c>
      <c r="F3160" s="117">
        <v>2012</v>
      </c>
      <c r="G3160" s="117">
        <v>2.6501619999999999</v>
      </c>
      <c r="N3160" s="117" t="str">
        <f t="shared" si="297"/>
        <v>244000114000</v>
      </c>
      <c r="O3160" s="117">
        <f t="shared" si="298"/>
        <v>56</v>
      </c>
      <c r="P3160" s="117">
        <f t="shared" si="299"/>
        <v>24</v>
      </c>
      <c r="R3160" s="117">
        <f>VLOOKUP(B3160&amp;"-"&amp;C3160,Backgroundconc!$A$3:$E$2100,4,FALSE)</f>
        <v>244000</v>
      </c>
      <c r="S3160" s="117">
        <f>VLOOKUP(B3160&amp;"-"&amp;C3160,Backgroundconc!$A$3:$E$2100,5,FALSE)</f>
        <v>114000</v>
      </c>
    </row>
    <row r="3161" spans="1:19">
      <c r="A3161" s="117" t="str">
        <f t="shared" si="296"/>
        <v>56252012</v>
      </c>
      <c r="B3161" s="117">
        <f t="shared" si="294"/>
        <v>56</v>
      </c>
      <c r="C3161" s="117">
        <f t="shared" si="295"/>
        <v>25</v>
      </c>
      <c r="D3161" s="117">
        <v>244000</v>
      </c>
      <c r="E3161" s="117">
        <v>118000</v>
      </c>
      <c r="F3161" s="117">
        <v>2012</v>
      </c>
      <c r="G3161" s="117">
        <v>2.7427350000000001</v>
      </c>
      <c r="N3161" s="117" t="str">
        <f t="shared" si="297"/>
        <v>244000118000</v>
      </c>
      <c r="O3161" s="117">
        <f t="shared" si="298"/>
        <v>56</v>
      </c>
      <c r="P3161" s="117">
        <f t="shared" si="299"/>
        <v>25</v>
      </c>
      <c r="R3161" s="117">
        <f>VLOOKUP(B3161&amp;"-"&amp;C3161,Backgroundconc!$A$3:$E$2100,4,FALSE)</f>
        <v>244000</v>
      </c>
      <c r="S3161" s="117">
        <f>VLOOKUP(B3161&amp;"-"&amp;C3161,Backgroundconc!$A$3:$E$2100,5,FALSE)</f>
        <v>118000</v>
      </c>
    </row>
    <row r="3162" spans="1:19">
      <c r="A3162" s="117" t="str">
        <f t="shared" si="296"/>
        <v>56262012</v>
      </c>
      <c r="B3162" s="117">
        <f t="shared" si="294"/>
        <v>56</v>
      </c>
      <c r="C3162" s="117">
        <f t="shared" si="295"/>
        <v>26</v>
      </c>
      <c r="D3162" s="117">
        <v>244000</v>
      </c>
      <c r="E3162" s="117">
        <v>122000</v>
      </c>
      <c r="F3162" s="117">
        <v>2012</v>
      </c>
      <c r="G3162" s="117">
        <v>2.88585</v>
      </c>
      <c r="N3162" s="117" t="str">
        <f t="shared" si="297"/>
        <v>244000122000</v>
      </c>
      <c r="O3162" s="117">
        <f t="shared" si="298"/>
        <v>56</v>
      </c>
      <c r="P3162" s="117">
        <f t="shared" si="299"/>
        <v>26</v>
      </c>
      <c r="R3162" s="117">
        <f>VLOOKUP(B3162&amp;"-"&amp;C3162,Backgroundconc!$A$3:$E$2100,4,FALSE)</f>
        <v>244000</v>
      </c>
      <c r="S3162" s="117">
        <f>VLOOKUP(B3162&amp;"-"&amp;C3162,Backgroundconc!$A$3:$E$2100,5,FALSE)</f>
        <v>122000</v>
      </c>
    </row>
    <row r="3163" spans="1:19">
      <c r="A3163" s="117" t="str">
        <f t="shared" si="296"/>
        <v>56272012</v>
      </c>
      <c r="B3163" s="117">
        <f t="shared" si="294"/>
        <v>56</v>
      </c>
      <c r="C3163" s="117">
        <f t="shared" si="295"/>
        <v>27</v>
      </c>
      <c r="D3163" s="117">
        <v>244000</v>
      </c>
      <c r="E3163" s="117">
        <v>126000</v>
      </c>
      <c r="F3163" s="117">
        <v>2012</v>
      </c>
      <c r="G3163" s="117">
        <v>2.6036609999999998</v>
      </c>
      <c r="N3163" s="117" t="str">
        <f t="shared" si="297"/>
        <v>244000126000</v>
      </c>
      <c r="O3163" s="117">
        <f t="shared" si="298"/>
        <v>56</v>
      </c>
      <c r="P3163" s="117">
        <f t="shared" si="299"/>
        <v>27</v>
      </c>
      <c r="R3163" s="117">
        <f>VLOOKUP(B3163&amp;"-"&amp;C3163,Backgroundconc!$A$3:$E$2100,4,FALSE)</f>
        <v>244000</v>
      </c>
      <c r="S3163" s="117">
        <f>VLOOKUP(B3163&amp;"-"&amp;C3163,Backgroundconc!$A$3:$E$2100,5,FALSE)</f>
        <v>126000</v>
      </c>
    </row>
    <row r="3164" spans="1:19">
      <c r="A3164" s="117" t="str">
        <f t="shared" si="296"/>
        <v>56282012</v>
      </c>
      <c r="B3164" s="117">
        <f t="shared" ref="B3164:B3227" si="300">(D3164-24000)/4000+1</f>
        <v>56</v>
      </c>
      <c r="C3164" s="117">
        <f t="shared" ref="C3164:C3227" si="301">(E3164-22000)/4000+1</f>
        <v>28</v>
      </c>
      <c r="D3164" s="117">
        <v>244000</v>
      </c>
      <c r="E3164" s="117">
        <v>130000</v>
      </c>
      <c r="F3164" s="117">
        <v>2012</v>
      </c>
      <c r="G3164" s="117">
        <v>2.5856910000000002</v>
      </c>
      <c r="N3164" s="117" t="str">
        <f t="shared" si="297"/>
        <v>244000130000</v>
      </c>
      <c r="O3164" s="117">
        <f t="shared" si="298"/>
        <v>56</v>
      </c>
      <c r="P3164" s="117">
        <f t="shared" si="299"/>
        <v>28</v>
      </c>
      <c r="R3164" s="117">
        <f>VLOOKUP(B3164&amp;"-"&amp;C3164,Backgroundconc!$A$3:$E$2100,4,FALSE)</f>
        <v>244000</v>
      </c>
      <c r="S3164" s="117">
        <f>VLOOKUP(B3164&amp;"-"&amp;C3164,Backgroundconc!$A$3:$E$2100,5,FALSE)</f>
        <v>130000</v>
      </c>
    </row>
    <row r="3165" spans="1:19">
      <c r="A3165" s="117" t="str">
        <f t="shared" si="296"/>
        <v>56292012</v>
      </c>
      <c r="B3165" s="117">
        <f t="shared" si="300"/>
        <v>56</v>
      </c>
      <c r="C3165" s="117">
        <f t="shared" si="301"/>
        <v>29</v>
      </c>
      <c r="D3165" s="117">
        <v>244000</v>
      </c>
      <c r="E3165" s="117">
        <v>134000</v>
      </c>
      <c r="F3165" s="117">
        <v>2012</v>
      </c>
      <c r="G3165" s="117">
        <v>2.6659980000000001</v>
      </c>
      <c r="N3165" s="117" t="str">
        <f t="shared" si="297"/>
        <v>244000134000</v>
      </c>
      <c r="O3165" s="117">
        <f t="shared" si="298"/>
        <v>56</v>
      </c>
      <c r="P3165" s="117">
        <f t="shared" si="299"/>
        <v>29</v>
      </c>
      <c r="R3165" s="117">
        <f>VLOOKUP(B3165&amp;"-"&amp;C3165,Backgroundconc!$A$3:$E$2100,4,FALSE)</f>
        <v>244000</v>
      </c>
      <c r="S3165" s="117">
        <f>VLOOKUP(B3165&amp;"-"&amp;C3165,Backgroundconc!$A$3:$E$2100,5,FALSE)</f>
        <v>134000</v>
      </c>
    </row>
    <row r="3166" spans="1:19">
      <c r="A3166" s="117" t="str">
        <f t="shared" si="296"/>
        <v>56302012</v>
      </c>
      <c r="B3166" s="117">
        <f t="shared" si="300"/>
        <v>56</v>
      </c>
      <c r="C3166" s="117">
        <f t="shared" si="301"/>
        <v>30</v>
      </c>
      <c r="D3166" s="117">
        <v>244000</v>
      </c>
      <c r="E3166" s="117">
        <v>138000</v>
      </c>
      <c r="F3166" s="117">
        <v>2012</v>
      </c>
      <c r="G3166" s="117">
        <v>2.3756550000000001</v>
      </c>
      <c r="N3166" s="117" t="str">
        <f t="shared" si="297"/>
        <v>244000138000</v>
      </c>
      <c r="O3166" s="117">
        <f t="shared" si="298"/>
        <v>56</v>
      </c>
      <c r="P3166" s="117">
        <f t="shared" si="299"/>
        <v>30</v>
      </c>
      <c r="R3166" s="117">
        <f>VLOOKUP(B3166&amp;"-"&amp;C3166,Backgroundconc!$A$3:$E$2100,4,FALSE)</f>
        <v>244000</v>
      </c>
      <c r="S3166" s="117">
        <f>VLOOKUP(B3166&amp;"-"&amp;C3166,Backgroundconc!$A$3:$E$2100,5,FALSE)</f>
        <v>138000</v>
      </c>
    </row>
    <row r="3167" spans="1:19">
      <c r="A3167" s="117" t="str">
        <f t="shared" si="296"/>
        <v>56312012</v>
      </c>
      <c r="B3167" s="117">
        <f t="shared" si="300"/>
        <v>56</v>
      </c>
      <c r="C3167" s="117">
        <f t="shared" si="301"/>
        <v>31</v>
      </c>
      <c r="D3167" s="117">
        <v>244000</v>
      </c>
      <c r="E3167" s="117">
        <v>142000</v>
      </c>
      <c r="F3167" s="117">
        <v>2012</v>
      </c>
      <c r="G3167" s="117">
        <v>2.4282170000000001</v>
      </c>
      <c r="N3167" s="117" t="str">
        <f t="shared" si="297"/>
        <v>244000142000</v>
      </c>
      <c r="O3167" s="117">
        <f t="shared" si="298"/>
        <v>56</v>
      </c>
      <c r="P3167" s="117">
        <f t="shared" si="299"/>
        <v>31</v>
      </c>
      <c r="R3167" s="117">
        <f>VLOOKUP(B3167&amp;"-"&amp;C3167,Backgroundconc!$A$3:$E$2100,4,FALSE)</f>
        <v>244000</v>
      </c>
      <c r="S3167" s="117">
        <f>VLOOKUP(B3167&amp;"-"&amp;C3167,Backgroundconc!$A$3:$E$2100,5,FALSE)</f>
        <v>142000</v>
      </c>
    </row>
    <row r="3168" spans="1:19">
      <c r="A3168" s="117" t="str">
        <f t="shared" si="296"/>
        <v>56322012</v>
      </c>
      <c r="B3168" s="117">
        <f t="shared" si="300"/>
        <v>56</v>
      </c>
      <c r="C3168" s="117">
        <f t="shared" si="301"/>
        <v>32</v>
      </c>
      <c r="D3168" s="117">
        <v>244000</v>
      </c>
      <c r="E3168" s="117">
        <v>146000</v>
      </c>
      <c r="F3168" s="117">
        <v>2012</v>
      </c>
      <c r="G3168" s="117">
        <v>2.504597</v>
      </c>
      <c r="N3168" s="117" t="str">
        <f t="shared" si="297"/>
        <v>244000146000</v>
      </c>
      <c r="O3168" s="117">
        <f t="shared" si="298"/>
        <v>56</v>
      </c>
      <c r="P3168" s="117">
        <f t="shared" si="299"/>
        <v>32</v>
      </c>
      <c r="R3168" s="117">
        <f>VLOOKUP(B3168&amp;"-"&amp;C3168,Backgroundconc!$A$3:$E$2100,4,FALSE)</f>
        <v>244000</v>
      </c>
      <c r="S3168" s="117">
        <f>VLOOKUP(B3168&amp;"-"&amp;C3168,Backgroundconc!$A$3:$E$2100,5,FALSE)</f>
        <v>146000</v>
      </c>
    </row>
    <row r="3169" spans="1:19">
      <c r="A3169" s="117" t="str">
        <f t="shared" si="296"/>
        <v>56332012</v>
      </c>
      <c r="B3169" s="117">
        <f t="shared" si="300"/>
        <v>56</v>
      </c>
      <c r="C3169" s="117">
        <f t="shared" si="301"/>
        <v>33</v>
      </c>
      <c r="D3169" s="117">
        <v>244000</v>
      </c>
      <c r="E3169" s="117">
        <v>150000</v>
      </c>
      <c r="F3169" s="117">
        <v>2012</v>
      </c>
      <c r="G3169" s="117">
        <v>2.384379</v>
      </c>
      <c r="N3169" s="117" t="str">
        <f t="shared" si="297"/>
        <v>244000150000</v>
      </c>
      <c r="O3169" s="117">
        <f t="shared" si="298"/>
        <v>56</v>
      </c>
      <c r="P3169" s="117">
        <f t="shared" si="299"/>
        <v>33</v>
      </c>
      <c r="R3169" s="117">
        <f>VLOOKUP(B3169&amp;"-"&amp;C3169,Backgroundconc!$A$3:$E$2100,4,FALSE)</f>
        <v>244000</v>
      </c>
      <c r="S3169" s="117">
        <f>VLOOKUP(B3169&amp;"-"&amp;C3169,Backgroundconc!$A$3:$E$2100,5,FALSE)</f>
        <v>150000</v>
      </c>
    </row>
    <row r="3170" spans="1:19">
      <c r="A3170" s="117" t="str">
        <f t="shared" si="296"/>
        <v>56342012</v>
      </c>
      <c r="B3170" s="117">
        <f t="shared" si="300"/>
        <v>56</v>
      </c>
      <c r="C3170" s="117">
        <f t="shared" si="301"/>
        <v>34</v>
      </c>
      <c r="D3170" s="117">
        <v>244000</v>
      </c>
      <c r="E3170" s="117">
        <v>154000</v>
      </c>
      <c r="F3170" s="117">
        <v>2012</v>
      </c>
      <c r="G3170" s="117">
        <v>2.4369209999999999</v>
      </c>
      <c r="N3170" s="117" t="str">
        <f t="shared" si="297"/>
        <v>244000154000</v>
      </c>
      <c r="O3170" s="117">
        <f t="shared" si="298"/>
        <v>56</v>
      </c>
      <c r="P3170" s="117">
        <f t="shared" si="299"/>
        <v>34</v>
      </c>
      <c r="R3170" s="117">
        <f>VLOOKUP(B3170&amp;"-"&amp;C3170,Backgroundconc!$A$3:$E$2100,4,FALSE)</f>
        <v>244000</v>
      </c>
      <c r="S3170" s="117">
        <f>VLOOKUP(B3170&amp;"-"&amp;C3170,Backgroundconc!$A$3:$E$2100,5,FALSE)</f>
        <v>154000</v>
      </c>
    </row>
    <row r="3171" spans="1:19">
      <c r="A3171" s="117" t="str">
        <f t="shared" si="296"/>
        <v>56352012</v>
      </c>
      <c r="B3171" s="117">
        <f t="shared" si="300"/>
        <v>56</v>
      </c>
      <c r="C3171" s="117">
        <f t="shared" si="301"/>
        <v>35</v>
      </c>
      <c r="D3171" s="117">
        <v>244000</v>
      </c>
      <c r="E3171" s="117">
        <v>158000</v>
      </c>
      <c r="F3171" s="117">
        <v>2012</v>
      </c>
      <c r="G3171" s="117">
        <v>2.6623920000000001</v>
      </c>
      <c r="N3171" s="117" t="str">
        <f t="shared" si="297"/>
        <v>244000158000</v>
      </c>
      <c r="O3171" s="117">
        <f t="shared" si="298"/>
        <v>56</v>
      </c>
      <c r="P3171" s="117">
        <f t="shared" si="299"/>
        <v>35</v>
      </c>
      <c r="R3171" s="117">
        <f>VLOOKUP(B3171&amp;"-"&amp;C3171,Backgroundconc!$A$3:$E$2100,4,FALSE)</f>
        <v>244000</v>
      </c>
      <c r="S3171" s="117">
        <f>VLOOKUP(B3171&amp;"-"&amp;C3171,Backgroundconc!$A$3:$E$2100,5,FALSE)</f>
        <v>158000</v>
      </c>
    </row>
    <row r="3172" spans="1:19">
      <c r="A3172" s="117" t="str">
        <f t="shared" si="296"/>
        <v>56362012</v>
      </c>
      <c r="B3172" s="117">
        <f t="shared" si="300"/>
        <v>56</v>
      </c>
      <c r="C3172" s="117">
        <f t="shared" si="301"/>
        <v>36</v>
      </c>
      <c r="D3172" s="117">
        <v>244000</v>
      </c>
      <c r="E3172" s="117">
        <v>162000</v>
      </c>
      <c r="F3172" s="117">
        <v>2012</v>
      </c>
      <c r="G3172" s="117">
        <v>2.6532339999999999</v>
      </c>
      <c r="N3172" s="117" t="str">
        <f t="shared" si="297"/>
        <v>244000162000</v>
      </c>
      <c r="O3172" s="117">
        <f t="shared" si="298"/>
        <v>56</v>
      </c>
      <c r="P3172" s="117">
        <f t="shared" si="299"/>
        <v>36</v>
      </c>
      <c r="R3172" s="117">
        <f>VLOOKUP(B3172&amp;"-"&amp;C3172,Backgroundconc!$A$3:$E$2100,4,FALSE)</f>
        <v>244000</v>
      </c>
      <c r="S3172" s="117">
        <f>VLOOKUP(B3172&amp;"-"&amp;C3172,Backgroundconc!$A$3:$E$2100,5,FALSE)</f>
        <v>162000</v>
      </c>
    </row>
    <row r="3173" spans="1:19">
      <c r="A3173" s="117" t="str">
        <f t="shared" si="296"/>
        <v>56372012</v>
      </c>
      <c r="B3173" s="117">
        <f t="shared" si="300"/>
        <v>56</v>
      </c>
      <c r="C3173" s="117">
        <f t="shared" si="301"/>
        <v>37</v>
      </c>
      <c r="D3173" s="117">
        <v>244000</v>
      </c>
      <c r="E3173" s="117">
        <v>166000</v>
      </c>
      <c r="F3173" s="117">
        <v>2012</v>
      </c>
      <c r="G3173" s="117">
        <v>2.7998340000000002</v>
      </c>
      <c r="N3173" s="117" t="str">
        <f t="shared" si="297"/>
        <v>244000166000</v>
      </c>
      <c r="O3173" s="117">
        <f t="shared" si="298"/>
        <v>56</v>
      </c>
      <c r="P3173" s="117">
        <f t="shared" si="299"/>
        <v>37</v>
      </c>
      <c r="R3173" s="117">
        <f>VLOOKUP(B3173&amp;"-"&amp;C3173,Backgroundconc!$A$3:$E$2100,4,FALSE)</f>
        <v>244000</v>
      </c>
      <c r="S3173" s="117">
        <f>VLOOKUP(B3173&amp;"-"&amp;C3173,Backgroundconc!$A$3:$E$2100,5,FALSE)</f>
        <v>166000</v>
      </c>
    </row>
    <row r="3174" spans="1:19">
      <c r="A3174" s="117" t="str">
        <f t="shared" si="296"/>
        <v>56382012</v>
      </c>
      <c r="B3174" s="117">
        <f t="shared" si="300"/>
        <v>56</v>
      </c>
      <c r="C3174" s="117">
        <f t="shared" si="301"/>
        <v>38</v>
      </c>
      <c r="D3174" s="117">
        <v>244000</v>
      </c>
      <c r="E3174" s="117">
        <v>170000</v>
      </c>
      <c r="F3174" s="117">
        <v>2012</v>
      </c>
      <c r="G3174" s="117">
        <v>2.5821000000000001</v>
      </c>
      <c r="N3174" s="117" t="str">
        <f t="shared" si="297"/>
        <v>244000170000</v>
      </c>
      <c r="O3174" s="117">
        <f t="shared" si="298"/>
        <v>56</v>
      </c>
      <c r="P3174" s="117">
        <f t="shared" si="299"/>
        <v>38</v>
      </c>
      <c r="R3174" s="117">
        <f>VLOOKUP(B3174&amp;"-"&amp;C3174,Backgroundconc!$A$3:$E$2100,4,FALSE)</f>
        <v>244000</v>
      </c>
      <c r="S3174" s="117">
        <f>VLOOKUP(B3174&amp;"-"&amp;C3174,Backgroundconc!$A$3:$E$2100,5,FALSE)</f>
        <v>170000</v>
      </c>
    </row>
    <row r="3175" spans="1:19">
      <c r="A3175" s="117" t="str">
        <f t="shared" si="296"/>
        <v>56392012</v>
      </c>
      <c r="B3175" s="117">
        <f t="shared" si="300"/>
        <v>56</v>
      </c>
      <c r="C3175" s="117">
        <f t="shared" si="301"/>
        <v>39</v>
      </c>
      <c r="D3175" s="117">
        <v>244000</v>
      </c>
      <c r="E3175" s="117">
        <v>174000</v>
      </c>
      <c r="F3175" s="117">
        <v>2012</v>
      </c>
      <c r="G3175" s="117">
        <v>2.7290860000000001</v>
      </c>
      <c r="N3175" s="117" t="str">
        <f t="shared" si="297"/>
        <v>244000174000</v>
      </c>
      <c r="O3175" s="117">
        <f t="shared" si="298"/>
        <v>56</v>
      </c>
      <c r="P3175" s="117">
        <f t="shared" si="299"/>
        <v>39</v>
      </c>
      <c r="R3175" s="117">
        <f>VLOOKUP(B3175&amp;"-"&amp;C3175,Backgroundconc!$A$3:$E$2100,4,FALSE)</f>
        <v>244000</v>
      </c>
      <c r="S3175" s="117">
        <f>VLOOKUP(B3175&amp;"-"&amp;C3175,Backgroundconc!$A$3:$E$2100,5,FALSE)</f>
        <v>174000</v>
      </c>
    </row>
    <row r="3176" spans="1:19">
      <c r="A3176" s="117" t="str">
        <f t="shared" si="296"/>
        <v>56402012</v>
      </c>
      <c r="B3176" s="117">
        <f t="shared" si="300"/>
        <v>56</v>
      </c>
      <c r="C3176" s="117">
        <f t="shared" si="301"/>
        <v>40</v>
      </c>
      <c r="D3176" s="117">
        <v>244000</v>
      </c>
      <c r="E3176" s="117">
        <v>178000</v>
      </c>
      <c r="F3176" s="117">
        <v>2012</v>
      </c>
      <c r="G3176" s="117">
        <v>3.11937</v>
      </c>
      <c r="N3176" s="117" t="str">
        <f t="shared" si="297"/>
        <v>244000178000</v>
      </c>
      <c r="O3176" s="117">
        <f t="shared" si="298"/>
        <v>56</v>
      </c>
      <c r="P3176" s="117">
        <f t="shared" si="299"/>
        <v>40</v>
      </c>
      <c r="R3176" s="117">
        <f>VLOOKUP(B3176&amp;"-"&amp;C3176,Backgroundconc!$A$3:$E$2100,4,FALSE)</f>
        <v>244000</v>
      </c>
      <c r="S3176" s="117">
        <f>VLOOKUP(B3176&amp;"-"&amp;C3176,Backgroundconc!$A$3:$E$2100,5,FALSE)</f>
        <v>178000</v>
      </c>
    </row>
    <row r="3177" spans="1:19">
      <c r="A3177" s="117" t="str">
        <f t="shared" si="296"/>
        <v>56412012</v>
      </c>
      <c r="B3177" s="117">
        <f t="shared" si="300"/>
        <v>56</v>
      </c>
      <c r="C3177" s="117">
        <f t="shared" si="301"/>
        <v>41</v>
      </c>
      <c r="D3177" s="117">
        <v>244000</v>
      </c>
      <c r="E3177" s="117">
        <v>182000</v>
      </c>
      <c r="F3177" s="117">
        <v>2012</v>
      </c>
      <c r="G3177" s="117">
        <v>3.1223239999999999</v>
      </c>
      <c r="N3177" s="117" t="str">
        <f t="shared" si="297"/>
        <v>244000182000</v>
      </c>
      <c r="O3177" s="117">
        <f t="shared" si="298"/>
        <v>56</v>
      </c>
      <c r="P3177" s="117">
        <f t="shared" si="299"/>
        <v>41</v>
      </c>
      <c r="R3177" s="117">
        <f>VLOOKUP(B3177&amp;"-"&amp;C3177,Backgroundconc!$A$3:$E$2100,4,FALSE)</f>
        <v>244000</v>
      </c>
      <c r="S3177" s="117">
        <f>VLOOKUP(B3177&amp;"-"&amp;C3177,Backgroundconc!$A$3:$E$2100,5,FALSE)</f>
        <v>182000</v>
      </c>
    </row>
    <row r="3178" spans="1:19">
      <c r="A3178" s="117" t="str">
        <f t="shared" si="296"/>
        <v>56422012</v>
      </c>
      <c r="B3178" s="117">
        <f t="shared" si="300"/>
        <v>56</v>
      </c>
      <c r="C3178" s="117">
        <f t="shared" si="301"/>
        <v>42</v>
      </c>
      <c r="D3178" s="117">
        <v>244000</v>
      </c>
      <c r="E3178" s="117">
        <v>186000</v>
      </c>
      <c r="F3178" s="117">
        <v>2012</v>
      </c>
      <c r="G3178" s="117">
        <v>2.9522339999999998</v>
      </c>
      <c r="N3178" s="117" t="str">
        <f t="shared" si="297"/>
        <v>244000186000</v>
      </c>
      <c r="O3178" s="117">
        <f t="shared" si="298"/>
        <v>56</v>
      </c>
      <c r="P3178" s="117">
        <f t="shared" si="299"/>
        <v>42</v>
      </c>
      <c r="R3178" s="117">
        <f>VLOOKUP(B3178&amp;"-"&amp;C3178,Backgroundconc!$A$3:$E$2100,4,FALSE)</f>
        <v>244000</v>
      </c>
      <c r="S3178" s="117">
        <f>VLOOKUP(B3178&amp;"-"&amp;C3178,Backgroundconc!$A$3:$E$2100,5,FALSE)</f>
        <v>186000</v>
      </c>
    </row>
    <row r="3179" spans="1:19">
      <c r="A3179" s="117" t="str">
        <f t="shared" si="296"/>
        <v>56432012</v>
      </c>
      <c r="B3179" s="117">
        <f t="shared" si="300"/>
        <v>56</v>
      </c>
      <c r="C3179" s="117">
        <f t="shared" si="301"/>
        <v>43</v>
      </c>
      <c r="D3179" s="117">
        <v>244000</v>
      </c>
      <c r="E3179" s="117">
        <v>190000</v>
      </c>
      <c r="F3179" s="117">
        <v>2012</v>
      </c>
      <c r="G3179" s="117">
        <v>2.860592</v>
      </c>
      <c r="N3179" s="117" t="str">
        <f t="shared" si="297"/>
        <v>244000190000</v>
      </c>
      <c r="O3179" s="117">
        <f t="shared" si="298"/>
        <v>56</v>
      </c>
      <c r="P3179" s="117">
        <f t="shared" si="299"/>
        <v>43</v>
      </c>
      <c r="R3179" s="117">
        <f>VLOOKUP(B3179&amp;"-"&amp;C3179,Backgroundconc!$A$3:$E$2100,4,FALSE)</f>
        <v>244000</v>
      </c>
      <c r="S3179" s="117">
        <f>VLOOKUP(B3179&amp;"-"&amp;C3179,Backgroundconc!$A$3:$E$2100,5,FALSE)</f>
        <v>190000</v>
      </c>
    </row>
    <row r="3180" spans="1:19">
      <c r="A3180" s="117" t="str">
        <f t="shared" si="296"/>
        <v>56442012</v>
      </c>
      <c r="B3180" s="117">
        <f t="shared" si="300"/>
        <v>56</v>
      </c>
      <c r="C3180" s="117">
        <f t="shared" si="301"/>
        <v>44</v>
      </c>
      <c r="D3180" s="117">
        <v>244000</v>
      </c>
      <c r="E3180" s="117">
        <v>194000</v>
      </c>
      <c r="F3180" s="117">
        <v>2012</v>
      </c>
      <c r="G3180" s="117">
        <v>2.9732639999999999</v>
      </c>
      <c r="N3180" s="117" t="str">
        <f t="shared" si="297"/>
        <v>244000194000</v>
      </c>
      <c r="O3180" s="117">
        <f t="shared" si="298"/>
        <v>56</v>
      </c>
      <c r="P3180" s="117">
        <f t="shared" si="299"/>
        <v>44</v>
      </c>
      <c r="R3180" s="117">
        <f>VLOOKUP(B3180&amp;"-"&amp;C3180,Backgroundconc!$A$3:$E$2100,4,FALSE)</f>
        <v>244000</v>
      </c>
      <c r="S3180" s="117">
        <f>VLOOKUP(B3180&amp;"-"&amp;C3180,Backgroundconc!$A$3:$E$2100,5,FALSE)</f>
        <v>194000</v>
      </c>
    </row>
    <row r="3181" spans="1:19">
      <c r="A3181" s="117" t="str">
        <f t="shared" si="296"/>
        <v>56452012</v>
      </c>
      <c r="B3181" s="117">
        <f t="shared" si="300"/>
        <v>56</v>
      </c>
      <c r="C3181" s="117">
        <f t="shared" si="301"/>
        <v>45</v>
      </c>
      <c r="D3181" s="117">
        <v>244000</v>
      </c>
      <c r="E3181" s="117">
        <v>198000</v>
      </c>
      <c r="F3181" s="117">
        <v>2012</v>
      </c>
      <c r="G3181" s="117">
        <v>3.0201929999999999</v>
      </c>
      <c r="N3181" s="117" t="str">
        <f t="shared" si="297"/>
        <v>244000198000</v>
      </c>
      <c r="O3181" s="117">
        <f t="shared" si="298"/>
        <v>56</v>
      </c>
      <c r="P3181" s="117">
        <f t="shared" si="299"/>
        <v>45</v>
      </c>
      <c r="R3181" s="117">
        <f>VLOOKUP(B3181&amp;"-"&amp;C3181,Backgroundconc!$A$3:$E$2100,4,FALSE)</f>
        <v>244000</v>
      </c>
      <c r="S3181" s="117">
        <f>VLOOKUP(B3181&amp;"-"&amp;C3181,Backgroundconc!$A$3:$E$2100,5,FALSE)</f>
        <v>198000</v>
      </c>
    </row>
    <row r="3182" spans="1:19">
      <c r="A3182" s="117" t="str">
        <f t="shared" si="296"/>
        <v>56462012</v>
      </c>
      <c r="B3182" s="117">
        <f t="shared" si="300"/>
        <v>56</v>
      </c>
      <c r="C3182" s="117">
        <f t="shared" si="301"/>
        <v>46</v>
      </c>
      <c r="D3182" s="117">
        <v>244000</v>
      </c>
      <c r="E3182" s="117">
        <v>202000</v>
      </c>
      <c r="F3182" s="117">
        <v>2012</v>
      </c>
      <c r="G3182" s="117">
        <v>3.2173189999999998</v>
      </c>
      <c r="N3182" s="117" t="str">
        <f t="shared" si="297"/>
        <v>244000202000</v>
      </c>
      <c r="O3182" s="117">
        <f t="shared" si="298"/>
        <v>56</v>
      </c>
      <c r="P3182" s="117">
        <f t="shared" si="299"/>
        <v>46</v>
      </c>
      <c r="R3182" s="117">
        <f>VLOOKUP(B3182&amp;"-"&amp;C3182,Backgroundconc!$A$3:$E$2100,4,FALSE)</f>
        <v>244000</v>
      </c>
      <c r="S3182" s="117">
        <f>VLOOKUP(B3182&amp;"-"&amp;C3182,Backgroundconc!$A$3:$E$2100,5,FALSE)</f>
        <v>202000</v>
      </c>
    </row>
    <row r="3183" spans="1:19">
      <c r="A3183" s="117" t="str">
        <f t="shared" si="296"/>
        <v>56472012</v>
      </c>
      <c r="B3183" s="117">
        <f t="shared" si="300"/>
        <v>56</v>
      </c>
      <c r="C3183" s="117">
        <f t="shared" si="301"/>
        <v>47</v>
      </c>
      <c r="D3183" s="117">
        <v>244000</v>
      </c>
      <c r="E3183" s="117">
        <v>206000</v>
      </c>
      <c r="F3183" s="117">
        <v>2012</v>
      </c>
      <c r="G3183" s="117">
        <v>3.149985</v>
      </c>
      <c r="N3183" s="117" t="str">
        <f t="shared" si="297"/>
        <v>244000206000</v>
      </c>
      <c r="O3183" s="117">
        <f t="shared" si="298"/>
        <v>56</v>
      </c>
      <c r="P3183" s="117">
        <f t="shared" si="299"/>
        <v>47</v>
      </c>
      <c r="R3183" s="117">
        <f>VLOOKUP(B3183&amp;"-"&amp;C3183,Backgroundconc!$A$3:$E$2100,4,FALSE)</f>
        <v>244000</v>
      </c>
      <c r="S3183" s="117">
        <f>VLOOKUP(B3183&amp;"-"&amp;C3183,Backgroundconc!$A$3:$E$2100,5,FALSE)</f>
        <v>206000</v>
      </c>
    </row>
    <row r="3184" spans="1:19">
      <c r="A3184" s="117" t="str">
        <f t="shared" si="296"/>
        <v>56482012</v>
      </c>
      <c r="B3184" s="117">
        <f t="shared" si="300"/>
        <v>56</v>
      </c>
      <c r="C3184" s="117">
        <f t="shared" si="301"/>
        <v>48</v>
      </c>
      <c r="D3184" s="117">
        <v>244000</v>
      </c>
      <c r="E3184" s="117">
        <v>210000</v>
      </c>
      <c r="F3184" s="117">
        <v>2012</v>
      </c>
      <c r="G3184" s="117">
        <v>3.206334</v>
      </c>
      <c r="N3184" s="117" t="str">
        <f t="shared" si="297"/>
        <v>244000210000</v>
      </c>
      <c r="O3184" s="117">
        <f t="shared" si="298"/>
        <v>56</v>
      </c>
      <c r="P3184" s="117">
        <f t="shared" si="299"/>
        <v>48</v>
      </c>
      <c r="R3184" s="117">
        <f>VLOOKUP(B3184&amp;"-"&amp;C3184,Backgroundconc!$A$3:$E$2100,4,FALSE)</f>
        <v>244000</v>
      </c>
      <c r="S3184" s="117">
        <f>VLOOKUP(B3184&amp;"-"&amp;C3184,Backgroundconc!$A$3:$E$2100,5,FALSE)</f>
        <v>210000</v>
      </c>
    </row>
    <row r="3185" spans="1:19">
      <c r="A3185" s="117" t="str">
        <f t="shared" si="296"/>
        <v>56492012</v>
      </c>
      <c r="B3185" s="117">
        <f t="shared" si="300"/>
        <v>56</v>
      </c>
      <c r="C3185" s="117">
        <f t="shared" si="301"/>
        <v>49</v>
      </c>
      <c r="D3185" s="117">
        <v>244000</v>
      </c>
      <c r="E3185" s="117">
        <v>214000</v>
      </c>
      <c r="F3185" s="117">
        <v>2012</v>
      </c>
      <c r="G3185" s="117">
        <v>3.1053579999999998</v>
      </c>
      <c r="N3185" s="117" t="str">
        <f t="shared" si="297"/>
        <v>244000214000</v>
      </c>
      <c r="O3185" s="117">
        <f t="shared" si="298"/>
        <v>56</v>
      </c>
      <c r="P3185" s="117">
        <f t="shared" si="299"/>
        <v>49</v>
      </c>
      <c r="R3185" s="117" t="e">
        <f>VLOOKUP(B3185&amp;"-"&amp;C3185,Backgroundconc!$A$3:$E$2100,4,FALSE)</f>
        <v>#N/A</v>
      </c>
      <c r="S3185" s="117" t="e">
        <f>VLOOKUP(B3185&amp;"-"&amp;C3185,Backgroundconc!$A$3:$E$2100,5,FALSE)</f>
        <v>#N/A</v>
      </c>
    </row>
    <row r="3186" spans="1:19">
      <c r="A3186" s="117" t="str">
        <f t="shared" si="296"/>
        <v>56502012</v>
      </c>
      <c r="B3186" s="117">
        <f t="shared" si="300"/>
        <v>56</v>
      </c>
      <c r="C3186" s="117">
        <f t="shared" si="301"/>
        <v>50</v>
      </c>
      <c r="D3186" s="117">
        <v>244000</v>
      </c>
      <c r="E3186" s="117">
        <v>218000</v>
      </c>
      <c r="F3186" s="117">
        <v>2012</v>
      </c>
      <c r="G3186" s="117">
        <v>3.021023</v>
      </c>
      <c r="N3186" s="117" t="str">
        <f t="shared" si="297"/>
        <v>244000218000</v>
      </c>
      <c r="O3186" s="117">
        <f t="shared" si="298"/>
        <v>56</v>
      </c>
      <c r="P3186" s="117">
        <f t="shared" si="299"/>
        <v>50</v>
      </c>
      <c r="R3186" s="117" t="e">
        <f>VLOOKUP(B3186&amp;"-"&amp;C3186,Backgroundconc!$A$3:$E$2100,4,FALSE)</f>
        <v>#N/A</v>
      </c>
      <c r="S3186" s="117" t="e">
        <f>VLOOKUP(B3186&amp;"-"&amp;C3186,Backgroundconc!$A$3:$E$2100,5,FALSE)</f>
        <v>#N/A</v>
      </c>
    </row>
    <row r="3187" spans="1:19">
      <c r="A3187" s="117" t="str">
        <f t="shared" si="296"/>
        <v>56512012</v>
      </c>
      <c r="B3187" s="117">
        <f t="shared" si="300"/>
        <v>56</v>
      </c>
      <c r="C3187" s="117">
        <f t="shared" si="301"/>
        <v>51</v>
      </c>
      <c r="D3187" s="117">
        <v>244000</v>
      </c>
      <c r="E3187" s="117">
        <v>222000</v>
      </c>
      <c r="F3187" s="117">
        <v>2012</v>
      </c>
      <c r="G3187" s="117">
        <v>3.4225650000000001</v>
      </c>
      <c r="N3187" s="117" t="str">
        <f t="shared" si="297"/>
        <v>244000222000</v>
      </c>
      <c r="O3187" s="117">
        <f t="shared" si="298"/>
        <v>56</v>
      </c>
      <c r="P3187" s="117">
        <f t="shared" si="299"/>
        <v>51</v>
      </c>
      <c r="R3187" s="117" t="e">
        <f>VLOOKUP(B3187&amp;"-"&amp;C3187,Backgroundconc!$A$3:$E$2100,4,FALSE)</f>
        <v>#N/A</v>
      </c>
      <c r="S3187" s="117" t="e">
        <f>VLOOKUP(B3187&amp;"-"&amp;C3187,Backgroundconc!$A$3:$E$2100,5,FALSE)</f>
        <v>#N/A</v>
      </c>
    </row>
    <row r="3188" spans="1:19">
      <c r="A3188" s="117" t="str">
        <f t="shared" si="296"/>
        <v>56522012</v>
      </c>
      <c r="B3188" s="117">
        <f t="shared" si="300"/>
        <v>56</v>
      </c>
      <c r="C3188" s="117">
        <f t="shared" si="301"/>
        <v>52</v>
      </c>
      <c r="D3188" s="117">
        <v>244000</v>
      </c>
      <c r="E3188" s="117">
        <v>226000</v>
      </c>
      <c r="F3188" s="117">
        <v>2012</v>
      </c>
      <c r="G3188" s="117">
        <v>3.4143910000000002</v>
      </c>
      <c r="N3188" s="117" t="str">
        <f t="shared" si="297"/>
        <v>244000226000</v>
      </c>
      <c r="O3188" s="117">
        <f t="shared" si="298"/>
        <v>56</v>
      </c>
      <c r="P3188" s="117">
        <f t="shared" si="299"/>
        <v>52</v>
      </c>
      <c r="R3188" s="117" t="e">
        <f>VLOOKUP(B3188&amp;"-"&amp;C3188,Backgroundconc!$A$3:$E$2100,4,FALSE)</f>
        <v>#N/A</v>
      </c>
      <c r="S3188" s="117" t="e">
        <f>VLOOKUP(B3188&amp;"-"&amp;C3188,Backgroundconc!$A$3:$E$2100,5,FALSE)</f>
        <v>#N/A</v>
      </c>
    </row>
    <row r="3189" spans="1:19">
      <c r="A3189" s="117" t="str">
        <f t="shared" si="296"/>
        <v>56532012</v>
      </c>
      <c r="B3189" s="117">
        <f t="shared" si="300"/>
        <v>56</v>
      </c>
      <c r="C3189" s="117">
        <f t="shared" si="301"/>
        <v>53</v>
      </c>
      <c r="D3189" s="117">
        <v>244000</v>
      </c>
      <c r="E3189" s="117">
        <v>230000</v>
      </c>
      <c r="F3189" s="117">
        <v>2012</v>
      </c>
      <c r="G3189" s="117">
        <v>3.197854</v>
      </c>
      <c r="N3189" s="117" t="str">
        <f t="shared" si="297"/>
        <v>244000230000</v>
      </c>
      <c r="O3189" s="117">
        <f t="shared" si="298"/>
        <v>56</v>
      </c>
      <c r="P3189" s="117">
        <f t="shared" si="299"/>
        <v>53</v>
      </c>
      <c r="R3189" s="117" t="e">
        <f>VLOOKUP(B3189&amp;"-"&amp;C3189,Backgroundconc!$A$3:$E$2100,4,FALSE)</f>
        <v>#N/A</v>
      </c>
      <c r="S3189" s="117" t="e">
        <f>VLOOKUP(B3189&amp;"-"&amp;C3189,Backgroundconc!$A$3:$E$2100,5,FALSE)</f>
        <v>#N/A</v>
      </c>
    </row>
    <row r="3190" spans="1:19">
      <c r="A3190" s="117" t="str">
        <f t="shared" si="296"/>
        <v>56542012</v>
      </c>
      <c r="B3190" s="117">
        <f t="shared" si="300"/>
        <v>56</v>
      </c>
      <c r="C3190" s="117">
        <f t="shared" si="301"/>
        <v>54</v>
      </c>
      <c r="D3190" s="117">
        <v>244000</v>
      </c>
      <c r="E3190" s="117">
        <v>234000</v>
      </c>
      <c r="F3190" s="117">
        <v>2012</v>
      </c>
      <c r="G3190" s="117">
        <v>3.2482030000000002</v>
      </c>
      <c r="N3190" s="117" t="str">
        <f t="shared" si="297"/>
        <v>244000234000</v>
      </c>
      <c r="O3190" s="117">
        <f t="shared" si="298"/>
        <v>56</v>
      </c>
      <c r="P3190" s="117">
        <f t="shared" si="299"/>
        <v>54</v>
      </c>
      <c r="R3190" s="117" t="e">
        <f>VLOOKUP(B3190&amp;"-"&amp;C3190,Backgroundconc!$A$3:$E$2100,4,FALSE)</f>
        <v>#N/A</v>
      </c>
      <c r="S3190" s="117" t="e">
        <f>VLOOKUP(B3190&amp;"-"&amp;C3190,Backgroundconc!$A$3:$E$2100,5,FALSE)</f>
        <v>#N/A</v>
      </c>
    </row>
    <row r="3191" spans="1:19">
      <c r="A3191" s="117" t="str">
        <f t="shared" si="296"/>
        <v>56552012</v>
      </c>
      <c r="B3191" s="117">
        <f t="shared" si="300"/>
        <v>56</v>
      </c>
      <c r="C3191" s="117">
        <f t="shared" si="301"/>
        <v>55</v>
      </c>
      <c r="D3191" s="117">
        <v>244000</v>
      </c>
      <c r="E3191" s="117">
        <v>238000</v>
      </c>
      <c r="F3191" s="117">
        <v>2012</v>
      </c>
      <c r="G3191" s="117">
        <v>3.2532779999999999</v>
      </c>
      <c r="N3191" s="117" t="str">
        <f t="shared" si="297"/>
        <v>244000238000</v>
      </c>
      <c r="O3191" s="117">
        <f t="shared" si="298"/>
        <v>56</v>
      </c>
      <c r="P3191" s="117">
        <f t="shared" si="299"/>
        <v>55</v>
      </c>
      <c r="R3191" s="117" t="e">
        <f>VLOOKUP(B3191&amp;"-"&amp;C3191,Backgroundconc!$A$3:$E$2100,4,FALSE)</f>
        <v>#N/A</v>
      </c>
      <c r="S3191" s="117" t="e">
        <f>VLOOKUP(B3191&amp;"-"&amp;C3191,Backgroundconc!$A$3:$E$2100,5,FALSE)</f>
        <v>#N/A</v>
      </c>
    </row>
    <row r="3192" spans="1:19">
      <c r="A3192" s="117" t="str">
        <f t="shared" si="296"/>
        <v>56562012</v>
      </c>
      <c r="B3192" s="117">
        <f t="shared" si="300"/>
        <v>56</v>
      </c>
      <c r="C3192" s="117">
        <f t="shared" si="301"/>
        <v>56</v>
      </c>
      <c r="D3192" s="117">
        <v>244000</v>
      </c>
      <c r="E3192" s="117">
        <v>242000</v>
      </c>
      <c r="F3192" s="117">
        <v>2012</v>
      </c>
      <c r="G3192" s="117">
        <v>3.1791520000000002</v>
      </c>
      <c r="N3192" s="117" t="str">
        <f t="shared" si="297"/>
        <v>244000242000</v>
      </c>
      <c r="O3192" s="117">
        <f t="shared" si="298"/>
        <v>56</v>
      </c>
      <c r="P3192" s="117">
        <f t="shared" si="299"/>
        <v>56</v>
      </c>
      <c r="R3192" s="117" t="e">
        <f>VLOOKUP(B3192&amp;"-"&amp;C3192,Backgroundconc!$A$3:$E$2100,4,FALSE)</f>
        <v>#N/A</v>
      </c>
      <c r="S3192" s="117" t="e">
        <f>VLOOKUP(B3192&amp;"-"&amp;C3192,Backgroundconc!$A$3:$E$2100,5,FALSE)</f>
        <v>#N/A</v>
      </c>
    </row>
    <row r="3193" spans="1:19">
      <c r="A3193" s="117" t="str">
        <f t="shared" si="296"/>
        <v>56572012</v>
      </c>
      <c r="B3193" s="117">
        <f t="shared" si="300"/>
        <v>56</v>
      </c>
      <c r="C3193" s="117">
        <f t="shared" si="301"/>
        <v>57</v>
      </c>
      <c r="D3193" s="117">
        <v>244000</v>
      </c>
      <c r="E3193" s="117">
        <v>246000</v>
      </c>
      <c r="F3193" s="117">
        <v>2012</v>
      </c>
      <c r="G3193" s="117">
        <v>3.0834519999999999</v>
      </c>
      <c r="N3193" s="117" t="str">
        <f t="shared" si="297"/>
        <v>244000246000</v>
      </c>
      <c r="O3193" s="117">
        <f t="shared" si="298"/>
        <v>56</v>
      </c>
      <c r="P3193" s="117">
        <f t="shared" si="299"/>
        <v>57</v>
      </c>
      <c r="R3193" s="117" t="e">
        <f>VLOOKUP(B3193&amp;"-"&amp;C3193,Backgroundconc!$A$3:$E$2100,4,FALSE)</f>
        <v>#N/A</v>
      </c>
      <c r="S3193" s="117" t="e">
        <f>VLOOKUP(B3193&amp;"-"&amp;C3193,Backgroundconc!$A$3:$E$2100,5,FALSE)</f>
        <v>#N/A</v>
      </c>
    </row>
    <row r="3194" spans="1:19">
      <c r="A3194" s="117" t="str">
        <f t="shared" si="296"/>
        <v>5712012</v>
      </c>
      <c r="B3194" s="117">
        <f t="shared" si="300"/>
        <v>57</v>
      </c>
      <c r="C3194" s="117">
        <f t="shared" si="301"/>
        <v>1</v>
      </c>
      <c r="D3194" s="117">
        <v>248000</v>
      </c>
      <c r="E3194" s="117">
        <v>22000</v>
      </c>
      <c r="F3194" s="117">
        <v>2012</v>
      </c>
      <c r="G3194" s="117">
        <v>3.027282</v>
      </c>
      <c r="N3194" s="117" t="str">
        <f t="shared" si="297"/>
        <v>24800022000</v>
      </c>
      <c r="O3194" s="117">
        <f t="shared" si="298"/>
        <v>57</v>
      </c>
      <c r="P3194" s="117">
        <f t="shared" si="299"/>
        <v>1</v>
      </c>
      <c r="R3194" s="117" t="e">
        <f>VLOOKUP(B3194&amp;"-"&amp;C3194,Backgroundconc!$A$3:$E$2100,4,FALSE)</f>
        <v>#N/A</v>
      </c>
      <c r="S3194" s="117" t="e">
        <f>VLOOKUP(B3194&amp;"-"&amp;C3194,Backgroundconc!$A$3:$E$2100,5,FALSE)</f>
        <v>#N/A</v>
      </c>
    </row>
    <row r="3195" spans="1:19">
      <c r="A3195" s="117" t="str">
        <f t="shared" si="296"/>
        <v>5722012</v>
      </c>
      <c r="B3195" s="117">
        <f t="shared" si="300"/>
        <v>57</v>
      </c>
      <c r="C3195" s="117">
        <f t="shared" si="301"/>
        <v>2</v>
      </c>
      <c r="D3195" s="117">
        <v>248000</v>
      </c>
      <c r="E3195" s="117">
        <v>26000</v>
      </c>
      <c r="F3195" s="117">
        <v>2012</v>
      </c>
      <c r="G3195" s="117">
        <v>2.828592</v>
      </c>
      <c r="N3195" s="117" t="str">
        <f t="shared" si="297"/>
        <v>24800026000</v>
      </c>
      <c r="O3195" s="117">
        <f t="shared" si="298"/>
        <v>57</v>
      </c>
      <c r="P3195" s="117">
        <f t="shared" si="299"/>
        <v>2</v>
      </c>
      <c r="R3195" s="117">
        <f>VLOOKUP(B3195&amp;"-"&amp;C3195,Backgroundconc!$A$3:$E$2100,4,FALSE)</f>
        <v>248000</v>
      </c>
      <c r="S3195" s="117">
        <f>VLOOKUP(B3195&amp;"-"&amp;C3195,Backgroundconc!$A$3:$E$2100,5,FALSE)</f>
        <v>26000</v>
      </c>
    </row>
    <row r="3196" spans="1:19">
      <c r="A3196" s="117" t="str">
        <f t="shared" si="296"/>
        <v>5732012</v>
      </c>
      <c r="B3196" s="117">
        <f t="shared" si="300"/>
        <v>57</v>
      </c>
      <c r="C3196" s="117">
        <f t="shared" si="301"/>
        <v>3</v>
      </c>
      <c r="D3196" s="117">
        <v>248000</v>
      </c>
      <c r="E3196" s="117">
        <v>30000</v>
      </c>
      <c r="F3196" s="117">
        <v>2012</v>
      </c>
      <c r="G3196" s="117">
        <v>3.0526040000000001</v>
      </c>
      <c r="N3196" s="117" t="str">
        <f t="shared" si="297"/>
        <v>24800030000</v>
      </c>
      <c r="O3196" s="117">
        <f t="shared" si="298"/>
        <v>57</v>
      </c>
      <c r="P3196" s="117">
        <f t="shared" si="299"/>
        <v>3</v>
      </c>
      <c r="R3196" s="117">
        <f>VLOOKUP(B3196&amp;"-"&amp;C3196,Backgroundconc!$A$3:$E$2100,4,FALSE)</f>
        <v>248000</v>
      </c>
      <c r="S3196" s="117">
        <f>VLOOKUP(B3196&amp;"-"&amp;C3196,Backgroundconc!$A$3:$E$2100,5,FALSE)</f>
        <v>30000</v>
      </c>
    </row>
    <row r="3197" spans="1:19">
      <c r="A3197" s="117" t="str">
        <f t="shared" si="296"/>
        <v>5742012</v>
      </c>
      <c r="B3197" s="117">
        <f t="shared" si="300"/>
        <v>57</v>
      </c>
      <c r="C3197" s="117">
        <f t="shared" si="301"/>
        <v>4</v>
      </c>
      <c r="D3197" s="117">
        <v>248000</v>
      </c>
      <c r="E3197" s="117">
        <v>34000</v>
      </c>
      <c r="F3197" s="117">
        <v>2012</v>
      </c>
      <c r="G3197" s="117">
        <v>2.937818</v>
      </c>
      <c r="N3197" s="117" t="str">
        <f t="shared" si="297"/>
        <v>24800034000</v>
      </c>
      <c r="O3197" s="117">
        <f t="shared" si="298"/>
        <v>57</v>
      </c>
      <c r="P3197" s="117">
        <f t="shared" si="299"/>
        <v>4</v>
      </c>
      <c r="R3197" s="117">
        <f>VLOOKUP(B3197&amp;"-"&amp;C3197,Backgroundconc!$A$3:$E$2100,4,FALSE)</f>
        <v>248000</v>
      </c>
      <c r="S3197" s="117">
        <f>VLOOKUP(B3197&amp;"-"&amp;C3197,Backgroundconc!$A$3:$E$2100,5,FALSE)</f>
        <v>34000</v>
      </c>
    </row>
    <row r="3198" spans="1:19">
      <c r="A3198" s="117" t="str">
        <f t="shared" si="296"/>
        <v>5752012</v>
      </c>
      <c r="B3198" s="117">
        <f t="shared" si="300"/>
        <v>57</v>
      </c>
      <c r="C3198" s="117">
        <f t="shared" si="301"/>
        <v>5</v>
      </c>
      <c r="D3198" s="117">
        <v>248000</v>
      </c>
      <c r="E3198" s="117">
        <v>38000</v>
      </c>
      <c r="F3198" s="117">
        <v>2012</v>
      </c>
      <c r="G3198" s="117">
        <v>2.701219</v>
      </c>
      <c r="N3198" s="117" t="str">
        <f t="shared" si="297"/>
        <v>24800038000</v>
      </c>
      <c r="O3198" s="117">
        <f t="shared" si="298"/>
        <v>57</v>
      </c>
      <c r="P3198" s="117">
        <f t="shared" si="299"/>
        <v>5</v>
      </c>
      <c r="R3198" s="117">
        <f>VLOOKUP(B3198&amp;"-"&amp;C3198,Backgroundconc!$A$3:$E$2100,4,FALSE)</f>
        <v>248000</v>
      </c>
      <c r="S3198" s="117">
        <f>VLOOKUP(B3198&amp;"-"&amp;C3198,Backgroundconc!$A$3:$E$2100,5,FALSE)</f>
        <v>38000</v>
      </c>
    </row>
    <row r="3199" spans="1:19">
      <c r="A3199" s="117" t="str">
        <f t="shared" si="296"/>
        <v>5762012</v>
      </c>
      <c r="B3199" s="117">
        <f t="shared" si="300"/>
        <v>57</v>
      </c>
      <c r="C3199" s="117">
        <f t="shared" si="301"/>
        <v>6</v>
      </c>
      <c r="D3199" s="117">
        <v>248000</v>
      </c>
      <c r="E3199" s="117">
        <v>42000</v>
      </c>
      <c r="F3199" s="117">
        <v>2012</v>
      </c>
      <c r="G3199" s="117">
        <v>2.8844180000000001</v>
      </c>
      <c r="N3199" s="117" t="str">
        <f t="shared" si="297"/>
        <v>24800042000</v>
      </c>
      <c r="O3199" s="117">
        <f t="shared" si="298"/>
        <v>57</v>
      </c>
      <c r="P3199" s="117">
        <f t="shared" si="299"/>
        <v>6</v>
      </c>
      <c r="R3199" s="117">
        <f>VLOOKUP(B3199&amp;"-"&amp;C3199,Backgroundconc!$A$3:$E$2100,4,FALSE)</f>
        <v>248000</v>
      </c>
      <c r="S3199" s="117">
        <f>VLOOKUP(B3199&amp;"-"&amp;C3199,Backgroundconc!$A$3:$E$2100,5,FALSE)</f>
        <v>42000</v>
      </c>
    </row>
    <row r="3200" spans="1:19">
      <c r="A3200" s="117" t="str">
        <f t="shared" si="296"/>
        <v>5772012</v>
      </c>
      <c r="B3200" s="117">
        <f t="shared" si="300"/>
        <v>57</v>
      </c>
      <c r="C3200" s="117">
        <f t="shared" si="301"/>
        <v>7</v>
      </c>
      <c r="D3200" s="117">
        <v>248000</v>
      </c>
      <c r="E3200" s="117">
        <v>46000</v>
      </c>
      <c r="F3200" s="117">
        <v>2012</v>
      </c>
      <c r="G3200" s="117">
        <v>3.3011889999999999</v>
      </c>
      <c r="N3200" s="117" t="str">
        <f t="shared" si="297"/>
        <v>24800046000</v>
      </c>
      <c r="O3200" s="117">
        <f t="shared" si="298"/>
        <v>57</v>
      </c>
      <c r="P3200" s="117">
        <f t="shared" si="299"/>
        <v>7</v>
      </c>
      <c r="R3200" s="117">
        <f>VLOOKUP(B3200&amp;"-"&amp;C3200,Backgroundconc!$A$3:$E$2100,4,FALSE)</f>
        <v>248000</v>
      </c>
      <c r="S3200" s="117">
        <f>VLOOKUP(B3200&amp;"-"&amp;C3200,Backgroundconc!$A$3:$E$2100,5,FALSE)</f>
        <v>46000</v>
      </c>
    </row>
    <row r="3201" spans="1:19">
      <c r="A3201" s="117" t="str">
        <f t="shared" si="296"/>
        <v>5782012</v>
      </c>
      <c r="B3201" s="117">
        <f t="shared" si="300"/>
        <v>57</v>
      </c>
      <c r="C3201" s="117">
        <f t="shared" si="301"/>
        <v>8</v>
      </c>
      <c r="D3201" s="117">
        <v>248000</v>
      </c>
      <c r="E3201" s="117">
        <v>50000</v>
      </c>
      <c r="F3201" s="117">
        <v>2012</v>
      </c>
      <c r="G3201" s="117">
        <v>3.1007910000000001</v>
      </c>
      <c r="N3201" s="117" t="str">
        <f t="shared" si="297"/>
        <v>24800050000</v>
      </c>
      <c r="O3201" s="117">
        <f t="shared" si="298"/>
        <v>57</v>
      </c>
      <c r="P3201" s="117">
        <f t="shared" si="299"/>
        <v>8</v>
      </c>
      <c r="R3201" s="117">
        <f>VLOOKUP(B3201&amp;"-"&amp;C3201,Backgroundconc!$A$3:$E$2100,4,FALSE)</f>
        <v>248000</v>
      </c>
      <c r="S3201" s="117">
        <f>VLOOKUP(B3201&amp;"-"&amp;C3201,Backgroundconc!$A$3:$E$2100,5,FALSE)</f>
        <v>50000</v>
      </c>
    </row>
    <row r="3202" spans="1:19">
      <c r="A3202" s="117" t="str">
        <f t="shared" si="296"/>
        <v>5792012</v>
      </c>
      <c r="B3202" s="117">
        <f t="shared" si="300"/>
        <v>57</v>
      </c>
      <c r="C3202" s="117">
        <f t="shared" si="301"/>
        <v>9</v>
      </c>
      <c r="D3202" s="117">
        <v>248000</v>
      </c>
      <c r="E3202" s="117">
        <v>54000</v>
      </c>
      <c r="F3202" s="117">
        <v>2012</v>
      </c>
      <c r="G3202" s="117">
        <v>2.8827340000000001</v>
      </c>
      <c r="N3202" s="117" t="str">
        <f t="shared" si="297"/>
        <v>24800054000</v>
      </c>
      <c r="O3202" s="117">
        <f t="shared" si="298"/>
        <v>57</v>
      </c>
      <c r="P3202" s="117">
        <f t="shared" si="299"/>
        <v>9</v>
      </c>
      <c r="R3202" s="117">
        <f>VLOOKUP(B3202&amp;"-"&amp;C3202,Backgroundconc!$A$3:$E$2100,4,FALSE)</f>
        <v>248000</v>
      </c>
      <c r="S3202" s="117">
        <f>VLOOKUP(B3202&amp;"-"&amp;C3202,Backgroundconc!$A$3:$E$2100,5,FALSE)</f>
        <v>54000</v>
      </c>
    </row>
    <row r="3203" spans="1:19">
      <c r="A3203" s="117" t="str">
        <f t="shared" ref="A3203:A3266" si="302">CONCATENATE(B3203,C3203,F3203)</f>
        <v>57102012</v>
      </c>
      <c r="B3203" s="117">
        <f t="shared" si="300"/>
        <v>57</v>
      </c>
      <c r="C3203" s="117">
        <f t="shared" si="301"/>
        <v>10</v>
      </c>
      <c r="D3203" s="117">
        <v>248000</v>
      </c>
      <c r="E3203" s="117">
        <v>58000</v>
      </c>
      <c r="F3203" s="117">
        <v>2012</v>
      </c>
      <c r="G3203" s="117">
        <v>2.9906060000000001</v>
      </c>
      <c r="N3203" s="117" t="str">
        <f t="shared" ref="N3203:N3266" si="303">D3203&amp;E3203</f>
        <v>24800058000</v>
      </c>
      <c r="O3203" s="117">
        <f t="shared" ref="O3203:O3266" si="304">B3203</f>
        <v>57</v>
      </c>
      <c r="P3203" s="117">
        <f t="shared" ref="P3203:P3266" si="305">C3203</f>
        <v>10</v>
      </c>
      <c r="R3203" s="117">
        <f>VLOOKUP(B3203&amp;"-"&amp;C3203,Backgroundconc!$A$3:$E$2100,4,FALSE)</f>
        <v>248000</v>
      </c>
      <c r="S3203" s="117">
        <f>VLOOKUP(B3203&amp;"-"&amp;C3203,Backgroundconc!$A$3:$E$2100,5,FALSE)</f>
        <v>58000</v>
      </c>
    </row>
    <row r="3204" spans="1:19">
      <c r="A3204" s="117" t="str">
        <f t="shared" si="302"/>
        <v>57112012</v>
      </c>
      <c r="B3204" s="117">
        <f t="shared" si="300"/>
        <v>57</v>
      </c>
      <c r="C3204" s="117">
        <f t="shared" si="301"/>
        <v>11</v>
      </c>
      <c r="D3204" s="117">
        <v>248000</v>
      </c>
      <c r="E3204" s="117">
        <v>62000</v>
      </c>
      <c r="F3204" s="117">
        <v>2012</v>
      </c>
      <c r="G3204" s="117">
        <v>3.266921</v>
      </c>
      <c r="N3204" s="117" t="str">
        <f t="shared" si="303"/>
        <v>24800062000</v>
      </c>
      <c r="O3204" s="117">
        <f t="shared" si="304"/>
        <v>57</v>
      </c>
      <c r="P3204" s="117">
        <f t="shared" si="305"/>
        <v>11</v>
      </c>
      <c r="R3204" s="117">
        <f>VLOOKUP(B3204&amp;"-"&amp;C3204,Backgroundconc!$A$3:$E$2100,4,FALSE)</f>
        <v>248000</v>
      </c>
      <c r="S3204" s="117">
        <f>VLOOKUP(B3204&amp;"-"&amp;C3204,Backgroundconc!$A$3:$E$2100,5,FALSE)</f>
        <v>62000</v>
      </c>
    </row>
    <row r="3205" spans="1:19">
      <c r="A3205" s="117" t="str">
        <f t="shared" si="302"/>
        <v>57122012</v>
      </c>
      <c r="B3205" s="117">
        <f t="shared" si="300"/>
        <v>57</v>
      </c>
      <c r="C3205" s="117">
        <f t="shared" si="301"/>
        <v>12</v>
      </c>
      <c r="D3205" s="117">
        <v>248000</v>
      </c>
      <c r="E3205" s="117">
        <v>66000</v>
      </c>
      <c r="F3205" s="117">
        <v>2012</v>
      </c>
      <c r="G3205" s="117">
        <v>3.3081900000000002</v>
      </c>
      <c r="N3205" s="117" t="str">
        <f t="shared" si="303"/>
        <v>24800066000</v>
      </c>
      <c r="O3205" s="117">
        <f t="shared" si="304"/>
        <v>57</v>
      </c>
      <c r="P3205" s="117">
        <f t="shared" si="305"/>
        <v>12</v>
      </c>
      <c r="R3205" s="117">
        <f>VLOOKUP(B3205&amp;"-"&amp;C3205,Backgroundconc!$A$3:$E$2100,4,FALSE)</f>
        <v>248000</v>
      </c>
      <c r="S3205" s="117">
        <f>VLOOKUP(B3205&amp;"-"&amp;C3205,Backgroundconc!$A$3:$E$2100,5,FALSE)</f>
        <v>66000</v>
      </c>
    </row>
    <row r="3206" spans="1:19">
      <c r="A3206" s="117" t="str">
        <f t="shared" si="302"/>
        <v>57132012</v>
      </c>
      <c r="B3206" s="117">
        <f t="shared" si="300"/>
        <v>57</v>
      </c>
      <c r="C3206" s="117">
        <f t="shared" si="301"/>
        <v>13</v>
      </c>
      <c r="D3206" s="117">
        <v>248000</v>
      </c>
      <c r="E3206" s="117">
        <v>70000</v>
      </c>
      <c r="F3206" s="117">
        <v>2012</v>
      </c>
      <c r="G3206" s="117">
        <v>3.5132750000000001</v>
      </c>
      <c r="N3206" s="117" t="str">
        <f t="shared" si="303"/>
        <v>24800070000</v>
      </c>
      <c r="O3206" s="117">
        <f t="shared" si="304"/>
        <v>57</v>
      </c>
      <c r="P3206" s="117">
        <f t="shared" si="305"/>
        <v>13</v>
      </c>
      <c r="R3206" s="117">
        <f>VLOOKUP(B3206&amp;"-"&amp;C3206,Backgroundconc!$A$3:$E$2100,4,FALSE)</f>
        <v>248000</v>
      </c>
      <c r="S3206" s="117">
        <f>VLOOKUP(B3206&amp;"-"&amp;C3206,Backgroundconc!$A$3:$E$2100,5,FALSE)</f>
        <v>70000</v>
      </c>
    </row>
    <row r="3207" spans="1:19">
      <c r="A3207" s="117" t="str">
        <f t="shared" si="302"/>
        <v>57142012</v>
      </c>
      <c r="B3207" s="117">
        <f t="shared" si="300"/>
        <v>57</v>
      </c>
      <c r="C3207" s="117">
        <f t="shared" si="301"/>
        <v>14</v>
      </c>
      <c r="D3207" s="117">
        <v>248000</v>
      </c>
      <c r="E3207" s="117">
        <v>74000</v>
      </c>
      <c r="F3207" s="117">
        <v>2012</v>
      </c>
      <c r="G3207" s="117">
        <v>3.7329310000000002</v>
      </c>
      <c r="N3207" s="117" t="str">
        <f t="shared" si="303"/>
        <v>24800074000</v>
      </c>
      <c r="O3207" s="117">
        <f t="shared" si="304"/>
        <v>57</v>
      </c>
      <c r="P3207" s="117">
        <f t="shared" si="305"/>
        <v>14</v>
      </c>
      <c r="R3207" s="117">
        <f>VLOOKUP(B3207&amp;"-"&amp;C3207,Backgroundconc!$A$3:$E$2100,4,FALSE)</f>
        <v>248000</v>
      </c>
      <c r="S3207" s="117">
        <f>VLOOKUP(B3207&amp;"-"&amp;C3207,Backgroundconc!$A$3:$E$2100,5,FALSE)</f>
        <v>74000</v>
      </c>
    </row>
    <row r="3208" spans="1:19">
      <c r="A3208" s="117" t="str">
        <f t="shared" si="302"/>
        <v>57152012</v>
      </c>
      <c r="B3208" s="117">
        <f t="shared" si="300"/>
        <v>57</v>
      </c>
      <c r="C3208" s="117">
        <f t="shared" si="301"/>
        <v>15</v>
      </c>
      <c r="D3208" s="117">
        <v>248000</v>
      </c>
      <c r="E3208" s="117">
        <v>78000</v>
      </c>
      <c r="F3208" s="117">
        <v>2012</v>
      </c>
      <c r="G3208" s="117">
        <v>3.8228749999999998</v>
      </c>
      <c r="N3208" s="117" t="str">
        <f t="shared" si="303"/>
        <v>24800078000</v>
      </c>
      <c r="O3208" s="117">
        <f t="shared" si="304"/>
        <v>57</v>
      </c>
      <c r="P3208" s="117">
        <f t="shared" si="305"/>
        <v>15</v>
      </c>
      <c r="R3208" s="117">
        <f>VLOOKUP(B3208&amp;"-"&amp;C3208,Backgroundconc!$A$3:$E$2100,4,FALSE)</f>
        <v>248000</v>
      </c>
      <c r="S3208" s="117">
        <f>VLOOKUP(B3208&amp;"-"&amp;C3208,Backgroundconc!$A$3:$E$2100,5,FALSE)</f>
        <v>78000</v>
      </c>
    </row>
    <row r="3209" spans="1:19">
      <c r="A3209" s="117" t="str">
        <f t="shared" si="302"/>
        <v>57162012</v>
      </c>
      <c r="B3209" s="117">
        <f t="shared" si="300"/>
        <v>57</v>
      </c>
      <c r="C3209" s="117">
        <f t="shared" si="301"/>
        <v>16</v>
      </c>
      <c r="D3209" s="117">
        <v>248000</v>
      </c>
      <c r="E3209" s="117">
        <v>82000</v>
      </c>
      <c r="F3209" s="117">
        <v>2012</v>
      </c>
      <c r="G3209" s="117">
        <v>3.6035840000000001</v>
      </c>
      <c r="N3209" s="117" t="str">
        <f t="shared" si="303"/>
        <v>24800082000</v>
      </c>
      <c r="O3209" s="117">
        <f t="shared" si="304"/>
        <v>57</v>
      </c>
      <c r="P3209" s="117">
        <f t="shared" si="305"/>
        <v>16</v>
      </c>
      <c r="R3209" s="117">
        <f>VLOOKUP(B3209&amp;"-"&amp;C3209,Backgroundconc!$A$3:$E$2100,4,FALSE)</f>
        <v>248000</v>
      </c>
      <c r="S3209" s="117">
        <f>VLOOKUP(B3209&amp;"-"&amp;C3209,Backgroundconc!$A$3:$E$2100,5,FALSE)</f>
        <v>82000</v>
      </c>
    </row>
    <row r="3210" spans="1:19">
      <c r="A3210" s="117" t="str">
        <f t="shared" si="302"/>
        <v>57172012</v>
      </c>
      <c r="B3210" s="117">
        <f t="shared" si="300"/>
        <v>57</v>
      </c>
      <c r="C3210" s="117">
        <f t="shared" si="301"/>
        <v>17</v>
      </c>
      <c r="D3210" s="117">
        <v>248000</v>
      </c>
      <c r="E3210" s="117">
        <v>86000</v>
      </c>
      <c r="F3210" s="117">
        <v>2012</v>
      </c>
      <c r="G3210" s="117">
        <v>3.600152</v>
      </c>
      <c r="N3210" s="117" t="str">
        <f t="shared" si="303"/>
        <v>24800086000</v>
      </c>
      <c r="O3210" s="117">
        <f t="shared" si="304"/>
        <v>57</v>
      </c>
      <c r="P3210" s="117">
        <f t="shared" si="305"/>
        <v>17</v>
      </c>
      <c r="R3210" s="117">
        <f>VLOOKUP(B3210&amp;"-"&amp;C3210,Backgroundconc!$A$3:$E$2100,4,FALSE)</f>
        <v>248000</v>
      </c>
      <c r="S3210" s="117">
        <f>VLOOKUP(B3210&amp;"-"&amp;C3210,Backgroundconc!$A$3:$E$2100,5,FALSE)</f>
        <v>86000</v>
      </c>
    </row>
    <row r="3211" spans="1:19">
      <c r="A3211" s="117" t="str">
        <f t="shared" si="302"/>
        <v>57182012</v>
      </c>
      <c r="B3211" s="117">
        <f t="shared" si="300"/>
        <v>57</v>
      </c>
      <c r="C3211" s="117">
        <f t="shared" si="301"/>
        <v>18</v>
      </c>
      <c r="D3211" s="117">
        <v>248000</v>
      </c>
      <c r="E3211" s="117">
        <v>90000</v>
      </c>
      <c r="F3211" s="117">
        <v>2012</v>
      </c>
      <c r="G3211" s="117">
        <v>3.4551129999999999</v>
      </c>
      <c r="N3211" s="117" t="str">
        <f t="shared" si="303"/>
        <v>24800090000</v>
      </c>
      <c r="O3211" s="117">
        <f t="shared" si="304"/>
        <v>57</v>
      </c>
      <c r="P3211" s="117">
        <f t="shared" si="305"/>
        <v>18</v>
      </c>
      <c r="R3211" s="117">
        <f>VLOOKUP(B3211&amp;"-"&amp;C3211,Backgroundconc!$A$3:$E$2100,4,FALSE)</f>
        <v>248000</v>
      </c>
      <c r="S3211" s="117">
        <f>VLOOKUP(B3211&amp;"-"&amp;C3211,Backgroundconc!$A$3:$E$2100,5,FALSE)</f>
        <v>90000</v>
      </c>
    </row>
    <row r="3212" spans="1:19">
      <c r="A3212" s="117" t="str">
        <f t="shared" si="302"/>
        <v>57192012</v>
      </c>
      <c r="B3212" s="117">
        <f t="shared" si="300"/>
        <v>57</v>
      </c>
      <c r="C3212" s="117">
        <f t="shared" si="301"/>
        <v>19</v>
      </c>
      <c r="D3212" s="117">
        <v>248000</v>
      </c>
      <c r="E3212" s="117">
        <v>94000</v>
      </c>
      <c r="F3212" s="117">
        <v>2012</v>
      </c>
      <c r="G3212" s="117">
        <v>3.0637379999999999</v>
      </c>
      <c r="N3212" s="117" t="str">
        <f t="shared" si="303"/>
        <v>24800094000</v>
      </c>
      <c r="O3212" s="117">
        <f t="shared" si="304"/>
        <v>57</v>
      </c>
      <c r="P3212" s="117">
        <f t="shared" si="305"/>
        <v>19</v>
      </c>
      <c r="R3212" s="117">
        <f>VLOOKUP(B3212&amp;"-"&amp;C3212,Backgroundconc!$A$3:$E$2100,4,FALSE)</f>
        <v>248000</v>
      </c>
      <c r="S3212" s="117">
        <f>VLOOKUP(B3212&amp;"-"&amp;C3212,Backgroundconc!$A$3:$E$2100,5,FALSE)</f>
        <v>94000</v>
      </c>
    </row>
    <row r="3213" spans="1:19">
      <c r="A3213" s="117" t="str">
        <f t="shared" si="302"/>
        <v>57202012</v>
      </c>
      <c r="B3213" s="117">
        <f t="shared" si="300"/>
        <v>57</v>
      </c>
      <c r="C3213" s="117">
        <f t="shared" si="301"/>
        <v>20</v>
      </c>
      <c r="D3213" s="117">
        <v>248000</v>
      </c>
      <c r="E3213" s="117">
        <v>98000</v>
      </c>
      <c r="F3213" s="117">
        <v>2012</v>
      </c>
      <c r="G3213" s="117">
        <v>3.0757560000000002</v>
      </c>
      <c r="N3213" s="117" t="str">
        <f t="shared" si="303"/>
        <v>24800098000</v>
      </c>
      <c r="O3213" s="117">
        <f t="shared" si="304"/>
        <v>57</v>
      </c>
      <c r="P3213" s="117">
        <f t="shared" si="305"/>
        <v>20</v>
      </c>
      <c r="R3213" s="117">
        <f>VLOOKUP(B3213&amp;"-"&amp;C3213,Backgroundconc!$A$3:$E$2100,4,FALSE)</f>
        <v>248000</v>
      </c>
      <c r="S3213" s="117">
        <f>VLOOKUP(B3213&amp;"-"&amp;C3213,Backgroundconc!$A$3:$E$2100,5,FALSE)</f>
        <v>98000</v>
      </c>
    </row>
    <row r="3214" spans="1:19">
      <c r="A3214" s="117" t="str">
        <f t="shared" si="302"/>
        <v>57212012</v>
      </c>
      <c r="B3214" s="117">
        <f t="shared" si="300"/>
        <v>57</v>
      </c>
      <c r="C3214" s="117">
        <f t="shared" si="301"/>
        <v>21</v>
      </c>
      <c r="D3214" s="117">
        <v>248000</v>
      </c>
      <c r="E3214" s="117">
        <v>102000</v>
      </c>
      <c r="F3214" s="117">
        <v>2012</v>
      </c>
      <c r="G3214" s="117">
        <v>3.1562739999999998</v>
      </c>
      <c r="N3214" s="117" t="str">
        <f t="shared" si="303"/>
        <v>248000102000</v>
      </c>
      <c r="O3214" s="117">
        <f t="shared" si="304"/>
        <v>57</v>
      </c>
      <c r="P3214" s="117">
        <f t="shared" si="305"/>
        <v>21</v>
      </c>
      <c r="R3214" s="117">
        <f>VLOOKUP(B3214&amp;"-"&amp;C3214,Backgroundconc!$A$3:$E$2100,4,FALSE)</f>
        <v>248000</v>
      </c>
      <c r="S3214" s="117">
        <f>VLOOKUP(B3214&amp;"-"&amp;C3214,Backgroundconc!$A$3:$E$2100,5,FALSE)</f>
        <v>102000</v>
      </c>
    </row>
    <row r="3215" spans="1:19">
      <c r="A3215" s="117" t="str">
        <f t="shared" si="302"/>
        <v>57222012</v>
      </c>
      <c r="B3215" s="117">
        <f t="shared" si="300"/>
        <v>57</v>
      </c>
      <c r="C3215" s="117">
        <f t="shared" si="301"/>
        <v>22</v>
      </c>
      <c r="D3215" s="117">
        <v>248000</v>
      </c>
      <c r="E3215" s="117">
        <v>106000</v>
      </c>
      <c r="F3215" s="117">
        <v>2012</v>
      </c>
      <c r="G3215" s="117">
        <v>3.0667599999999999</v>
      </c>
      <c r="N3215" s="117" t="str">
        <f t="shared" si="303"/>
        <v>248000106000</v>
      </c>
      <c r="O3215" s="117">
        <f t="shared" si="304"/>
        <v>57</v>
      </c>
      <c r="P3215" s="117">
        <f t="shared" si="305"/>
        <v>22</v>
      </c>
      <c r="R3215" s="117">
        <f>VLOOKUP(B3215&amp;"-"&amp;C3215,Backgroundconc!$A$3:$E$2100,4,FALSE)</f>
        <v>248000</v>
      </c>
      <c r="S3215" s="117">
        <f>VLOOKUP(B3215&amp;"-"&amp;C3215,Backgroundconc!$A$3:$E$2100,5,FALSE)</f>
        <v>106000</v>
      </c>
    </row>
    <row r="3216" spans="1:19">
      <c r="A3216" s="117" t="str">
        <f t="shared" si="302"/>
        <v>57232012</v>
      </c>
      <c r="B3216" s="117">
        <f t="shared" si="300"/>
        <v>57</v>
      </c>
      <c r="C3216" s="117">
        <f t="shared" si="301"/>
        <v>23</v>
      </c>
      <c r="D3216" s="117">
        <v>248000</v>
      </c>
      <c r="E3216" s="117">
        <v>110000</v>
      </c>
      <c r="F3216" s="117">
        <v>2012</v>
      </c>
      <c r="G3216" s="117">
        <v>2.943136</v>
      </c>
      <c r="N3216" s="117" t="str">
        <f t="shared" si="303"/>
        <v>248000110000</v>
      </c>
      <c r="O3216" s="117">
        <f t="shared" si="304"/>
        <v>57</v>
      </c>
      <c r="P3216" s="117">
        <f t="shared" si="305"/>
        <v>23</v>
      </c>
      <c r="R3216" s="117">
        <f>VLOOKUP(B3216&amp;"-"&amp;C3216,Backgroundconc!$A$3:$E$2100,4,FALSE)</f>
        <v>248000</v>
      </c>
      <c r="S3216" s="117">
        <f>VLOOKUP(B3216&amp;"-"&amp;C3216,Backgroundconc!$A$3:$E$2100,5,FALSE)</f>
        <v>110000</v>
      </c>
    </row>
    <row r="3217" spans="1:19">
      <c r="A3217" s="117" t="str">
        <f t="shared" si="302"/>
        <v>57242012</v>
      </c>
      <c r="B3217" s="117">
        <f t="shared" si="300"/>
        <v>57</v>
      </c>
      <c r="C3217" s="117">
        <f t="shared" si="301"/>
        <v>24</v>
      </c>
      <c r="D3217" s="117">
        <v>248000</v>
      </c>
      <c r="E3217" s="117">
        <v>114000</v>
      </c>
      <c r="F3217" s="117">
        <v>2012</v>
      </c>
      <c r="G3217" s="117">
        <v>2.8542689999999999</v>
      </c>
      <c r="N3217" s="117" t="str">
        <f t="shared" si="303"/>
        <v>248000114000</v>
      </c>
      <c r="O3217" s="117">
        <f t="shared" si="304"/>
        <v>57</v>
      </c>
      <c r="P3217" s="117">
        <f t="shared" si="305"/>
        <v>24</v>
      </c>
      <c r="R3217" s="117">
        <f>VLOOKUP(B3217&amp;"-"&amp;C3217,Backgroundconc!$A$3:$E$2100,4,FALSE)</f>
        <v>248000</v>
      </c>
      <c r="S3217" s="117">
        <f>VLOOKUP(B3217&amp;"-"&amp;C3217,Backgroundconc!$A$3:$E$2100,5,FALSE)</f>
        <v>114000</v>
      </c>
    </row>
    <row r="3218" spans="1:19">
      <c r="A3218" s="117" t="str">
        <f t="shared" si="302"/>
        <v>57252012</v>
      </c>
      <c r="B3218" s="117">
        <f t="shared" si="300"/>
        <v>57</v>
      </c>
      <c r="C3218" s="117">
        <f t="shared" si="301"/>
        <v>25</v>
      </c>
      <c r="D3218" s="117">
        <v>248000</v>
      </c>
      <c r="E3218" s="117">
        <v>118000</v>
      </c>
      <c r="F3218" s="117">
        <v>2012</v>
      </c>
      <c r="G3218" s="117">
        <v>2.8426089999999999</v>
      </c>
      <c r="N3218" s="117" t="str">
        <f t="shared" si="303"/>
        <v>248000118000</v>
      </c>
      <c r="O3218" s="117">
        <f t="shared" si="304"/>
        <v>57</v>
      </c>
      <c r="P3218" s="117">
        <f t="shared" si="305"/>
        <v>25</v>
      </c>
      <c r="R3218" s="117">
        <f>VLOOKUP(B3218&amp;"-"&amp;C3218,Backgroundconc!$A$3:$E$2100,4,FALSE)</f>
        <v>248000</v>
      </c>
      <c r="S3218" s="117">
        <f>VLOOKUP(B3218&amp;"-"&amp;C3218,Backgroundconc!$A$3:$E$2100,5,FALSE)</f>
        <v>118000</v>
      </c>
    </row>
    <row r="3219" spans="1:19">
      <c r="A3219" s="117" t="str">
        <f t="shared" si="302"/>
        <v>57262012</v>
      </c>
      <c r="B3219" s="117">
        <f t="shared" si="300"/>
        <v>57</v>
      </c>
      <c r="C3219" s="117">
        <f t="shared" si="301"/>
        <v>26</v>
      </c>
      <c r="D3219" s="117">
        <v>248000</v>
      </c>
      <c r="E3219" s="117">
        <v>122000</v>
      </c>
      <c r="F3219" s="117">
        <v>2012</v>
      </c>
      <c r="G3219" s="117">
        <v>2.7022840000000001</v>
      </c>
      <c r="N3219" s="117" t="str">
        <f t="shared" si="303"/>
        <v>248000122000</v>
      </c>
      <c r="O3219" s="117">
        <f t="shared" si="304"/>
        <v>57</v>
      </c>
      <c r="P3219" s="117">
        <f t="shared" si="305"/>
        <v>26</v>
      </c>
      <c r="R3219" s="117">
        <f>VLOOKUP(B3219&amp;"-"&amp;C3219,Backgroundconc!$A$3:$E$2100,4,FALSE)</f>
        <v>248000</v>
      </c>
      <c r="S3219" s="117">
        <f>VLOOKUP(B3219&amp;"-"&amp;C3219,Backgroundconc!$A$3:$E$2100,5,FALSE)</f>
        <v>122000</v>
      </c>
    </row>
    <row r="3220" spans="1:19">
      <c r="A3220" s="117" t="str">
        <f t="shared" si="302"/>
        <v>57272012</v>
      </c>
      <c r="B3220" s="117">
        <f t="shared" si="300"/>
        <v>57</v>
      </c>
      <c r="C3220" s="117">
        <f t="shared" si="301"/>
        <v>27</v>
      </c>
      <c r="D3220" s="117">
        <v>248000</v>
      </c>
      <c r="E3220" s="117">
        <v>126000</v>
      </c>
      <c r="F3220" s="117">
        <v>2012</v>
      </c>
      <c r="G3220" s="117">
        <v>2.596155</v>
      </c>
      <c r="N3220" s="117" t="str">
        <f t="shared" si="303"/>
        <v>248000126000</v>
      </c>
      <c r="O3220" s="117">
        <f t="shared" si="304"/>
        <v>57</v>
      </c>
      <c r="P3220" s="117">
        <f t="shared" si="305"/>
        <v>27</v>
      </c>
      <c r="R3220" s="117">
        <f>VLOOKUP(B3220&amp;"-"&amp;C3220,Backgroundconc!$A$3:$E$2100,4,FALSE)</f>
        <v>248000</v>
      </c>
      <c r="S3220" s="117">
        <f>VLOOKUP(B3220&amp;"-"&amp;C3220,Backgroundconc!$A$3:$E$2100,5,FALSE)</f>
        <v>126000</v>
      </c>
    </row>
    <row r="3221" spans="1:19">
      <c r="A3221" s="117" t="str">
        <f t="shared" si="302"/>
        <v>57282012</v>
      </c>
      <c r="B3221" s="117">
        <f t="shared" si="300"/>
        <v>57</v>
      </c>
      <c r="C3221" s="117">
        <f t="shared" si="301"/>
        <v>28</v>
      </c>
      <c r="D3221" s="117">
        <v>248000</v>
      </c>
      <c r="E3221" s="117">
        <v>130000</v>
      </c>
      <c r="F3221" s="117">
        <v>2012</v>
      </c>
      <c r="G3221" s="117">
        <v>2.6729419999999999</v>
      </c>
      <c r="N3221" s="117" t="str">
        <f t="shared" si="303"/>
        <v>248000130000</v>
      </c>
      <c r="O3221" s="117">
        <f t="shared" si="304"/>
        <v>57</v>
      </c>
      <c r="P3221" s="117">
        <f t="shared" si="305"/>
        <v>28</v>
      </c>
      <c r="R3221" s="117">
        <f>VLOOKUP(B3221&amp;"-"&amp;C3221,Backgroundconc!$A$3:$E$2100,4,FALSE)</f>
        <v>248000</v>
      </c>
      <c r="S3221" s="117">
        <f>VLOOKUP(B3221&amp;"-"&amp;C3221,Backgroundconc!$A$3:$E$2100,5,FALSE)</f>
        <v>130000</v>
      </c>
    </row>
    <row r="3222" spans="1:19">
      <c r="A3222" s="117" t="str">
        <f t="shared" si="302"/>
        <v>57292012</v>
      </c>
      <c r="B3222" s="117">
        <f t="shared" si="300"/>
        <v>57</v>
      </c>
      <c r="C3222" s="117">
        <f t="shared" si="301"/>
        <v>29</v>
      </c>
      <c r="D3222" s="117">
        <v>248000</v>
      </c>
      <c r="E3222" s="117">
        <v>134000</v>
      </c>
      <c r="F3222" s="117">
        <v>2012</v>
      </c>
      <c r="G3222" s="117">
        <v>2.666544</v>
      </c>
      <c r="N3222" s="117" t="str">
        <f t="shared" si="303"/>
        <v>248000134000</v>
      </c>
      <c r="O3222" s="117">
        <f t="shared" si="304"/>
        <v>57</v>
      </c>
      <c r="P3222" s="117">
        <f t="shared" si="305"/>
        <v>29</v>
      </c>
      <c r="R3222" s="117">
        <f>VLOOKUP(B3222&amp;"-"&amp;C3222,Backgroundconc!$A$3:$E$2100,4,FALSE)</f>
        <v>248000</v>
      </c>
      <c r="S3222" s="117">
        <f>VLOOKUP(B3222&amp;"-"&amp;C3222,Backgroundconc!$A$3:$E$2100,5,FALSE)</f>
        <v>134000</v>
      </c>
    </row>
    <row r="3223" spans="1:19">
      <c r="A3223" s="117" t="str">
        <f t="shared" si="302"/>
        <v>57302012</v>
      </c>
      <c r="B3223" s="117">
        <f t="shared" si="300"/>
        <v>57</v>
      </c>
      <c r="C3223" s="117">
        <f t="shared" si="301"/>
        <v>30</v>
      </c>
      <c r="D3223" s="117">
        <v>248000</v>
      </c>
      <c r="E3223" s="117">
        <v>138000</v>
      </c>
      <c r="F3223" s="117">
        <v>2012</v>
      </c>
      <c r="G3223" s="117">
        <v>2.7391580000000002</v>
      </c>
      <c r="N3223" s="117" t="str">
        <f t="shared" si="303"/>
        <v>248000138000</v>
      </c>
      <c r="O3223" s="117">
        <f t="shared" si="304"/>
        <v>57</v>
      </c>
      <c r="P3223" s="117">
        <f t="shared" si="305"/>
        <v>30</v>
      </c>
      <c r="R3223" s="117">
        <f>VLOOKUP(B3223&amp;"-"&amp;C3223,Backgroundconc!$A$3:$E$2100,4,FALSE)</f>
        <v>248000</v>
      </c>
      <c r="S3223" s="117">
        <f>VLOOKUP(B3223&amp;"-"&amp;C3223,Backgroundconc!$A$3:$E$2100,5,FALSE)</f>
        <v>138000</v>
      </c>
    </row>
    <row r="3224" spans="1:19">
      <c r="A3224" s="117" t="str">
        <f t="shared" si="302"/>
        <v>57312012</v>
      </c>
      <c r="B3224" s="117">
        <f t="shared" si="300"/>
        <v>57</v>
      </c>
      <c r="C3224" s="117">
        <f t="shared" si="301"/>
        <v>31</v>
      </c>
      <c r="D3224" s="117">
        <v>248000</v>
      </c>
      <c r="E3224" s="117">
        <v>142000</v>
      </c>
      <c r="F3224" s="117">
        <v>2012</v>
      </c>
      <c r="G3224" s="117">
        <v>2.8630270000000002</v>
      </c>
      <c r="N3224" s="117" t="str">
        <f t="shared" si="303"/>
        <v>248000142000</v>
      </c>
      <c r="O3224" s="117">
        <f t="shared" si="304"/>
        <v>57</v>
      </c>
      <c r="P3224" s="117">
        <f t="shared" si="305"/>
        <v>31</v>
      </c>
      <c r="R3224" s="117">
        <f>VLOOKUP(B3224&amp;"-"&amp;C3224,Backgroundconc!$A$3:$E$2100,4,FALSE)</f>
        <v>248000</v>
      </c>
      <c r="S3224" s="117">
        <f>VLOOKUP(B3224&amp;"-"&amp;C3224,Backgroundconc!$A$3:$E$2100,5,FALSE)</f>
        <v>142000</v>
      </c>
    </row>
    <row r="3225" spans="1:19">
      <c r="A3225" s="117" t="str">
        <f t="shared" si="302"/>
        <v>57322012</v>
      </c>
      <c r="B3225" s="117">
        <f t="shared" si="300"/>
        <v>57</v>
      </c>
      <c r="C3225" s="117">
        <f t="shared" si="301"/>
        <v>32</v>
      </c>
      <c r="D3225" s="117">
        <v>248000</v>
      </c>
      <c r="E3225" s="117">
        <v>146000</v>
      </c>
      <c r="F3225" s="117">
        <v>2012</v>
      </c>
      <c r="G3225" s="117">
        <v>2.855934</v>
      </c>
      <c r="N3225" s="117" t="str">
        <f t="shared" si="303"/>
        <v>248000146000</v>
      </c>
      <c r="O3225" s="117">
        <f t="shared" si="304"/>
        <v>57</v>
      </c>
      <c r="P3225" s="117">
        <f t="shared" si="305"/>
        <v>32</v>
      </c>
      <c r="R3225" s="117">
        <f>VLOOKUP(B3225&amp;"-"&amp;C3225,Backgroundconc!$A$3:$E$2100,4,FALSE)</f>
        <v>248000</v>
      </c>
      <c r="S3225" s="117">
        <f>VLOOKUP(B3225&amp;"-"&amp;C3225,Backgroundconc!$A$3:$E$2100,5,FALSE)</f>
        <v>146000</v>
      </c>
    </row>
    <row r="3226" spans="1:19">
      <c r="A3226" s="117" t="str">
        <f t="shared" si="302"/>
        <v>57332012</v>
      </c>
      <c r="B3226" s="117">
        <f t="shared" si="300"/>
        <v>57</v>
      </c>
      <c r="C3226" s="117">
        <f t="shared" si="301"/>
        <v>33</v>
      </c>
      <c r="D3226" s="117">
        <v>248000</v>
      </c>
      <c r="E3226" s="117">
        <v>150000</v>
      </c>
      <c r="F3226" s="117">
        <v>2012</v>
      </c>
      <c r="G3226" s="117">
        <v>2.76695</v>
      </c>
      <c r="N3226" s="117" t="str">
        <f t="shared" si="303"/>
        <v>248000150000</v>
      </c>
      <c r="O3226" s="117">
        <f t="shared" si="304"/>
        <v>57</v>
      </c>
      <c r="P3226" s="117">
        <f t="shared" si="305"/>
        <v>33</v>
      </c>
      <c r="R3226" s="117">
        <f>VLOOKUP(B3226&amp;"-"&amp;C3226,Backgroundconc!$A$3:$E$2100,4,FALSE)</f>
        <v>248000</v>
      </c>
      <c r="S3226" s="117">
        <f>VLOOKUP(B3226&amp;"-"&amp;C3226,Backgroundconc!$A$3:$E$2100,5,FALSE)</f>
        <v>150000</v>
      </c>
    </row>
    <row r="3227" spans="1:19">
      <c r="A3227" s="117" t="str">
        <f t="shared" si="302"/>
        <v>57342012</v>
      </c>
      <c r="B3227" s="117">
        <f t="shared" si="300"/>
        <v>57</v>
      </c>
      <c r="C3227" s="117">
        <f t="shared" si="301"/>
        <v>34</v>
      </c>
      <c r="D3227" s="117">
        <v>248000</v>
      </c>
      <c r="E3227" s="117">
        <v>154000</v>
      </c>
      <c r="F3227" s="117">
        <v>2012</v>
      </c>
      <c r="G3227" s="117">
        <v>2.697635</v>
      </c>
      <c r="N3227" s="117" t="str">
        <f t="shared" si="303"/>
        <v>248000154000</v>
      </c>
      <c r="O3227" s="117">
        <f t="shared" si="304"/>
        <v>57</v>
      </c>
      <c r="P3227" s="117">
        <f t="shared" si="305"/>
        <v>34</v>
      </c>
      <c r="R3227" s="117">
        <f>VLOOKUP(B3227&amp;"-"&amp;C3227,Backgroundconc!$A$3:$E$2100,4,FALSE)</f>
        <v>248000</v>
      </c>
      <c r="S3227" s="117">
        <f>VLOOKUP(B3227&amp;"-"&amp;C3227,Backgroundconc!$A$3:$E$2100,5,FALSE)</f>
        <v>154000</v>
      </c>
    </row>
    <row r="3228" spans="1:19">
      <c r="A3228" s="117" t="str">
        <f t="shared" si="302"/>
        <v>57352012</v>
      </c>
      <c r="B3228" s="117">
        <f t="shared" ref="B3228:B3291" si="306">(D3228-24000)/4000+1</f>
        <v>57</v>
      </c>
      <c r="C3228" s="117">
        <f t="shared" ref="C3228:C3291" si="307">(E3228-22000)/4000+1</f>
        <v>35</v>
      </c>
      <c r="D3228" s="117">
        <v>248000</v>
      </c>
      <c r="E3228" s="117">
        <v>158000</v>
      </c>
      <c r="F3228" s="117">
        <v>2012</v>
      </c>
      <c r="G3228" s="117">
        <v>2.874066</v>
      </c>
      <c r="N3228" s="117" t="str">
        <f t="shared" si="303"/>
        <v>248000158000</v>
      </c>
      <c r="O3228" s="117">
        <f t="shared" si="304"/>
        <v>57</v>
      </c>
      <c r="P3228" s="117">
        <f t="shared" si="305"/>
        <v>35</v>
      </c>
      <c r="R3228" s="117">
        <f>VLOOKUP(B3228&amp;"-"&amp;C3228,Backgroundconc!$A$3:$E$2100,4,FALSE)</f>
        <v>248000</v>
      </c>
      <c r="S3228" s="117">
        <f>VLOOKUP(B3228&amp;"-"&amp;C3228,Backgroundconc!$A$3:$E$2100,5,FALSE)</f>
        <v>158000</v>
      </c>
    </row>
    <row r="3229" spans="1:19">
      <c r="A3229" s="117" t="str">
        <f t="shared" si="302"/>
        <v>57362012</v>
      </c>
      <c r="B3229" s="117">
        <f t="shared" si="306"/>
        <v>57</v>
      </c>
      <c r="C3229" s="117">
        <f t="shared" si="307"/>
        <v>36</v>
      </c>
      <c r="D3229" s="117">
        <v>248000</v>
      </c>
      <c r="E3229" s="117">
        <v>162000</v>
      </c>
      <c r="F3229" s="117">
        <v>2012</v>
      </c>
      <c r="G3229" s="117">
        <v>2.918523</v>
      </c>
      <c r="N3229" s="117" t="str">
        <f t="shared" si="303"/>
        <v>248000162000</v>
      </c>
      <c r="O3229" s="117">
        <f t="shared" si="304"/>
        <v>57</v>
      </c>
      <c r="P3229" s="117">
        <f t="shared" si="305"/>
        <v>36</v>
      </c>
      <c r="R3229" s="117">
        <f>VLOOKUP(B3229&amp;"-"&amp;C3229,Backgroundconc!$A$3:$E$2100,4,FALSE)</f>
        <v>248000</v>
      </c>
      <c r="S3229" s="117">
        <f>VLOOKUP(B3229&amp;"-"&amp;C3229,Backgroundconc!$A$3:$E$2100,5,FALSE)</f>
        <v>162000</v>
      </c>
    </row>
    <row r="3230" spans="1:19">
      <c r="A3230" s="117" t="str">
        <f t="shared" si="302"/>
        <v>57372012</v>
      </c>
      <c r="B3230" s="117">
        <f t="shared" si="306"/>
        <v>57</v>
      </c>
      <c r="C3230" s="117">
        <f t="shared" si="307"/>
        <v>37</v>
      </c>
      <c r="D3230" s="117">
        <v>248000</v>
      </c>
      <c r="E3230" s="117">
        <v>166000</v>
      </c>
      <c r="F3230" s="117">
        <v>2012</v>
      </c>
      <c r="G3230" s="117">
        <v>2.6171180000000001</v>
      </c>
      <c r="N3230" s="117" t="str">
        <f t="shared" si="303"/>
        <v>248000166000</v>
      </c>
      <c r="O3230" s="117">
        <f t="shared" si="304"/>
        <v>57</v>
      </c>
      <c r="P3230" s="117">
        <f t="shared" si="305"/>
        <v>37</v>
      </c>
      <c r="R3230" s="117">
        <f>VLOOKUP(B3230&amp;"-"&amp;C3230,Backgroundconc!$A$3:$E$2100,4,FALSE)</f>
        <v>248000</v>
      </c>
      <c r="S3230" s="117">
        <f>VLOOKUP(B3230&amp;"-"&amp;C3230,Backgroundconc!$A$3:$E$2100,5,FALSE)</f>
        <v>166000</v>
      </c>
    </row>
    <row r="3231" spans="1:19">
      <c r="A3231" s="117" t="str">
        <f t="shared" si="302"/>
        <v>57382012</v>
      </c>
      <c r="B3231" s="117">
        <f t="shared" si="306"/>
        <v>57</v>
      </c>
      <c r="C3231" s="117">
        <f t="shared" si="307"/>
        <v>38</v>
      </c>
      <c r="D3231" s="117">
        <v>248000</v>
      </c>
      <c r="E3231" s="117">
        <v>170000</v>
      </c>
      <c r="F3231" s="117">
        <v>2012</v>
      </c>
      <c r="G3231" s="117">
        <v>2.8316499999999998</v>
      </c>
      <c r="N3231" s="117" t="str">
        <f t="shared" si="303"/>
        <v>248000170000</v>
      </c>
      <c r="O3231" s="117">
        <f t="shared" si="304"/>
        <v>57</v>
      </c>
      <c r="P3231" s="117">
        <f t="shared" si="305"/>
        <v>38</v>
      </c>
      <c r="R3231" s="117" t="e">
        <f>VLOOKUP(B3231&amp;"-"&amp;C3231,Backgroundconc!$A$3:$E$2100,4,FALSE)</f>
        <v>#N/A</v>
      </c>
      <c r="S3231" s="117" t="e">
        <f>VLOOKUP(B3231&amp;"-"&amp;C3231,Backgroundconc!$A$3:$E$2100,5,FALSE)</f>
        <v>#N/A</v>
      </c>
    </row>
    <row r="3232" spans="1:19">
      <c r="A3232" s="117" t="str">
        <f t="shared" si="302"/>
        <v>57392012</v>
      </c>
      <c r="B3232" s="117">
        <f t="shared" si="306"/>
        <v>57</v>
      </c>
      <c r="C3232" s="117">
        <f t="shared" si="307"/>
        <v>39</v>
      </c>
      <c r="D3232" s="117">
        <v>248000</v>
      </c>
      <c r="E3232" s="117">
        <v>174000</v>
      </c>
      <c r="F3232" s="117">
        <v>2012</v>
      </c>
      <c r="G3232" s="117">
        <v>3.1006529999999999</v>
      </c>
      <c r="N3232" s="117" t="str">
        <f t="shared" si="303"/>
        <v>248000174000</v>
      </c>
      <c r="O3232" s="117">
        <f t="shared" si="304"/>
        <v>57</v>
      </c>
      <c r="P3232" s="117">
        <f t="shared" si="305"/>
        <v>39</v>
      </c>
      <c r="R3232" s="117" t="e">
        <f>VLOOKUP(B3232&amp;"-"&amp;C3232,Backgroundconc!$A$3:$E$2100,4,FALSE)</f>
        <v>#N/A</v>
      </c>
      <c r="S3232" s="117" t="e">
        <f>VLOOKUP(B3232&amp;"-"&amp;C3232,Backgroundconc!$A$3:$E$2100,5,FALSE)</f>
        <v>#N/A</v>
      </c>
    </row>
    <row r="3233" spans="1:19">
      <c r="A3233" s="117" t="str">
        <f t="shared" si="302"/>
        <v>57402012</v>
      </c>
      <c r="B3233" s="117">
        <f t="shared" si="306"/>
        <v>57</v>
      </c>
      <c r="C3233" s="117">
        <f t="shared" si="307"/>
        <v>40</v>
      </c>
      <c r="D3233" s="117">
        <v>248000</v>
      </c>
      <c r="E3233" s="117">
        <v>178000</v>
      </c>
      <c r="F3233" s="117">
        <v>2012</v>
      </c>
      <c r="G3233" s="117">
        <v>2.8543509999999999</v>
      </c>
      <c r="N3233" s="117" t="str">
        <f t="shared" si="303"/>
        <v>248000178000</v>
      </c>
      <c r="O3233" s="117">
        <f t="shared" si="304"/>
        <v>57</v>
      </c>
      <c r="P3233" s="117">
        <f t="shared" si="305"/>
        <v>40</v>
      </c>
      <c r="R3233" s="117" t="e">
        <f>VLOOKUP(B3233&amp;"-"&amp;C3233,Backgroundconc!$A$3:$E$2100,4,FALSE)</f>
        <v>#N/A</v>
      </c>
      <c r="S3233" s="117" t="e">
        <f>VLOOKUP(B3233&amp;"-"&amp;C3233,Backgroundconc!$A$3:$E$2100,5,FALSE)</f>
        <v>#N/A</v>
      </c>
    </row>
    <row r="3234" spans="1:19">
      <c r="A3234" s="117" t="str">
        <f t="shared" si="302"/>
        <v>57412012</v>
      </c>
      <c r="B3234" s="117">
        <f t="shared" si="306"/>
        <v>57</v>
      </c>
      <c r="C3234" s="117">
        <f t="shared" si="307"/>
        <v>41</v>
      </c>
      <c r="D3234" s="117">
        <v>248000</v>
      </c>
      <c r="E3234" s="117">
        <v>182000</v>
      </c>
      <c r="F3234" s="117">
        <v>2012</v>
      </c>
      <c r="G3234" s="117">
        <v>3.027882</v>
      </c>
      <c r="N3234" s="117" t="str">
        <f t="shared" si="303"/>
        <v>248000182000</v>
      </c>
      <c r="O3234" s="117">
        <f t="shared" si="304"/>
        <v>57</v>
      </c>
      <c r="P3234" s="117">
        <f t="shared" si="305"/>
        <v>41</v>
      </c>
      <c r="R3234" s="117">
        <f>VLOOKUP(B3234&amp;"-"&amp;C3234,Backgroundconc!$A$3:$E$2100,4,FALSE)</f>
        <v>248000</v>
      </c>
      <c r="S3234" s="117">
        <f>VLOOKUP(B3234&amp;"-"&amp;C3234,Backgroundconc!$A$3:$E$2100,5,FALSE)</f>
        <v>182000</v>
      </c>
    </row>
    <row r="3235" spans="1:19">
      <c r="A3235" s="117" t="str">
        <f t="shared" si="302"/>
        <v>57422012</v>
      </c>
      <c r="B3235" s="117">
        <f t="shared" si="306"/>
        <v>57</v>
      </c>
      <c r="C3235" s="117">
        <f t="shared" si="307"/>
        <v>42</v>
      </c>
      <c r="D3235" s="117">
        <v>248000</v>
      </c>
      <c r="E3235" s="117">
        <v>186000</v>
      </c>
      <c r="F3235" s="117">
        <v>2012</v>
      </c>
      <c r="G3235" s="117">
        <v>3.022027</v>
      </c>
      <c r="N3235" s="117" t="str">
        <f t="shared" si="303"/>
        <v>248000186000</v>
      </c>
      <c r="O3235" s="117">
        <f t="shared" si="304"/>
        <v>57</v>
      </c>
      <c r="P3235" s="117">
        <f t="shared" si="305"/>
        <v>42</v>
      </c>
      <c r="R3235" s="117">
        <f>VLOOKUP(B3235&amp;"-"&amp;C3235,Backgroundconc!$A$3:$E$2100,4,FALSE)</f>
        <v>248000</v>
      </c>
      <c r="S3235" s="117">
        <f>VLOOKUP(B3235&amp;"-"&amp;C3235,Backgroundconc!$A$3:$E$2100,5,FALSE)</f>
        <v>186000</v>
      </c>
    </row>
    <row r="3236" spans="1:19">
      <c r="A3236" s="117" t="str">
        <f t="shared" si="302"/>
        <v>57432012</v>
      </c>
      <c r="B3236" s="117">
        <f t="shared" si="306"/>
        <v>57</v>
      </c>
      <c r="C3236" s="117">
        <f t="shared" si="307"/>
        <v>43</v>
      </c>
      <c r="D3236" s="117">
        <v>248000</v>
      </c>
      <c r="E3236" s="117">
        <v>190000</v>
      </c>
      <c r="F3236" s="117">
        <v>2012</v>
      </c>
      <c r="G3236" s="117">
        <v>3.1944499999999998</v>
      </c>
      <c r="N3236" s="117" t="str">
        <f t="shared" si="303"/>
        <v>248000190000</v>
      </c>
      <c r="O3236" s="117">
        <f t="shared" si="304"/>
        <v>57</v>
      </c>
      <c r="P3236" s="117">
        <f t="shared" si="305"/>
        <v>43</v>
      </c>
      <c r="R3236" s="117">
        <f>VLOOKUP(B3236&amp;"-"&amp;C3236,Backgroundconc!$A$3:$E$2100,4,FALSE)</f>
        <v>248000</v>
      </c>
      <c r="S3236" s="117">
        <f>VLOOKUP(B3236&amp;"-"&amp;C3236,Backgroundconc!$A$3:$E$2100,5,FALSE)</f>
        <v>190000</v>
      </c>
    </row>
    <row r="3237" spans="1:19">
      <c r="A3237" s="117" t="str">
        <f t="shared" si="302"/>
        <v>57442012</v>
      </c>
      <c r="B3237" s="117">
        <f t="shared" si="306"/>
        <v>57</v>
      </c>
      <c r="C3237" s="117">
        <f t="shared" si="307"/>
        <v>44</v>
      </c>
      <c r="D3237" s="117">
        <v>248000</v>
      </c>
      <c r="E3237" s="117">
        <v>194000</v>
      </c>
      <c r="F3237" s="117">
        <v>2012</v>
      </c>
      <c r="G3237" s="117">
        <v>3.1940719999999998</v>
      </c>
      <c r="N3237" s="117" t="str">
        <f t="shared" si="303"/>
        <v>248000194000</v>
      </c>
      <c r="O3237" s="117">
        <f t="shared" si="304"/>
        <v>57</v>
      </c>
      <c r="P3237" s="117">
        <f t="shared" si="305"/>
        <v>44</v>
      </c>
      <c r="R3237" s="117">
        <f>VLOOKUP(B3237&amp;"-"&amp;C3237,Backgroundconc!$A$3:$E$2100,4,FALSE)</f>
        <v>248000</v>
      </c>
      <c r="S3237" s="117">
        <f>VLOOKUP(B3237&amp;"-"&amp;C3237,Backgroundconc!$A$3:$E$2100,5,FALSE)</f>
        <v>194000</v>
      </c>
    </row>
    <row r="3238" spans="1:19">
      <c r="A3238" s="117" t="str">
        <f t="shared" si="302"/>
        <v>57452012</v>
      </c>
      <c r="B3238" s="117">
        <f t="shared" si="306"/>
        <v>57</v>
      </c>
      <c r="C3238" s="117">
        <f t="shared" si="307"/>
        <v>45</v>
      </c>
      <c r="D3238" s="117">
        <v>248000</v>
      </c>
      <c r="E3238" s="117">
        <v>198000</v>
      </c>
      <c r="F3238" s="117">
        <v>2012</v>
      </c>
      <c r="G3238" s="117">
        <v>3.093906</v>
      </c>
      <c r="N3238" s="117" t="str">
        <f t="shared" si="303"/>
        <v>248000198000</v>
      </c>
      <c r="O3238" s="117">
        <f t="shared" si="304"/>
        <v>57</v>
      </c>
      <c r="P3238" s="117">
        <f t="shared" si="305"/>
        <v>45</v>
      </c>
      <c r="R3238" s="117">
        <f>VLOOKUP(B3238&amp;"-"&amp;C3238,Backgroundconc!$A$3:$E$2100,4,FALSE)</f>
        <v>248000</v>
      </c>
      <c r="S3238" s="117">
        <f>VLOOKUP(B3238&amp;"-"&amp;C3238,Backgroundconc!$A$3:$E$2100,5,FALSE)</f>
        <v>198000</v>
      </c>
    </row>
    <row r="3239" spans="1:19">
      <c r="A3239" s="117" t="str">
        <f t="shared" si="302"/>
        <v>57462012</v>
      </c>
      <c r="B3239" s="117">
        <f t="shared" si="306"/>
        <v>57</v>
      </c>
      <c r="C3239" s="117">
        <f t="shared" si="307"/>
        <v>46</v>
      </c>
      <c r="D3239" s="117">
        <v>248000</v>
      </c>
      <c r="E3239" s="117">
        <v>202000</v>
      </c>
      <c r="F3239" s="117">
        <v>2012</v>
      </c>
      <c r="G3239" s="117">
        <v>3.3107030000000002</v>
      </c>
      <c r="N3239" s="117" t="str">
        <f t="shared" si="303"/>
        <v>248000202000</v>
      </c>
      <c r="O3239" s="117">
        <f t="shared" si="304"/>
        <v>57</v>
      </c>
      <c r="P3239" s="117">
        <f t="shared" si="305"/>
        <v>46</v>
      </c>
      <c r="R3239" s="117">
        <f>VLOOKUP(B3239&amp;"-"&amp;C3239,Backgroundconc!$A$3:$E$2100,4,FALSE)</f>
        <v>248000</v>
      </c>
      <c r="S3239" s="117">
        <f>VLOOKUP(B3239&amp;"-"&amp;C3239,Backgroundconc!$A$3:$E$2100,5,FALSE)</f>
        <v>202000</v>
      </c>
    </row>
    <row r="3240" spans="1:19">
      <c r="A3240" s="117" t="str">
        <f t="shared" si="302"/>
        <v>57472012</v>
      </c>
      <c r="B3240" s="117">
        <f t="shared" si="306"/>
        <v>57</v>
      </c>
      <c r="C3240" s="117">
        <f t="shared" si="307"/>
        <v>47</v>
      </c>
      <c r="D3240" s="117">
        <v>248000</v>
      </c>
      <c r="E3240" s="117">
        <v>206000</v>
      </c>
      <c r="F3240" s="117">
        <v>2012</v>
      </c>
      <c r="G3240" s="117">
        <v>3.3484880000000001</v>
      </c>
      <c r="N3240" s="117" t="str">
        <f t="shared" si="303"/>
        <v>248000206000</v>
      </c>
      <c r="O3240" s="117">
        <f t="shared" si="304"/>
        <v>57</v>
      </c>
      <c r="P3240" s="117">
        <f t="shared" si="305"/>
        <v>47</v>
      </c>
      <c r="R3240" s="117">
        <f>VLOOKUP(B3240&amp;"-"&amp;C3240,Backgroundconc!$A$3:$E$2100,4,FALSE)</f>
        <v>248000</v>
      </c>
      <c r="S3240" s="117">
        <f>VLOOKUP(B3240&amp;"-"&amp;C3240,Backgroundconc!$A$3:$E$2100,5,FALSE)</f>
        <v>206000</v>
      </c>
    </row>
    <row r="3241" spans="1:19">
      <c r="A3241" s="117" t="str">
        <f t="shared" si="302"/>
        <v>57482012</v>
      </c>
      <c r="B3241" s="117">
        <f t="shared" si="306"/>
        <v>57</v>
      </c>
      <c r="C3241" s="117">
        <f t="shared" si="307"/>
        <v>48</v>
      </c>
      <c r="D3241" s="117">
        <v>248000</v>
      </c>
      <c r="E3241" s="117">
        <v>210000</v>
      </c>
      <c r="F3241" s="117">
        <v>2012</v>
      </c>
      <c r="G3241" s="117">
        <v>3.3749980000000002</v>
      </c>
      <c r="N3241" s="117" t="str">
        <f t="shared" si="303"/>
        <v>248000210000</v>
      </c>
      <c r="O3241" s="117">
        <f t="shared" si="304"/>
        <v>57</v>
      </c>
      <c r="P3241" s="117">
        <f t="shared" si="305"/>
        <v>48</v>
      </c>
      <c r="R3241" s="117">
        <f>VLOOKUP(B3241&amp;"-"&amp;C3241,Backgroundconc!$A$3:$E$2100,4,FALSE)</f>
        <v>248000</v>
      </c>
      <c r="S3241" s="117">
        <f>VLOOKUP(B3241&amp;"-"&amp;C3241,Backgroundconc!$A$3:$E$2100,5,FALSE)</f>
        <v>210000</v>
      </c>
    </row>
    <row r="3242" spans="1:19">
      <c r="A3242" s="117" t="str">
        <f t="shared" si="302"/>
        <v>57492012</v>
      </c>
      <c r="B3242" s="117">
        <f t="shared" si="306"/>
        <v>57</v>
      </c>
      <c r="C3242" s="117">
        <f t="shared" si="307"/>
        <v>49</v>
      </c>
      <c r="D3242" s="117">
        <v>248000</v>
      </c>
      <c r="E3242" s="117">
        <v>214000</v>
      </c>
      <c r="F3242" s="117">
        <v>2012</v>
      </c>
      <c r="G3242" s="117">
        <v>3.0929899999999999</v>
      </c>
      <c r="N3242" s="117" t="str">
        <f t="shared" si="303"/>
        <v>248000214000</v>
      </c>
      <c r="O3242" s="117">
        <f t="shared" si="304"/>
        <v>57</v>
      </c>
      <c r="P3242" s="117">
        <f t="shared" si="305"/>
        <v>49</v>
      </c>
      <c r="R3242" s="117" t="e">
        <f>VLOOKUP(B3242&amp;"-"&amp;C3242,Backgroundconc!$A$3:$E$2100,4,FALSE)</f>
        <v>#N/A</v>
      </c>
      <c r="S3242" s="117" t="e">
        <f>VLOOKUP(B3242&amp;"-"&amp;C3242,Backgroundconc!$A$3:$E$2100,5,FALSE)</f>
        <v>#N/A</v>
      </c>
    </row>
    <row r="3243" spans="1:19">
      <c r="A3243" s="117" t="str">
        <f t="shared" si="302"/>
        <v>57502012</v>
      </c>
      <c r="B3243" s="117">
        <f t="shared" si="306"/>
        <v>57</v>
      </c>
      <c r="C3243" s="117">
        <f t="shared" si="307"/>
        <v>50</v>
      </c>
      <c r="D3243" s="117">
        <v>248000</v>
      </c>
      <c r="E3243" s="117">
        <v>218000</v>
      </c>
      <c r="F3243" s="117">
        <v>2012</v>
      </c>
      <c r="G3243" s="117">
        <v>3.2547380000000001</v>
      </c>
      <c r="N3243" s="117" t="str">
        <f t="shared" si="303"/>
        <v>248000218000</v>
      </c>
      <c r="O3243" s="117">
        <f t="shared" si="304"/>
        <v>57</v>
      </c>
      <c r="P3243" s="117">
        <f t="shared" si="305"/>
        <v>50</v>
      </c>
      <c r="R3243" s="117" t="e">
        <f>VLOOKUP(B3243&amp;"-"&amp;C3243,Backgroundconc!$A$3:$E$2100,4,FALSE)</f>
        <v>#N/A</v>
      </c>
      <c r="S3243" s="117" t="e">
        <f>VLOOKUP(B3243&amp;"-"&amp;C3243,Backgroundconc!$A$3:$E$2100,5,FALSE)</f>
        <v>#N/A</v>
      </c>
    </row>
    <row r="3244" spans="1:19">
      <c r="A3244" s="117" t="str">
        <f t="shared" si="302"/>
        <v>57512012</v>
      </c>
      <c r="B3244" s="117">
        <f t="shared" si="306"/>
        <v>57</v>
      </c>
      <c r="C3244" s="117">
        <f t="shared" si="307"/>
        <v>51</v>
      </c>
      <c r="D3244" s="117">
        <v>248000</v>
      </c>
      <c r="E3244" s="117">
        <v>222000</v>
      </c>
      <c r="F3244" s="117">
        <v>2012</v>
      </c>
      <c r="G3244" s="117">
        <v>3.2164779999999999</v>
      </c>
      <c r="N3244" s="117" t="str">
        <f t="shared" si="303"/>
        <v>248000222000</v>
      </c>
      <c r="O3244" s="117">
        <f t="shared" si="304"/>
        <v>57</v>
      </c>
      <c r="P3244" s="117">
        <f t="shared" si="305"/>
        <v>51</v>
      </c>
      <c r="R3244" s="117" t="e">
        <f>VLOOKUP(B3244&amp;"-"&amp;C3244,Backgroundconc!$A$3:$E$2100,4,FALSE)</f>
        <v>#N/A</v>
      </c>
      <c r="S3244" s="117" t="e">
        <f>VLOOKUP(B3244&amp;"-"&amp;C3244,Backgroundconc!$A$3:$E$2100,5,FALSE)</f>
        <v>#N/A</v>
      </c>
    </row>
    <row r="3245" spans="1:19">
      <c r="A3245" s="117" t="str">
        <f t="shared" si="302"/>
        <v>57522012</v>
      </c>
      <c r="B3245" s="117">
        <f t="shared" si="306"/>
        <v>57</v>
      </c>
      <c r="C3245" s="117">
        <f t="shared" si="307"/>
        <v>52</v>
      </c>
      <c r="D3245" s="117">
        <v>248000</v>
      </c>
      <c r="E3245" s="117">
        <v>226000</v>
      </c>
      <c r="F3245" s="117">
        <v>2012</v>
      </c>
      <c r="G3245" s="117">
        <v>3.4394390000000001</v>
      </c>
      <c r="N3245" s="117" t="str">
        <f t="shared" si="303"/>
        <v>248000226000</v>
      </c>
      <c r="O3245" s="117">
        <f t="shared" si="304"/>
        <v>57</v>
      </c>
      <c r="P3245" s="117">
        <f t="shared" si="305"/>
        <v>52</v>
      </c>
      <c r="R3245" s="117" t="e">
        <f>VLOOKUP(B3245&amp;"-"&amp;C3245,Backgroundconc!$A$3:$E$2100,4,FALSE)</f>
        <v>#N/A</v>
      </c>
      <c r="S3245" s="117" t="e">
        <f>VLOOKUP(B3245&amp;"-"&amp;C3245,Backgroundconc!$A$3:$E$2100,5,FALSE)</f>
        <v>#N/A</v>
      </c>
    </row>
    <row r="3246" spans="1:19">
      <c r="A3246" s="117" t="str">
        <f t="shared" si="302"/>
        <v>57532012</v>
      </c>
      <c r="B3246" s="117">
        <f t="shared" si="306"/>
        <v>57</v>
      </c>
      <c r="C3246" s="117">
        <f t="shared" si="307"/>
        <v>53</v>
      </c>
      <c r="D3246" s="117">
        <v>248000</v>
      </c>
      <c r="E3246" s="117">
        <v>230000</v>
      </c>
      <c r="F3246" s="117">
        <v>2012</v>
      </c>
      <c r="G3246" s="117">
        <v>3.2543829999999998</v>
      </c>
      <c r="N3246" s="117" t="str">
        <f t="shared" si="303"/>
        <v>248000230000</v>
      </c>
      <c r="O3246" s="117">
        <f t="shared" si="304"/>
        <v>57</v>
      </c>
      <c r="P3246" s="117">
        <f t="shared" si="305"/>
        <v>53</v>
      </c>
      <c r="R3246" s="117" t="e">
        <f>VLOOKUP(B3246&amp;"-"&amp;C3246,Backgroundconc!$A$3:$E$2100,4,FALSE)</f>
        <v>#N/A</v>
      </c>
      <c r="S3246" s="117" t="e">
        <f>VLOOKUP(B3246&amp;"-"&amp;C3246,Backgroundconc!$A$3:$E$2100,5,FALSE)</f>
        <v>#N/A</v>
      </c>
    </row>
    <row r="3247" spans="1:19">
      <c r="A3247" s="117" t="str">
        <f t="shared" si="302"/>
        <v>57542012</v>
      </c>
      <c r="B3247" s="117">
        <f t="shared" si="306"/>
        <v>57</v>
      </c>
      <c r="C3247" s="117">
        <f t="shared" si="307"/>
        <v>54</v>
      </c>
      <c r="D3247" s="117">
        <v>248000</v>
      </c>
      <c r="E3247" s="117">
        <v>234000</v>
      </c>
      <c r="F3247" s="117">
        <v>2012</v>
      </c>
      <c r="G3247" s="117">
        <v>3.1036260000000002</v>
      </c>
      <c r="N3247" s="117" t="str">
        <f t="shared" si="303"/>
        <v>248000234000</v>
      </c>
      <c r="O3247" s="117">
        <f t="shared" si="304"/>
        <v>57</v>
      </c>
      <c r="P3247" s="117">
        <f t="shared" si="305"/>
        <v>54</v>
      </c>
      <c r="R3247" s="117" t="e">
        <f>VLOOKUP(B3247&amp;"-"&amp;C3247,Backgroundconc!$A$3:$E$2100,4,FALSE)</f>
        <v>#N/A</v>
      </c>
      <c r="S3247" s="117" t="e">
        <f>VLOOKUP(B3247&amp;"-"&amp;C3247,Backgroundconc!$A$3:$E$2100,5,FALSE)</f>
        <v>#N/A</v>
      </c>
    </row>
    <row r="3248" spans="1:19">
      <c r="A3248" s="117" t="str">
        <f t="shared" si="302"/>
        <v>57552012</v>
      </c>
      <c r="B3248" s="117">
        <f t="shared" si="306"/>
        <v>57</v>
      </c>
      <c r="C3248" s="117">
        <f t="shared" si="307"/>
        <v>55</v>
      </c>
      <c r="D3248" s="117">
        <v>248000</v>
      </c>
      <c r="E3248" s="117">
        <v>238000</v>
      </c>
      <c r="F3248" s="117">
        <v>2012</v>
      </c>
      <c r="G3248" s="117">
        <v>3.0447419999999998</v>
      </c>
      <c r="N3248" s="117" t="str">
        <f t="shared" si="303"/>
        <v>248000238000</v>
      </c>
      <c r="O3248" s="117">
        <f t="shared" si="304"/>
        <v>57</v>
      </c>
      <c r="P3248" s="117">
        <f t="shared" si="305"/>
        <v>55</v>
      </c>
      <c r="R3248" s="117" t="e">
        <f>VLOOKUP(B3248&amp;"-"&amp;C3248,Backgroundconc!$A$3:$E$2100,4,FALSE)</f>
        <v>#N/A</v>
      </c>
      <c r="S3248" s="117" t="e">
        <f>VLOOKUP(B3248&amp;"-"&amp;C3248,Backgroundconc!$A$3:$E$2100,5,FALSE)</f>
        <v>#N/A</v>
      </c>
    </row>
    <row r="3249" spans="1:19">
      <c r="A3249" s="117" t="str">
        <f t="shared" si="302"/>
        <v>57562012</v>
      </c>
      <c r="B3249" s="117">
        <f t="shared" si="306"/>
        <v>57</v>
      </c>
      <c r="C3249" s="117">
        <f t="shared" si="307"/>
        <v>56</v>
      </c>
      <c r="D3249" s="117">
        <v>248000</v>
      </c>
      <c r="E3249" s="117">
        <v>242000</v>
      </c>
      <c r="F3249" s="117">
        <v>2012</v>
      </c>
      <c r="G3249" s="117">
        <v>3.2168030000000001</v>
      </c>
      <c r="N3249" s="117" t="str">
        <f t="shared" si="303"/>
        <v>248000242000</v>
      </c>
      <c r="O3249" s="117">
        <f t="shared" si="304"/>
        <v>57</v>
      </c>
      <c r="P3249" s="117">
        <f t="shared" si="305"/>
        <v>56</v>
      </c>
      <c r="R3249" s="117" t="e">
        <f>VLOOKUP(B3249&amp;"-"&amp;C3249,Backgroundconc!$A$3:$E$2100,4,FALSE)</f>
        <v>#N/A</v>
      </c>
      <c r="S3249" s="117" t="e">
        <f>VLOOKUP(B3249&amp;"-"&amp;C3249,Backgroundconc!$A$3:$E$2100,5,FALSE)</f>
        <v>#N/A</v>
      </c>
    </row>
    <row r="3250" spans="1:19">
      <c r="A3250" s="117" t="str">
        <f t="shared" si="302"/>
        <v>57572012</v>
      </c>
      <c r="B3250" s="117">
        <f t="shared" si="306"/>
        <v>57</v>
      </c>
      <c r="C3250" s="117">
        <f t="shared" si="307"/>
        <v>57</v>
      </c>
      <c r="D3250" s="117">
        <v>248000</v>
      </c>
      <c r="E3250" s="117">
        <v>246000</v>
      </c>
      <c r="F3250" s="117">
        <v>2012</v>
      </c>
      <c r="G3250" s="117">
        <v>3.1043810000000001</v>
      </c>
      <c r="N3250" s="117" t="str">
        <f t="shared" si="303"/>
        <v>248000246000</v>
      </c>
      <c r="O3250" s="117">
        <f t="shared" si="304"/>
        <v>57</v>
      </c>
      <c r="P3250" s="117">
        <f t="shared" si="305"/>
        <v>57</v>
      </c>
      <c r="R3250" s="117" t="e">
        <f>VLOOKUP(B3250&amp;"-"&amp;C3250,Backgroundconc!$A$3:$E$2100,4,FALSE)</f>
        <v>#N/A</v>
      </c>
      <c r="S3250" s="117" t="e">
        <f>VLOOKUP(B3250&amp;"-"&amp;C3250,Backgroundconc!$A$3:$E$2100,5,FALSE)</f>
        <v>#N/A</v>
      </c>
    </row>
    <row r="3251" spans="1:19">
      <c r="A3251" s="117" t="str">
        <f t="shared" si="302"/>
        <v>5812012</v>
      </c>
      <c r="B3251" s="117">
        <f t="shared" si="306"/>
        <v>58</v>
      </c>
      <c r="C3251" s="117">
        <f t="shared" si="307"/>
        <v>1</v>
      </c>
      <c r="D3251" s="117">
        <v>252000</v>
      </c>
      <c r="E3251" s="117">
        <v>22000</v>
      </c>
      <c r="F3251" s="117">
        <v>2012</v>
      </c>
      <c r="G3251" s="117">
        <v>2.8185820000000001</v>
      </c>
      <c r="N3251" s="117" t="str">
        <f t="shared" si="303"/>
        <v>25200022000</v>
      </c>
      <c r="O3251" s="117">
        <f t="shared" si="304"/>
        <v>58</v>
      </c>
      <c r="P3251" s="117">
        <f t="shared" si="305"/>
        <v>1</v>
      </c>
      <c r="R3251" s="117" t="e">
        <f>VLOOKUP(B3251&amp;"-"&amp;C3251,Backgroundconc!$A$3:$E$2100,4,FALSE)</f>
        <v>#N/A</v>
      </c>
      <c r="S3251" s="117" t="e">
        <f>VLOOKUP(B3251&amp;"-"&amp;C3251,Backgroundconc!$A$3:$E$2100,5,FALSE)</f>
        <v>#N/A</v>
      </c>
    </row>
    <row r="3252" spans="1:19">
      <c r="A3252" s="117" t="str">
        <f t="shared" si="302"/>
        <v>5822012</v>
      </c>
      <c r="B3252" s="117">
        <f t="shared" si="306"/>
        <v>58</v>
      </c>
      <c r="C3252" s="117">
        <f t="shared" si="307"/>
        <v>2</v>
      </c>
      <c r="D3252" s="117">
        <v>252000</v>
      </c>
      <c r="E3252" s="117">
        <v>26000</v>
      </c>
      <c r="F3252" s="117">
        <v>2012</v>
      </c>
      <c r="G3252" s="117">
        <v>2.7708110000000001</v>
      </c>
      <c r="N3252" s="117" t="str">
        <f t="shared" si="303"/>
        <v>25200026000</v>
      </c>
      <c r="O3252" s="117">
        <f t="shared" si="304"/>
        <v>58</v>
      </c>
      <c r="P3252" s="117">
        <f t="shared" si="305"/>
        <v>2</v>
      </c>
      <c r="R3252" s="117">
        <f>VLOOKUP(B3252&amp;"-"&amp;C3252,Backgroundconc!$A$3:$E$2100,4,FALSE)</f>
        <v>252000</v>
      </c>
      <c r="S3252" s="117">
        <f>VLOOKUP(B3252&amp;"-"&amp;C3252,Backgroundconc!$A$3:$E$2100,5,FALSE)</f>
        <v>26000</v>
      </c>
    </row>
    <row r="3253" spans="1:19">
      <c r="A3253" s="117" t="str">
        <f t="shared" si="302"/>
        <v>5832012</v>
      </c>
      <c r="B3253" s="117">
        <f t="shared" si="306"/>
        <v>58</v>
      </c>
      <c r="C3253" s="117">
        <f t="shared" si="307"/>
        <v>3</v>
      </c>
      <c r="D3253" s="117">
        <v>252000</v>
      </c>
      <c r="E3253" s="117">
        <v>30000</v>
      </c>
      <c r="F3253" s="117">
        <v>2012</v>
      </c>
      <c r="G3253" s="117">
        <v>3.0578639999999999</v>
      </c>
      <c r="N3253" s="117" t="str">
        <f t="shared" si="303"/>
        <v>25200030000</v>
      </c>
      <c r="O3253" s="117">
        <f t="shared" si="304"/>
        <v>58</v>
      </c>
      <c r="P3253" s="117">
        <f t="shared" si="305"/>
        <v>3</v>
      </c>
      <c r="R3253" s="117">
        <f>VLOOKUP(B3253&amp;"-"&amp;C3253,Backgroundconc!$A$3:$E$2100,4,FALSE)</f>
        <v>252000</v>
      </c>
      <c r="S3253" s="117">
        <f>VLOOKUP(B3253&amp;"-"&amp;C3253,Backgroundconc!$A$3:$E$2100,5,FALSE)</f>
        <v>30000</v>
      </c>
    </row>
    <row r="3254" spans="1:19">
      <c r="A3254" s="117" t="str">
        <f t="shared" si="302"/>
        <v>5842012</v>
      </c>
      <c r="B3254" s="117">
        <f t="shared" si="306"/>
        <v>58</v>
      </c>
      <c r="C3254" s="117">
        <f t="shared" si="307"/>
        <v>4</v>
      </c>
      <c r="D3254" s="117">
        <v>252000</v>
      </c>
      <c r="E3254" s="117">
        <v>34000</v>
      </c>
      <c r="F3254" s="117">
        <v>2012</v>
      </c>
      <c r="G3254" s="117">
        <v>3.095647</v>
      </c>
      <c r="N3254" s="117" t="str">
        <f t="shared" si="303"/>
        <v>25200034000</v>
      </c>
      <c r="O3254" s="117">
        <f t="shared" si="304"/>
        <v>58</v>
      </c>
      <c r="P3254" s="117">
        <f t="shared" si="305"/>
        <v>4</v>
      </c>
      <c r="R3254" s="117">
        <f>VLOOKUP(B3254&amp;"-"&amp;C3254,Backgroundconc!$A$3:$E$2100,4,FALSE)</f>
        <v>252000</v>
      </c>
      <c r="S3254" s="117">
        <f>VLOOKUP(B3254&amp;"-"&amp;C3254,Backgroundconc!$A$3:$E$2100,5,FALSE)</f>
        <v>34000</v>
      </c>
    </row>
    <row r="3255" spans="1:19">
      <c r="A3255" s="117" t="str">
        <f t="shared" si="302"/>
        <v>5852012</v>
      </c>
      <c r="B3255" s="117">
        <f t="shared" si="306"/>
        <v>58</v>
      </c>
      <c r="C3255" s="117">
        <f t="shared" si="307"/>
        <v>5</v>
      </c>
      <c r="D3255" s="117">
        <v>252000</v>
      </c>
      <c r="E3255" s="117">
        <v>38000</v>
      </c>
      <c r="F3255" s="117">
        <v>2012</v>
      </c>
      <c r="G3255" s="117">
        <v>3.1461579999999998</v>
      </c>
      <c r="N3255" s="117" t="str">
        <f t="shared" si="303"/>
        <v>25200038000</v>
      </c>
      <c r="O3255" s="117">
        <f t="shared" si="304"/>
        <v>58</v>
      </c>
      <c r="P3255" s="117">
        <f t="shared" si="305"/>
        <v>5</v>
      </c>
      <c r="R3255" s="117">
        <f>VLOOKUP(B3255&amp;"-"&amp;C3255,Backgroundconc!$A$3:$E$2100,4,FALSE)</f>
        <v>252000</v>
      </c>
      <c r="S3255" s="117">
        <f>VLOOKUP(B3255&amp;"-"&amp;C3255,Backgroundconc!$A$3:$E$2100,5,FALSE)</f>
        <v>38000</v>
      </c>
    </row>
    <row r="3256" spans="1:19">
      <c r="A3256" s="117" t="str">
        <f t="shared" si="302"/>
        <v>5862012</v>
      </c>
      <c r="B3256" s="117">
        <f t="shared" si="306"/>
        <v>58</v>
      </c>
      <c r="C3256" s="117">
        <f t="shared" si="307"/>
        <v>6</v>
      </c>
      <c r="D3256" s="117">
        <v>252000</v>
      </c>
      <c r="E3256" s="117">
        <v>42000</v>
      </c>
      <c r="F3256" s="117">
        <v>2012</v>
      </c>
      <c r="G3256" s="117">
        <v>3.036168</v>
      </c>
      <c r="N3256" s="117" t="str">
        <f t="shared" si="303"/>
        <v>25200042000</v>
      </c>
      <c r="O3256" s="117">
        <f t="shared" si="304"/>
        <v>58</v>
      </c>
      <c r="P3256" s="117">
        <f t="shared" si="305"/>
        <v>6</v>
      </c>
      <c r="R3256" s="117">
        <f>VLOOKUP(B3256&amp;"-"&amp;C3256,Backgroundconc!$A$3:$E$2100,4,FALSE)</f>
        <v>252000</v>
      </c>
      <c r="S3256" s="117">
        <f>VLOOKUP(B3256&amp;"-"&amp;C3256,Backgroundconc!$A$3:$E$2100,5,FALSE)</f>
        <v>42000</v>
      </c>
    </row>
    <row r="3257" spans="1:19">
      <c r="A3257" s="117" t="str">
        <f t="shared" si="302"/>
        <v>5872012</v>
      </c>
      <c r="B3257" s="117">
        <f t="shared" si="306"/>
        <v>58</v>
      </c>
      <c r="C3257" s="117">
        <f t="shared" si="307"/>
        <v>7</v>
      </c>
      <c r="D3257" s="117">
        <v>252000</v>
      </c>
      <c r="E3257" s="117">
        <v>46000</v>
      </c>
      <c r="F3257" s="117">
        <v>2012</v>
      </c>
      <c r="G3257" s="117">
        <v>3.0745279999999999</v>
      </c>
      <c r="N3257" s="117" t="str">
        <f t="shared" si="303"/>
        <v>25200046000</v>
      </c>
      <c r="O3257" s="117">
        <f t="shared" si="304"/>
        <v>58</v>
      </c>
      <c r="P3257" s="117">
        <f t="shared" si="305"/>
        <v>7</v>
      </c>
      <c r="R3257" s="117">
        <f>VLOOKUP(B3257&amp;"-"&amp;C3257,Backgroundconc!$A$3:$E$2100,4,FALSE)</f>
        <v>252000</v>
      </c>
      <c r="S3257" s="117">
        <f>VLOOKUP(B3257&amp;"-"&amp;C3257,Backgroundconc!$A$3:$E$2100,5,FALSE)</f>
        <v>46000</v>
      </c>
    </row>
    <row r="3258" spans="1:19">
      <c r="A3258" s="117" t="str">
        <f t="shared" si="302"/>
        <v>5882012</v>
      </c>
      <c r="B3258" s="117">
        <f t="shared" si="306"/>
        <v>58</v>
      </c>
      <c r="C3258" s="117">
        <f t="shared" si="307"/>
        <v>8</v>
      </c>
      <c r="D3258" s="117">
        <v>252000</v>
      </c>
      <c r="E3258" s="117">
        <v>50000</v>
      </c>
      <c r="F3258" s="117">
        <v>2012</v>
      </c>
      <c r="G3258" s="117">
        <v>3.2576309999999999</v>
      </c>
      <c r="N3258" s="117" t="str">
        <f t="shared" si="303"/>
        <v>25200050000</v>
      </c>
      <c r="O3258" s="117">
        <f t="shared" si="304"/>
        <v>58</v>
      </c>
      <c r="P3258" s="117">
        <f t="shared" si="305"/>
        <v>8</v>
      </c>
      <c r="R3258" s="117">
        <f>VLOOKUP(B3258&amp;"-"&amp;C3258,Backgroundconc!$A$3:$E$2100,4,FALSE)</f>
        <v>252000</v>
      </c>
      <c r="S3258" s="117">
        <f>VLOOKUP(B3258&amp;"-"&amp;C3258,Backgroundconc!$A$3:$E$2100,5,FALSE)</f>
        <v>50000</v>
      </c>
    </row>
    <row r="3259" spans="1:19">
      <c r="A3259" s="117" t="str">
        <f t="shared" si="302"/>
        <v>5892012</v>
      </c>
      <c r="B3259" s="117">
        <f t="shared" si="306"/>
        <v>58</v>
      </c>
      <c r="C3259" s="117">
        <f t="shared" si="307"/>
        <v>9</v>
      </c>
      <c r="D3259" s="117">
        <v>252000</v>
      </c>
      <c r="E3259" s="117">
        <v>54000</v>
      </c>
      <c r="F3259" s="117">
        <v>2012</v>
      </c>
      <c r="G3259" s="117">
        <v>3.133381</v>
      </c>
      <c r="N3259" s="117" t="str">
        <f t="shared" si="303"/>
        <v>25200054000</v>
      </c>
      <c r="O3259" s="117">
        <f t="shared" si="304"/>
        <v>58</v>
      </c>
      <c r="P3259" s="117">
        <f t="shared" si="305"/>
        <v>9</v>
      </c>
      <c r="R3259" s="117">
        <f>VLOOKUP(B3259&amp;"-"&amp;C3259,Backgroundconc!$A$3:$E$2100,4,FALSE)</f>
        <v>252000</v>
      </c>
      <c r="S3259" s="117">
        <f>VLOOKUP(B3259&amp;"-"&amp;C3259,Backgroundconc!$A$3:$E$2100,5,FALSE)</f>
        <v>54000</v>
      </c>
    </row>
    <row r="3260" spans="1:19">
      <c r="A3260" s="117" t="str">
        <f t="shared" si="302"/>
        <v>58102012</v>
      </c>
      <c r="B3260" s="117">
        <f t="shared" si="306"/>
        <v>58</v>
      </c>
      <c r="C3260" s="117">
        <f t="shared" si="307"/>
        <v>10</v>
      </c>
      <c r="D3260" s="117">
        <v>252000</v>
      </c>
      <c r="E3260" s="117">
        <v>58000</v>
      </c>
      <c r="F3260" s="117">
        <v>2012</v>
      </c>
      <c r="G3260" s="117">
        <v>3.1346289999999999</v>
      </c>
      <c r="N3260" s="117" t="str">
        <f t="shared" si="303"/>
        <v>25200058000</v>
      </c>
      <c r="O3260" s="117">
        <f t="shared" si="304"/>
        <v>58</v>
      </c>
      <c r="P3260" s="117">
        <f t="shared" si="305"/>
        <v>10</v>
      </c>
      <c r="R3260" s="117" t="e">
        <f>VLOOKUP(B3260&amp;"-"&amp;C3260,Backgroundconc!$A$3:$E$2100,4,FALSE)</f>
        <v>#N/A</v>
      </c>
      <c r="S3260" s="117" t="e">
        <f>VLOOKUP(B3260&amp;"-"&amp;C3260,Backgroundconc!$A$3:$E$2100,5,FALSE)</f>
        <v>#N/A</v>
      </c>
    </row>
    <row r="3261" spans="1:19">
      <c r="A3261" s="117" t="str">
        <f t="shared" si="302"/>
        <v>58112012</v>
      </c>
      <c r="B3261" s="117">
        <f t="shared" si="306"/>
        <v>58</v>
      </c>
      <c r="C3261" s="117">
        <f t="shared" si="307"/>
        <v>11</v>
      </c>
      <c r="D3261" s="117">
        <v>252000</v>
      </c>
      <c r="E3261" s="117">
        <v>62000</v>
      </c>
      <c r="F3261" s="117">
        <v>2012</v>
      </c>
      <c r="G3261" s="117">
        <v>3.0645889999999998</v>
      </c>
      <c r="N3261" s="117" t="str">
        <f t="shared" si="303"/>
        <v>25200062000</v>
      </c>
      <c r="O3261" s="117">
        <f t="shared" si="304"/>
        <v>58</v>
      </c>
      <c r="P3261" s="117">
        <f t="shared" si="305"/>
        <v>11</v>
      </c>
      <c r="R3261" s="117">
        <f>VLOOKUP(B3261&amp;"-"&amp;C3261,Backgroundconc!$A$3:$E$2100,4,FALSE)</f>
        <v>252000</v>
      </c>
      <c r="S3261" s="117">
        <f>VLOOKUP(B3261&amp;"-"&amp;C3261,Backgroundconc!$A$3:$E$2100,5,FALSE)</f>
        <v>62000</v>
      </c>
    </row>
    <row r="3262" spans="1:19">
      <c r="A3262" s="117" t="str">
        <f t="shared" si="302"/>
        <v>58122012</v>
      </c>
      <c r="B3262" s="117">
        <f t="shared" si="306"/>
        <v>58</v>
      </c>
      <c r="C3262" s="117">
        <f t="shared" si="307"/>
        <v>12</v>
      </c>
      <c r="D3262" s="117">
        <v>252000</v>
      </c>
      <c r="E3262" s="117">
        <v>66000</v>
      </c>
      <c r="F3262" s="117">
        <v>2012</v>
      </c>
      <c r="G3262" s="117">
        <v>3.2276820000000002</v>
      </c>
      <c r="N3262" s="117" t="str">
        <f t="shared" si="303"/>
        <v>25200066000</v>
      </c>
      <c r="O3262" s="117">
        <f t="shared" si="304"/>
        <v>58</v>
      </c>
      <c r="P3262" s="117">
        <f t="shared" si="305"/>
        <v>12</v>
      </c>
      <c r="R3262" s="117">
        <f>VLOOKUP(B3262&amp;"-"&amp;C3262,Backgroundconc!$A$3:$E$2100,4,FALSE)</f>
        <v>252000</v>
      </c>
      <c r="S3262" s="117">
        <f>VLOOKUP(B3262&amp;"-"&amp;C3262,Backgroundconc!$A$3:$E$2100,5,FALSE)</f>
        <v>66000</v>
      </c>
    </row>
    <row r="3263" spans="1:19">
      <c r="A3263" s="117" t="str">
        <f t="shared" si="302"/>
        <v>58132012</v>
      </c>
      <c r="B3263" s="117">
        <f t="shared" si="306"/>
        <v>58</v>
      </c>
      <c r="C3263" s="117">
        <f t="shared" si="307"/>
        <v>13</v>
      </c>
      <c r="D3263" s="117">
        <v>252000</v>
      </c>
      <c r="E3263" s="117">
        <v>70000</v>
      </c>
      <c r="F3263" s="117">
        <v>2012</v>
      </c>
      <c r="G3263" s="117">
        <v>3.3254329999999999</v>
      </c>
      <c r="N3263" s="117" t="str">
        <f t="shared" si="303"/>
        <v>25200070000</v>
      </c>
      <c r="O3263" s="117">
        <f t="shared" si="304"/>
        <v>58</v>
      </c>
      <c r="P3263" s="117">
        <f t="shared" si="305"/>
        <v>13</v>
      </c>
      <c r="R3263" s="117">
        <f>VLOOKUP(B3263&amp;"-"&amp;C3263,Backgroundconc!$A$3:$E$2100,4,FALSE)</f>
        <v>252000</v>
      </c>
      <c r="S3263" s="117">
        <f>VLOOKUP(B3263&amp;"-"&amp;C3263,Backgroundconc!$A$3:$E$2100,5,FALSE)</f>
        <v>70000</v>
      </c>
    </row>
    <row r="3264" spans="1:19">
      <c r="A3264" s="117" t="str">
        <f t="shared" si="302"/>
        <v>58142012</v>
      </c>
      <c r="B3264" s="117">
        <f t="shared" si="306"/>
        <v>58</v>
      </c>
      <c r="C3264" s="117">
        <f t="shared" si="307"/>
        <v>14</v>
      </c>
      <c r="D3264" s="117">
        <v>252000</v>
      </c>
      <c r="E3264" s="117">
        <v>74000</v>
      </c>
      <c r="F3264" s="117">
        <v>2012</v>
      </c>
      <c r="G3264" s="117">
        <v>3.3903150000000002</v>
      </c>
      <c r="N3264" s="117" t="str">
        <f t="shared" si="303"/>
        <v>25200074000</v>
      </c>
      <c r="O3264" s="117">
        <f t="shared" si="304"/>
        <v>58</v>
      </c>
      <c r="P3264" s="117">
        <f t="shared" si="305"/>
        <v>14</v>
      </c>
      <c r="R3264" s="117">
        <f>VLOOKUP(B3264&amp;"-"&amp;C3264,Backgroundconc!$A$3:$E$2100,4,FALSE)</f>
        <v>252000</v>
      </c>
      <c r="S3264" s="117">
        <f>VLOOKUP(B3264&amp;"-"&amp;C3264,Backgroundconc!$A$3:$E$2100,5,FALSE)</f>
        <v>74000</v>
      </c>
    </row>
    <row r="3265" spans="1:19">
      <c r="A3265" s="117" t="str">
        <f t="shared" si="302"/>
        <v>58152012</v>
      </c>
      <c r="B3265" s="117">
        <f t="shared" si="306"/>
        <v>58</v>
      </c>
      <c r="C3265" s="117">
        <f t="shared" si="307"/>
        <v>15</v>
      </c>
      <c r="D3265" s="117">
        <v>252000</v>
      </c>
      <c r="E3265" s="117">
        <v>78000</v>
      </c>
      <c r="F3265" s="117">
        <v>2012</v>
      </c>
      <c r="G3265" s="117">
        <v>3.6400320000000002</v>
      </c>
      <c r="N3265" s="117" t="str">
        <f t="shared" si="303"/>
        <v>25200078000</v>
      </c>
      <c r="O3265" s="117">
        <f t="shared" si="304"/>
        <v>58</v>
      </c>
      <c r="P3265" s="117">
        <f t="shared" si="305"/>
        <v>15</v>
      </c>
      <c r="R3265" s="117">
        <f>VLOOKUP(B3265&amp;"-"&amp;C3265,Backgroundconc!$A$3:$E$2100,4,FALSE)</f>
        <v>252000</v>
      </c>
      <c r="S3265" s="117">
        <f>VLOOKUP(B3265&amp;"-"&amp;C3265,Backgroundconc!$A$3:$E$2100,5,FALSE)</f>
        <v>78000</v>
      </c>
    </row>
    <row r="3266" spans="1:19">
      <c r="A3266" s="117" t="str">
        <f t="shared" si="302"/>
        <v>58162012</v>
      </c>
      <c r="B3266" s="117">
        <f t="shared" si="306"/>
        <v>58</v>
      </c>
      <c r="C3266" s="117">
        <f t="shared" si="307"/>
        <v>16</v>
      </c>
      <c r="D3266" s="117">
        <v>252000</v>
      </c>
      <c r="E3266" s="117">
        <v>82000</v>
      </c>
      <c r="F3266" s="117">
        <v>2012</v>
      </c>
      <c r="G3266" s="117">
        <v>3.7211129999999999</v>
      </c>
      <c r="N3266" s="117" t="str">
        <f t="shared" si="303"/>
        <v>25200082000</v>
      </c>
      <c r="O3266" s="117">
        <f t="shared" si="304"/>
        <v>58</v>
      </c>
      <c r="P3266" s="117">
        <f t="shared" si="305"/>
        <v>16</v>
      </c>
      <c r="R3266" s="117">
        <f>VLOOKUP(B3266&amp;"-"&amp;C3266,Backgroundconc!$A$3:$E$2100,4,FALSE)</f>
        <v>252000</v>
      </c>
      <c r="S3266" s="117">
        <f>VLOOKUP(B3266&amp;"-"&amp;C3266,Backgroundconc!$A$3:$E$2100,5,FALSE)</f>
        <v>82000</v>
      </c>
    </row>
    <row r="3267" spans="1:19">
      <c r="A3267" s="117" t="str">
        <f t="shared" ref="A3267:A3330" si="308">CONCATENATE(B3267,C3267,F3267)</f>
        <v>58172012</v>
      </c>
      <c r="B3267" s="117">
        <f t="shared" si="306"/>
        <v>58</v>
      </c>
      <c r="C3267" s="117">
        <f t="shared" si="307"/>
        <v>17</v>
      </c>
      <c r="D3267" s="117">
        <v>252000</v>
      </c>
      <c r="E3267" s="117">
        <v>86000</v>
      </c>
      <c r="F3267" s="117">
        <v>2012</v>
      </c>
      <c r="G3267" s="117">
        <v>3.845065</v>
      </c>
      <c r="N3267" s="117" t="str">
        <f t="shared" ref="N3267:N3330" si="309">D3267&amp;E3267</f>
        <v>25200086000</v>
      </c>
      <c r="O3267" s="117">
        <f t="shared" ref="O3267:O3330" si="310">B3267</f>
        <v>58</v>
      </c>
      <c r="P3267" s="117">
        <f t="shared" ref="P3267:P3330" si="311">C3267</f>
        <v>17</v>
      </c>
      <c r="R3267" s="117">
        <f>VLOOKUP(B3267&amp;"-"&amp;C3267,Backgroundconc!$A$3:$E$2100,4,FALSE)</f>
        <v>252000</v>
      </c>
      <c r="S3267" s="117">
        <f>VLOOKUP(B3267&amp;"-"&amp;C3267,Backgroundconc!$A$3:$E$2100,5,FALSE)</f>
        <v>86000</v>
      </c>
    </row>
    <row r="3268" spans="1:19">
      <c r="A3268" s="117" t="str">
        <f t="shared" si="308"/>
        <v>58182012</v>
      </c>
      <c r="B3268" s="117">
        <f t="shared" si="306"/>
        <v>58</v>
      </c>
      <c r="C3268" s="117">
        <f t="shared" si="307"/>
        <v>18</v>
      </c>
      <c r="D3268" s="117">
        <v>252000</v>
      </c>
      <c r="E3268" s="117">
        <v>90000</v>
      </c>
      <c r="F3268" s="117">
        <v>2012</v>
      </c>
      <c r="G3268" s="117">
        <v>3.387467</v>
      </c>
      <c r="N3268" s="117" t="str">
        <f t="shared" si="309"/>
        <v>25200090000</v>
      </c>
      <c r="O3268" s="117">
        <f t="shared" si="310"/>
        <v>58</v>
      </c>
      <c r="P3268" s="117">
        <f t="shared" si="311"/>
        <v>18</v>
      </c>
      <c r="R3268" s="117">
        <f>VLOOKUP(B3268&amp;"-"&amp;C3268,Backgroundconc!$A$3:$E$2100,4,FALSE)</f>
        <v>252000</v>
      </c>
      <c r="S3268" s="117">
        <f>VLOOKUP(B3268&amp;"-"&amp;C3268,Backgroundconc!$A$3:$E$2100,5,FALSE)</f>
        <v>90000</v>
      </c>
    </row>
    <row r="3269" spans="1:19">
      <c r="A3269" s="117" t="str">
        <f t="shared" si="308"/>
        <v>58192012</v>
      </c>
      <c r="B3269" s="117">
        <f t="shared" si="306"/>
        <v>58</v>
      </c>
      <c r="C3269" s="117">
        <f t="shared" si="307"/>
        <v>19</v>
      </c>
      <c r="D3269" s="117">
        <v>252000</v>
      </c>
      <c r="E3269" s="117">
        <v>94000</v>
      </c>
      <c r="F3269" s="117">
        <v>2012</v>
      </c>
      <c r="G3269" s="117">
        <v>3.337154</v>
      </c>
      <c r="N3269" s="117" t="str">
        <f t="shared" si="309"/>
        <v>25200094000</v>
      </c>
      <c r="O3269" s="117">
        <f t="shared" si="310"/>
        <v>58</v>
      </c>
      <c r="P3269" s="117">
        <f t="shared" si="311"/>
        <v>19</v>
      </c>
      <c r="R3269" s="117">
        <f>VLOOKUP(B3269&amp;"-"&amp;C3269,Backgroundconc!$A$3:$E$2100,4,FALSE)</f>
        <v>252000</v>
      </c>
      <c r="S3269" s="117">
        <f>VLOOKUP(B3269&amp;"-"&amp;C3269,Backgroundconc!$A$3:$E$2100,5,FALSE)</f>
        <v>94000</v>
      </c>
    </row>
    <row r="3270" spans="1:19">
      <c r="A3270" s="117" t="str">
        <f t="shared" si="308"/>
        <v>58202012</v>
      </c>
      <c r="B3270" s="117">
        <f t="shared" si="306"/>
        <v>58</v>
      </c>
      <c r="C3270" s="117">
        <f t="shared" si="307"/>
        <v>20</v>
      </c>
      <c r="D3270" s="117">
        <v>252000</v>
      </c>
      <c r="E3270" s="117">
        <v>98000</v>
      </c>
      <c r="F3270" s="117">
        <v>2012</v>
      </c>
      <c r="G3270" s="117">
        <v>3.1588370000000001</v>
      </c>
      <c r="N3270" s="117" t="str">
        <f t="shared" si="309"/>
        <v>25200098000</v>
      </c>
      <c r="O3270" s="117">
        <f t="shared" si="310"/>
        <v>58</v>
      </c>
      <c r="P3270" s="117">
        <f t="shared" si="311"/>
        <v>20</v>
      </c>
      <c r="R3270" s="117">
        <f>VLOOKUP(B3270&amp;"-"&amp;C3270,Backgroundconc!$A$3:$E$2100,4,FALSE)</f>
        <v>252000</v>
      </c>
      <c r="S3270" s="117">
        <f>VLOOKUP(B3270&amp;"-"&amp;C3270,Backgroundconc!$A$3:$E$2100,5,FALSE)</f>
        <v>98000</v>
      </c>
    </row>
    <row r="3271" spans="1:19">
      <c r="A3271" s="117" t="str">
        <f t="shared" si="308"/>
        <v>58212012</v>
      </c>
      <c r="B3271" s="117">
        <f t="shared" si="306"/>
        <v>58</v>
      </c>
      <c r="C3271" s="117">
        <f t="shared" si="307"/>
        <v>21</v>
      </c>
      <c r="D3271" s="117">
        <v>252000</v>
      </c>
      <c r="E3271" s="117">
        <v>102000</v>
      </c>
      <c r="F3271" s="117">
        <v>2012</v>
      </c>
      <c r="G3271" s="117">
        <v>3.0991040000000001</v>
      </c>
      <c r="N3271" s="117" t="str">
        <f t="shared" si="309"/>
        <v>252000102000</v>
      </c>
      <c r="O3271" s="117">
        <f t="shared" si="310"/>
        <v>58</v>
      </c>
      <c r="P3271" s="117">
        <f t="shared" si="311"/>
        <v>21</v>
      </c>
      <c r="R3271" s="117">
        <f>VLOOKUP(B3271&amp;"-"&amp;C3271,Backgroundconc!$A$3:$E$2100,4,FALSE)</f>
        <v>252000</v>
      </c>
      <c r="S3271" s="117">
        <f>VLOOKUP(B3271&amp;"-"&amp;C3271,Backgroundconc!$A$3:$E$2100,5,FALSE)</f>
        <v>102000</v>
      </c>
    </row>
    <row r="3272" spans="1:19">
      <c r="A3272" s="117" t="str">
        <f t="shared" si="308"/>
        <v>58222012</v>
      </c>
      <c r="B3272" s="117">
        <f t="shared" si="306"/>
        <v>58</v>
      </c>
      <c r="C3272" s="117">
        <f t="shared" si="307"/>
        <v>22</v>
      </c>
      <c r="D3272" s="117">
        <v>252000</v>
      </c>
      <c r="E3272" s="117">
        <v>106000</v>
      </c>
      <c r="F3272" s="117">
        <v>2012</v>
      </c>
      <c r="G3272" s="117">
        <v>3.5197210000000001</v>
      </c>
      <c r="N3272" s="117" t="str">
        <f t="shared" si="309"/>
        <v>252000106000</v>
      </c>
      <c r="O3272" s="117">
        <f t="shared" si="310"/>
        <v>58</v>
      </c>
      <c r="P3272" s="117">
        <f t="shared" si="311"/>
        <v>22</v>
      </c>
      <c r="R3272" s="117">
        <f>VLOOKUP(B3272&amp;"-"&amp;C3272,Backgroundconc!$A$3:$E$2100,4,FALSE)</f>
        <v>252000</v>
      </c>
      <c r="S3272" s="117">
        <f>VLOOKUP(B3272&amp;"-"&amp;C3272,Backgroundconc!$A$3:$E$2100,5,FALSE)</f>
        <v>106000</v>
      </c>
    </row>
    <row r="3273" spans="1:19">
      <c r="A3273" s="117" t="str">
        <f t="shared" si="308"/>
        <v>58232012</v>
      </c>
      <c r="B3273" s="117">
        <f t="shared" si="306"/>
        <v>58</v>
      </c>
      <c r="C3273" s="117">
        <f t="shared" si="307"/>
        <v>23</v>
      </c>
      <c r="D3273" s="117">
        <v>252000</v>
      </c>
      <c r="E3273" s="117">
        <v>110000</v>
      </c>
      <c r="F3273" s="117">
        <v>2012</v>
      </c>
      <c r="G3273" s="117">
        <v>3.404026</v>
      </c>
      <c r="N3273" s="117" t="str">
        <f t="shared" si="309"/>
        <v>252000110000</v>
      </c>
      <c r="O3273" s="117">
        <f t="shared" si="310"/>
        <v>58</v>
      </c>
      <c r="P3273" s="117">
        <f t="shared" si="311"/>
        <v>23</v>
      </c>
      <c r="R3273" s="117">
        <f>VLOOKUP(B3273&amp;"-"&amp;C3273,Backgroundconc!$A$3:$E$2100,4,FALSE)</f>
        <v>252000</v>
      </c>
      <c r="S3273" s="117">
        <f>VLOOKUP(B3273&amp;"-"&amp;C3273,Backgroundconc!$A$3:$E$2100,5,FALSE)</f>
        <v>110000</v>
      </c>
    </row>
    <row r="3274" spans="1:19">
      <c r="A3274" s="117" t="str">
        <f t="shared" si="308"/>
        <v>58242012</v>
      </c>
      <c r="B3274" s="117">
        <f t="shared" si="306"/>
        <v>58</v>
      </c>
      <c r="C3274" s="117">
        <f t="shared" si="307"/>
        <v>24</v>
      </c>
      <c r="D3274" s="117">
        <v>252000</v>
      </c>
      <c r="E3274" s="117">
        <v>114000</v>
      </c>
      <c r="F3274" s="117">
        <v>2012</v>
      </c>
      <c r="G3274" s="117">
        <v>3.1124170000000002</v>
      </c>
      <c r="N3274" s="117" t="str">
        <f t="shared" si="309"/>
        <v>252000114000</v>
      </c>
      <c r="O3274" s="117">
        <f t="shared" si="310"/>
        <v>58</v>
      </c>
      <c r="P3274" s="117">
        <f t="shared" si="311"/>
        <v>24</v>
      </c>
      <c r="R3274" s="117">
        <f>VLOOKUP(B3274&amp;"-"&amp;C3274,Backgroundconc!$A$3:$E$2100,4,FALSE)</f>
        <v>252000</v>
      </c>
      <c r="S3274" s="117">
        <f>VLOOKUP(B3274&amp;"-"&amp;C3274,Backgroundconc!$A$3:$E$2100,5,FALSE)</f>
        <v>114000</v>
      </c>
    </row>
    <row r="3275" spans="1:19">
      <c r="A3275" s="117" t="str">
        <f t="shared" si="308"/>
        <v>58252012</v>
      </c>
      <c r="B3275" s="117">
        <f t="shared" si="306"/>
        <v>58</v>
      </c>
      <c r="C3275" s="117">
        <f t="shared" si="307"/>
        <v>25</v>
      </c>
      <c r="D3275" s="117">
        <v>252000</v>
      </c>
      <c r="E3275" s="117">
        <v>118000</v>
      </c>
      <c r="F3275" s="117">
        <v>2012</v>
      </c>
      <c r="G3275" s="117">
        <v>3.071399</v>
      </c>
      <c r="N3275" s="117" t="str">
        <f t="shared" si="309"/>
        <v>252000118000</v>
      </c>
      <c r="O3275" s="117">
        <f t="shared" si="310"/>
        <v>58</v>
      </c>
      <c r="P3275" s="117">
        <f t="shared" si="311"/>
        <v>25</v>
      </c>
      <c r="R3275" s="117">
        <f>VLOOKUP(B3275&amp;"-"&amp;C3275,Backgroundconc!$A$3:$E$2100,4,FALSE)</f>
        <v>252000</v>
      </c>
      <c r="S3275" s="117">
        <f>VLOOKUP(B3275&amp;"-"&amp;C3275,Backgroundconc!$A$3:$E$2100,5,FALSE)</f>
        <v>118000</v>
      </c>
    </row>
    <row r="3276" spans="1:19">
      <c r="A3276" s="117" t="str">
        <f t="shared" si="308"/>
        <v>58262012</v>
      </c>
      <c r="B3276" s="117">
        <f t="shared" si="306"/>
        <v>58</v>
      </c>
      <c r="C3276" s="117">
        <f t="shared" si="307"/>
        <v>26</v>
      </c>
      <c r="D3276" s="117">
        <v>252000</v>
      </c>
      <c r="E3276" s="117">
        <v>122000</v>
      </c>
      <c r="F3276" s="117">
        <v>2012</v>
      </c>
      <c r="G3276" s="117">
        <v>3.0396019999999999</v>
      </c>
      <c r="N3276" s="117" t="str">
        <f t="shared" si="309"/>
        <v>252000122000</v>
      </c>
      <c r="O3276" s="117">
        <f t="shared" si="310"/>
        <v>58</v>
      </c>
      <c r="P3276" s="117">
        <f t="shared" si="311"/>
        <v>26</v>
      </c>
      <c r="R3276" s="117">
        <f>VLOOKUP(B3276&amp;"-"&amp;C3276,Backgroundconc!$A$3:$E$2100,4,FALSE)</f>
        <v>252000</v>
      </c>
      <c r="S3276" s="117">
        <f>VLOOKUP(B3276&amp;"-"&amp;C3276,Backgroundconc!$A$3:$E$2100,5,FALSE)</f>
        <v>122000</v>
      </c>
    </row>
    <row r="3277" spans="1:19">
      <c r="A3277" s="117" t="str">
        <f t="shared" si="308"/>
        <v>58272012</v>
      </c>
      <c r="B3277" s="117">
        <f t="shared" si="306"/>
        <v>58</v>
      </c>
      <c r="C3277" s="117">
        <f t="shared" si="307"/>
        <v>27</v>
      </c>
      <c r="D3277" s="117">
        <v>252000</v>
      </c>
      <c r="E3277" s="117">
        <v>126000</v>
      </c>
      <c r="F3277" s="117">
        <v>2012</v>
      </c>
      <c r="G3277" s="117">
        <v>3.0850659999999999</v>
      </c>
      <c r="N3277" s="117" t="str">
        <f t="shared" si="309"/>
        <v>252000126000</v>
      </c>
      <c r="O3277" s="117">
        <f t="shared" si="310"/>
        <v>58</v>
      </c>
      <c r="P3277" s="117">
        <f t="shared" si="311"/>
        <v>27</v>
      </c>
      <c r="R3277" s="117">
        <f>VLOOKUP(B3277&amp;"-"&amp;C3277,Backgroundconc!$A$3:$E$2100,4,FALSE)</f>
        <v>252000</v>
      </c>
      <c r="S3277" s="117">
        <f>VLOOKUP(B3277&amp;"-"&amp;C3277,Backgroundconc!$A$3:$E$2100,5,FALSE)</f>
        <v>126000</v>
      </c>
    </row>
    <row r="3278" spans="1:19">
      <c r="A3278" s="117" t="str">
        <f t="shared" si="308"/>
        <v>58282012</v>
      </c>
      <c r="B3278" s="117">
        <f t="shared" si="306"/>
        <v>58</v>
      </c>
      <c r="C3278" s="117">
        <f t="shared" si="307"/>
        <v>28</v>
      </c>
      <c r="D3278" s="117">
        <v>252000</v>
      </c>
      <c r="E3278" s="117">
        <v>130000</v>
      </c>
      <c r="F3278" s="117">
        <v>2012</v>
      </c>
      <c r="G3278" s="117">
        <v>3.2369829999999999</v>
      </c>
      <c r="N3278" s="117" t="str">
        <f t="shared" si="309"/>
        <v>252000130000</v>
      </c>
      <c r="O3278" s="117">
        <f t="shared" si="310"/>
        <v>58</v>
      </c>
      <c r="P3278" s="117">
        <f t="shared" si="311"/>
        <v>28</v>
      </c>
      <c r="R3278" s="117">
        <f>VLOOKUP(B3278&amp;"-"&amp;C3278,Backgroundconc!$A$3:$E$2100,4,FALSE)</f>
        <v>252000</v>
      </c>
      <c r="S3278" s="117">
        <f>VLOOKUP(B3278&amp;"-"&amp;C3278,Backgroundconc!$A$3:$E$2100,5,FALSE)</f>
        <v>130000</v>
      </c>
    </row>
    <row r="3279" spans="1:19">
      <c r="A3279" s="117" t="str">
        <f t="shared" si="308"/>
        <v>58292012</v>
      </c>
      <c r="B3279" s="117">
        <f t="shared" si="306"/>
        <v>58</v>
      </c>
      <c r="C3279" s="117">
        <f t="shared" si="307"/>
        <v>29</v>
      </c>
      <c r="D3279" s="117">
        <v>252000</v>
      </c>
      <c r="E3279" s="117">
        <v>134000</v>
      </c>
      <c r="F3279" s="117">
        <v>2012</v>
      </c>
      <c r="G3279" s="117">
        <v>3.2101769999999998</v>
      </c>
      <c r="N3279" s="117" t="str">
        <f t="shared" si="309"/>
        <v>252000134000</v>
      </c>
      <c r="O3279" s="117">
        <f t="shared" si="310"/>
        <v>58</v>
      </c>
      <c r="P3279" s="117">
        <f t="shared" si="311"/>
        <v>29</v>
      </c>
      <c r="R3279" s="117">
        <f>VLOOKUP(B3279&amp;"-"&amp;C3279,Backgroundconc!$A$3:$E$2100,4,FALSE)</f>
        <v>252000</v>
      </c>
      <c r="S3279" s="117">
        <f>VLOOKUP(B3279&amp;"-"&amp;C3279,Backgroundconc!$A$3:$E$2100,5,FALSE)</f>
        <v>134000</v>
      </c>
    </row>
    <row r="3280" spans="1:19">
      <c r="A3280" s="117" t="str">
        <f t="shared" si="308"/>
        <v>58302012</v>
      </c>
      <c r="B3280" s="117">
        <f t="shared" si="306"/>
        <v>58</v>
      </c>
      <c r="C3280" s="117">
        <f t="shared" si="307"/>
        <v>30</v>
      </c>
      <c r="D3280" s="117">
        <v>252000</v>
      </c>
      <c r="E3280" s="117">
        <v>138000</v>
      </c>
      <c r="F3280" s="117">
        <v>2012</v>
      </c>
      <c r="G3280" s="117">
        <v>3.145683</v>
      </c>
      <c r="N3280" s="117" t="str">
        <f t="shared" si="309"/>
        <v>252000138000</v>
      </c>
      <c r="O3280" s="117">
        <f t="shared" si="310"/>
        <v>58</v>
      </c>
      <c r="P3280" s="117">
        <f t="shared" si="311"/>
        <v>30</v>
      </c>
      <c r="R3280" s="117">
        <f>VLOOKUP(B3280&amp;"-"&amp;C3280,Backgroundconc!$A$3:$E$2100,4,FALSE)</f>
        <v>252000</v>
      </c>
      <c r="S3280" s="117">
        <f>VLOOKUP(B3280&amp;"-"&amp;C3280,Backgroundconc!$A$3:$E$2100,5,FALSE)</f>
        <v>138000</v>
      </c>
    </row>
    <row r="3281" spans="1:19">
      <c r="A3281" s="117" t="str">
        <f t="shared" si="308"/>
        <v>58312012</v>
      </c>
      <c r="B3281" s="117">
        <f t="shared" si="306"/>
        <v>58</v>
      </c>
      <c r="C3281" s="117">
        <f t="shared" si="307"/>
        <v>31</v>
      </c>
      <c r="D3281" s="117">
        <v>252000</v>
      </c>
      <c r="E3281" s="117">
        <v>142000</v>
      </c>
      <c r="F3281" s="117">
        <v>2012</v>
      </c>
      <c r="G3281" s="117">
        <v>3.1951209999999999</v>
      </c>
      <c r="N3281" s="117" t="str">
        <f t="shared" si="309"/>
        <v>252000142000</v>
      </c>
      <c r="O3281" s="117">
        <f t="shared" si="310"/>
        <v>58</v>
      </c>
      <c r="P3281" s="117">
        <f t="shared" si="311"/>
        <v>31</v>
      </c>
      <c r="R3281" s="117">
        <f>VLOOKUP(B3281&amp;"-"&amp;C3281,Backgroundconc!$A$3:$E$2100,4,FALSE)</f>
        <v>252000</v>
      </c>
      <c r="S3281" s="117">
        <f>VLOOKUP(B3281&amp;"-"&amp;C3281,Backgroundconc!$A$3:$E$2100,5,FALSE)</f>
        <v>142000</v>
      </c>
    </row>
    <row r="3282" spans="1:19">
      <c r="A3282" s="117" t="str">
        <f t="shared" si="308"/>
        <v>58322012</v>
      </c>
      <c r="B3282" s="117">
        <f t="shared" si="306"/>
        <v>58</v>
      </c>
      <c r="C3282" s="117">
        <f t="shared" si="307"/>
        <v>32</v>
      </c>
      <c r="D3282" s="117">
        <v>252000</v>
      </c>
      <c r="E3282" s="117">
        <v>146000</v>
      </c>
      <c r="F3282" s="117">
        <v>2012</v>
      </c>
      <c r="G3282" s="117">
        <v>3.2447219999999999</v>
      </c>
      <c r="N3282" s="117" t="str">
        <f t="shared" si="309"/>
        <v>252000146000</v>
      </c>
      <c r="O3282" s="117">
        <f t="shared" si="310"/>
        <v>58</v>
      </c>
      <c r="P3282" s="117">
        <f t="shared" si="311"/>
        <v>32</v>
      </c>
      <c r="R3282" s="117">
        <f>VLOOKUP(B3282&amp;"-"&amp;C3282,Backgroundconc!$A$3:$E$2100,4,FALSE)</f>
        <v>252000</v>
      </c>
      <c r="S3282" s="117">
        <f>VLOOKUP(B3282&amp;"-"&amp;C3282,Backgroundconc!$A$3:$E$2100,5,FALSE)</f>
        <v>146000</v>
      </c>
    </row>
    <row r="3283" spans="1:19">
      <c r="A3283" s="117" t="str">
        <f t="shared" si="308"/>
        <v>58332012</v>
      </c>
      <c r="B3283" s="117">
        <f t="shared" si="306"/>
        <v>58</v>
      </c>
      <c r="C3283" s="117">
        <f t="shared" si="307"/>
        <v>33</v>
      </c>
      <c r="D3283" s="117">
        <v>252000</v>
      </c>
      <c r="E3283" s="117">
        <v>150000</v>
      </c>
      <c r="F3283" s="117">
        <v>2012</v>
      </c>
      <c r="G3283" s="117">
        <v>3.096546</v>
      </c>
      <c r="N3283" s="117" t="str">
        <f t="shared" si="309"/>
        <v>252000150000</v>
      </c>
      <c r="O3283" s="117">
        <f t="shared" si="310"/>
        <v>58</v>
      </c>
      <c r="P3283" s="117">
        <f t="shared" si="311"/>
        <v>33</v>
      </c>
      <c r="R3283" s="117">
        <f>VLOOKUP(B3283&amp;"-"&amp;C3283,Backgroundconc!$A$3:$E$2100,4,FALSE)</f>
        <v>252000</v>
      </c>
      <c r="S3283" s="117">
        <f>VLOOKUP(B3283&amp;"-"&amp;C3283,Backgroundconc!$A$3:$E$2100,5,FALSE)</f>
        <v>150000</v>
      </c>
    </row>
    <row r="3284" spans="1:19">
      <c r="A3284" s="117" t="str">
        <f t="shared" si="308"/>
        <v>58342012</v>
      </c>
      <c r="B3284" s="117">
        <f t="shared" si="306"/>
        <v>58</v>
      </c>
      <c r="C3284" s="117">
        <f t="shared" si="307"/>
        <v>34</v>
      </c>
      <c r="D3284" s="117">
        <v>252000</v>
      </c>
      <c r="E3284" s="117">
        <v>154000</v>
      </c>
      <c r="F3284" s="117">
        <v>2012</v>
      </c>
      <c r="G3284" s="117">
        <v>3.1072769999999998</v>
      </c>
      <c r="N3284" s="117" t="str">
        <f t="shared" si="309"/>
        <v>252000154000</v>
      </c>
      <c r="O3284" s="117">
        <f t="shared" si="310"/>
        <v>58</v>
      </c>
      <c r="P3284" s="117">
        <f t="shared" si="311"/>
        <v>34</v>
      </c>
      <c r="R3284" s="117">
        <f>VLOOKUP(B3284&amp;"-"&amp;C3284,Backgroundconc!$A$3:$E$2100,4,FALSE)</f>
        <v>252000</v>
      </c>
      <c r="S3284" s="117">
        <f>VLOOKUP(B3284&amp;"-"&amp;C3284,Backgroundconc!$A$3:$E$2100,5,FALSE)</f>
        <v>154000</v>
      </c>
    </row>
    <row r="3285" spans="1:19">
      <c r="A3285" s="117" t="str">
        <f t="shared" si="308"/>
        <v>58352012</v>
      </c>
      <c r="B3285" s="117">
        <f t="shared" si="306"/>
        <v>58</v>
      </c>
      <c r="C3285" s="117">
        <f t="shared" si="307"/>
        <v>35</v>
      </c>
      <c r="D3285" s="117">
        <v>252000</v>
      </c>
      <c r="E3285" s="117">
        <v>158000</v>
      </c>
      <c r="F3285" s="117">
        <v>2012</v>
      </c>
      <c r="G3285" s="117">
        <v>3.0915430000000002</v>
      </c>
      <c r="N3285" s="117" t="str">
        <f t="shared" si="309"/>
        <v>252000158000</v>
      </c>
      <c r="O3285" s="117">
        <f t="shared" si="310"/>
        <v>58</v>
      </c>
      <c r="P3285" s="117">
        <f t="shared" si="311"/>
        <v>35</v>
      </c>
      <c r="R3285" s="117">
        <f>VLOOKUP(B3285&amp;"-"&amp;C3285,Backgroundconc!$A$3:$E$2100,4,FALSE)</f>
        <v>252000</v>
      </c>
      <c r="S3285" s="117">
        <f>VLOOKUP(B3285&amp;"-"&amp;C3285,Backgroundconc!$A$3:$E$2100,5,FALSE)</f>
        <v>158000</v>
      </c>
    </row>
    <row r="3286" spans="1:19">
      <c r="A3286" s="117" t="str">
        <f t="shared" si="308"/>
        <v>58362012</v>
      </c>
      <c r="B3286" s="117">
        <f t="shared" si="306"/>
        <v>58</v>
      </c>
      <c r="C3286" s="117">
        <f t="shared" si="307"/>
        <v>36</v>
      </c>
      <c r="D3286" s="117">
        <v>252000</v>
      </c>
      <c r="E3286" s="117">
        <v>162000</v>
      </c>
      <c r="F3286" s="117">
        <v>2012</v>
      </c>
      <c r="G3286" s="117">
        <v>3.0920139999999998</v>
      </c>
      <c r="N3286" s="117" t="str">
        <f t="shared" si="309"/>
        <v>252000162000</v>
      </c>
      <c r="O3286" s="117">
        <f t="shared" si="310"/>
        <v>58</v>
      </c>
      <c r="P3286" s="117">
        <f t="shared" si="311"/>
        <v>36</v>
      </c>
      <c r="R3286" s="117">
        <f>VLOOKUP(B3286&amp;"-"&amp;C3286,Backgroundconc!$A$3:$E$2100,4,FALSE)</f>
        <v>252000</v>
      </c>
      <c r="S3286" s="117">
        <f>VLOOKUP(B3286&amp;"-"&amp;C3286,Backgroundconc!$A$3:$E$2100,5,FALSE)</f>
        <v>162000</v>
      </c>
    </row>
    <row r="3287" spans="1:19">
      <c r="A3287" s="117" t="str">
        <f t="shared" si="308"/>
        <v>58372012</v>
      </c>
      <c r="B3287" s="117">
        <f t="shared" si="306"/>
        <v>58</v>
      </c>
      <c r="C3287" s="117">
        <f t="shared" si="307"/>
        <v>37</v>
      </c>
      <c r="D3287" s="117">
        <v>252000</v>
      </c>
      <c r="E3287" s="117">
        <v>166000</v>
      </c>
      <c r="F3287" s="117">
        <v>2012</v>
      </c>
      <c r="G3287" s="117">
        <v>3.1849129999999999</v>
      </c>
      <c r="N3287" s="117" t="str">
        <f t="shared" si="309"/>
        <v>252000166000</v>
      </c>
      <c r="O3287" s="117">
        <f t="shared" si="310"/>
        <v>58</v>
      </c>
      <c r="P3287" s="117">
        <f t="shared" si="311"/>
        <v>37</v>
      </c>
      <c r="R3287" s="117" t="e">
        <f>VLOOKUP(B3287&amp;"-"&amp;C3287,Backgroundconc!$A$3:$E$2100,4,FALSE)</f>
        <v>#N/A</v>
      </c>
      <c r="S3287" s="117" t="e">
        <f>VLOOKUP(B3287&amp;"-"&amp;C3287,Backgroundconc!$A$3:$E$2100,5,FALSE)</f>
        <v>#N/A</v>
      </c>
    </row>
    <row r="3288" spans="1:19">
      <c r="A3288" s="117" t="str">
        <f t="shared" si="308"/>
        <v>58382012</v>
      </c>
      <c r="B3288" s="117">
        <f t="shared" si="306"/>
        <v>58</v>
      </c>
      <c r="C3288" s="117">
        <f t="shared" si="307"/>
        <v>38</v>
      </c>
      <c r="D3288" s="117">
        <v>252000</v>
      </c>
      <c r="E3288" s="117">
        <v>170000</v>
      </c>
      <c r="F3288" s="117">
        <v>2012</v>
      </c>
      <c r="G3288" s="117">
        <v>3.1708479999999999</v>
      </c>
      <c r="N3288" s="117" t="str">
        <f t="shared" si="309"/>
        <v>252000170000</v>
      </c>
      <c r="O3288" s="117">
        <f t="shared" si="310"/>
        <v>58</v>
      </c>
      <c r="P3288" s="117">
        <f t="shared" si="311"/>
        <v>38</v>
      </c>
      <c r="R3288" s="117" t="e">
        <f>VLOOKUP(B3288&amp;"-"&amp;C3288,Backgroundconc!$A$3:$E$2100,4,FALSE)</f>
        <v>#N/A</v>
      </c>
      <c r="S3288" s="117" t="e">
        <f>VLOOKUP(B3288&amp;"-"&amp;C3288,Backgroundconc!$A$3:$E$2100,5,FALSE)</f>
        <v>#N/A</v>
      </c>
    </row>
    <row r="3289" spans="1:19">
      <c r="A3289" s="117" t="str">
        <f t="shared" si="308"/>
        <v>58392012</v>
      </c>
      <c r="B3289" s="117">
        <f t="shared" si="306"/>
        <v>58</v>
      </c>
      <c r="C3289" s="117">
        <f t="shared" si="307"/>
        <v>39</v>
      </c>
      <c r="D3289" s="117">
        <v>252000</v>
      </c>
      <c r="E3289" s="117">
        <v>174000</v>
      </c>
      <c r="F3289" s="117">
        <v>2012</v>
      </c>
      <c r="G3289" s="117">
        <v>2.9093300000000002</v>
      </c>
      <c r="N3289" s="117" t="str">
        <f t="shared" si="309"/>
        <v>252000174000</v>
      </c>
      <c r="O3289" s="117">
        <f t="shared" si="310"/>
        <v>58</v>
      </c>
      <c r="P3289" s="117">
        <f t="shared" si="311"/>
        <v>39</v>
      </c>
      <c r="R3289" s="117" t="e">
        <f>VLOOKUP(B3289&amp;"-"&amp;C3289,Backgroundconc!$A$3:$E$2100,4,FALSE)</f>
        <v>#N/A</v>
      </c>
      <c r="S3289" s="117" t="e">
        <f>VLOOKUP(B3289&amp;"-"&amp;C3289,Backgroundconc!$A$3:$E$2100,5,FALSE)</f>
        <v>#N/A</v>
      </c>
    </row>
    <row r="3290" spans="1:19">
      <c r="A3290" s="117" t="str">
        <f t="shared" si="308"/>
        <v>58402012</v>
      </c>
      <c r="B3290" s="117">
        <f t="shared" si="306"/>
        <v>58</v>
      </c>
      <c r="C3290" s="117">
        <f t="shared" si="307"/>
        <v>40</v>
      </c>
      <c r="D3290" s="117">
        <v>252000</v>
      </c>
      <c r="E3290" s="117">
        <v>178000</v>
      </c>
      <c r="F3290" s="117">
        <v>2012</v>
      </c>
      <c r="G3290" s="117">
        <v>3.2468059999999999</v>
      </c>
      <c r="N3290" s="117" t="str">
        <f t="shared" si="309"/>
        <v>252000178000</v>
      </c>
      <c r="O3290" s="117">
        <f t="shared" si="310"/>
        <v>58</v>
      </c>
      <c r="P3290" s="117">
        <f t="shared" si="311"/>
        <v>40</v>
      </c>
      <c r="R3290" s="117" t="e">
        <f>VLOOKUP(B3290&amp;"-"&amp;C3290,Backgroundconc!$A$3:$E$2100,4,FALSE)</f>
        <v>#N/A</v>
      </c>
      <c r="S3290" s="117" t="e">
        <f>VLOOKUP(B3290&amp;"-"&amp;C3290,Backgroundconc!$A$3:$E$2100,5,FALSE)</f>
        <v>#N/A</v>
      </c>
    </row>
    <row r="3291" spans="1:19">
      <c r="A3291" s="117" t="str">
        <f t="shared" si="308"/>
        <v>58412012</v>
      </c>
      <c r="B3291" s="117">
        <f t="shared" si="306"/>
        <v>58</v>
      </c>
      <c r="C3291" s="117">
        <f t="shared" si="307"/>
        <v>41</v>
      </c>
      <c r="D3291" s="117">
        <v>252000</v>
      </c>
      <c r="E3291" s="117">
        <v>182000</v>
      </c>
      <c r="F3291" s="117">
        <v>2012</v>
      </c>
      <c r="G3291" s="117">
        <v>2.9269799999999999</v>
      </c>
      <c r="N3291" s="117" t="str">
        <f t="shared" si="309"/>
        <v>252000182000</v>
      </c>
      <c r="O3291" s="117">
        <f t="shared" si="310"/>
        <v>58</v>
      </c>
      <c r="P3291" s="117">
        <f t="shared" si="311"/>
        <v>41</v>
      </c>
      <c r="R3291" s="117" t="e">
        <f>VLOOKUP(B3291&amp;"-"&amp;C3291,Backgroundconc!$A$3:$E$2100,4,FALSE)</f>
        <v>#N/A</v>
      </c>
      <c r="S3291" s="117" t="e">
        <f>VLOOKUP(B3291&amp;"-"&amp;C3291,Backgroundconc!$A$3:$E$2100,5,FALSE)</f>
        <v>#N/A</v>
      </c>
    </row>
    <row r="3292" spans="1:19">
      <c r="A3292" s="117" t="str">
        <f t="shared" si="308"/>
        <v>58422012</v>
      </c>
      <c r="B3292" s="117">
        <f t="shared" ref="B3292:B3355" si="312">(D3292-24000)/4000+1</f>
        <v>58</v>
      </c>
      <c r="C3292" s="117">
        <f t="shared" ref="C3292:C3355" si="313">(E3292-22000)/4000+1</f>
        <v>42</v>
      </c>
      <c r="D3292" s="117">
        <v>252000</v>
      </c>
      <c r="E3292" s="117">
        <v>186000</v>
      </c>
      <c r="F3292" s="117">
        <v>2012</v>
      </c>
      <c r="G3292" s="117">
        <v>2.8212169999999999</v>
      </c>
      <c r="N3292" s="117" t="str">
        <f t="shared" si="309"/>
        <v>252000186000</v>
      </c>
      <c r="O3292" s="117">
        <f t="shared" si="310"/>
        <v>58</v>
      </c>
      <c r="P3292" s="117">
        <f t="shared" si="311"/>
        <v>42</v>
      </c>
      <c r="R3292" s="117" t="e">
        <f>VLOOKUP(B3292&amp;"-"&amp;C3292,Backgroundconc!$A$3:$E$2100,4,FALSE)</f>
        <v>#N/A</v>
      </c>
      <c r="S3292" s="117" t="e">
        <f>VLOOKUP(B3292&amp;"-"&amp;C3292,Backgroundconc!$A$3:$E$2100,5,FALSE)</f>
        <v>#N/A</v>
      </c>
    </row>
    <row r="3293" spans="1:19">
      <c r="A3293" s="117" t="str">
        <f t="shared" si="308"/>
        <v>58432012</v>
      </c>
      <c r="B3293" s="117">
        <f t="shared" si="312"/>
        <v>58</v>
      </c>
      <c r="C3293" s="117">
        <f t="shared" si="313"/>
        <v>43</v>
      </c>
      <c r="D3293" s="117">
        <v>252000</v>
      </c>
      <c r="E3293" s="117">
        <v>190000</v>
      </c>
      <c r="F3293" s="117">
        <v>2012</v>
      </c>
      <c r="G3293" s="117">
        <v>3.0687769999999999</v>
      </c>
      <c r="N3293" s="117" t="str">
        <f t="shared" si="309"/>
        <v>252000190000</v>
      </c>
      <c r="O3293" s="117">
        <f t="shared" si="310"/>
        <v>58</v>
      </c>
      <c r="P3293" s="117">
        <f t="shared" si="311"/>
        <v>43</v>
      </c>
      <c r="R3293" s="117" t="e">
        <f>VLOOKUP(B3293&amp;"-"&amp;C3293,Backgroundconc!$A$3:$E$2100,4,FALSE)</f>
        <v>#N/A</v>
      </c>
      <c r="S3293" s="117" t="e">
        <f>VLOOKUP(B3293&amp;"-"&amp;C3293,Backgroundconc!$A$3:$E$2100,5,FALSE)</f>
        <v>#N/A</v>
      </c>
    </row>
    <row r="3294" spans="1:19">
      <c r="A3294" s="117" t="str">
        <f t="shared" si="308"/>
        <v>58442012</v>
      </c>
      <c r="B3294" s="117">
        <f t="shared" si="312"/>
        <v>58</v>
      </c>
      <c r="C3294" s="117">
        <f t="shared" si="313"/>
        <v>44</v>
      </c>
      <c r="D3294" s="117">
        <v>252000</v>
      </c>
      <c r="E3294" s="117">
        <v>194000</v>
      </c>
      <c r="F3294" s="117">
        <v>2012</v>
      </c>
      <c r="G3294" s="117">
        <v>3.1963089999999998</v>
      </c>
      <c r="N3294" s="117" t="str">
        <f t="shared" si="309"/>
        <v>252000194000</v>
      </c>
      <c r="O3294" s="117">
        <f t="shared" si="310"/>
        <v>58</v>
      </c>
      <c r="P3294" s="117">
        <f t="shared" si="311"/>
        <v>44</v>
      </c>
      <c r="R3294" s="117">
        <f>VLOOKUP(B3294&amp;"-"&amp;C3294,Backgroundconc!$A$3:$E$2100,4,FALSE)</f>
        <v>252000</v>
      </c>
      <c r="S3294" s="117">
        <f>VLOOKUP(B3294&amp;"-"&amp;C3294,Backgroundconc!$A$3:$E$2100,5,FALSE)</f>
        <v>194000</v>
      </c>
    </row>
    <row r="3295" spans="1:19">
      <c r="A3295" s="117" t="str">
        <f t="shared" si="308"/>
        <v>58452012</v>
      </c>
      <c r="B3295" s="117">
        <f t="shared" si="312"/>
        <v>58</v>
      </c>
      <c r="C3295" s="117">
        <f t="shared" si="313"/>
        <v>45</v>
      </c>
      <c r="D3295" s="117">
        <v>252000</v>
      </c>
      <c r="E3295" s="117">
        <v>198000</v>
      </c>
      <c r="F3295" s="117">
        <v>2012</v>
      </c>
      <c r="G3295" s="117">
        <v>3.4773779999999999</v>
      </c>
      <c r="N3295" s="117" t="str">
        <f t="shared" si="309"/>
        <v>252000198000</v>
      </c>
      <c r="O3295" s="117">
        <f t="shared" si="310"/>
        <v>58</v>
      </c>
      <c r="P3295" s="117">
        <f t="shared" si="311"/>
        <v>45</v>
      </c>
      <c r="R3295" s="117">
        <f>VLOOKUP(B3295&amp;"-"&amp;C3295,Backgroundconc!$A$3:$E$2100,4,FALSE)</f>
        <v>252000</v>
      </c>
      <c r="S3295" s="117">
        <f>VLOOKUP(B3295&amp;"-"&amp;C3295,Backgroundconc!$A$3:$E$2100,5,FALSE)</f>
        <v>198000</v>
      </c>
    </row>
    <row r="3296" spans="1:19">
      <c r="A3296" s="117" t="str">
        <f t="shared" si="308"/>
        <v>58462012</v>
      </c>
      <c r="B3296" s="117">
        <f t="shared" si="312"/>
        <v>58</v>
      </c>
      <c r="C3296" s="117">
        <f t="shared" si="313"/>
        <v>46</v>
      </c>
      <c r="D3296" s="117">
        <v>252000</v>
      </c>
      <c r="E3296" s="117">
        <v>202000</v>
      </c>
      <c r="F3296" s="117">
        <v>2012</v>
      </c>
      <c r="G3296" s="117">
        <v>3.3247969999999998</v>
      </c>
      <c r="N3296" s="117" t="str">
        <f t="shared" si="309"/>
        <v>252000202000</v>
      </c>
      <c r="O3296" s="117">
        <f t="shared" si="310"/>
        <v>58</v>
      </c>
      <c r="P3296" s="117">
        <f t="shared" si="311"/>
        <v>46</v>
      </c>
      <c r="R3296" s="117">
        <f>VLOOKUP(B3296&amp;"-"&amp;C3296,Backgroundconc!$A$3:$E$2100,4,FALSE)</f>
        <v>252000</v>
      </c>
      <c r="S3296" s="117">
        <f>VLOOKUP(B3296&amp;"-"&amp;C3296,Backgroundconc!$A$3:$E$2100,5,FALSE)</f>
        <v>202000</v>
      </c>
    </row>
    <row r="3297" spans="1:19">
      <c r="A3297" s="117" t="str">
        <f t="shared" si="308"/>
        <v>58472012</v>
      </c>
      <c r="B3297" s="117">
        <f t="shared" si="312"/>
        <v>58</v>
      </c>
      <c r="C3297" s="117">
        <f t="shared" si="313"/>
        <v>47</v>
      </c>
      <c r="D3297" s="117">
        <v>252000</v>
      </c>
      <c r="E3297" s="117">
        <v>206000</v>
      </c>
      <c r="F3297" s="117">
        <v>2012</v>
      </c>
      <c r="G3297" s="117">
        <v>3.1893379999999998</v>
      </c>
      <c r="N3297" s="117" t="str">
        <f t="shared" si="309"/>
        <v>252000206000</v>
      </c>
      <c r="O3297" s="117">
        <f t="shared" si="310"/>
        <v>58</v>
      </c>
      <c r="P3297" s="117">
        <f t="shared" si="311"/>
        <v>47</v>
      </c>
      <c r="R3297" s="117">
        <f>VLOOKUP(B3297&amp;"-"&amp;C3297,Backgroundconc!$A$3:$E$2100,4,FALSE)</f>
        <v>252000</v>
      </c>
      <c r="S3297" s="117">
        <f>VLOOKUP(B3297&amp;"-"&amp;C3297,Backgroundconc!$A$3:$E$2100,5,FALSE)</f>
        <v>206000</v>
      </c>
    </row>
    <row r="3298" spans="1:19">
      <c r="A3298" s="117" t="str">
        <f t="shared" si="308"/>
        <v>58482012</v>
      </c>
      <c r="B3298" s="117">
        <f t="shared" si="312"/>
        <v>58</v>
      </c>
      <c r="C3298" s="117">
        <f t="shared" si="313"/>
        <v>48</v>
      </c>
      <c r="D3298" s="117">
        <v>252000</v>
      </c>
      <c r="E3298" s="117">
        <v>210000</v>
      </c>
      <c r="F3298" s="117">
        <v>2012</v>
      </c>
      <c r="G3298" s="117">
        <v>3.3850210000000001</v>
      </c>
      <c r="N3298" s="117" t="str">
        <f t="shared" si="309"/>
        <v>252000210000</v>
      </c>
      <c r="O3298" s="117">
        <f t="shared" si="310"/>
        <v>58</v>
      </c>
      <c r="P3298" s="117">
        <f t="shared" si="311"/>
        <v>48</v>
      </c>
      <c r="R3298" s="117" t="e">
        <f>VLOOKUP(B3298&amp;"-"&amp;C3298,Backgroundconc!$A$3:$E$2100,4,FALSE)</f>
        <v>#N/A</v>
      </c>
      <c r="S3298" s="117" t="e">
        <f>VLOOKUP(B3298&amp;"-"&amp;C3298,Backgroundconc!$A$3:$E$2100,5,FALSE)</f>
        <v>#N/A</v>
      </c>
    </row>
    <row r="3299" spans="1:19">
      <c r="A3299" s="117" t="str">
        <f t="shared" si="308"/>
        <v>58492012</v>
      </c>
      <c r="B3299" s="117">
        <f t="shared" si="312"/>
        <v>58</v>
      </c>
      <c r="C3299" s="117">
        <f t="shared" si="313"/>
        <v>49</v>
      </c>
      <c r="D3299" s="117">
        <v>252000</v>
      </c>
      <c r="E3299" s="117">
        <v>214000</v>
      </c>
      <c r="F3299" s="117">
        <v>2012</v>
      </c>
      <c r="G3299" s="117">
        <v>3.3478319999999999</v>
      </c>
      <c r="N3299" s="117" t="str">
        <f t="shared" si="309"/>
        <v>252000214000</v>
      </c>
      <c r="O3299" s="117">
        <f t="shared" si="310"/>
        <v>58</v>
      </c>
      <c r="P3299" s="117">
        <f t="shared" si="311"/>
        <v>49</v>
      </c>
      <c r="R3299" s="117" t="e">
        <f>VLOOKUP(B3299&amp;"-"&amp;C3299,Backgroundconc!$A$3:$E$2100,4,FALSE)</f>
        <v>#N/A</v>
      </c>
      <c r="S3299" s="117" t="e">
        <f>VLOOKUP(B3299&amp;"-"&amp;C3299,Backgroundconc!$A$3:$E$2100,5,FALSE)</f>
        <v>#N/A</v>
      </c>
    </row>
    <row r="3300" spans="1:19">
      <c r="A3300" s="117" t="str">
        <f t="shared" si="308"/>
        <v>58502012</v>
      </c>
      <c r="B3300" s="117">
        <f t="shared" si="312"/>
        <v>58</v>
      </c>
      <c r="C3300" s="117">
        <f t="shared" si="313"/>
        <v>50</v>
      </c>
      <c r="D3300" s="117">
        <v>252000</v>
      </c>
      <c r="E3300" s="117">
        <v>218000</v>
      </c>
      <c r="F3300" s="117">
        <v>2012</v>
      </c>
      <c r="G3300" s="117">
        <v>3.1605249999999998</v>
      </c>
      <c r="N3300" s="117" t="str">
        <f t="shared" si="309"/>
        <v>252000218000</v>
      </c>
      <c r="O3300" s="117">
        <f t="shared" si="310"/>
        <v>58</v>
      </c>
      <c r="P3300" s="117">
        <f t="shared" si="311"/>
        <v>50</v>
      </c>
      <c r="R3300" s="117" t="e">
        <f>VLOOKUP(B3300&amp;"-"&amp;C3300,Backgroundconc!$A$3:$E$2100,4,FALSE)</f>
        <v>#N/A</v>
      </c>
      <c r="S3300" s="117" t="e">
        <f>VLOOKUP(B3300&amp;"-"&amp;C3300,Backgroundconc!$A$3:$E$2100,5,FALSE)</f>
        <v>#N/A</v>
      </c>
    </row>
    <row r="3301" spans="1:19">
      <c r="A3301" s="117" t="str">
        <f t="shared" si="308"/>
        <v>58512012</v>
      </c>
      <c r="B3301" s="117">
        <f t="shared" si="312"/>
        <v>58</v>
      </c>
      <c r="C3301" s="117">
        <f t="shared" si="313"/>
        <v>51</v>
      </c>
      <c r="D3301" s="117">
        <v>252000</v>
      </c>
      <c r="E3301" s="117">
        <v>222000</v>
      </c>
      <c r="F3301" s="117">
        <v>2012</v>
      </c>
      <c r="G3301" s="117">
        <v>3.3751980000000001</v>
      </c>
      <c r="N3301" s="117" t="str">
        <f t="shared" si="309"/>
        <v>252000222000</v>
      </c>
      <c r="O3301" s="117">
        <f t="shared" si="310"/>
        <v>58</v>
      </c>
      <c r="P3301" s="117">
        <f t="shared" si="311"/>
        <v>51</v>
      </c>
      <c r="R3301" s="117" t="e">
        <f>VLOOKUP(B3301&amp;"-"&amp;C3301,Backgroundconc!$A$3:$E$2100,4,FALSE)</f>
        <v>#N/A</v>
      </c>
      <c r="S3301" s="117" t="e">
        <f>VLOOKUP(B3301&amp;"-"&amp;C3301,Backgroundconc!$A$3:$E$2100,5,FALSE)</f>
        <v>#N/A</v>
      </c>
    </row>
    <row r="3302" spans="1:19">
      <c r="A3302" s="117" t="str">
        <f t="shared" si="308"/>
        <v>58522012</v>
      </c>
      <c r="B3302" s="117">
        <f t="shared" si="312"/>
        <v>58</v>
      </c>
      <c r="C3302" s="117">
        <f t="shared" si="313"/>
        <v>52</v>
      </c>
      <c r="D3302" s="117">
        <v>252000</v>
      </c>
      <c r="E3302" s="117">
        <v>226000</v>
      </c>
      <c r="F3302" s="117">
        <v>2012</v>
      </c>
      <c r="G3302" s="117">
        <v>3.2731650000000001</v>
      </c>
      <c r="N3302" s="117" t="str">
        <f t="shared" si="309"/>
        <v>252000226000</v>
      </c>
      <c r="O3302" s="117">
        <f t="shared" si="310"/>
        <v>58</v>
      </c>
      <c r="P3302" s="117">
        <f t="shared" si="311"/>
        <v>52</v>
      </c>
      <c r="R3302" s="117" t="e">
        <f>VLOOKUP(B3302&amp;"-"&amp;C3302,Backgroundconc!$A$3:$E$2100,4,FALSE)</f>
        <v>#N/A</v>
      </c>
      <c r="S3302" s="117" t="e">
        <f>VLOOKUP(B3302&amp;"-"&amp;C3302,Backgroundconc!$A$3:$E$2100,5,FALSE)</f>
        <v>#N/A</v>
      </c>
    </row>
    <row r="3303" spans="1:19">
      <c r="A3303" s="117" t="str">
        <f t="shared" si="308"/>
        <v>58532012</v>
      </c>
      <c r="B3303" s="117">
        <f t="shared" si="312"/>
        <v>58</v>
      </c>
      <c r="C3303" s="117">
        <f t="shared" si="313"/>
        <v>53</v>
      </c>
      <c r="D3303" s="117">
        <v>252000</v>
      </c>
      <c r="E3303" s="117">
        <v>230000</v>
      </c>
      <c r="F3303" s="117">
        <v>2012</v>
      </c>
      <c r="G3303" s="117">
        <v>3.3908670000000001</v>
      </c>
      <c r="N3303" s="117" t="str">
        <f t="shared" si="309"/>
        <v>252000230000</v>
      </c>
      <c r="O3303" s="117">
        <f t="shared" si="310"/>
        <v>58</v>
      </c>
      <c r="P3303" s="117">
        <f t="shared" si="311"/>
        <v>53</v>
      </c>
      <c r="R3303" s="117" t="e">
        <f>VLOOKUP(B3303&amp;"-"&amp;C3303,Backgroundconc!$A$3:$E$2100,4,FALSE)</f>
        <v>#N/A</v>
      </c>
      <c r="S3303" s="117" t="e">
        <f>VLOOKUP(B3303&amp;"-"&amp;C3303,Backgroundconc!$A$3:$E$2100,5,FALSE)</f>
        <v>#N/A</v>
      </c>
    </row>
    <row r="3304" spans="1:19">
      <c r="A3304" s="117" t="str">
        <f t="shared" si="308"/>
        <v>58542012</v>
      </c>
      <c r="B3304" s="117">
        <f t="shared" si="312"/>
        <v>58</v>
      </c>
      <c r="C3304" s="117">
        <f t="shared" si="313"/>
        <v>54</v>
      </c>
      <c r="D3304" s="117">
        <v>252000</v>
      </c>
      <c r="E3304" s="117">
        <v>234000</v>
      </c>
      <c r="F3304" s="117">
        <v>2012</v>
      </c>
      <c r="G3304" s="117">
        <v>3.3137590000000001</v>
      </c>
      <c r="N3304" s="117" t="str">
        <f t="shared" si="309"/>
        <v>252000234000</v>
      </c>
      <c r="O3304" s="117">
        <f t="shared" si="310"/>
        <v>58</v>
      </c>
      <c r="P3304" s="117">
        <f t="shared" si="311"/>
        <v>54</v>
      </c>
      <c r="R3304" s="117" t="e">
        <f>VLOOKUP(B3304&amp;"-"&amp;C3304,Backgroundconc!$A$3:$E$2100,4,FALSE)</f>
        <v>#N/A</v>
      </c>
      <c r="S3304" s="117" t="e">
        <f>VLOOKUP(B3304&amp;"-"&amp;C3304,Backgroundconc!$A$3:$E$2100,5,FALSE)</f>
        <v>#N/A</v>
      </c>
    </row>
    <row r="3305" spans="1:19">
      <c r="A3305" s="117" t="str">
        <f t="shared" si="308"/>
        <v>58552012</v>
      </c>
      <c r="B3305" s="117">
        <f t="shared" si="312"/>
        <v>58</v>
      </c>
      <c r="C3305" s="117">
        <f t="shared" si="313"/>
        <v>55</v>
      </c>
      <c r="D3305" s="117">
        <v>252000</v>
      </c>
      <c r="E3305" s="117">
        <v>238000</v>
      </c>
      <c r="F3305" s="117">
        <v>2012</v>
      </c>
      <c r="G3305" s="117">
        <v>3.498421</v>
      </c>
      <c r="N3305" s="117" t="str">
        <f t="shared" si="309"/>
        <v>252000238000</v>
      </c>
      <c r="O3305" s="117">
        <f t="shared" si="310"/>
        <v>58</v>
      </c>
      <c r="P3305" s="117">
        <f t="shared" si="311"/>
        <v>55</v>
      </c>
      <c r="R3305" s="117" t="e">
        <f>VLOOKUP(B3305&amp;"-"&amp;C3305,Backgroundconc!$A$3:$E$2100,4,FALSE)</f>
        <v>#N/A</v>
      </c>
      <c r="S3305" s="117" t="e">
        <f>VLOOKUP(B3305&amp;"-"&amp;C3305,Backgroundconc!$A$3:$E$2100,5,FALSE)</f>
        <v>#N/A</v>
      </c>
    </row>
    <row r="3306" spans="1:19">
      <c r="A3306" s="117" t="str">
        <f t="shared" si="308"/>
        <v>58562012</v>
      </c>
      <c r="B3306" s="117">
        <f t="shared" si="312"/>
        <v>58</v>
      </c>
      <c r="C3306" s="117">
        <f t="shared" si="313"/>
        <v>56</v>
      </c>
      <c r="D3306" s="117">
        <v>252000</v>
      </c>
      <c r="E3306" s="117">
        <v>242000</v>
      </c>
      <c r="F3306" s="117">
        <v>2012</v>
      </c>
      <c r="G3306" s="117">
        <v>3.4628359999999998</v>
      </c>
      <c r="N3306" s="117" t="str">
        <f t="shared" si="309"/>
        <v>252000242000</v>
      </c>
      <c r="O3306" s="117">
        <f t="shared" si="310"/>
        <v>58</v>
      </c>
      <c r="P3306" s="117">
        <f t="shared" si="311"/>
        <v>56</v>
      </c>
      <c r="R3306" s="117" t="e">
        <f>VLOOKUP(B3306&amp;"-"&amp;C3306,Backgroundconc!$A$3:$E$2100,4,FALSE)</f>
        <v>#N/A</v>
      </c>
      <c r="S3306" s="117" t="e">
        <f>VLOOKUP(B3306&amp;"-"&amp;C3306,Backgroundconc!$A$3:$E$2100,5,FALSE)</f>
        <v>#N/A</v>
      </c>
    </row>
    <row r="3307" spans="1:19">
      <c r="A3307" s="117" t="str">
        <f t="shared" si="308"/>
        <v>58572012</v>
      </c>
      <c r="B3307" s="117">
        <f t="shared" si="312"/>
        <v>58</v>
      </c>
      <c r="C3307" s="117">
        <f t="shared" si="313"/>
        <v>57</v>
      </c>
      <c r="D3307" s="117">
        <v>252000</v>
      </c>
      <c r="E3307" s="117">
        <v>246000</v>
      </c>
      <c r="F3307" s="117">
        <v>2012</v>
      </c>
      <c r="G3307" s="117">
        <v>3.4127239999999999</v>
      </c>
      <c r="N3307" s="117" t="str">
        <f t="shared" si="309"/>
        <v>252000246000</v>
      </c>
      <c r="O3307" s="117">
        <f t="shared" si="310"/>
        <v>58</v>
      </c>
      <c r="P3307" s="117">
        <f t="shared" si="311"/>
        <v>57</v>
      </c>
      <c r="R3307" s="117" t="e">
        <f>VLOOKUP(B3307&amp;"-"&amp;C3307,Backgroundconc!$A$3:$E$2100,4,FALSE)</f>
        <v>#N/A</v>
      </c>
      <c r="S3307" s="117" t="e">
        <f>VLOOKUP(B3307&amp;"-"&amp;C3307,Backgroundconc!$A$3:$E$2100,5,FALSE)</f>
        <v>#N/A</v>
      </c>
    </row>
    <row r="3308" spans="1:19">
      <c r="A3308" s="117" t="str">
        <f t="shared" si="308"/>
        <v>5912012</v>
      </c>
      <c r="B3308" s="117">
        <f t="shared" si="312"/>
        <v>59</v>
      </c>
      <c r="C3308" s="117">
        <f t="shared" si="313"/>
        <v>1</v>
      </c>
      <c r="D3308" s="117">
        <v>256000</v>
      </c>
      <c r="E3308" s="117">
        <v>22000</v>
      </c>
      <c r="F3308" s="117">
        <v>2012</v>
      </c>
      <c r="G3308" s="117">
        <v>2.8743789999999998</v>
      </c>
      <c r="N3308" s="117" t="str">
        <f t="shared" si="309"/>
        <v>25600022000</v>
      </c>
      <c r="O3308" s="117">
        <f t="shared" si="310"/>
        <v>59</v>
      </c>
      <c r="P3308" s="117">
        <f t="shared" si="311"/>
        <v>1</v>
      </c>
      <c r="R3308" s="117" t="e">
        <f>VLOOKUP(B3308&amp;"-"&amp;C3308,Backgroundconc!$A$3:$E$2100,4,FALSE)</f>
        <v>#N/A</v>
      </c>
      <c r="S3308" s="117" t="e">
        <f>VLOOKUP(B3308&amp;"-"&amp;C3308,Backgroundconc!$A$3:$E$2100,5,FALSE)</f>
        <v>#N/A</v>
      </c>
    </row>
    <row r="3309" spans="1:19">
      <c r="A3309" s="117" t="str">
        <f t="shared" si="308"/>
        <v>5922012</v>
      </c>
      <c r="B3309" s="117">
        <f t="shared" si="312"/>
        <v>59</v>
      </c>
      <c r="C3309" s="117">
        <f t="shared" si="313"/>
        <v>2</v>
      </c>
      <c r="D3309" s="117">
        <v>256000</v>
      </c>
      <c r="E3309" s="117">
        <v>26000</v>
      </c>
      <c r="F3309" s="117">
        <v>2012</v>
      </c>
      <c r="G3309" s="117">
        <v>2.898415</v>
      </c>
      <c r="N3309" s="117" t="str">
        <f t="shared" si="309"/>
        <v>25600026000</v>
      </c>
      <c r="O3309" s="117">
        <f t="shared" si="310"/>
        <v>59</v>
      </c>
      <c r="P3309" s="117">
        <f t="shared" si="311"/>
        <v>2</v>
      </c>
      <c r="R3309" s="117">
        <f>VLOOKUP(B3309&amp;"-"&amp;C3309,Backgroundconc!$A$3:$E$2100,4,FALSE)</f>
        <v>256000</v>
      </c>
      <c r="S3309" s="117">
        <f>VLOOKUP(B3309&amp;"-"&amp;C3309,Backgroundconc!$A$3:$E$2100,5,FALSE)</f>
        <v>26000</v>
      </c>
    </row>
    <row r="3310" spans="1:19">
      <c r="A3310" s="117" t="str">
        <f t="shared" si="308"/>
        <v>5932012</v>
      </c>
      <c r="B3310" s="117">
        <f t="shared" si="312"/>
        <v>59</v>
      </c>
      <c r="C3310" s="117">
        <f t="shared" si="313"/>
        <v>3</v>
      </c>
      <c r="D3310" s="117">
        <v>256000</v>
      </c>
      <c r="E3310" s="117">
        <v>30000</v>
      </c>
      <c r="F3310" s="117">
        <v>2012</v>
      </c>
      <c r="G3310" s="117">
        <v>3.2220309999999999</v>
      </c>
      <c r="N3310" s="117" t="str">
        <f t="shared" si="309"/>
        <v>25600030000</v>
      </c>
      <c r="O3310" s="117">
        <f t="shared" si="310"/>
        <v>59</v>
      </c>
      <c r="P3310" s="117">
        <f t="shared" si="311"/>
        <v>3</v>
      </c>
      <c r="R3310" s="117">
        <f>VLOOKUP(B3310&amp;"-"&amp;C3310,Backgroundconc!$A$3:$E$2100,4,FALSE)</f>
        <v>256000</v>
      </c>
      <c r="S3310" s="117">
        <f>VLOOKUP(B3310&amp;"-"&amp;C3310,Backgroundconc!$A$3:$E$2100,5,FALSE)</f>
        <v>30000</v>
      </c>
    </row>
    <row r="3311" spans="1:19">
      <c r="A3311" s="117" t="str">
        <f t="shared" si="308"/>
        <v>5942012</v>
      </c>
      <c r="B3311" s="117">
        <f t="shared" si="312"/>
        <v>59</v>
      </c>
      <c r="C3311" s="117">
        <f t="shared" si="313"/>
        <v>4</v>
      </c>
      <c r="D3311" s="117">
        <v>256000</v>
      </c>
      <c r="E3311" s="117">
        <v>34000</v>
      </c>
      <c r="F3311" s="117">
        <v>2012</v>
      </c>
      <c r="G3311" s="117">
        <v>3.372817</v>
      </c>
      <c r="N3311" s="117" t="str">
        <f t="shared" si="309"/>
        <v>25600034000</v>
      </c>
      <c r="O3311" s="117">
        <f t="shared" si="310"/>
        <v>59</v>
      </c>
      <c r="P3311" s="117">
        <f t="shared" si="311"/>
        <v>4</v>
      </c>
      <c r="R3311" s="117">
        <f>VLOOKUP(B3311&amp;"-"&amp;C3311,Backgroundconc!$A$3:$E$2100,4,FALSE)</f>
        <v>256000</v>
      </c>
      <c r="S3311" s="117">
        <f>VLOOKUP(B3311&amp;"-"&amp;C3311,Backgroundconc!$A$3:$E$2100,5,FALSE)</f>
        <v>34000</v>
      </c>
    </row>
    <row r="3312" spans="1:19">
      <c r="A3312" s="117" t="str">
        <f t="shared" si="308"/>
        <v>5952012</v>
      </c>
      <c r="B3312" s="117">
        <f t="shared" si="312"/>
        <v>59</v>
      </c>
      <c r="C3312" s="117">
        <f t="shared" si="313"/>
        <v>5</v>
      </c>
      <c r="D3312" s="117">
        <v>256000</v>
      </c>
      <c r="E3312" s="117">
        <v>38000</v>
      </c>
      <c r="F3312" s="117">
        <v>2012</v>
      </c>
      <c r="G3312" s="117">
        <v>3.5094219999999998</v>
      </c>
      <c r="N3312" s="117" t="str">
        <f t="shared" si="309"/>
        <v>25600038000</v>
      </c>
      <c r="O3312" s="117">
        <f t="shared" si="310"/>
        <v>59</v>
      </c>
      <c r="P3312" s="117">
        <f t="shared" si="311"/>
        <v>5</v>
      </c>
      <c r="R3312" s="117">
        <f>VLOOKUP(B3312&amp;"-"&amp;C3312,Backgroundconc!$A$3:$E$2100,4,FALSE)</f>
        <v>256000</v>
      </c>
      <c r="S3312" s="117">
        <f>VLOOKUP(B3312&amp;"-"&amp;C3312,Backgroundconc!$A$3:$E$2100,5,FALSE)</f>
        <v>38000</v>
      </c>
    </row>
    <row r="3313" spans="1:19">
      <c r="A3313" s="117" t="str">
        <f t="shared" si="308"/>
        <v>5962012</v>
      </c>
      <c r="B3313" s="117">
        <f t="shared" si="312"/>
        <v>59</v>
      </c>
      <c r="C3313" s="117">
        <f t="shared" si="313"/>
        <v>6</v>
      </c>
      <c r="D3313" s="117">
        <v>256000</v>
      </c>
      <c r="E3313" s="117">
        <v>42000</v>
      </c>
      <c r="F3313" s="117">
        <v>2012</v>
      </c>
      <c r="G3313" s="117">
        <v>3.1177260000000002</v>
      </c>
      <c r="N3313" s="117" t="str">
        <f t="shared" si="309"/>
        <v>25600042000</v>
      </c>
      <c r="O3313" s="117">
        <f t="shared" si="310"/>
        <v>59</v>
      </c>
      <c r="P3313" s="117">
        <f t="shared" si="311"/>
        <v>6</v>
      </c>
      <c r="R3313" s="117">
        <f>VLOOKUP(B3313&amp;"-"&amp;C3313,Backgroundconc!$A$3:$E$2100,4,FALSE)</f>
        <v>256000</v>
      </c>
      <c r="S3313" s="117">
        <f>VLOOKUP(B3313&amp;"-"&amp;C3313,Backgroundconc!$A$3:$E$2100,5,FALSE)</f>
        <v>42000</v>
      </c>
    </row>
    <row r="3314" spans="1:19">
      <c r="A3314" s="117" t="str">
        <f t="shared" si="308"/>
        <v>5972012</v>
      </c>
      <c r="B3314" s="117">
        <f t="shared" si="312"/>
        <v>59</v>
      </c>
      <c r="C3314" s="117">
        <f t="shared" si="313"/>
        <v>7</v>
      </c>
      <c r="D3314" s="117">
        <v>256000</v>
      </c>
      <c r="E3314" s="117">
        <v>46000</v>
      </c>
      <c r="F3314" s="117">
        <v>2012</v>
      </c>
      <c r="G3314" s="117">
        <v>3.1354069999999998</v>
      </c>
      <c r="N3314" s="117" t="str">
        <f t="shared" si="309"/>
        <v>25600046000</v>
      </c>
      <c r="O3314" s="117">
        <f t="shared" si="310"/>
        <v>59</v>
      </c>
      <c r="P3314" s="117">
        <f t="shared" si="311"/>
        <v>7</v>
      </c>
      <c r="R3314" s="117">
        <f>VLOOKUP(B3314&amp;"-"&amp;C3314,Backgroundconc!$A$3:$E$2100,4,FALSE)</f>
        <v>256000</v>
      </c>
      <c r="S3314" s="117">
        <f>VLOOKUP(B3314&amp;"-"&amp;C3314,Backgroundconc!$A$3:$E$2100,5,FALSE)</f>
        <v>46000</v>
      </c>
    </row>
    <row r="3315" spans="1:19">
      <c r="A3315" s="117" t="str">
        <f t="shared" si="308"/>
        <v>5982012</v>
      </c>
      <c r="B3315" s="117">
        <f t="shared" si="312"/>
        <v>59</v>
      </c>
      <c r="C3315" s="117">
        <f t="shared" si="313"/>
        <v>8</v>
      </c>
      <c r="D3315" s="117">
        <v>256000</v>
      </c>
      <c r="E3315" s="117">
        <v>50000</v>
      </c>
      <c r="F3315" s="117">
        <v>2012</v>
      </c>
      <c r="G3315" s="117">
        <v>3.1808649999999998</v>
      </c>
      <c r="N3315" s="117" t="str">
        <f t="shared" si="309"/>
        <v>25600050000</v>
      </c>
      <c r="O3315" s="117">
        <f t="shared" si="310"/>
        <v>59</v>
      </c>
      <c r="P3315" s="117">
        <f t="shared" si="311"/>
        <v>8</v>
      </c>
      <c r="R3315" s="117">
        <f>VLOOKUP(B3315&amp;"-"&amp;C3315,Backgroundconc!$A$3:$E$2100,4,FALSE)</f>
        <v>256000</v>
      </c>
      <c r="S3315" s="117">
        <f>VLOOKUP(B3315&amp;"-"&amp;C3315,Backgroundconc!$A$3:$E$2100,5,FALSE)</f>
        <v>50000</v>
      </c>
    </row>
    <row r="3316" spans="1:19">
      <c r="A3316" s="117" t="str">
        <f t="shared" si="308"/>
        <v>5992012</v>
      </c>
      <c r="B3316" s="117">
        <f t="shared" si="312"/>
        <v>59</v>
      </c>
      <c r="C3316" s="117">
        <f t="shared" si="313"/>
        <v>9</v>
      </c>
      <c r="D3316" s="117">
        <v>256000</v>
      </c>
      <c r="E3316" s="117">
        <v>54000</v>
      </c>
      <c r="F3316" s="117">
        <v>2012</v>
      </c>
      <c r="G3316" s="117">
        <v>3.2237659999999999</v>
      </c>
      <c r="N3316" s="117" t="str">
        <f t="shared" si="309"/>
        <v>25600054000</v>
      </c>
      <c r="O3316" s="117">
        <f t="shared" si="310"/>
        <v>59</v>
      </c>
      <c r="P3316" s="117">
        <f t="shared" si="311"/>
        <v>9</v>
      </c>
      <c r="R3316" s="117" t="e">
        <f>VLOOKUP(B3316&amp;"-"&amp;C3316,Backgroundconc!$A$3:$E$2100,4,FALSE)</f>
        <v>#N/A</v>
      </c>
      <c r="S3316" s="117" t="e">
        <f>VLOOKUP(B3316&amp;"-"&amp;C3316,Backgroundconc!$A$3:$E$2100,5,FALSE)</f>
        <v>#N/A</v>
      </c>
    </row>
    <row r="3317" spans="1:19">
      <c r="A3317" s="117" t="str">
        <f t="shared" si="308"/>
        <v>59102012</v>
      </c>
      <c r="B3317" s="117">
        <f t="shared" si="312"/>
        <v>59</v>
      </c>
      <c r="C3317" s="117">
        <f t="shared" si="313"/>
        <v>10</v>
      </c>
      <c r="D3317" s="117">
        <v>256000</v>
      </c>
      <c r="E3317" s="117">
        <v>58000</v>
      </c>
      <c r="F3317" s="117">
        <v>2012</v>
      </c>
      <c r="G3317" s="117">
        <v>3.1662140000000001</v>
      </c>
      <c r="N3317" s="117" t="str">
        <f t="shared" si="309"/>
        <v>25600058000</v>
      </c>
      <c r="O3317" s="117">
        <f t="shared" si="310"/>
        <v>59</v>
      </c>
      <c r="P3317" s="117">
        <f t="shared" si="311"/>
        <v>10</v>
      </c>
      <c r="R3317" s="117" t="e">
        <f>VLOOKUP(B3317&amp;"-"&amp;C3317,Backgroundconc!$A$3:$E$2100,4,FALSE)</f>
        <v>#N/A</v>
      </c>
      <c r="S3317" s="117" t="e">
        <f>VLOOKUP(B3317&amp;"-"&amp;C3317,Backgroundconc!$A$3:$E$2100,5,FALSE)</f>
        <v>#N/A</v>
      </c>
    </row>
    <row r="3318" spans="1:19">
      <c r="A3318" s="117" t="str">
        <f t="shared" si="308"/>
        <v>59112012</v>
      </c>
      <c r="B3318" s="117">
        <f t="shared" si="312"/>
        <v>59</v>
      </c>
      <c r="C3318" s="117">
        <f t="shared" si="313"/>
        <v>11</v>
      </c>
      <c r="D3318" s="117">
        <v>256000</v>
      </c>
      <c r="E3318" s="117">
        <v>62000</v>
      </c>
      <c r="F3318" s="117">
        <v>2012</v>
      </c>
      <c r="G3318" s="117">
        <v>3.0979329999999998</v>
      </c>
      <c r="N3318" s="117" t="str">
        <f t="shared" si="309"/>
        <v>25600062000</v>
      </c>
      <c r="O3318" s="117">
        <f t="shared" si="310"/>
        <v>59</v>
      </c>
      <c r="P3318" s="117">
        <f t="shared" si="311"/>
        <v>11</v>
      </c>
      <c r="R3318" s="117" t="e">
        <f>VLOOKUP(B3318&amp;"-"&amp;C3318,Backgroundconc!$A$3:$E$2100,4,FALSE)</f>
        <v>#N/A</v>
      </c>
      <c r="S3318" s="117" t="e">
        <f>VLOOKUP(B3318&amp;"-"&amp;C3318,Backgroundconc!$A$3:$E$2100,5,FALSE)</f>
        <v>#N/A</v>
      </c>
    </row>
    <row r="3319" spans="1:19">
      <c r="A3319" s="117" t="str">
        <f t="shared" si="308"/>
        <v>59122012</v>
      </c>
      <c r="B3319" s="117">
        <f t="shared" si="312"/>
        <v>59</v>
      </c>
      <c r="C3319" s="117">
        <f t="shared" si="313"/>
        <v>12</v>
      </c>
      <c r="D3319" s="117">
        <v>256000</v>
      </c>
      <c r="E3319" s="117">
        <v>66000</v>
      </c>
      <c r="F3319" s="117">
        <v>2012</v>
      </c>
      <c r="G3319" s="117">
        <v>2.8653300000000002</v>
      </c>
      <c r="N3319" s="117" t="str">
        <f t="shared" si="309"/>
        <v>25600066000</v>
      </c>
      <c r="O3319" s="117">
        <f t="shared" si="310"/>
        <v>59</v>
      </c>
      <c r="P3319" s="117">
        <f t="shared" si="311"/>
        <v>12</v>
      </c>
      <c r="R3319" s="117" t="e">
        <f>VLOOKUP(B3319&amp;"-"&amp;C3319,Backgroundconc!$A$3:$E$2100,4,FALSE)</f>
        <v>#N/A</v>
      </c>
      <c r="S3319" s="117" t="e">
        <f>VLOOKUP(B3319&amp;"-"&amp;C3319,Backgroundconc!$A$3:$E$2100,5,FALSE)</f>
        <v>#N/A</v>
      </c>
    </row>
    <row r="3320" spans="1:19">
      <c r="A3320" s="117" t="str">
        <f t="shared" si="308"/>
        <v>59132012</v>
      </c>
      <c r="B3320" s="117">
        <f t="shared" si="312"/>
        <v>59</v>
      </c>
      <c r="C3320" s="117">
        <f t="shared" si="313"/>
        <v>13</v>
      </c>
      <c r="D3320" s="117">
        <v>256000</v>
      </c>
      <c r="E3320" s="117">
        <v>70000</v>
      </c>
      <c r="F3320" s="117">
        <v>2012</v>
      </c>
      <c r="G3320" s="117">
        <v>3.055177</v>
      </c>
      <c r="N3320" s="117" t="str">
        <f t="shared" si="309"/>
        <v>25600070000</v>
      </c>
      <c r="O3320" s="117">
        <f t="shared" si="310"/>
        <v>59</v>
      </c>
      <c r="P3320" s="117">
        <f t="shared" si="311"/>
        <v>13</v>
      </c>
      <c r="R3320" s="117" t="e">
        <f>VLOOKUP(B3320&amp;"-"&amp;C3320,Backgroundconc!$A$3:$E$2100,4,FALSE)</f>
        <v>#N/A</v>
      </c>
      <c r="S3320" s="117" t="e">
        <f>VLOOKUP(B3320&amp;"-"&amp;C3320,Backgroundconc!$A$3:$E$2100,5,FALSE)</f>
        <v>#N/A</v>
      </c>
    </row>
    <row r="3321" spans="1:19">
      <c r="A3321" s="117" t="str">
        <f t="shared" si="308"/>
        <v>59142012</v>
      </c>
      <c r="B3321" s="117">
        <f t="shared" si="312"/>
        <v>59</v>
      </c>
      <c r="C3321" s="117">
        <f t="shared" si="313"/>
        <v>14</v>
      </c>
      <c r="D3321" s="117">
        <v>256000</v>
      </c>
      <c r="E3321" s="117">
        <v>74000</v>
      </c>
      <c r="F3321" s="117">
        <v>2012</v>
      </c>
      <c r="G3321" s="117">
        <v>3.0108510000000002</v>
      </c>
      <c r="N3321" s="117" t="str">
        <f t="shared" si="309"/>
        <v>25600074000</v>
      </c>
      <c r="O3321" s="117">
        <f t="shared" si="310"/>
        <v>59</v>
      </c>
      <c r="P3321" s="117">
        <f t="shared" si="311"/>
        <v>14</v>
      </c>
      <c r="R3321" s="117">
        <f>VLOOKUP(B3321&amp;"-"&amp;C3321,Backgroundconc!$A$3:$E$2100,4,FALSE)</f>
        <v>256000</v>
      </c>
      <c r="S3321" s="117">
        <f>VLOOKUP(B3321&amp;"-"&amp;C3321,Backgroundconc!$A$3:$E$2100,5,FALSE)</f>
        <v>74000</v>
      </c>
    </row>
    <row r="3322" spans="1:19">
      <c r="A3322" s="117" t="str">
        <f t="shared" si="308"/>
        <v>59152012</v>
      </c>
      <c r="B3322" s="117">
        <f t="shared" si="312"/>
        <v>59</v>
      </c>
      <c r="C3322" s="117">
        <f t="shared" si="313"/>
        <v>15</v>
      </c>
      <c r="D3322" s="117">
        <v>256000</v>
      </c>
      <c r="E3322" s="117">
        <v>78000</v>
      </c>
      <c r="F3322" s="117">
        <v>2012</v>
      </c>
      <c r="G3322" s="117">
        <v>3.3821029999999999</v>
      </c>
      <c r="N3322" s="117" t="str">
        <f t="shared" si="309"/>
        <v>25600078000</v>
      </c>
      <c r="O3322" s="117">
        <f t="shared" si="310"/>
        <v>59</v>
      </c>
      <c r="P3322" s="117">
        <f t="shared" si="311"/>
        <v>15</v>
      </c>
      <c r="R3322" s="117">
        <f>VLOOKUP(B3322&amp;"-"&amp;C3322,Backgroundconc!$A$3:$E$2100,4,FALSE)</f>
        <v>256000</v>
      </c>
      <c r="S3322" s="117">
        <f>VLOOKUP(B3322&amp;"-"&amp;C3322,Backgroundconc!$A$3:$E$2100,5,FALSE)</f>
        <v>78000</v>
      </c>
    </row>
    <row r="3323" spans="1:19">
      <c r="A3323" s="117" t="str">
        <f t="shared" si="308"/>
        <v>59162012</v>
      </c>
      <c r="B3323" s="117">
        <f t="shared" si="312"/>
        <v>59</v>
      </c>
      <c r="C3323" s="117">
        <f t="shared" si="313"/>
        <v>16</v>
      </c>
      <c r="D3323" s="117">
        <v>256000</v>
      </c>
      <c r="E3323" s="117">
        <v>82000</v>
      </c>
      <c r="F3323" s="117">
        <v>2012</v>
      </c>
      <c r="G3323" s="117">
        <v>3.5724900000000002</v>
      </c>
      <c r="N3323" s="117" t="str">
        <f t="shared" si="309"/>
        <v>25600082000</v>
      </c>
      <c r="O3323" s="117">
        <f t="shared" si="310"/>
        <v>59</v>
      </c>
      <c r="P3323" s="117">
        <f t="shared" si="311"/>
        <v>16</v>
      </c>
      <c r="R3323" s="117">
        <f>VLOOKUP(B3323&amp;"-"&amp;C3323,Backgroundconc!$A$3:$E$2100,4,FALSE)</f>
        <v>256000</v>
      </c>
      <c r="S3323" s="117">
        <f>VLOOKUP(B3323&amp;"-"&amp;C3323,Backgroundconc!$A$3:$E$2100,5,FALSE)</f>
        <v>82000</v>
      </c>
    </row>
    <row r="3324" spans="1:19">
      <c r="A3324" s="117" t="str">
        <f t="shared" si="308"/>
        <v>59172012</v>
      </c>
      <c r="B3324" s="117">
        <f t="shared" si="312"/>
        <v>59</v>
      </c>
      <c r="C3324" s="117">
        <f t="shared" si="313"/>
        <v>17</v>
      </c>
      <c r="D3324" s="117">
        <v>256000</v>
      </c>
      <c r="E3324" s="117">
        <v>86000</v>
      </c>
      <c r="F3324" s="117">
        <v>2012</v>
      </c>
      <c r="G3324" s="117">
        <v>3.5911200000000001</v>
      </c>
      <c r="N3324" s="117" t="str">
        <f t="shared" si="309"/>
        <v>25600086000</v>
      </c>
      <c r="O3324" s="117">
        <f t="shared" si="310"/>
        <v>59</v>
      </c>
      <c r="P3324" s="117">
        <f t="shared" si="311"/>
        <v>17</v>
      </c>
      <c r="R3324" s="117">
        <f>VLOOKUP(B3324&amp;"-"&amp;C3324,Backgroundconc!$A$3:$E$2100,4,FALSE)</f>
        <v>256000</v>
      </c>
      <c r="S3324" s="117">
        <f>VLOOKUP(B3324&amp;"-"&amp;C3324,Backgroundconc!$A$3:$E$2100,5,FALSE)</f>
        <v>86000</v>
      </c>
    </row>
    <row r="3325" spans="1:19">
      <c r="A3325" s="117" t="str">
        <f t="shared" si="308"/>
        <v>59182012</v>
      </c>
      <c r="B3325" s="117">
        <f t="shared" si="312"/>
        <v>59</v>
      </c>
      <c r="C3325" s="117">
        <f t="shared" si="313"/>
        <v>18</v>
      </c>
      <c r="D3325" s="117">
        <v>256000</v>
      </c>
      <c r="E3325" s="117">
        <v>90000</v>
      </c>
      <c r="F3325" s="117">
        <v>2012</v>
      </c>
      <c r="G3325" s="117">
        <v>3.4723619999999999</v>
      </c>
      <c r="N3325" s="117" t="str">
        <f t="shared" si="309"/>
        <v>25600090000</v>
      </c>
      <c r="O3325" s="117">
        <f t="shared" si="310"/>
        <v>59</v>
      </c>
      <c r="P3325" s="117">
        <f t="shared" si="311"/>
        <v>18</v>
      </c>
      <c r="R3325" s="117">
        <f>VLOOKUP(B3325&amp;"-"&amp;C3325,Backgroundconc!$A$3:$E$2100,4,FALSE)</f>
        <v>256000</v>
      </c>
      <c r="S3325" s="117">
        <f>VLOOKUP(B3325&amp;"-"&amp;C3325,Backgroundconc!$A$3:$E$2100,5,FALSE)</f>
        <v>90000</v>
      </c>
    </row>
    <row r="3326" spans="1:19">
      <c r="A3326" s="117" t="str">
        <f t="shared" si="308"/>
        <v>59192012</v>
      </c>
      <c r="B3326" s="117">
        <f t="shared" si="312"/>
        <v>59</v>
      </c>
      <c r="C3326" s="117">
        <f t="shared" si="313"/>
        <v>19</v>
      </c>
      <c r="D3326" s="117">
        <v>256000</v>
      </c>
      <c r="E3326" s="117">
        <v>94000</v>
      </c>
      <c r="F3326" s="117">
        <v>2012</v>
      </c>
      <c r="G3326" s="117">
        <v>3.4017819999999999</v>
      </c>
      <c r="N3326" s="117" t="str">
        <f t="shared" si="309"/>
        <v>25600094000</v>
      </c>
      <c r="O3326" s="117">
        <f t="shared" si="310"/>
        <v>59</v>
      </c>
      <c r="P3326" s="117">
        <f t="shared" si="311"/>
        <v>19</v>
      </c>
      <c r="R3326" s="117">
        <f>VLOOKUP(B3326&amp;"-"&amp;C3326,Backgroundconc!$A$3:$E$2100,4,FALSE)</f>
        <v>256000</v>
      </c>
      <c r="S3326" s="117">
        <f>VLOOKUP(B3326&amp;"-"&amp;C3326,Backgroundconc!$A$3:$E$2100,5,FALSE)</f>
        <v>94000</v>
      </c>
    </row>
    <row r="3327" spans="1:19">
      <c r="A3327" s="117" t="str">
        <f t="shared" si="308"/>
        <v>59202012</v>
      </c>
      <c r="B3327" s="117">
        <f t="shared" si="312"/>
        <v>59</v>
      </c>
      <c r="C3327" s="117">
        <f t="shared" si="313"/>
        <v>20</v>
      </c>
      <c r="D3327" s="117">
        <v>256000</v>
      </c>
      <c r="E3327" s="117">
        <v>98000</v>
      </c>
      <c r="F3327" s="117">
        <v>2012</v>
      </c>
      <c r="G3327" s="117">
        <v>3.5094059999999998</v>
      </c>
      <c r="N3327" s="117" t="str">
        <f t="shared" si="309"/>
        <v>25600098000</v>
      </c>
      <c r="O3327" s="117">
        <f t="shared" si="310"/>
        <v>59</v>
      </c>
      <c r="P3327" s="117">
        <f t="shared" si="311"/>
        <v>20</v>
      </c>
      <c r="R3327" s="117">
        <f>VLOOKUP(B3327&amp;"-"&amp;C3327,Backgroundconc!$A$3:$E$2100,4,FALSE)</f>
        <v>256000</v>
      </c>
      <c r="S3327" s="117">
        <f>VLOOKUP(B3327&amp;"-"&amp;C3327,Backgroundconc!$A$3:$E$2100,5,FALSE)</f>
        <v>98000</v>
      </c>
    </row>
    <row r="3328" spans="1:19">
      <c r="A3328" s="117" t="str">
        <f t="shared" si="308"/>
        <v>59212012</v>
      </c>
      <c r="B3328" s="117">
        <f t="shared" si="312"/>
        <v>59</v>
      </c>
      <c r="C3328" s="117">
        <f t="shared" si="313"/>
        <v>21</v>
      </c>
      <c r="D3328" s="117">
        <v>256000</v>
      </c>
      <c r="E3328" s="117">
        <v>102000</v>
      </c>
      <c r="F3328" s="117">
        <v>2012</v>
      </c>
      <c r="G3328" s="117">
        <v>3.1933159999999998</v>
      </c>
      <c r="N3328" s="117" t="str">
        <f t="shared" si="309"/>
        <v>256000102000</v>
      </c>
      <c r="O3328" s="117">
        <f t="shared" si="310"/>
        <v>59</v>
      </c>
      <c r="P3328" s="117">
        <f t="shared" si="311"/>
        <v>21</v>
      </c>
      <c r="R3328" s="117">
        <f>VLOOKUP(B3328&amp;"-"&amp;C3328,Backgroundconc!$A$3:$E$2100,4,FALSE)</f>
        <v>256000</v>
      </c>
      <c r="S3328" s="117">
        <f>VLOOKUP(B3328&amp;"-"&amp;C3328,Backgroundconc!$A$3:$E$2100,5,FALSE)</f>
        <v>102000</v>
      </c>
    </row>
    <row r="3329" spans="1:19">
      <c r="A3329" s="117" t="str">
        <f t="shared" si="308"/>
        <v>59222012</v>
      </c>
      <c r="B3329" s="117">
        <f t="shared" si="312"/>
        <v>59</v>
      </c>
      <c r="C3329" s="117">
        <f t="shared" si="313"/>
        <v>22</v>
      </c>
      <c r="D3329" s="117">
        <v>256000</v>
      </c>
      <c r="E3329" s="117">
        <v>106000</v>
      </c>
      <c r="F3329" s="117">
        <v>2012</v>
      </c>
      <c r="G3329" s="117">
        <v>3.3423639999999999</v>
      </c>
      <c r="N3329" s="117" t="str">
        <f t="shared" si="309"/>
        <v>256000106000</v>
      </c>
      <c r="O3329" s="117">
        <f t="shared" si="310"/>
        <v>59</v>
      </c>
      <c r="P3329" s="117">
        <f t="shared" si="311"/>
        <v>22</v>
      </c>
      <c r="R3329" s="117">
        <f>VLOOKUP(B3329&amp;"-"&amp;C3329,Backgroundconc!$A$3:$E$2100,4,FALSE)</f>
        <v>256000</v>
      </c>
      <c r="S3329" s="117">
        <f>VLOOKUP(B3329&amp;"-"&amp;C3329,Backgroundconc!$A$3:$E$2100,5,FALSE)</f>
        <v>106000</v>
      </c>
    </row>
    <row r="3330" spans="1:19">
      <c r="A3330" s="117" t="str">
        <f t="shared" si="308"/>
        <v>59232012</v>
      </c>
      <c r="B3330" s="117">
        <f t="shared" si="312"/>
        <v>59</v>
      </c>
      <c r="C3330" s="117">
        <f t="shared" si="313"/>
        <v>23</v>
      </c>
      <c r="D3330" s="117">
        <v>256000</v>
      </c>
      <c r="E3330" s="117">
        <v>110000</v>
      </c>
      <c r="F3330" s="117">
        <v>2012</v>
      </c>
      <c r="G3330" s="117">
        <v>3.4655719999999999</v>
      </c>
      <c r="N3330" s="117" t="str">
        <f t="shared" si="309"/>
        <v>256000110000</v>
      </c>
      <c r="O3330" s="117">
        <f t="shared" si="310"/>
        <v>59</v>
      </c>
      <c r="P3330" s="117">
        <f t="shared" si="311"/>
        <v>23</v>
      </c>
      <c r="R3330" s="117">
        <f>VLOOKUP(B3330&amp;"-"&amp;C3330,Backgroundconc!$A$3:$E$2100,4,FALSE)</f>
        <v>256000</v>
      </c>
      <c r="S3330" s="117">
        <f>VLOOKUP(B3330&amp;"-"&amp;C3330,Backgroundconc!$A$3:$E$2100,5,FALSE)</f>
        <v>110000</v>
      </c>
    </row>
    <row r="3331" spans="1:19">
      <c r="A3331" s="117" t="str">
        <f t="shared" ref="A3331:A3394" si="314">CONCATENATE(B3331,C3331,F3331)</f>
        <v>59242012</v>
      </c>
      <c r="B3331" s="117">
        <f t="shared" si="312"/>
        <v>59</v>
      </c>
      <c r="C3331" s="117">
        <f t="shared" si="313"/>
        <v>24</v>
      </c>
      <c r="D3331" s="117">
        <v>256000</v>
      </c>
      <c r="E3331" s="117">
        <v>114000</v>
      </c>
      <c r="F3331" s="117">
        <v>2012</v>
      </c>
      <c r="G3331" s="117">
        <v>3.0533739999999998</v>
      </c>
      <c r="N3331" s="117" t="str">
        <f t="shared" ref="N3331:N3394" si="315">D3331&amp;E3331</f>
        <v>256000114000</v>
      </c>
      <c r="O3331" s="117">
        <f t="shared" ref="O3331:O3394" si="316">B3331</f>
        <v>59</v>
      </c>
      <c r="P3331" s="117">
        <f t="shared" ref="P3331:P3394" si="317">C3331</f>
        <v>24</v>
      </c>
      <c r="R3331" s="117">
        <f>VLOOKUP(B3331&amp;"-"&amp;C3331,Backgroundconc!$A$3:$E$2100,4,FALSE)</f>
        <v>256000</v>
      </c>
      <c r="S3331" s="117">
        <f>VLOOKUP(B3331&amp;"-"&amp;C3331,Backgroundconc!$A$3:$E$2100,5,FALSE)</f>
        <v>114000</v>
      </c>
    </row>
    <row r="3332" spans="1:19">
      <c r="A3332" s="117" t="str">
        <f t="shared" si="314"/>
        <v>59252012</v>
      </c>
      <c r="B3332" s="117">
        <f t="shared" si="312"/>
        <v>59</v>
      </c>
      <c r="C3332" s="117">
        <f t="shared" si="313"/>
        <v>25</v>
      </c>
      <c r="D3332" s="117">
        <v>256000</v>
      </c>
      <c r="E3332" s="117">
        <v>118000</v>
      </c>
      <c r="F3332" s="117">
        <v>2012</v>
      </c>
      <c r="G3332" s="117">
        <v>3.1368459999999998</v>
      </c>
      <c r="N3332" s="117" t="str">
        <f t="shared" si="315"/>
        <v>256000118000</v>
      </c>
      <c r="O3332" s="117">
        <f t="shared" si="316"/>
        <v>59</v>
      </c>
      <c r="P3332" s="117">
        <f t="shared" si="317"/>
        <v>25</v>
      </c>
      <c r="R3332" s="117">
        <f>VLOOKUP(B3332&amp;"-"&amp;C3332,Backgroundconc!$A$3:$E$2100,4,FALSE)</f>
        <v>256000</v>
      </c>
      <c r="S3332" s="117">
        <f>VLOOKUP(B3332&amp;"-"&amp;C3332,Backgroundconc!$A$3:$E$2100,5,FALSE)</f>
        <v>118000</v>
      </c>
    </row>
    <row r="3333" spans="1:19">
      <c r="A3333" s="117" t="str">
        <f t="shared" si="314"/>
        <v>59262012</v>
      </c>
      <c r="B3333" s="117">
        <f t="shared" si="312"/>
        <v>59</v>
      </c>
      <c r="C3333" s="117">
        <f t="shared" si="313"/>
        <v>26</v>
      </c>
      <c r="D3333" s="117">
        <v>256000</v>
      </c>
      <c r="E3333" s="117">
        <v>122000</v>
      </c>
      <c r="F3333" s="117">
        <v>2012</v>
      </c>
      <c r="G3333" s="117">
        <v>3.2688429999999999</v>
      </c>
      <c r="N3333" s="117" t="str">
        <f t="shared" si="315"/>
        <v>256000122000</v>
      </c>
      <c r="O3333" s="117">
        <f t="shared" si="316"/>
        <v>59</v>
      </c>
      <c r="P3333" s="117">
        <f t="shared" si="317"/>
        <v>26</v>
      </c>
      <c r="R3333" s="117">
        <f>VLOOKUP(B3333&amp;"-"&amp;C3333,Backgroundconc!$A$3:$E$2100,4,FALSE)</f>
        <v>256000</v>
      </c>
      <c r="S3333" s="117">
        <f>VLOOKUP(B3333&amp;"-"&amp;C3333,Backgroundconc!$A$3:$E$2100,5,FALSE)</f>
        <v>122000</v>
      </c>
    </row>
    <row r="3334" spans="1:19">
      <c r="A3334" s="117" t="str">
        <f t="shared" si="314"/>
        <v>59272012</v>
      </c>
      <c r="B3334" s="117">
        <f t="shared" si="312"/>
        <v>59</v>
      </c>
      <c r="C3334" s="117">
        <f t="shared" si="313"/>
        <v>27</v>
      </c>
      <c r="D3334" s="117">
        <v>256000</v>
      </c>
      <c r="E3334" s="117">
        <v>126000</v>
      </c>
      <c r="F3334" s="117">
        <v>2012</v>
      </c>
      <c r="G3334" s="117">
        <v>3.376627</v>
      </c>
      <c r="N3334" s="117" t="str">
        <f t="shared" si="315"/>
        <v>256000126000</v>
      </c>
      <c r="O3334" s="117">
        <f t="shared" si="316"/>
        <v>59</v>
      </c>
      <c r="P3334" s="117">
        <f t="shared" si="317"/>
        <v>27</v>
      </c>
      <c r="R3334" s="117">
        <f>VLOOKUP(B3334&amp;"-"&amp;C3334,Backgroundconc!$A$3:$E$2100,4,FALSE)</f>
        <v>256000</v>
      </c>
      <c r="S3334" s="117">
        <f>VLOOKUP(B3334&amp;"-"&amp;C3334,Backgroundconc!$A$3:$E$2100,5,FALSE)</f>
        <v>126000</v>
      </c>
    </row>
    <row r="3335" spans="1:19">
      <c r="A3335" s="117" t="str">
        <f t="shared" si="314"/>
        <v>59282012</v>
      </c>
      <c r="B3335" s="117">
        <f t="shared" si="312"/>
        <v>59</v>
      </c>
      <c r="C3335" s="117">
        <f t="shared" si="313"/>
        <v>28</v>
      </c>
      <c r="D3335" s="117">
        <v>256000</v>
      </c>
      <c r="E3335" s="117">
        <v>130000</v>
      </c>
      <c r="F3335" s="117">
        <v>2012</v>
      </c>
      <c r="G3335" s="117">
        <v>3.2585389999999999</v>
      </c>
      <c r="N3335" s="117" t="str">
        <f t="shared" si="315"/>
        <v>256000130000</v>
      </c>
      <c r="O3335" s="117">
        <f t="shared" si="316"/>
        <v>59</v>
      </c>
      <c r="P3335" s="117">
        <f t="shared" si="317"/>
        <v>28</v>
      </c>
      <c r="R3335" s="117">
        <f>VLOOKUP(B3335&amp;"-"&amp;C3335,Backgroundconc!$A$3:$E$2100,4,FALSE)</f>
        <v>256000</v>
      </c>
      <c r="S3335" s="117">
        <f>VLOOKUP(B3335&amp;"-"&amp;C3335,Backgroundconc!$A$3:$E$2100,5,FALSE)</f>
        <v>130000</v>
      </c>
    </row>
    <row r="3336" spans="1:19">
      <c r="A3336" s="117" t="str">
        <f t="shared" si="314"/>
        <v>59292012</v>
      </c>
      <c r="B3336" s="117">
        <f t="shared" si="312"/>
        <v>59</v>
      </c>
      <c r="C3336" s="117">
        <f t="shared" si="313"/>
        <v>29</v>
      </c>
      <c r="D3336" s="117">
        <v>256000</v>
      </c>
      <c r="E3336" s="117">
        <v>134000</v>
      </c>
      <c r="F3336" s="117">
        <v>2012</v>
      </c>
      <c r="G3336" s="117">
        <v>3.1998869999999999</v>
      </c>
      <c r="N3336" s="117" t="str">
        <f t="shared" si="315"/>
        <v>256000134000</v>
      </c>
      <c r="O3336" s="117">
        <f t="shared" si="316"/>
        <v>59</v>
      </c>
      <c r="P3336" s="117">
        <f t="shared" si="317"/>
        <v>29</v>
      </c>
      <c r="R3336" s="117">
        <f>VLOOKUP(B3336&amp;"-"&amp;C3336,Backgroundconc!$A$3:$E$2100,4,FALSE)</f>
        <v>256000</v>
      </c>
      <c r="S3336" s="117">
        <f>VLOOKUP(B3336&amp;"-"&amp;C3336,Backgroundconc!$A$3:$E$2100,5,FALSE)</f>
        <v>134000</v>
      </c>
    </row>
    <row r="3337" spans="1:19">
      <c r="A3337" s="117" t="str">
        <f t="shared" si="314"/>
        <v>59302012</v>
      </c>
      <c r="B3337" s="117">
        <f t="shared" si="312"/>
        <v>59</v>
      </c>
      <c r="C3337" s="117">
        <f t="shared" si="313"/>
        <v>30</v>
      </c>
      <c r="D3337" s="117">
        <v>256000</v>
      </c>
      <c r="E3337" s="117">
        <v>138000</v>
      </c>
      <c r="F3337" s="117">
        <v>2012</v>
      </c>
      <c r="G3337" s="117">
        <v>3.4100320000000002</v>
      </c>
      <c r="N3337" s="117" t="str">
        <f t="shared" si="315"/>
        <v>256000138000</v>
      </c>
      <c r="O3337" s="117">
        <f t="shared" si="316"/>
        <v>59</v>
      </c>
      <c r="P3337" s="117">
        <f t="shared" si="317"/>
        <v>30</v>
      </c>
      <c r="R3337" s="117">
        <f>VLOOKUP(B3337&amp;"-"&amp;C3337,Backgroundconc!$A$3:$E$2100,4,FALSE)</f>
        <v>256000</v>
      </c>
      <c r="S3337" s="117">
        <f>VLOOKUP(B3337&amp;"-"&amp;C3337,Backgroundconc!$A$3:$E$2100,5,FALSE)</f>
        <v>138000</v>
      </c>
    </row>
    <row r="3338" spans="1:19">
      <c r="A3338" s="117" t="str">
        <f t="shared" si="314"/>
        <v>59312012</v>
      </c>
      <c r="B3338" s="117">
        <f t="shared" si="312"/>
        <v>59</v>
      </c>
      <c r="C3338" s="117">
        <f t="shared" si="313"/>
        <v>31</v>
      </c>
      <c r="D3338" s="117">
        <v>256000</v>
      </c>
      <c r="E3338" s="117">
        <v>142000</v>
      </c>
      <c r="F3338" s="117">
        <v>2012</v>
      </c>
      <c r="G3338" s="117">
        <v>3.2747790000000001</v>
      </c>
      <c r="N3338" s="117" t="str">
        <f t="shared" si="315"/>
        <v>256000142000</v>
      </c>
      <c r="O3338" s="117">
        <f t="shared" si="316"/>
        <v>59</v>
      </c>
      <c r="P3338" s="117">
        <f t="shared" si="317"/>
        <v>31</v>
      </c>
      <c r="R3338" s="117">
        <f>VLOOKUP(B3338&amp;"-"&amp;C3338,Backgroundconc!$A$3:$E$2100,4,FALSE)</f>
        <v>256000</v>
      </c>
      <c r="S3338" s="117">
        <f>VLOOKUP(B3338&amp;"-"&amp;C3338,Backgroundconc!$A$3:$E$2100,5,FALSE)</f>
        <v>142000</v>
      </c>
    </row>
    <row r="3339" spans="1:19">
      <c r="A3339" s="117" t="str">
        <f t="shared" si="314"/>
        <v>59322012</v>
      </c>
      <c r="B3339" s="117">
        <f t="shared" si="312"/>
        <v>59</v>
      </c>
      <c r="C3339" s="117">
        <f t="shared" si="313"/>
        <v>32</v>
      </c>
      <c r="D3339" s="117">
        <v>256000</v>
      </c>
      <c r="E3339" s="117">
        <v>146000</v>
      </c>
      <c r="F3339" s="117">
        <v>2012</v>
      </c>
      <c r="G3339" s="117">
        <v>3.3841749999999999</v>
      </c>
      <c r="N3339" s="117" t="str">
        <f t="shared" si="315"/>
        <v>256000146000</v>
      </c>
      <c r="O3339" s="117">
        <f t="shared" si="316"/>
        <v>59</v>
      </c>
      <c r="P3339" s="117">
        <f t="shared" si="317"/>
        <v>32</v>
      </c>
      <c r="R3339" s="117">
        <f>VLOOKUP(B3339&amp;"-"&amp;C3339,Backgroundconc!$A$3:$E$2100,4,FALSE)</f>
        <v>256000</v>
      </c>
      <c r="S3339" s="117">
        <f>VLOOKUP(B3339&amp;"-"&amp;C3339,Backgroundconc!$A$3:$E$2100,5,FALSE)</f>
        <v>146000</v>
      </c>
    </row>
    <row r="3340" spans="1:19">
      <c r="A3340" s="117" t="str">
        <f t="shared" si="314"/>
        <v>59332012</v>
      </c>
      <c r="B3340" s="117">
        <f t="shared" si="312"/>
        <v>59</v>
      </c>
      <c r="C3340" s="117">
        <f t="shared" si="313"/>
        <v>33</v>
      </c>
      <c r="D3340" s="117">
        <v>256000</v>
      </c>
      <c r="E3340" s="117">
        <v>150000</v>
      </c>
      <c r="F3340" s="117">
        <v>2012</v>
      </c>
      <c r="G3340" s="117">
        <v>3.4404949999999999</v>
      </c>
      <c r="N3340" s="117" t="str">
        <f t="shared" si="315"/>
        <v>256000150000</v>
      </c>
      <c r="O3340" s="117">
        <f t="shared" si="316"/>
        <v>59</v>
      </c>
      <c r="P3340" s="117">
        <f t="shared" si="317"/>
        <v>33</v>
      </c>
      <c r="R3340" s="117">
        <f>VLOOKUP(B3340&amp;"-"&amp;C3340,Backgroundconc!$A$3:$E$2100,4,FALSE)</f>
        <v>256000</v>
      </c>
      <c r="S3340" s="117">
        <f>VLOOKUP(B3340&amp;"-"&amp;C3340,Backgroundconc!$A$3:$E$2100,5,FALSE)</f>
        <v>150000</v>
      </c>
    </row>
    <row r="3341" spans="1:19">
      <c r="A3341" s="117" t="str">
        <f t="shared" si="314"/>
        <v>59342012</v>
      </c>
      <c r="B3341" s="117">
        <f t="shared" si="312"/>
        <v>59</v>
      </c>
      <c r="C3341" s="117">
        <f t="shared" si="313"/>
        <v>34</v>
      </c>
      <c r="D3341" s="117">
        <v>256000</v>
      </c>
      <c r="E3341" s="117">
        <v>154000</v>
      </c>
      <c r="F3341" s="117">
        <v>2012</v>
      </c>
      <c r="G3341" s="117">
        <v>3.3103750000000001</v>
      </c>
      <c r="N3341" s="117" t="str">
        <f t="shared" si="315"/>
        <v>256000154000</v>
      </c>
      <c r="O3341" s="117">
        <f t="shared" si="316"/>
        <v>59</v>
      </c>
      <c r="P3341" s="117">
        <f t="shared" si="317"/>
        <v>34</v>
      </c>
      <c r="R3341" s="117">
        <f>VLOOKUP(B3341&amp;"-"&amp;C3341,Backgroundconc!$A$3:$E$2100,4,FALSE)</f>
        <v>256000</v>
      </c>
      <c r="S3341" s="117">
        <f>VLOOKUP(B3341&amp;"-"&amp;C3341,Backgroundconc!$A$3:$E$2100,5,FALSE)</f>
        <v>154000</v>
      </c>
    </row>
    <row r="3342" spans="1:19">
      <c r="A3342" s="117" t="str">
        <f t="shared" si="314"/>
        <v>59352012</v>
      </c>
      <c r="B3342" s="117">
        <f t="shared" si="312"/>
        <v>59</v>
      </c>
      <c r="C3342" s="117">
        <f t="shared" si="313"/>
        <v>35</v>
      </c>
      <c r="D3342" s="117">
        <v>256000</v>
      </c>
      <c r="E3342" s="117">
        <v>158000</v>
      </c>
      <c r="F3342" s="117">
        <v>2012</v>
      </c>
      <c r="G3342" s="117">
        <v>3.3356859999999999</v>
      </c>
      <c r="N3342" s="117" t="str">
        <f t="shared" si="315"/>
        <v>256000158000</v>
      </c>
      <c r="O3342" s="117">
        <f t="shared" si="316"/>
        <v>59</v>
      </c>
      <c r="P3342" s="117">
        <f t="shared" si="317"/>
        <v>35</v>
      </c>
      <c r="R3342" s="117">
        <f>VLOOKUP(B3342&amp;"-"&amp;C3342,Backgroundconc!$A$3:$E$2100,4,FALSE)</f>
        <v>256000</v>
      </c>
      <c r="S3342" s="117">
        <f>VLOOKUP(B3342&amp;"-"&amp;C3342,Backgroundconc!$A$3:$E$2100,5,FALSE)</f>
        <v>158000</v>
      </c>
    </row>
    <row r="3343" spans="1:19">
      <c r="A3343" s="117" t="str">
        <f t="shared" si="314"/>
        <v>59362012</v>
      </c>
      <c r="B3343" s="117">
        <f t="shared" si="312"/>
        <v>59</v>
      </c>
      <c r="C3343" s="117">
        <f t="shared" si="313"/>
        <v>36</v>
      </c>
      <c r="D3343" s="117">
        <v>256000</v>
      </c>
      <c r="E3343" s="117">
        <v>162000</v>
      </c>
      <c r="F3343" s="117">
        <v>2012</v>
      </c>
      <c r="G3343" s="117">
        <v>3.2599849999999999</v>
      </c>
      <c r="N3343" s="117" t="str">
        <f t="shared" si="315"/>
        <v>256000162000</v>
      </c>
      <c r="O3343" s="117">
        <f t="shared" si="316"/>
        <v>59</v>
      </c>
      <c r="P3343" s="117">
        <f t="shared" si="317"/>
        <v>36</v>
      </c>
      <c r="R3343" s="117">
        <f>VLOOKUP(B3343&amp;"-"&amp;C3343,Backgroundconc!$A$3:$E$2100,4,FALSE)</f>
        <v>256000</v>
      </c>
      <c r="S3343" s="117">
        <f>VLOOKUP(B3343&amp;"-"&amp;C3343,Backgroundconc!$A$3:$E$2100,5,FALSE)</f>
        <v>162000</v>
      </c>
    </row>
    <row r="3344" spans="1:19">
      <c r="A3344" s="117" t="str">
        <f t="shared" si="314"/>
        <v>59372012</v>
      </c>
      <c r="B3344" s="117">
        <f t="shared" si="312"/>
        <v>59</v>
      </c>
      <c r="C3344" s="117">
        <f t="shared" si="313"/>
        <v>37</v>
      </c>
      <c r="D3344" s="117">
        <v>256000</v>
      </c>
      <c r="E3344" s="117">
        <v>166000</v>
      </c>
      <c r="F3344" s="117">
        <v>2012</v>
      </c>
      <c r="G3344" s="117">
        <v>3.3675030000000001</v>
      </c>
      <c r="N3344" s="117" t="str">
        <f t="shared" si="315"/>
        <v>256000166000</v>
      </c>
      <c r="O3344" s="117">
        <f t="shared" si="316"/>
        <v>59</v>
      </c>
      <c r="P3344" s="117">
        <f t="shared" si="317"/>
        <v>37</v>
      </c>
      <c r="R3344" s="117" t="e">
        <f>VLOOKUP(B3344&amp;"-"&amp;C3344,Backgroundconc!$A$3:$E$2100,4,FALSE)</f>
        <v>#N/A</v>
      </c>
      <c r="S3344" s="117" t="e">
        <f>VLOOKUP(B3344&amp;"-"&amp;C3344,Backgroundconc!$A$3:$E$2100,5,FALSE)</f>
        <v>#N/A</v>
      </c>
    </row>
    <row r="3345" spans="1:19">
      <c r="A3345" s="117" t="str">
        <f t="shared" si="314"/>
        <v>59382012</v>
      </c>
      <c r="B3345" s="117">
        <f t="shared" si="312"/>
        <v>59</v>
      </c>
      <c r="C3345" s="117">
        <f t="shared" si="313"/>
        <v>38</v>
      </c>
      <c r="D3345" s="117">
        <v>256000</v>
      </c>
      <c r="E3345" s="117">
        <v>170000</v>
      </c>
      <c r="F3345" s="117">
        <v>2012</v>
      </c>
      <c r="G3345" s="117">
        <v>3.3654160000000002</v>
      </c>
      <c r="N3345" s="117" t="str">
        <f t="shared" si="315"/>
        <v>256000170000</v>
      </c>
      <c r="O3345" s="117">
        <f t="shared" si="316"/>
        <v>59</v>
      </c>
      <c r="P3345" s="117">
        <f t="shared" si="317"/>
        <v>38</v>
      </c>
      <c r="R3345" s="117" t="e">
        <f>VLOOKUP(B3345&amp;"-"&amp;C3345,Backgroundconc!$A$3:$E$2100,4,FALSE)</f>
        <v>#N/A</v>
      </c>
      <c r="S3345" s="117" t="e">
        <f>VLOOKUP(B3345&amp;"-"&amp;C3345,Backgroundconc!$A$3:$E$2100,5,FALSE)</f>
        <v>#N/A</v>
      </c>
    </row>
    <row r="3346" spans="1:19">
      <c r="A3346" s="117" t="str">
        <f t="shared" si="314"/>
        <v>59392012</v>
      </c>
      <c r="B3346" s="117">
        <f t="shared" si="312"/>
        <v>59</v>
      </c>
      <c r="C3346" s="117">
        <f t="shared" si="313"/>
        <v>39</v>
      </c>
      <c r="D3346" s="117">
        <v>256000</v>
      </c>
      <c r="E3346" s="117">
        <v>174000</v>
      </c>
      <c r="F3346" s="117">
        <v>2012</v>
      </c>
      <c r="G3346" s="117">
        <v>3.3034159999999999</v>
      </c>
      <c r="N3346" s="117" t="str">
        <f t="shared" si="315"/>
        <v>256000174000</v>
      </c>
      <c r="O3346" s="117">
        <f t="shared" si="316"/>
        <v>59</v>
      </c>
      <c r="P3346" s="117">
        <f t="shared" si="317"/>
        <v>39</v>
      </c>
      <c r="R3346" s="117" t="e">
        <f>VLOOKUP(B3346&amp;"-"&amp;C3346,Backgroundconc!$A$3:$E$2100,4,FALSE)</f>
        <v>#N/A</v>
      </c>
      <c r="S3346" s="117" t="e">
        <f>VLOOKUP(B3346&amp;"-"&amp;C3346,Backgroundconc!$A$3:$E$2100,5,FALSE)</f>
        <v>#N/A</v>
      </c>
    </row>
    <row r="3347" spans="1:19">
      <c r="A3347" s="117" t="str">
        <f t="shared" si="314"/>
        <v>59402012</v>
      </c>
      <c r="B3347" s="117">
        <f t="shared" si="312"/>
        <v>59</v>
      </c>
      <c r="C3347" s="117">
        <f t="shared" si="313"/>
        <v>40</v>
      </c>
      <c r="D3347" s="117">
        <v>256000</v>
      </c>
      <c r="E3347" s="117">
        <v>178000</v>
      </c>
      <c r="F3347" s="117">
        <v>2012</v>
      </c>
      <c r="G3347" s="117">
        <v>3.1393450000000001</v>
      </c>
      <c r="N3347" s="117" t="str">
        <f t="shared" si="315"/>
        <v>256000178000</v>
      </c>
      <c r="O3347" s="117">
        <f t="shared" si="316"/>
        <v>59</v>
      </c>
      <c r="P3347" s="117">
        <f t="shared" si="317"/>
        <v>40</v>
      </c>
      <c r="R3347" s="117" t="e">
        <f>VLOOKUP(B3347&amp;"-"&amp;C3347,Backgroundconc!$A$3:$E$2100,4,FALSE)</f>
        <v>#N/A</v>
      </c>
      <c r="S3347" s="117" t="e">
        <f>VLOOKUP(B3347&amp;"-"&amp;C3347,Backgroundconc!$A$3:$E$2100,5,FALSE)</f>
        <v>#N/A</v>
      </c>
    </row>
    <row r="3348" spans="1:19">
      <c r="A3348" s="117" t="str">
        <f t="shared" si="314"/>
        <v>59412012</v>
      </c>
      <c r="B3348" s="117">
        <f t="shared" si="312"/>
        <v>59</v>
      </c>
      <c r="C3348" s="117">
        <f t="shared" si="313"/>
        <v>41</v>
      </c>
      <c r="D3348" s="117">
        <v>256000</v>
      </c>
      <c r="E3348" s="117">
        <v>182000</v>
      </c>
      <c r="F3348" s="117">
        <v>2012</v>
      </c>
      <c r="G3348" s="117">
        <v>3.1789830000000001</v>
      </c>
      <c r="N3348" s="117" t="str">
        <f t="shared" si="315"/>
        <v>256000182000</v>
      </c>
      <c r="O3348" s="117">
        <f t="shared" si="316"/>
        <v>59</v>
      </c>
      <c r="P3348" s="117">
        <f t="shared" si="317"/>
        <v>41</v>
      </c>
      <c r="R3348" s="117" t="e">
        <f>VLOOKUP(B3348&amp;"-"&amp;C3348,Backgroundconc!$A$3:$E$2100,4,FALSE)</f>
        <v>#N/A</v>
      </c>
      <c r="S3348" s="117" t="e">
        <f>VLOOKUP(B3348&amp;"-"&amp;C3348,Backgroundconc!$A$3:$E$2100,5,FALSE)</f>
        <v>#N/A</v>
      </c>
    </row>
    <row r="3349" spans="1:19">
      <c r="A3349" s="117" t="str">
        <f t="shared" si="314"/>
        <v>59422012</v>
      </c>
      <c r="B3349" s="117">
        <f t="shared" si="312"/>
        <v>59</v>
      </c>
      <c r="C3349" s="117">
        <f t="shared" si="313"/>
        <v>42</v>
      </c>
      <c r="D3349" s="117">
        <v>256000</v>
      </c>
      <c r="E3349" s="117">
        <v>186000</v>
      </c>
      <c r="F3349" s="117">
        <v>2012</v>
      </c>
      <c r="G3349" s="117">
        <v>3.1590220000000002</v>
      </c>
      <c r="N3349" s="117" t="str">
        <f t="shared" si="315"/>
        <v>256000186000</v>
      </c>
      <c r="O3349" s="117">
        <f t="shared" si="316"/>
        <v>59</v>
      </c>
      <c r="P3349" s="117">
        <f t="shared" si="317"/>
        <v>42</v>
      </c>
      <c r="R3349" s="117" t="e">
        <f>VLOOKUP(B3349&amp;"-"&amp;C3349,Backgroundconc!$A$3:$E$2100,4,FALSE)</f>
        <v>#N/A</v>
      </c>
      <c r="S3349" s="117" t="e">
        <f>VLOOKUP(B3349&amp;"-"&amp;C3349,Backgroundconc!$A$3:$E$2100,5,FALSE)</f>
        <v>#N/A</v>
      </c>
    </row>
    <row r="3350" spans="1:19">
      <c r="A3350" s="117" t="str">
        <f t="shared" si="314"/>
        <v>59432012</v>
      </c>
      <c r="B3350" s="117">
        <f t="shared" si="312"/>
        <v>59</v>
      </c>
      <c r="C3350" s="117">
        <f t="shared" si="313"/>
        <v>43</v>
      </c>
      <c r="D3350" s="117">
        <v>256000</v>
      </c>
      <c r="E3350" s="117">
        <v>190000</v>
      </c>
      <c r="F3350" s="117">
        <v>2012</v>
      </c>
      <c r="G3350" s="117">
        <v>2.9688279999999998</v>
      </c>
      <c r="N3350" s="117" t="str">
        <f t="shared" si="315"/>
        <v>256000190000</v>
      </c>
      <c r="O3350" s="117">
        <f t="shared" si="316"/>
        <v>59</v>
      </c>
      <c r="P3350" s="117">
        <f t="shared" si="317"/>
        <v>43</v>
      </c>
      <c r="R3350" s="117" t="e">
        <f>VLOOKUP(B3350&amp;"-"&amp;C3350,Backgroundconc!$A$3:$E$2100,4,FALSE)</f>
        <v>#N/A</v>
      </c>
      <c r="S3350" s="117" t="e">
        <f>VLOOKUP(B3350&amp;"-"&amp;C3350,Backgroundconc!$A$3:$E$2100,5,FALSE)</f>
        <v>#N/A</v>
      </c>
    </row>
    <row r="3351" spans="1:19">
      <c r="A3351" s="117" t="str">
        <f t="shared" si="314"/>
        <v>59442012</v>
      </c>
      <c r="B3351" s="117">
        <f t="shared" si="312"/>
        <v>59</v>
      </c>
      <c r="C3351" s="117">
        <f t="shared" si="313"/>
        <v>44</v>
      </c>
      <c r="D3351" s="117">
        <v>256000</v>
      </c>
      <c r="E3351" s="117">
        <v>194000</v>
      </c>
      <c r="F3351" s="117">
        <v>2012</v>
      </c>
      <c r="G3351" s="117">
        <v>3.1684220000000001</v>
      </c>
      <c r="N3351" s="117" t="str">
        <f t="shared" si="315"/>
        <v>256000194000</v>
      </c>
      <c r="O3351" s="117">
        <f t="shared" si="316"/>
        <v>59</v>
      </c>
      <c r="P3351" s="117">
        <f t="shared" si="317"/>
        <v>44</v>
      </c>
      <c r="R3351" s="117" t="e">
        <f>VLOOKUP(B3351&amp;"-"&amp;C3351,Backgroundconc!$A$3:$E$2100,4,FALSE)</f>
        <v>#N/A</v>
      </c>
      <c r="S3351" s="117" t="e">
        <f>VLOOKUP(B3351&amp;"-"&amp;C3351,Backgroundconc!$A$3:$E$2100,5,FALSE)</f>
        <v>#N/A</v>
      </c>
    </row>
    <row r="3352" spans="1:19">
      <c r="A3352" s="117" t="str">
        <f t="shared" si="314"/>
        <v>59452012</v>
      </c>
      <c r="B3352" s="117">
        <f t="shared" si="312"/>
        <v>59</v>
      </c>
      <c r="C3352" s="117">
        <f t="shared" si="313"/>
        <v>45</v>
      </c>
      <c r="D3352" s="117">
        <v>256000</v>
      </c>
      <c r="E3352" s="117">
        <v>198000</v>
      </c>
      <c r="F3352" s="117">
        <v>2012</v>
      </c>
      <c r="G3352" s="117">
        <v>3.062036</v>
      </c>
      <c r="N3352" s="117" t="str">
        <f t="shared" si="315"/>
        <v>256000198000</v>
      </c>
      <c r="O3352" s="117">
        <f t="shared" si="316"/>
        <v>59</v>
      </c>
      <c r="P3352" s="117">
        <f t="shared" si="317"/>
        <v>45</v>
      </c>
      <c r="R3352" s="117" t="e">
        <f>VLOOKUP(B3352&amp;"-"&amp;C3352,Backgroundconc!$A$3:$E$2100,4,FALSE)</f>
        <v>#N/A</v>
      </c>
      <c r="S3352" s="117" t="e">
        <f>VLOOKUP(B3352&amp;"-"&amp;C3352,Backgroundconc!$A$3:$E$2100,5,FALSE)</f>
        <v>#N/A</v>
      </c>
    </row>
    <row r="3353" spans="1:19">
      <c r="A3353" s="117" t="str">
        <f t="shared" si="314"/>
        <v>59462012</v>
      </c>
      <c r="B3353" s="117">
        <f t="shared" si="312"/>
        <v>59</v>
      </c>
      <c r="C3353" s="117">
        <f t="shared" si="313"/>
        <v>46</v>
      </c>
      <c r="D3353" s="117">
        <v>256000</v>
      </c>
      <c r="E3353" s="117">
        <v>202000</v>
      </c>
      <c r="F3353" s="117">
        <v>2012</v>
      </c>
      <c r="G3353" s="117">
        <v>3.1174010000000001</v>
      </c>
      <c r="N3353" s="117" t="str">
        <f t="shared" si="315"/>
        <v>256000202000</v>
      </c>
      <c r="O3353" s="117">
        <f t="shared" si="316"/>
        <v>59</v>
      </c>
      <c r="P3353" s="117">
        <f t="shared" si="317"/>
        <v>46</v>
      </c>
      <c r="R3353" s="117" t="e">
        <f>VLOOKUP(B3353&amp;"-"&amp;C3353,Backgroundconc!$A$3:$E$2100,4,FALSE)</f>
        <v>#N/A</v>
      </c>
      <c r="S3353" s="117" t="e">
        <f>VLOOKUP(B3353&amp;"-"&amp;C3353,Backgroundconc!$A$3:$E$2100,5,FALSE)</f>
        <v>#N/A</v>
      </c>
    </row>
    <row r="3354" spans="1:19">
      <c r="A3354" s="117" t="str">
        <f t="shared" si="314"/>
        <v>59472012</v>
      </c>
      <c r="B3354" s="117">
        <f t="shared" si="312"/>
        <v>59</v>
      </c>
      <c r="C3354" s="117">
        <f t="shared" si="313"/>
        <v>47</v>
      </c>
      <c r="D3354" s="117">
        <v>256000</v>
      </c>
      <c r="E3354" s="117">
        <v>206000</v>
      </c>
      <c r="F3354" s="117">
        <v>2012</v>
      </c>
      <c r="G3354" s="117">
        <v>3.2718379999999998</v>
      </c>
      <c r="N3354" s="117" t="str">
        <f t="shared" si="315"/>
        <v>256000206000</v>
      </c>
      <c r="O3354" s="117">
        <f t="shared" si="316"/>
        <v>59</v>
      </c>
      <c r="P3354" s="117">
        <f t="shared" si="317"/>
        <v>47</v>
      </c>
      <c r="R3354" s="117">
        <f>VLOOKUP(B3354&amp;"-"&amp;C3354,Backgroundconc!$A$3:$E$2100,4,FALSE)</f>
        <v>256000</v>
      </c>
      <c r="S3354" s="117">
        <f>VLOOKUP(B3354&amp;"-"&amp;C3354,Backgroundconc!$A$3:$E$2100,5,FALSE)</f>
        <v>206000</v>
      </c>
    </row>
    <row r="3355" spans="1:19">
      <c r="A3355" s="117" t="str">
        <f t="shared" si="314"/>
        <v>59482012</v>
      </c>
      <c r="B3355" s="117">
        <f t="shared" si="312"/>
        <v>59</v>
      </c>
      <c r="C3355" s="117">
        <f t="shared" si="313"/>
        <v>48</v>
      </c>
      <c r="D3355" s="117">
        <v>256000</v>
      </c>
      <c r="E3355" s="117">
        <v>210000</v>
      </c>
      <c r="F3355" s="117">
        <v>2012</v>
      </c>
      <c r="G3355" s="117">
        <v>2.901564</v>
      </c>
      <c r="N3355" s="117" t="str">
        <f t="shared" si="315"/>
        <v>256000210000</v>
      </c>
      <c r="O3355" s="117">
        <f t="shared" si="316"/>
        <v>59</v>
      </c>
      <c r="P3355" s="117">
        <f t="shared" si="317"/>
        <v>48</v>
      </c>
      <c r="R3355" s="117" t="e">
        <f>VLOOKUP(B3355&amp;"-"&amp;C3355,Backgroundconc!$A$3:$E$2100,4,FALSE)</f>
        <v>#N/A</v>
      </c>
      <c r="S3355" s="117" t="e">
        <f>VLOOKUP(B3355&amp;"-"&amp;C3355,Backgroundconc!$A$3:$E$2100,5,FALSE)</f>
        <v>#N/A</v>
      </c>
    </row>
    <row r="3356" spans="1:19">
      <c r="A3356" s="117" t="str">
        <f t="shared" si="314"/>
        <v>59492012</v>
      </c>
      <c r="B3356" s="117">
        <f t="shared" ref="B3356:B3419" si="318">(D3356-24000)/4000+1</f>
        <v>59</v>
      </c>
      <c r="C3356" s="117">
        <f t="shared" ref="C3356:C3419" si="319">(E3356-22000)/4000+1</f>
        <v>49</v>
      </c>
      <c r="D3356" s="117">
        <v>256000</v>
      </c>
      <c r="E3356" s="117">
        <v>214000</v>
      </c>
      <c r="F3356" s="117">
        <v>2012</v>
      </c>
      <c r="G3356" s="117">
        <v>3.0361159999999998</v>
      </c>
      <c r="N3356" s="117" t="str">
        <f t="shared" si="315"/>
        <v>256000214000</v>
      </c>
      <c r="O3356" s="117">
        <f t="shared" si="316"/>
        <v>59</v>
      </c>
      <c r="P3356" s="117">
        <f t="shared" si="317"/>
        <v>49</v>
      </c>
      <c r="R3356" s="117" t="e">
        <f>VLOOKUP(B3356&amp;"-"&amp;C3356,Backgroundconc!$A$3:$E$2100,4,FALSE)</f>
        <v>#N/A</v>
      </c>
      <c r="S3356" s="117" t="e">
        <f>VLOOKUP(B3356&amp;"-"&amp;C3356,Backgroundconc!$A$3:$E$2100,5,FALSE)</f>
        <v>#N/A</v>
      </c>
    </row>
    <row r="3357" spans="1:19">
      <c r="A3357" s="117" t="str">
        <f t="shared" si="314"/>
        <v>59502012</v>
      </c>
      <c r="B3357" s="117">
        <f t="shared" si="318"/>
        <v>59</v>
      </c>
      <c r="C3357" s="117">
        <f t="shared" si="319"/>
        <v>50</v>
      </c>
      <c r="D3357" s="117">
        <v>256000</v>
      </c>
      <c r="E3357" s="117">
        <v>218000</v>
      </c>
      <c r="F3357" s="117">
        <v>2012</v>
      </c>
      <c r="G3357" s="117">
        <v>2.9980980000000002</v>
      </c>
      <c r="N3357" s="117" t="str">
        <f t="shared" si="315"/>
        <v>256000218000</v>
      </c>
      <c r="O3357" s="117">
        <f t="shared" si="316"/>
        <v>59</v>
      </c>
      <c r="P3357" s="117">
        <f t="shared" si="317"/>
        <v>50</v>
      </c>
      <c r="R3357" s="117" t="e">
        <f>VLOOKUP(B3357&amp;"-"&amp;C3357,Backgroundconc!$A$3:$E$2100,4,FALSE)</f>
        <v>#N/A</v>
      </c>
      <c r="S3357" s="117" t="e">
        <f>VLOOKUP(B3357&amp;"-"&amp;C3357,Backgroundconc!$A$3:$E$2100,5,FALSE)</f>
        <v>#N/A</v>
      </c>
    </row>
    <row r="3358" spans="1:19">
      <c r="A3358" s="117" t="str">
        <f t="shared" si="314"/>
        <v>59512012</v>
      </c>
      <c r="B3358" s="117">
        <f t="shared" si="318"/>
        <v>59</v>
      </c>
      <c r="C3358" s="117">
        <f t="shared" si="319"/>
        <v>51</v>
      </c>
      <c r="D3358" s="117">
        <v>256000</v>
      </c>
      <c r="E3358" s="117">
        <v>222000</v>
      </c>
      <c r="F3358" s="117">
        <v>2012</v>
      </c>
      <c r="G3358" s="117">
        <v>2.94217</v>
      </c>
      <c r="N3358" s="117" t="str">
        <f t="shared" si="315"/>
        <v>256000222000</v>
      </c>
      <c r="O3358" s="117">
        <f t="shared" si="316"/>
        <v>59</v>
      </c>
      <c r="P3358" s="117">
        <f t="shared" si="317"/>
        <v>51</v>
      </c>
      <c r="R3358" s="117" t="e">
        <f>VLOOKUP(B3358&amp;"-"&amp;C3358,Backgroundconc!$A$3:$E$2100,4,FALSE)</f>
        <v>#N/A</v>
      </c>
      <c r="S3358" s="117" t="e">
        <f>VLOOKUP(B3358&amp;"-"&amp;C3358,Backgroundconc!$A$3:$E$2100,5,FALSE)</f>
        <v>#N/A</v>
      </c>
    </row>
    <row r="3359" spans="1:19">
      <c r="A3359" s="117" t="str">
        <f t="shared" si="314"/>
        <v>59522012</v>
      </c>
      <c r="B3359" s="117">
        <f t="shared" si="318"/>
        <v>59</v>
      </c>
      <c r="C3359" s="117">
        <f t="shared" si="319"/>
        <v>52</v>
      </c>
      <c r="D3359" s="117">
        <v>256000</v>
      </c>
      <c r="E3359" s="117">
        <v>226000</v>
      </c>
      <c r="F3359" s="117">
        <v>2012</v>
      </c>
      <c r="G3359" s="117">
        <v>3.4116010000000001</v>
      </c>
      <c r="N3359" s="117" t="str">
        <f t="shared" si="315"/>
        <v>256000226000</v>
      </c>
      <c r="O3359" s="117">
        <f t="shared" si="316"/>
        <v>59</v>
      </c>
      <c r="P3359" s="117">
        <f t="shared" si="317"/>
        <v>52</v>
      </c>
      <c r="R3359" s="117" t="e">
        <f>VLOOKUP(B3359&amp;"-"&amp;C3359,Backgroundconc!$A$3:$E$2100,4,FALSE)</f>
        <v>#N/A</v>
      </c>
      <c r="S3359" s="117" t="e">
        <f>VLOOKUP(B3359&amp;"-"&amp;C3359,Backgroundconc!$A$3:$E$2100,5,FALSE)</f>
        <v>#N/A</v>
      </c>
    </row>
    <row r="3360" spans="1:19">
      <c r="A3360" s="117" t="str">
        <f t="shared" si="314"/>
        <v>59532012</v>
      </c>
      <c r="B3360" s="117">
        <f t="shared" si="318"/>
        <v>59</v>
      </c>
      <c r="C3360" s="117">
        <f t="shared" si="319"/>
        <v>53</v>
      </c>
      <c r="D3360" s="117">
        <v>256000</v>
      </c>
      <c r="E3360" s="117">
        <v>230000</v>
      </c>
      <c r="F3360" s="117">
        <v>2012</v>
      </c>
      <c r="G3360" s="117">
        <v>3.164342</v>
      </c>
      <c r="N3360" s="117" t="str">
        <f t="shared" si="315"/>
        <v>256000230000</v>
      </c>
      <c r="O3360" s="117">
        <f t="shared" si="316"/>
        <v>59</v>
      </c>
      <c r="P3360" s="117">
        <f t="shared" si="317"/>
        <v>53</v>
      </c>
      <c r="R3360" s="117" t="e">
        <f>VLOOKUP(B3360&amp;"-"&amp;C3360,Backgroundconc!$A$3:$E$2100,4,FALSE)</f>
        <v>#N/A</v>
      </c>
      <c r="S3360" s="117" t="e">
        <f>VLOOKUP(B3360&amp;"-"&amp;C3360,Backgroundconc!$A$3:$E$2100,5,FALSE)</f>
        <v>#N/A</v>
      </c>
    </row>
    <row r="3361" spans="1:19">
      <c r="A3361" s="117" t="str">
        <f t="shared" si="314"/>
        <v>59542012</v>
      </c>
      <c r="B3361" s="117">
        <f t="shared" si="318"/>
        <v>59</v>
      </c>
      <c r="C3361" s="117">
        <f t="shared" si="319"/>
        <v>54</v>
      </c>
      <c r="D3361" s="117">
        <v>256000</v>
      </c>
      <c r="E3361" s="117">
        <v>234000</v>
      </c>
      <c r="F3361" s="117">
        <v>2012</v>
      </c>
      <c r="G3361" s="117">
        <v>3.16351</v>
      </c>
      <c r="N3361" s="117" t="str">
        <f t="shared" si="315"/>
        <v>256000234000</v>
      </c>
      <c r="O3361" s="117">
        <f t="shared" si="316"/>
        <v>59</v>
      </c>
      <c r="P3361" s="117">
        <f t="shared" si="317"/>
        <v>54</v>
      </c>
      <c r="R3361" s="117" t="e">
        <f>VLOOKUP(B3361&amp;"-"&amp;C3361,Backgroundconc!$A$3:$E$2100,4,FALSE)</f>
        <v>#N/A</v>
      </c>
      <c r="S3361" s="117" t="e">
        <f>VLOOKUP(B3361&amp;"-"&amp;C3361,Backgroundconc!$A$3:$E$2100,5,FALSE)</f>
        <v>#N/A</v>
      </c>
    </row>
    <row r="3362" spans="1:19">
      <c r="A3362" s="117" t="str">
        <f t="shared" si="314"/>
        <v>59552012</v>
      </c>
      <c r="B3362" s="117">
        <f t="shared" si="318"/>
        <v>59</v>
      </c>
      <c r="C3362" s="117">
        <f t="shared" si="319"/>
        <v>55</v>
      </c>
      <c r="D3362" s="117">
        <v>256000</v>
      </c>
      <c r="E3362" s="117">
        <v>238000</v>
      </c>
      <c r="F3362" s="117">
        <v>2012</v>
      </c>
      <c r="G3362" s="117">
        <v>3.2098680000000002</v>
      </c>
      <c r="N3362" s="117" t="str">
        <f t="shared" si="315"/>
        <v>256000238000</v>
      </c>
      <c r="O3362" s="117">
        <f t="shared" si="316"/>
        <v>59</v>
      </c>
      <c r="P3362" s="117">
        <f t="shared" si="317"/>
        <v>55</v>
      </c>
      <c r="R3362" s="117" t="e">
        <f>VLOOKUP(B3362&amp;"-"&amp;C3362,Backgroundconc!$A$3:$E$2100,4,FALSE)</f>
        <v>#N/A</v>
      </c>
      <c r="S3362" s="117" t="e">
        <f>VLOOKUP(B3362&amp;"-"&amp;C3362,Backgroundconc!$A$3:$E$2100,5,FALSE)</f>
        <v>#N/A</v>
      </c>
    </row>
    <row r="3363" spans="1:19">
      <c r="A3363" s="117" t="str">
        <f t="shared" si="314"/>
        <v>59562012</v>
      </c>
      <c r="B3363" s="117">
        <f t="shared" si="318"/>
        <v>59</v>
      </c>
      <c r="C3363" s="117">
        <f t="shared" si="319"/>
        <v>56</v>
      </c>
      <c r="D3363" s="117">
        <v>256000</v>
      </c>
      <c r="E3363" s="117">
        <v>242000</v>
      </c>
      <c r="F3363" s="117">
        <v>2012</v>
      </c>
      <c r="G3363" s="117">
        <v>3.3213870000000001</v>
      </c>
      <c r="N3363" s="117" t="str">
        <f t="shared" si="315"/>
        <v>256000242000</v>
      </c>
      <c r="O3363" s="117">
        <f t="shared" si="316"/>
        <v>59</v>
      </c>
      <c r="P3363" s="117">
        <f t="shared" si="317"/>
        <v>56</v>
      </c>
      <c r="R3363" s="117" t="e">
        <f>VLOOKUP(B3363&amp;"-"&amp;C3363,Backgroundconc!$A$3:$E$2100,4,FALSE)</f>
        <v>#N/A</v>
      </c>
      <c r="S3363" s="117" t="e">
        <f>VLOOKUP(B3363&amp;"-"&amp;C3363,Backgroundconc!$A$3:$E$2100,5,FALSE)</f>
        <v>#N/A</v>
      </c>
    </row>
    <row r="3364" spans="1:19">
      <c r="A3364" s="117" t="str">
        <f t="shared" si="314"/>
        <v>59572012</v>
      </c>
      <c r="B3364" s="117">
        <f t="shared" si="318"/>
        <v>59</v>
      </c>
      <c r="C3364" s="117">
        <f t="shared" si="319"/>
        <v>57</v>
      </c>
      <c r="D3364" s="117">
        <v>256000</v>
      </c>
      <c r="E3364" s="117">
        <v>246000</v>
      </c>
      <c r="F3364" s="117">
        <v>2012</v>
      </c>
      <c r="G3364" s="117">
        <v>3.2133099999999999</v>
      </c>
      <c r="N3364" s="117" t="str">
        <f t="shared" si="315"/>
        <v>256000246000</v>
      </c>
      <c r="O3364" s="117">
        <f t="shared" si="316"/>
        <v>59</v>
      </c>
      <c r="P3364" s="117">
        <f t="shared" si="317"/>
        <v>57</v>
      </c>
      <c r="R3364" s="117" t="e">
        <f>VLOOKUP(B3364&amp;"-"&amp;C3364,Backgroundconc!$A$3:$E$2100,4,FALSE)</f>
        <v>#N/A</v>
      </c>
      <c r="S3364" s="117" t="e">
        <f>VLOOKUP(B3364&amp;"-"&amp;C3364,Backgroundconc!$A$3:$E$2100,5,FALSE)</f>
        <v>#N/A</v>
      </c>
    </row>
    <row r="3365" spans="1:19">
      <c r="A3365" s="117" t="str">
        <f t="shared" si="314"/>
        <v>6012012</v>
      </c>
      <c r="B3365" s="117">
        <f t="shared" si="318"/>
        <v>60</v>
      </c>
      <c r="C3365" s="117">
        <f t="shared" si="319"/>
        <v>1</v>
      </c>
      <c r="D3365" s="117">
        <v>260000</v>
      </c>
      <c r="E3365" s="117">
        <v>22000</v>
      </c>
      <c r="F3365" s="117">
        <v>2012</v>
      </c>
      <c r="G3365" s="117">
        <v>3.0717810000000001</v>
      </c>
      <c r="N3365" s="117" t="str">
        <f t="shared" si="315"/>
        <v>26000022000</v>
      </c>
      <c r="O3365" s="117">
        <f t="shared" si="316"/>
        <v>60</v>
      </c>
      <c r="P3365" s="117">
        <f t="shared" si="317"/>
        <v>1</v>
      </c>
      <c r="R3365" s="117" t="e">
        <f>VLOOKUP(B3365&amp;"-"&amp;C3365,Backgroundconc!$A$3:$E$2100,4,FALSE)</f>
        <v>#N/A</v>
      </c>
      <c r="S3365" s="117" t="e">
        <f>VLOOKUP(B3365&amp;"-"&amp;C3365,Backgroundconc!$A$3:$E$2100,5,FALSE)</f>
        <v>#N/A</v>
      </c>
    </row>
    <row r="3366" spans="1:19">
      <c r="A3366" s="117" t="str">
        <f t="shared" si="314"/>
        <v>6022012</v>
      </c>
      <c r="B3366" s="117">
        <f t="shared" si="318"/>
        <v>60</v>
      </c>
      <c r="C3366" s="117">
        <f t="shared" si="319"/>
        <v>2</v>
      </c>
      <c r="D3366" s="117">
        <v>260000</v>
      </c>
      <c r="E3366" s="117">
        <v>26000</v>
      </c>
      <c r="F3366" s="117">
        <v>2012</v>
      </c>
      <c r="G3366" s="117">
        <v>3.0419299999999998</v>
      </c>
      <c r="N3366" s="117" t="str">
        <f t="shared" si="315"/>
        <v>26000026000</v>
      </c>
      <c r="O3366" s="117">
        <f t="shared" si="316"/>
        <v>60</v>
      </c>
      <c r="P3366" s="117">
        <f t="shared" si="317"/>
        <v>2</v>
      </c>
      <c r="R3366" s="117" t="e">
        <f>VLOOKUP(B3366&amp;"-"&amp;C3366,Backgroundconc!$A$3:$E$2100,4,FALSE)</f>
        <v>#N/A</v>
      </c>
      <c r="S3366" s="117" t="e">
        <f>VLOOKUP(B3366&amp;"-"&amp;C3366,Backgroundconc!$A$3:$E$2100,5,FALSE)</f>
        <v>#N/A</v>
      </c>
    </row>
    <row r="3367" spans="1:19">
      <c r="A3367" s="117" t="str">
        <f t="shared" si="314"/>
        <v>6032012</v>
      </c>
      <c r="B3367" s="117">
        <f t="shared" si="318"/>
        <v>60</v>
      </c>
      <c r="C3367" s="117">
        <f t="shared" si="319"/>
        <v>3</v>
      </c>
      <c r="D3367" s="117">
        <v>260000</v>
      </c>
      <c r="E3367" s="117">
        <v>30000</v>
      </c>
      <c r="F3367" s="117">
        <v>2012</v>
      </c>
      <c r="G3367" s="117">
        <v>3.0946739999999999</v>
      </c>
      <c r="N3367" s="117" t="str">
        <f t="shared" si="315"/>
        <v>26000030000</v>
      </c>
      <c r="O3367" s="117">
        <f t="shared" si="316"/>
        <v>60</v>
      </c>
      <c r="P3367" s="117">
        <f t="shared" si="317"/>
        <v>3</v>
      </c>
      <c r="R3367" s="117">
        <f>VLOOKUP(B3367&amp;"-"&amp;C3367,Backgroundconc!$A$3:$E$2100,4,FALSE)</f>
        <v>260000</v>
      </c>
      <c r="S3367" s="117">
        <f>VLOOKUP(B3367&amp;"-"&amp;C3367,Backgroundconc!$A$3:$E$2100,5,FALSE)</f>
        <v>30000</v>
      </c>
    </row>
    <row r="3368" spans="1:19">
      <c r="A3368" s="117" t="str">
        <f t="shared" si="314"/>
        <v>6042012</v>
      </c>
      <c r="B3368" s="117">
        <f t="shared" si="318"/>
        <v>60</v>
      </c>
      <c r="C3368" s="117">
        <f t="shared" si="319"/>
        <v>4</v>
      </c>
      <c r="D3368" s="117">
        <v>260000</v>
      </c>
      <c r="E3368" s="117">
        <v>34000</v>
      </c>
      <c r="F3368" s="117">
        <v>2012</v>
      </c>
      <c r="G3368" s="117">
        <v>3.3833790000000001</v>
      </c>
      <c r="N3368" s="117" t="str">
        <f t="shared" si="315"/>
        <v>26000034000</v>
      </c>
      <c r="O3368" s="117">
        <f t="shared" si="316"/>
        <v>60</v>
      </c>
      <c r="P3368" s="117">
        <f t="shared" si="317"/>
        <v>4</v>
      </c>
      <c r="R3368" s="117">
        <f>VLOOKUP(B3368&amp;"-"&amp;C3368,Backgroundconc!$A$3:$E$2100,4,FALSE)</f>
        <v>260000</v>
      </c>
      <c r="S3368" s="117">
        <f>VLOOKUP(B3368&amp;"-"&amp;C3368,Backgroundconc!$A$3:$E$2100,5,FALSE)</f>
        <v>34000</v>
      </c>
    </row>
    <row r="3369" spans="1:19">
      <c r="A3369" s="117" t="str">
        <f t="shared" si="314"/>
        <v>6052012</v>
      </c>
      <c r="B3369" s="117">
        <f t="shared" si="318"/>
        <v>60</v>
      </c>
      <c r="C3369" s="117">
        <f t="shared" si="319"/>
        <v>5</v>
      </c>
      <c r="D3369" s="117">
        <v>260000</v>
      </c>
      <c r="E3369" s="117">
        <v>38000</v>
      </c>
      <c r="F3369" s="117">
        <v>2012</v>
      </c>
      <c r="G3369" s="117">
        <v>3.4649429999999999</v>
      </c>
      <c r="N3369" s="117" t="str">
        <f t="shared" si="315"/>
        <v>26000038000</v>
      </c>
      <c r="O3369" s="117">
        <f t="shared" si="316"/>
        <v>60</v>
      </c>
      <c r="P3369" s="117">
        <f t="shared" si="317"/>
        <v>5</v>
      </c>
      <c r="R3369" s="117">
        <f>VLOOKUP(B3369&amp;"-"&amp;C3369,Backgroundconc!$A$3:$E$2100,4,FALSE)</f>
        <v>260000</v>
      </c>
      <c r="S3369" s="117">
        <f>VLOOKUP(B3369&amp;"-"&amp;C3369,Backgroundconc!$A$3:$E$2100,5,FALSE)</f>
        <v>38000</v>
      </c>
    </row>
    <row r="3370" spans="1:19">
      <c r="A3370" s="117" t="str">
        <f t="shared" si="314"/>
        <v>6062012</v>
      </c>
      <c r="B3370" s="117">
        <f t="shared" si="318"/>
        <v>60</v>
      </c>
      <c r="C3370" s="117">
        <f t="shared" si="319"/>
        <v>6</v>
      </c>
      <c r="D3370" s="117">
        <v>260000</v>
      </c>
      <c r="E3370" s="117">
        <v>42000</v>
      </c>
      <c r="F3370" s="117">
        <v>2012</v>
      </c>
      <c r="G3370" s="117">
        <v>2.868989</v>
      </c>
      <c r="N3370" s="117" t="str">
        <f t="shared" si="315"/>
        <v>26000042000</v>
      </c>
      <c r="O3370" s="117">
        <f t="shared" si="316"/>
        <v>60</v>
      </c>
      <c r="P3370" s="117">
        <f t="shared" si="317"/>
        <v>6</v>
      </c>
      <c r="R3370" s="117">
        <f>VLOOKUP(B3370&amp;"-"&amp;C3370,Backgroundconc!$A$3:$E$2100,4,FALSE)</f>
        <v>260000</v>
      </c>
      <c r="S3370" s="117">
        <f>VLOOKUP(B3370&amp;"-"&amp;C3370,Backgroundconc!$A$3:$E$2100,5,FALSE)</f>
        <v>42000</v>
      </c>
    </row>
    <row r="3371" spans="1:19">
      <c r="A3371" s="117" t="str">
        <f t="shared" si="314"/>
        <v>6072012</v>
      </c>
      <c r="B3371" s="117">
        <f t="shared" si="318"/>
        <v>60</v>
      </c>
      <c r="C3371" s="117">
        <f t="shared" si="319"/>
        <v>7</v>
      </c>
      <c r="D3371" s="117">
        <v>260000</v>
      </c>
      <c r="E3371" s="117">
        <v>46000</v>
      </c>
      <c r="F3371" s="117">
        <v>2012</v>
      </c>
      <c r="G3371" s="117">
        <v>3.2038280000000001</v>
      </c>
      <c r="N3371" s="117" t="str">
        <f t="shared" si="315"/>
        <v>26000046000</v>
      </c>
      <c r="O3371" s="117">
        <f t="shared" si="316"/>
        <v>60</v>
      </c>
      <c r="P3371" s="117">
        <f t="shared" si="317"/>
        <v>7</v>
      </c>
      <c r="R3371" s="117">
        <f>VLOOKUP(B3371&amp;"-"&amp;C3371,Backgroundconc!$A$3:$E$2100,4,FALSE)</f>
        <v>260000</v>
      </c>
      <c r="S3371" s="117">
        <f>VLOOKUP(B3371&amp;"-"&amp;C3371,Backgroundconc!$A$3:$E$2100,5,FALSE)</f>
        <v>46000</v>
      </c>
    </row>
    <row r="3372" spans="1:19">
      <c r="A3372" s="117" t="str">
        <f t="shared" si="314"/>
        <v>6082012</v>
      </c>
      <c r="B3372" s="117">
        <f t="shared" si="318"/>
        <v>60</v>
      </c>
      <c r="C3372" s="117">
        <f t="shared" si="319"/>
        <v>8</v>
      </c>
      <c r="D3372" s="117">
        <v>260000</v>
      </c>
      <c r="E3372" s="117">
        <v>50000</v>
      </c>
      <c r="F3372" s="117">
        <v>2012</v>
      </c>
      <c r="G3372" s="117">
        <v>3.1994210000000001</v>
      </c>
      <c r="N3372" s="117" t="str">
        <f t="shared" si="315"/>
        <v>26000050000</v>
      </c>
      <c r="O3372" s="117">
        <f t="shared" si="316"/>
        <v>60</v>
      </c>
      <c r="P3372" s="117">
        <f t="shared" si="317"/>
        <v>8</v>
      </c>
      <c r="R3372" s="117" t="e">
        <f>VLOOKUP(B3372&amp;"-"&amp;C3372,Backgroundconc!$A$3:$E$2100,4,FALSE)</f>
        <v>#N/A</v>
      </c>
      <c r="S3372" s="117" t="e">
        <f>VLOOKUP(B3372&amp;"-"&amp;C3372,Backgroundconc!$A$3:$E$2100,5,FALSE)</f>
        <v>#N/A</v>
      </c>
    </row>
    <row r="3373" spans="1:19">
      <c r="A3373" s="117" t="str">
        <f t="shared" si="314"/>
        <v>6092012</v>
      </c>
      <c r="B3373" s="117">
        <f t="shared" si="318"/>
        <v>60</v>
      </c>
      <c r="C3373" s="117">
        <f t="shared" si="319"/>
        <v>9</v>
      </c>
      <c r="D3373" s="117">
        <v>260000</v>
      </c>
      <c r="E3373" s="117">
        <v>54000</v>
      </c>
      <c r="F3373" s="117">
        <v>2012</v>
      </c>
      <c r="G3373" s="117">
        <v>3.2907389999999999</v>
      </c>
      <c r="N3373" s="117" t="str">
        <f t="shared" si="315"/>
        <v>26000054000</v>
      </c>
      <c r="O3373" s="117">
        <f t="shared" si="316"/>
        <v>60</v>
      </c>
      <c r="P3373" s="117">
        <f t="shared" si="317"/>
        <v>9</v>
      </c>
      <c r="R3373" s="117" t="e">
        <f>VLOOKUP(B3373&amp;"-"&amp;C3373,Backgroundconc!$A$3:$E$2100,4,FALSE)</f>
        <v>#N/A</v>
      </c>
      <c r="S3373" s="117" t="e">
        <f>VLOOKUP(B3373&amp;"-"&amp;C3373,Backgroundconc!$A$3:$E$2100,5,FALSE)</f>
        <v>#N/A</v>
      </c>
    </row>
    <row r="3374" spans="1:19">
      <c r="A3374" s="117" t="str">
        <f t="shared" si="314"/>
        <v>60102012</v>
      </c>
      <c r="B3374" s="117">
        <f t="shared" si="318"/>
        <v>60</v>
      </c>
      <c r="C3374" s="117">
        <f t="shared" si="319"/>
        <v>10</v>
      </c>
      <c r="D3374" s="117">
        <v>260000</v>
      </c>
      <c r="E3374" s="117">
        <v>58000</v>
      </c>
      <c r="F3374" s="117">
        <v>2012</v>
      </c>
      <c r="G3374" s="117">
        <v>3.2852950000000001</v>
      </c>
      <c r="N3374" s="117" t="str">
        <f t="shared" si="315"/>
        <v>26000058000</v>
      </c>
      <c r="O3374" s="117">
        <f t="shared" si="316"/>
        <v>60</v>
      </c>
      <c r="P3374" s="117">
        <f t="shared" si="317"/>
        <v>10</v>
      </c>
      <c r="R3374" s="117" t="e">
        <f>VLOOKUP(B3374&amp;"-"&amp;C3374,Backgroundconc!$A$3:$E$2100,4,FALSE)</f>
        <v>#N/A</v>
      </c>
      <c r="S3374" s="117" t="e">
        <f>VLOOKUP(B3374&amp;"-"&amp;C3374,Backgroundconc!$A$3:$E$2100,5,FALSE)</f>
        <v>#N/A</v>
      </c>
    </row>
    <row r="3375" spans="1:19">
      <c r="A3375" s="117" t="str">
        <f t="shared" si="314"/>
        <v>60112012</v>
      </c>
      <c r="B3375" s="117">
        <f t="shared" si="318"/>
        <v>60</v>
      </c>
      <c r="C3375" s="117">
        <f t="shared" si="319"/>
        <v>11</v>
      </c>
      <c r="D3375" s="117">
        <v>260000</v>
      </c>
      <c r="E3375" s="117">
        <v>62000</v>
      </c>
      <c r="F3375" s="117">
        <v>2012</v>
      </c>
      <c r="G3375" s="117">
        <v>3.2551619999999999</v>
      </c>
      <c r="N3375" s="117" t="str">
        <f t="shared" si="315"/>
        <v>26000062000</v>
      </c>
      <c r="O3375" s="117">
        <f t="shared" si="316"/>
        <v>60</v>
      </c>
      <c r="P3375" s="117">
        <f t="shared" si="317"/>
        <v>11</v>
      </c>
      <c r="R3375" s="117" t="e">
        <f>VLOOKUP(B3375&amp;"-"&amp;C3375,Backgroundconc!$A$3:$E$2100,4,FALSE)</f>
        <v>#N/A</v>
      </c>
      <c r="S3375" s="117" t="e">
        <f>VLOOKUP(B3375&amp;"-"&amp;C3375,Backgroundconc!$A$3:$E$2100,5,FALSE)</f>
        <v>#N/A</v>
      </c>
    </row>
    <row r="3376" spans="1:19">
      <c r="A3376" s="117" t="str">
        <f t="shared" si="314"/>
        <v>60122012</v>
      </c>
      <c r="B3376" s="117">
        <f t="shared" si="318"/>
        <v>60</v>
      </c>
      <c r="C3376" s="117">
        <f t="shared" si="319"/>
        <v>12</v>
      </c>
      <c r="D3376" s="117">
        <v>260000</v>
      </c>
      <c r="E3376" s="117">
        <v>66000</v>
      </c>
      <c r="F3376" s="117">
        <v>2012</v>
      </c>
      <c r="G3376" s="117">
        <v>2.96008</v>
      </c>
      <c r="N3376" s="117" t="str">
        <f t="shared" si="315"/>
        <v>26000066000</v>
      </c>
      <c r="O3376" s="117">
        <f t="shared" si="316"/>
        <v>60</v>
      </c>
      <c r="P3376" s="117">
        <f t="shared" si="317"/>
        <v>12</v>
      </c>
      <c r="R3376" s="117" t="e">
        <f>VLOOKUP(B3376&amp;"-"&amp;C3376,Backgroundconc!$A$3:$E$2100,4,FALSE)</f>
        <v>#N/A</v>
      </c>
      <c r="S3376" s="117" t="e">
        <f>VLOOKUP(B3376&amp;"-"&amp;C3376,Backgroundconc!$A$3:$E$2100,5,FALSE)</f>
        <v>#N/A</v>
      </c>
    </row>
    <row r="3377" spans="1:19">
      <c r="A3377" s="117" t="str">
        <f t="shared" si="314"/>
        <v>60132012</v>
      </c>
      <c r="B3377" s="117">
        <f t="shared" si="318"/>
        <v>60</v>
      </c>
      <c r="C3377" s="117">
        <f t="shared" si="319"/>
        <v>13</v>
      </c>
      <c r="D3377" s="117">
        <v>260000</v>
      </c>
      <c r="E3377" s="117">
        <v>70000</v>
      </c>
      <c r="F3377" s="117">
        <v>2012</v>
      </c>
      <c r="G3377" s="117">
        <v>3.0547279999999999</v>
      </c>
      <c r="N3377" s="117" t="str">
        <f t="shared" si="315"/>
        <v>26000070000</v>
      </c>
      <c r="O3377" s="117">
        <f t="shared" si="316"/>
        <v>60</v>
      </c>
      <c r="P3377" s="117">
        <f t="shared" si="317"/>
        <v>13</v>
      </c>
      <c r="R3377" s="117" t="e">
        <f>VLOOKUP(B3377&amp;"-"&amp;C3377,Backgroundconc!$A$3:$E$2100,4,FALSE)</f>
        <v>#N/A</v>
      </c>
      <c r="S3377" s="117" t="e">
        <f>VLOOKUP(B3377&amp;"-"&amp;C3377,Backgroundconc!$A$3:$E$2100,5,FALSE)</f>
        <v>#N/A</v>
      </c>
    </row>
    <row r="3378" spans="1:19">
      <c r="A3378" s="117" t="str">
        <f t="shared" si="314"/>
        <v>60142012</v>
      </c>
      <c r="B3378" s="117">
        <f t="shared" si="318"/>
        <v>60</v>
      </c>
      <c r="C3378" s="117">
        <f t="shared" si="319"/>
        <v>14</v>
      </c>
      <c r="D3378" s="117">
        <v>260000</v>
      </c>
      <c r="E3378" s="117">
        <v>74000</v>
      </c>
      <c r="F3378" s="117">
        <v>2012</v>
      </c>
      <c r="G3378" s="117">
        <v>3.1209829999999998</v>
      </c>
      <c r="N3378" s="117" t="str">
        <f t="shared" si="315"/>
        <v>26000074000</v>
      </c>
      <c r="O3378" s="117">
        <f t="shared" si="316"/>
        <v>60</v>
      </c>
      <c r="P3378" s="117">
        <f t="shared" si="317"/>
        <v>14</v>
      </c>
      <c r="R3378" s="117" t="e">
        <f>VLOOKUP(B3378&amp;"-"&amp;C3378,Backgroundconc!$A$3:$E$2100,4,FALSE)</f>
        <v>#N/A</v>
      </c>
      <c r="S3378" s="117" t="e">
        <f>VLOOKUP(B3378&amp;"-"&amp;C3378,Backgroundconc!$A$3:$E$2100,5,FALSE)</f>
        <v>#N/A</v>
      </c>
    </row>
    <row r="3379" spans="1:19">
      <c r="A3379" s="117" t="str">
        <f t="shared" si="314"/>
        <v>60152012</v>
      </c>
      <c r="B3379" s="117">
        <f t="shared" si="318"/>
        <v>60</v>
      </c>
      <c r="C3379" s="117">
        <f t="shared" si="319"/>
        <v>15</v>
      </c>
      <c r="D3379" s="117">
        <v>260000</v>
      </c>
      <c r="E3379" s="117">
        <v>78000</v>
      </c>
      <c r="F3379" s="117">
        <v>2012</v>
      </c>
      <c r="G3379" s="117">
        <v>3.3188770000000001</v>
      </c>
      <c r="N3379" s="117" t="str">
        <f t="shared" si="315"/>
        <v>26000078000</v>
      </c>
      <c r="O3379" s="117">
        <f t="shared" si="316"/>
        <v>60</v>
      </c>
      <c r="P3379" s="117">
        <f t="shared" si="317"/>
        <v>15</v>
      </c>
      <c r="R3379" s="117" t="e">
        <f>VLOOKUP(B3379&amp;"-"&amp;C3379,Backgroundconc!$A$3:$E$2100,4,FALSE)</f>
        <v>#N/A</v>
      </c>
      <c r="S3379" s="117" t="e">
        <f>VLOOKUP(B3379&amp;"-"&amp;C3379,Backgroundconc!$A$3:$E$2100,5,FALSE)</f>
        <v>#N/A</v>
      </c>
    </row>
    <row r="3380" spans="1:19">
      <c r="A3380" s="117" t="str">
        <f t="shared" si="314"/>
        <v>60162012</v>
      </c>
      <c r="B3380" s="117">
        <f t="shared" si="318"/>
        <v>60</v>
      </c>
      <c r="C3380" s="117">
        <f t="shared" si="319"/>
        <v>16</v>
      </c>
      <c r="D3380" s="117">
        <v>260000</v>
      </c>
      <c r="E3380" s="117">
        <v>82000</v>
      </c>
      <c r="F3380" s="117">
        <v>2012</v>
      </c>
      <c r="G3380" s="117">
        <v>3.552829</v>
      </c>
      <c r="N3380" s="117" t="str">
        <f t="shared" si="315"/>
        <v>26000082000</v>
      </c>
      <c r="O3380" s="117">
        <f t="shared" si="316"/>
        <v>60</v>
      </c>
      <c r="P3380" s="117">
        <f t="shared" si="317"/>
        <v>16</v>
      </c>
      <c r="R3380" s="117" t="e">
        <f>VLOOKUP(B3380&amp;"-"&amp;C3380,Backgroundconc!$A$3:$E$2100,4,FALSE)</f>
        <v>#N/A</v>
      </c>
      <c r="S3380" s="117" t="e">
        <f>VLOOKUP(B3380&amp;"-"&amp;C3380,Backgroundconc!$A$3:$E$2100,5,FALSE)</f>
        <v>#N/A</v>
      </c>
    </row>
    <row r="3381" spans="1:19">
      <c r="A3381" s="117" t="str">
        <f t="shared" si="314"/>
        <v>60172012</v>
      </c>
      <c r="B3381" s="117">
        <f t="shared" si="318"/>
        <v>60</v>
      </c>
      <c r="C3381" s="117">
        <f t="shared" si="319"/>
        <v>17</v>
      </c>
      <c r="D3381" s="117">
        <v>260000</v>
      </c>
      <c r="E3381" s="117">
        <v>86000</v>
      </c>
      <c r="F3381" s="117">
        <v>2012</v>
      </c>
      <c r="G3381" s="117">
        <v>3.5330599999999999</v>
      </c>
      <c r="N3381" s="117" t="str">
        <f t="shared" si="315"/>
        <v>26000086000</v>
      </c>
      <c r="O3381" s="117">
        <f t="shared" si="316"/>
        <v>60</v>
      </c>
      <c r="P3381" s="117">
        <f t="shared" si="317"/>
        <v>17</v>
      </c>
      <c r="R3381" s="117">
        <f>VLOOKUP(B3381&amp;"-"&amp;C3381,Backgroundconc!$A$3:$E$2100,4,FALSE)</f>
        <v>260000</v>
      </c>
      <c r="S3381" s="117">
        <f>VLOOKUP(B3381&amp;"-"&amp;C3381,Backgroundconc!$A$3:$E$2100,5,FALSE)</f>
        <v>86000</v>
      </c>
    </row>
    <row r="3382" spans="1:19">
      <c r="A3382" s="117" t="str">
        <f t="shared" si="314"/>
        <v>60182012</v>
      </c>
      <c r="B3382" s="117">
        <f t="shared" si="318"/>
        <v>60</v>
      </c>
      <c r="C3382" s="117">
        <f t="shared" si="319"/>
        <v>18</v>
      </c>
      <c r="D3382" s="117">
        <v>260000</v>
      </c>
      <c r="E3382" s="117">
        <v>90000</v>
      </c>
      <c r="F3382" s="117">
        <v>2012</v>
      </c>
      <c r="G3382" s="117">
        <v>3.5055459999999998</v>
      </c>
      <c r="N3382" s="117" t="str">
        <f t="shared" si="315"/>
        <v>26000090000</v>
      </c>
      <c r="O3382" s="117">
        <f t="shared" si="316"/>
        <v>60</v>
      </c>
      <c r="P3382" s="117">
        <f t="shared" si="317"/>
        <v>18</v>
      </c>
      <c r="R3382" s="117">
        <f>VLOOKUP(B3382&amp;"-"&amp;C3382,Backgroundconc!$A$3:$E$2100,4,FALSE)</f>
        <v>260000</v>
      </c>
      <c r="S3382" s="117">
        <f>VLOOKUP(B3382&amp;"-"&amp;C3382,Backgroundconc!$A$3:$E$2100,5,FALSE)</f>
        <v>90000</v>
      </c>
    </row>
    <row r="3383" spans="1:19">
      <c r="A3383" s="117" t="str">
        <f t="shared" si="314"/>
        <v>60192012</v>
      </c>
      <c r="B3383" s="117">
        <f t="shared" si="318"/>
        <v>60</v>
      </c>
      <c r="C3383" s="117">
        <f t="shared" si="319"/>
        <v>19</v>
      </c>
      <c r="D3383" s="117">
        <v>260000</v>
      </c>
      <c r="E3383" s="117">
        <v>94000</v>
      </c>
      <c r="F3383" s="117">
        <v>2012</v>
      </c>
      <c r="G3383" s="117">
        <v>3.4608340000000002</v>
      </c>
      <c r="N3383" s="117" t="str">
        <f t="shared" si="315"/>
        <v>26000094000</v>
      </c>
      <c r="O3383" s="117">
        <f t="shared" si="316"/>
        <v>60</v>
      </c>
      <c r="P3383" s="117">
        <f t="shared" si="317"/>
        <v>19</v>
      </c>
      <c r="R3383" s="117">
        <f>VLOOKUP(B3383&amp;"-"&amp;C3383,Backgroundconc!$A$3:$E$2100,4,FALSE)</f>
        <v>260000</v>
      </c>
      <c r="S3383" s="117">
        <f>VLOOKUP(B3383&amp;"-"&amp;C3383,Backgroundconc!$A$3:$E$2100,5,FALSE)</f>
        <v>94000</v>
      </c>
    </row>
    <row r="3384" spans="1:19">
      <c r="A3384" s="117" t="str">
        <f t="shared" si="314"/>
        <v>60202012</v>
      </c>
      <c r="B3384" s="117">
        <f t="shared" si="318"/>
        <v>60</v>
      </c>
      <c r="C3384" s="117">
        <f t="shared" si="319"/>
        <v>20</v>
      </c>
      <c r="D3384" s="117">
        <v>260000</v>
      </c>
      <c r="E3384" s="117">
        <v>98000</v>
      </c>
      <c r="F3384" s="117">
        <v>2012</v>
      </c>
      <c r="G3384" s="117">
        <v>3.3385980000000002</v>
      </c>
      <c r="N3384" s="117" t="str">
        <f t="shared" si="315"/>
        <v>26000098000</v>
      </c>
      <c r="O3384" s="117">
        <f t="shared" si="316"/>
        <v>60</v>
      </c>
      <c r="P3384" s="117">
        <f t="shared" si="317"/>
        <v>20</v>
      </c>
      <c r="R3384" s="117">
        <f>VLOOKUP(B3384&amp;"-"&amp;C3384,Backgroundconc!$A$3:$E$2100,4,FALSE)</f>
        <v>260000</v>
      </c>
      <c r="S3384" s="117">
        <f>VLOOKUP(B3384&amp;"-"&amp;C3384,Backgroundconc!$A$3:$E$2100,5,FALSE)</f>
        <v>98000</v>
      </c>
    </row>
    <row r="3385" spans="1:19">
      <c r="A3385" s="117" t="str">
        <f t="shared" si="314"/>
        <v>60212012</v>
      </c>
      <c r="B3385" s="117">
        <f t="shared" si="318"/>
        <v>60</v>
      </c>
      <c r="C3385" s="117">
        <f t="shared" si="319"/>
        <v>21</v>
      </c>
      <c r="D3385" s="117">
        <v>260000</v>
      </c>
      <c r="E3385" s="117">
        <v>102000</v>
      </c>
      <c r="F3385" s="117">
        <v>2012</v>
      </c>
      <c r="G3385" s="117">
        <v>3.365745</v>
      </c>
      <c r="N3385" s="117" t="str">
        <f t="shared" si="315"/>
        <v>260000102000</v>
      </c>
      <c r="O3385" s="117">
        <f t="shared" si="316"/>
        <v>60</v>
      </c>
      <c r="P3385" s="117">
        <f t="shared" si="317"/>
        <v>21</v>
      </c>
      <c r="R3385" s="117">
        <f>VLOOKUP(B3385&amp;"-"&amp;C3385,Backgroundconc!$A$3:$E$2100,4,FALSE)</f>
        <v>260000</v>
      </c>
      <c r="S3385" s="117">
        <f>VLOOKUP(B3385&amp;"-"&amp;C3385,Backgroundconc!$A$3:$E$2100,5,FALSE)</f>
        <v>102000</v>
      </c>
    </row>
    <row r="3386" spans="1:19">
      <c r="A3386" s="117" t="str">
        <f t="shared" si="314"/>
        <v>60222012</v>
      </c>
      <c r="B3386" s="117">
        <f t="shared" si="318"/>
        <v>60</v>
      </c>
      <c r="C3386" s="117">
        <f t="shared" si="319"/>
        <v>22</v>
      </c>
      <c r="D3386" s="117">
        <v>260000</v>
      </c>
      <c r="E3386" s="117">
        <v>106000</v>
      </c>
      <c r="F3386" s="117">
        <v>2012</v>
      </c>
      <c r="G3386" s="117">
        <v>3.3178860000000001</v>
      </c>
      <c r="N3386" s="117" t="str">
        <f t="shared" si="315"/>
        <v>260000106000</v>
      </c>
      <c r="O3386" s="117">
        <f t="shared" si="316"/>
        <v>60</v>
      </c>
      <c r="P3386" s="117">
        <f t="shared" si="317"/>
        <v>22</v>
      </c>
      <c r="R3386" s="117">
        <f>VLOOKUP(B3386&amp;"-"&amp;C3386,Backgroundconc!$A$3:$E$2100,4,FALSE)</f>
        <v>260000</v>
      </c>
      <c r="S3386" s="117">
        <f>VLOOKUP(B3386&amp;"-"&amp;C3386,Backgroundconc!$A$3:$E$2100,5,FALSE)</f>
        <v>106000</v>
      </c>
    </row>
    <row r="3387" spans="1:19">
      <c r="A3387" s="117" t="str">
        <f t="shared" si="314"/>
        <v>60232012</v>
      </c>
      <c r="B3387" s="117">
        <f t="shared" si="318"/>
        <v>60</v>
      </c>
      <c r="C3387" s="117">
        <f t="shared" si="319"/>
        <v>23</v>
      </c>
      <c r="D3387" s="117">
        <v>260000</v>
      </c>
      <c r="E3387" s="117">
        <v>110000</v>
      </c>
      <c r="F3387" s="117">
        <v>2012</v>
      </c>
      <c r="G3387" s="117">
        <v>3.2964609999999999</v>
      </c>
      <c r="N3387" s="117" t="str">
        <f t="shared" si="315"/>
        <v>260000110000</v>
      </c>
      <c r="O3387" s="117">
        <f t="shared" si="316"/>
        <v>60</v>
      </c>
      <c r="P3387" s="117">
        <f t="shared" si="317"/>
        <v>23</v>
      </c>
      <c r="R3387" s="117">
        <f>VLOOKUP(B3387&amp;"-"&amp;C3387,Backgroundconc!$A$3:$E$2100,4,FALSE)</f>
        <v>260000</v>
      </c>
      <c r="S3387" s="117">
        <f>VLOOKUP(B3387&amp;"-"&amp;C3387,Backgroundconc!$A$3:$E$2100,5,FALSE)</f>
        <v>110000</v>
      </c>
    </row>
    <row r="3388" spans="1:19">
      <c r="A3388" s="117" t="str">
        <f t="shared" si="314"/>
        <v>60242012</v>
      </c>
      <c r="B3388" s="117">
        <f t="shared" si="318"/>
        <v>60</v>
      </c>
      <c r="C3388" s="117">
        <f t="shared" si="319"/>
        <v>24</v>
      </c>
      <c r="D3388" s="117">
        <v>260000</v>
      </c>
      <c r="E3388" s="117">
        <v>114000</v>
      </c>
      <c r="F3388" s="117">
        <v>2012</v>
      </c>
      <c r="G3388" s="117">
        <v>3.5298449999999999</v>
      </c>
      <c r="N3388" s="117" t="str">
        <f t="shared" si="315"/>
        <v>260000114000</v>
      </c>
      <c r="O3388" s="117">
        <f t="shared" si="316"/>
        <v>60</v>
      </c>
      <c r="P3388" s="117">
        <f t="shared" si="317"/>
        <v>24</v>
      </c>
      <c r="R3388" s="117">
        <f>VLOOKUP(B3388&amp;"-"&amp;C3388,Backgroundconc!$A$3:$E$2100,4,FALSE)</f>
        <v>260000</v>
      </c>
      <c r="S3388" s="117">
        <f>VLOOKUP(B3388&amp;"-"&amp;C3388,Backgroundconc!$A$3:$E$2100,5,FALSE)</f>
        <v>114000</v>
      </c>
    </row>
    <row r="3389" spans="1:19">
      <c r="A3389" s="117" t="str">
        <f t="shared" si="314"/>
        <v>60252012</v>
      </c>
      <c r="B3389" s="117">
        <f t="shared" si="318"/>
        <v>60</v>
      </c>
      <c r="C3389" s="117">
        <f t="shared" si="319"/>
        <v>25</v>
      </c>
      <c r="D3389" s="117">
        <v>260000</v>
      </c>
      <c r="E3389" s="117">
        <v>118000</v>
      </c>
      <c r="F3389" s="117">
        <v>2012</v>
      </c>
      <c r="G3389" s="117">
        <v>3.3725809999999998</v>
      </c>
      <c r="N3389" s="117" t="str">
        <f t="shared" si="315"/>
        <v>260000118000</v>
      </c>
      <c r="O3389" s="117">
        <f t="shared" si="316"/>
        <v>60</v>
      </c>
      <c r="P3389" s="117">
        <f t="shared" si="317"/>
        <v>25</v>
      </c>
      <c r="R3389" s="117">
        <f>VLOOKUP(B3389&amp;"-"&amp;C3389,Backgroundconc!$A$3:$E$2100,4,FALSE)</f>
        <v>260000</v>
      </c>
      <c r="S3389" s="117">
        <f>VLOOKUP(B3389&amp;"-"&amp;C3389,Backgroundconc!$A$3:$E$2100,5,FALSE)</f>
        <v>118000</v>
      </c>
    </row>
    <row r="3390" spans="1:19">
      <c r="A3390" s="117" t="str">
        <f t="shared" si="314"/>
        <v>60262012</v>
      </c>
      <c r="B3390" s="117">
        <f t="shared" si="318"/>
        <v>60</v>
      </c>
      <c r="C3390" s="117">
        <f t="shared" si="319"/>
        <v>26</v>
      </c>
      <c r="D3390" s="117">
        <v>260000</v>
      </c>
      <c r="E3390" s="117">
        <v>122000</v>
      </c>
      <c r="F3390" s="117">
        <v>2012</v>
      </c>
      <c r="G3390" s="117">
        <v>3.4709430000000001</v>
      </c>
      <c r="N3390" s="117" t="str">
        <f t="shared" si="315"/>
        <v>260000122000</v>
      </c>
      <c r="O3390" s="117">
        <f t="shared" si="316"/>
        <v>60</v>
      </c>
      <c r="P3390" s="117">
        <f t="shared" si="317"/>
        <v>26</v>
      </c>
      <c r="R3390" s="117">
        <f>VLOOKUP(B3390&amp;"-"&amp;C3390,Backgroundconc!$A$3:$E$2100,4,FALSE)</f>
        <v>260000</v>
      </c>
      <c r="S3390" s="117">
        <f>VLOOKUP(B3390&amp;"-"&amp;C3390,Backgroundconc!$A$3:$E$2100,5,FALSE)</f>
        <v>122000</v>
      </c>
    </row>
    <row r="3391" spans="1:19">
      <c r="A3391" s="117" t="str">
        <f t="shared" si="314"/>
        <v>60272012</v>
      </c>
      <c r="B3391" s="117">
        <f t="shared" si="318"/>
        <v>60</v>
      </c>
      <c r="C3391" s="117">
        <f t="shared" si="319"/>
        <v>27</v>
      </c>
      <c r="D3391" s="117">
        <v>260000</v>
      </c>
      <c r="E3391" s="117">
        <v>126000</v>
      </c>
      <c r="F3391" s="117">
        <v>2012</v>
      </c>
      <c r="G3391" s="117">
        <v>3.5028169999999998</v>
      </c>
      <c r="N3391" s="117" t="str">
        <f t="shared" si="315"/>
        <v>260000126000</v>
      </c>
      <c r="O3391" s="117">
        <f t="shared" si="316"/>
        <v>60</v>
      </c>
      <c r="P3391" s="117">
        <f t="shared" si="317"/>
        <v>27</v>
      </c>
      <c r="R3391" s="117">
        <f>VLOOKUP(B3391&amp;"-"&amp;C3391,Backgroundconc!$A$3:$E$2100,4,FALSE)</f>
        <v>260000</v>
      </c>
      <c r="S3391" s="117">
        <f>VLOOKUP(B3391&amp;"-"&amp;C3391,Backgroundconc!$A$3:$E$2100,5,FALSE)</f>
        <v>126000</v>
      </c>
    </row>
    <row r="3392" spans="1:19">
      <c r="A3392" s="117" t="str">
        <f t="shared" si="314"/>
        <v>60282012</v>
      </c>
      <c r="B3392" s="117">
        <f t="shared" si="318"/>
        <v>60</v>
      </c>
      <c r="C3392" s="117">
        <f t="shared" si="319"/>
        <v>28</v>
      </c>
      <c r="D3392" s="117">
        <v>260000</v>
      </c>
      <c r="E3392" s="117">
        <v>130000</v>
      </c>
      <c r="F3392" s="117">
        <v>2012</v>
      </c>
      <c r="G3392" s="117">
        <v>3.6194299999999999</v>
      </c>
      <c r="N3392" s="117" t="str">
        <f t="shared" si="315"/>
        <v>260000130000</v>
      </c>
      <c r="O3392" s="117">
        <f t="shared" si="316"/>
        <v>60</v>
      </c>
      <c r="P3392" s="117">
        <f t="shared" si="317"/>
        <v>28</v>
      </c>
      <c r="R3392" s="117">
        <f>VLOOKUP(B3392&amp;"-"&amp;C3392,Backgroundconc!$A$3:$E$2100,4,FALSE)</f>
        <v>260000</v>
      </c>
      <c r="S3392" s="117">
        <f>VLOOKUP(B3392&amp;"-"&amp;C3392,Backgroundconc!$A$3:$E$2100,5,FALSE)</f>
        <v>130000</v>
      </c>
    </row>
    <row r="3393" spans="1:19">
      <c r="A3393" s="117" t="str">
        <f t="shared" si="314"/>
        <v>60292012</v>
      </c>
      <c r="B3393" s="117">
        <f t="shared" si="318"/>
        <v>60</v>
      </c>
      <c r="C3393" s="117">
        <f t="shared" si="319"/>
        <v>29</v>
      </c>
      <c r="D3393" s="117">
        <v>260000</v>
      </c>
      <c r="E3393" s="117">
        <v>134000</v>
      </c>
      <c r="F3393" s="117">
        <v>2012</v>
      </c>
      <c r="G3393" s="117">
        <v>3.7337509999999998</v>
      </c>
      <c r="N3393" s="117" t="str">
        <f t="shared" si="315"/>
        <v>260000134000</v>
      </c>
      <c r="O3393" s="117">
        <f t="shared" si="316"/>
        <v>60</v>
      </c>
      <c r="P3393" s="117">
        <f t="shared" si="317"/>
        <v>29</v>
      </c>
      <c r="R3393" s="117">
        <f>VLOOKUP(B3393&amp;"-"&amp;C3393,Backgroundconc!$A$3:$E$2100,4,FALSE)</f>
        <v>260000</v>
      </c>
      <c r="S3393" s="117">
        <f>VLOOKUP(B3393&amp;"-"&amp;C3393,Backgroundconc!$A$3:$E$2100,5,FALSE)</f>
        <v>134000</v>
      </c>
    </row>
    <row r="3394" spans="1:19">
      <c r="A3394" s="117" t="str">
        <f t="shared" si="314"/>
        <v>60302012</v>
      </c>
      <c r="B3394" s="117">
        <f t="shared" si="318"/>
        <v>60</v>
      </c>
      <c r="C3394" s="117">
        <f t="shared" si="319"/>
        <v>30</v>
      </c>
      <c r="D3394" s="117">
        <v>260000</v>
      </c>
      <c r="E3394" s="117">
        <v>138000</v>
      </c>
      <c r="F3394" s="117">
        <v>2012</v>
      </c>
      <c r="G3394" s="117">
        <v>3.6213109999999999</v>
      </c>
      <c r="N3394" s="117" t="str">
        <f t="shared" si="315"/>
        <v>260000138000</v>
      </c>
      <c r="O3394" s="117">
        <f t="shared" si="316"/>
        <v>60</v>
      </c>
      <c r="P3394" s="117">
        <f t="shared" si="317"/>
        <v>30</v>
      </c>
      <c r="R3394" s="117">
        <f>VLOOKUP(B3394&amp;"-"&amp;C3394,Backgroundconc!$A$3:$E$2100,4,FALSE)</f>
        <v>260000</v>
      </c>
      <c r="S3394" s="117">
        <f>VLOOKUP(B3394&amp;"-"&amp;C3394,Backgroundconc!$A$3:$E$2100,5,FALSE)</f>
        <v>138000</v>
      </c>
    </row>
    <row r="3395" spans="1:19">
      <c r="A3395" s="117" t="str">
        <f t="shared" ref="A3395:A3458" si="320">CONCATENATE(B3395,C3395,F3395)</f>
        <v>60312012</v>
      </c>
      <c r="B3395" s="117">
        <f t="shared" si="318"/>
        <v>60</v>
      </c>
      <c r="C3395" s="117">
        <f t="shared" si="319"/>
        <v>31</v>
      </c>
      <c r="D3395" s="117">
        <v>260000</v>
      </c>
      <c r="E3395" s="117">
        <v>142000</v>
      </c>
      <c r="F3395" s="117">
        <v>2012</v>
      </c>
      <c r="G3395" s="117">
        <v>3.501617</v>
      </c>
      <c r="N3395" s="117" t="str">
        <f t="shared" ref="N3395:N3458" si="321">D3395&amp;E3395</f>
        <v>260000142000</v>
      </c>
      <c r="O3395" s="117">
        <f t="shared" ref="O3395:O3458" si="322">B3395</f>
        <v>60</v>
      </c>
      <c r="P3395" s="117">
        <f t="shared" ref="P3395:P3458" si="323">C3395</f>
        <v>31</v>
      </c>
      <c r="R3395" s="117">
        <f>VLOOKUP(B3395&amp;"-"&amp;C3395,Backgroundconc!$A$3:$E$2100,4,FALSE)</f>
        <v>260000</v>
      </c>
      <c r="S3395" s="117">
        <f>VLOOKUP(B3395&amp;"-"&amp;C3395,Backgroundconc!$A$3:$E$2100,5,FALSE)</f>
        <v>142000</v>
      </c>
    </row>
    <row r="3396" spans="1:19">
      <c r="A3396" s="117" t="str">
        <f t="shared" si="320"/>
        <v>60322012</v>
      </c>
      <c r="B3396" s="117">
        <f t="shared" si="318"/>
        <v>60</v>
      </c>
      <c r="C3396" s="117">
        <f t="shared" si="319"/>
        <v>32</v>
      </c>
      <c r="D3396" s="117">
        <v>260000</v>
      </c>
      <c r="E3396" s="117">
        <v>146000</v>
      </c>
      <c r="F3396" s="117">
        <v>2012</v>
      </c>
      <c r="G3396" s="117">
        <v>3.4498880000000001</v>
      </c>
      <c r="N3396" s="117" t="str">
        <f t="shared" si="321"/>
        <v>260000146000</v>
      </c>
      <c r="O3396" s="117">
        <f t="shared" si="322"/>
        <v>60</v>
      </c>
      <c r="P3396" s="117">
        <f t="shared" si="323"/>
        <v>32</v>
      </c>
      <c r="R3396" s="117">
        <f>VLOOKUP(B3396&amp;"-"&amp;C3396,Backgroundconc!$A$3:$E$2100,4,FALSE)</f>
        <v>260000</v>
      </c>
      <c r="S3396" s="117">
        <f>VLOOKUP(B3396&amp;"-"&amp;C3396,Backgroundconc!$A$3:$E$2100,5,FALSE)</f>
        <v>146000</v>
      </c>
    </row>
    <row r="3397" spans="1:19">
      <c r="A3397" s="117" t="str">
        <f t="shared" si="320"/>
        <v>60332012</v>
      </c>
      <c r="B3397" s="117">
        <f t="shared" si="318"/>
        <v>60</v>
      </c>
      <c r="C3397" s="117">
        <f t="shared" si="319"/>
        <v>33</v>
      </c>
      <c r="D3397" s="117">
        <v>260000</v>
      </c>
      <c r="E3397" s="117">
        <v>150000</v>
      </c>
      <c r="F3397" s="117">
        <v>2012</v>
      </c>
      <c r="G3397" s="117">
        <v>3.57125</v>
      </c>
      <c r="N3397" s="117" t="str">
        <f t="shared" si="321"/>
        <v>260000150000</v>
      </c>
      <c r="O3397" s="117">
        <f t="shared" si="322"/>
        <v>60</v>
      </c>
      <c r="P3397" s="117">
        <f t="shared" si="323"/>
        <v>33</v>
      </c>
      <c r="R3397" s="117">
        <f>VLOOKUP(B3397&amp;"-"&amp;C3397,Backgroundconc!$A$3:$E$2100,4,FALSE)</f>
        <v>260000</v>
      </c>
      <c r="S3397" s="117">
        <f>VLOOKUP(B3397&amp;"-"&amp;C3397,Backgroundconc!$A$3:$E$2100,5,FALSE)</f>
        <v>150000</v>
      </c>
    </row>
    <row r="3398" spans="1:19">
      <c r="A3398" s="117" t="str">
        <f t="shared" si="320"/>
        <v>60342012</v>
      </c>
      <c r="B3398" s="117">
        <f t="shared" si="318"/>
        <v>60</v>
      </c>
      <c r="C3398" s="117">
        <f t="shared" si="319"/>
        <v>34</v>
      </c>
      <c r="D3398" s="117">
        <v>260000</v>
      </c>
      <c r="E3398" s="117">
        <v>154000</v>
      </c>
      <c r="F3398" s="117">
        <v>2012</v>
      </c>
      <c r="G3398" s="117">
        <v>3.5112869999999998</v>
      </c>
      <c r="N3398" s="117" t="str">
        <f t="shared" si="321"/>
        <v>260000154000</v>
      </c>
      <c r="O3398" s="117">
        <f t="shared" si="322"/>
        <v>60</v>
      </c>
      <c r="P3398" s="117">
        <f t="shared" si="323"/>
        <v>34</v>
      </c>
      <c r="R3398" s="117">
        <f>VLOOKUP(B3398&amp;"-"&amp;C3398,Backgroundconc!$A$3:$E$2100,4,FALSE)</f>
        <v>260000</v>
      </c>
      <c r="S3398" s="117">
        <f>VLOOKUP(B3398&amp;"-"&amp;C3398,Backgroundconc!$A$3:$E$2100,5,FALSE)</f>
        <v>154000</v>
      </c>
    </row>
    <row r="3399" spans="1:19">
      <c r="A3399" s="117" t="str">
        <f t="shared" si="320"/>
        <v>60352012</v>
      </c>
      <c r="B3399" s="117">
        <f t="shared" si="318"/>
        <v>60</v>
      </c>
      <c r="C3399" s="117">
        <f t="shared" si="319"/>
        <v>35</v>
      </c>
      <c r="D3399" s="117">
        <v>260000</v>
      </c>
      <c r="E3399" s="117">
        <v>158000</v>
      </c>
      <c r="F3399" s="117">
        <v>2012</v>
      </c>
      <c r="G3399" s="117">
        <v>3.526564</v>
      </c>
      <c r="N3399" s="117" t="str">
        <f t="shared" si="321"/>
        <v>260000158000</v>
      </c>
      <c r="O3399" s="117">
        <f t="shared" si="322"/>
        <v>60</v>
      </c>
      <c r="P3399" s="117">
        <f t="shared" si="323"/>
        <v>35</v>
      </c>
      <c r="R3399" s="117">
        <f>VLOOKUP(B3399&amp;"-"&amp;C3399,Backgroundconc!$A$3:$E$2100,4,FALSE)</f>
        <v>260000</v>
      </c>
      <c r="S3399" s="117">
        <f>VLOOKUP(B3399&amp;"-"&amp;C3399,Backgroundconc!$A$3:$E$2100,5,FALSE)</f>
        <v>158000</v>
      </c>
    </row>
    <row r="3400" spans="1:19">
      <c r="A3400" s="117" t="str">
        <f t="shared" si="320"/>
        <v>60362012</v>
      </c>
      <c r="B3400" s="117">
        <f t="shared" si="318"/>
        <v>60</v>
      </c>
      <c r="C3400" s="117">
        <f t="shared" si="319"/>
        <v>36</v>
      </c>
      <c r="D3400" s="117">
        <v>260000</v>
      </c>
      <c r="E3400" s="117">
        <v>162000</v>
      </c>
      <c r="F3400" s="117">
        <v>2012</v>
      </c>
      <c r="G3400" s="117">
        <v>3.3959540000000001</v>
      </c>
      <c r="N3400" s="117" t="str">
        <f t="shared" si="321"/>
        <v>260000162000</v>
      </c>
      <c r="O3400" s="117">
        <f t="shared" si="322"/>
        <v>60</v>
      </c>
      <c r="P3400" s="117">
        <f t="shared" si="323"/>
        <v>36</v>
      </c>
      <c r="R3400" s="117">
        <f>VLOOKUP(B3400&amp;"-"&amp;C3400,Backgroundconc!$A$3:$E$2100,4,FALSE)</f>
        <v>260000</v>
      </c>
      <c r="S3400" s="117">
        <f>VLOOKUP(B3400&amp;"-"&amp;C3400,Backgroundconc!$A$3:$E$2100,5,FALSE)</f>
        <v>162000</v>
      </c>
    </row>
    <row r="3401" spans="1:19">
      <c r="A3401" s="117" t="str">
        <f t="shared" si="320"/>
        <v>60372012</v>
      </c>
      <c r="B3401" s="117">
        <f t="shared" si="318"/>
        <v>60</v>
      </c>
      <c r="C3401" s="117">
        <f t="shared" si="319"/>
        <v>37</v>
      </c>
      <c r="D3401" s="117">
        <v>260000</v>
      </c>
      <c r="E3401" s="117">
        <v>166000</v>
      </c>
      <c r="F3401" s="117">
        <v>2012</v>
      </c>
      <c r="G3401" s="117">
        <v>3.6300270000000001</v>
      </c>
      <c r="N3401" s="117" t="str">
        <f t="shared" si="321"/>
        <v>260000166000</v>
      </c>
      <c r="O3401" s="117">
        <f t="shared" si="322"/>
        <v>60</v>
      </c>
      <c r="P3401" s="117">
        <f t="shared" si="323"/>
        <v>37</v>
      </c>
      <c r="R3401" s="117" t="e">
        <f>VLOOKUP(B3401&amp;"-"&amp;C3401,Backgroundconc!$A$3:$E$2100,4,FALSE)</f>
        <v>#N/A</v>
      </c>
      <c r="S3401" s="117" t="e">
        <f>VLOOKUP(B3401&amp;"-"&amp;C3401,Backgroundconc!$A$3:$E$2100,5,FALSE)</f>
        <v>#N/A</v>
      </c>
    </row>
    <row r="3402" spans="1:19">
      <c r="A3402" s="117" t="str">
        <f t="shared" si="320"/>
        <v>60382012</v>
      </c>
      <c r="B3402" s="117">
        <f t="shared" si="318"/>
        <v>60</v>
      </c>
      <c r="C3402" s="117">
        <f t="shared" si="319"/>
        <v>38</v>
      </c>
      <c r="D3402" s="117">
        <v>260000</v>
      </c>
      <c r="E3402" s="117">
        <v>170000</v>
      </c>
      <c r="F3402" s="117">
        <v>2012</v>
      </c>
      <c r="G3402" s="117">
        <v>3.458634</v>
      </c>
      <c r="N3402" s="117" t="str">
        <f t="shared" si="321"/>
        <v>260000170000</v>
      </c>
      <c r="O3402" s="117">
        <f t="shared" si="322"/>
        <v>60</v>
      </c>
      <c r="P3402" s="117">
        <f t="shared" si="323"/>
        <v>38</v>
      </c>
      <c r="R3402" s="117" t="e">
        <f>VLOOKUP(B3402&amp;"-"&amp;C3402,Backgroundconc!$A$3:$E$2100,4,FALSE)</f>
        <v>#N/A</v>
      </c>
      <c r="S3402" s="117" t="e">
        <f>VLOOKUP(B3402&amp;"-"&amp;C3402,Backgroundconc!$A$3:$E$2100,5,FALSE)</f>
        <v>#N/A</v>
      </c>
    </row>
    <row r="3403" spans="1:19">
      <c r="A3403" s="117" t="str">
        <f t="shared" si="320"/>
        <v>60392012</v>
      </c>
      <c r="B3403" s="117">
        <f t="shared" si="318"/>
        <v>60</v>
      </c>
      <c r="C3403" s="117">
        <f t="shared" si="319"/>
        <v>39</v>
      </c>
      <c r="D3403" s="117">
        <v>260000</v>
      </c>
      <c r="E3403" s="117">
        <v>174000</v>
      </c>
      <c r="F3403" s="117">
        <v>2012</v>
      </c>
      <c r="G3403" s="117">
        <v>3.213222</v>
      </c>
      <c r="N3403" s="117" t="str">
        <f t="shared" si="321"/>
        <v>260000174000</v>
      </c>
      <c r="O3403" s="117">
        <f t="shared" si="322"/>
        <v>60</v>
      </c>
      <c r="P3403" s="117">
        <f t="shared" si="323"/>
        <v>39</v>
      </c>
      <c r="R3403" s="117" t="e">
        <f>VLOOKUP(B3403&amp;"-"&amp;C3403,Backgroundconc!$A$3:$E$2100,4,FALSE)</f>
        <v>#N/A</v>
      </c>
      <c r="S3403" s="117" t="e">
        <f>VLOOKUP(B3403&amp;"-"&amp;C3403,Backgroundconc!$A$3:$E$2100,5,FALSE)</f>
        <v>#N/A</v>
      </c>
    </row>
    <row r="3404" spans="1:19">
      <c r="A3404" s="117" t="str">
        <f t="shared" si="320"/>
        <v>60402012</v>
      </c>
      <c r="B3404" s="117">
        <f t="shared" si="318"/>
        <v>60</v>
      </c>
      <c r="C3404" s="117">
        <f t="shared" si="319"/>
        <v>40</v>
      </c>
      <c r="D3404" s="117">
        <v>260000</v>
      </c>
      <c r="E3404" s="117">
        <v>178000</v>
      </c>
      <c r="F3404" s="117">
        <v>2012</v>
      </c>
      <c r="G3404" s="117">
        <v>3.031085</v>
      </c>
      <c r="N3404" s="117" t="str">
        <f t="shared" si="321"/>
        <v>260000178000</v>
      </c>
      <c r="O3404" s="117">
        <f t="shared" si="322"/>
        <v>60</v>
      </c>
      <c r="P3404" s="117">
        <f t="shared" si="323"/>
        <v>40</v>
      </c>
      <c r="R3404" s="117" t="e">
        <f>VLOOKUP(B3404&amp;"-"&amp;C3404,Backgroundconc!$A$3:$E$2100,4,FALSE)</f>
        <v>#N/A</v>
      </c>
      <c r="S3404" s="117" t="e">
        <f>VLOOKUP(B3404&amp;"-"&amp;C3404,Backgroundconc!$A$3:$E$2100,5,FALSE)</f>
        <v>#N/A</v>
      </c>
    </row>
    <row r="3405" spans="1:19">
      <c r="A3405" s="117" t="str">
        <f t="shared" si="320"/>
        <v>60412012</v>
      </c>
      <c r="B3405" s="117">
        <f t="shared" si="318"/>
        <v>60</v>
      </c>
      <c r="C3405" s="117">
        <f t="shared" si="319"/>
        <v>41</v>
      </c>
      <c r="D3405" s="117">
        <v>260000</v>
      </c>
      <c r="E3405" s="117">
        <v>182000</v>
      </c>
      <c r="F3405" s="117">
        <v>2012</v>
      </c>
      <c r="G3405" s="117">
        <v>2.9615369999999999</v>
      </c>
      <c r="N3405" s="117" t="str">
        <f t="shared" si="321"/>
        <v>260000182000</v>
      </c>
      <c r="O3405" s="117">
        <f t="shared" si="322"/>
        <v>60</v>
      </c>
      <c r="P3405" s="117">
        <f t="shared" si="323"/>
        <v>41</v>
      </c>
      <c r="R3405" s="117" t="e">
        <f>VLOOKUP(B3405&amp;"-"&amp;C3405,Backgroundconc!$A$3:$E$2100,4,FALSE)</f>
        <v>#N/A</v>
      </c>
      <c r="S3405" s="117" t="e">
        <f>VLOOKUP(B3405&amp;"-"&amp;C3405,Backgroundconc!$A$3:$E$2100,5,FALSE)</f>
        <v>#N/A</v>
      </c>
    </row>
    <row r="3406" spans="1:19">
      <c r="A3406" s="117" t="str">
        <f t="shared" si="320"/>
        <v>60422012</v>
      </c>
      <c r="B3406" s="117">
        <f t="shared" si="318"/>
        <v>60</v>
      </c>
      <c r="C3406" s="117">
        <f t="shared" si="319"/>
        <v>42</v>
      </c>
      <c r="D3406" s="117">
        <v>260000</v>
      </c>
      <c r="E3406" s="117">
        <v>186000</v>
      </c>
      <c r="F3406" s="117">
        <v>2012</v>
      </c>
      <c r="G3406" s="117">
        <v>3.300764</v>
      </c>
      <c r="N3406" s="117" t="str">
        <f t="shared" si="321"/>
        <v>260000186000</v>
      </c>
      <c r="O3406" s="117">
        <f t="shared" si="322"/>
        <v>60</v>
      </c>
      <c r="P3406" s="117">
        <f t="shared" si="323"/>
        <v>42</v>
      </c>
      <c r="R3406" s="117" t="e">
        <f>VLOOKUP(B3406&amp;"-"&amp;C3406,Backgroundconc!$A$3:$E$2100,4,FALSE)</f>
        <v>#N/A</v>
      </c>
      <c r="S3406" s="117" t="e">
        <f>VLOOKUP(B3406&amp;"-"&amp;C3406,Backgroundconc!$A$3:$E$2100,5,FALSE)</f>
        <v>#N/A</v>
      </c>
    </row>
    <row r="3407" spans="1:19">
      <c r="A3407" s="117" t="str">
        <f t="shared" si="320"/>
        <v>60432012</v>
      </c>
      <c r="B3407" s="117">
        <f t="shared" si="318"/>
        <v>60</v>
      </c>
      <c r="C3407" s="117">
        <f t="shared" si="319"/>
        <v>43</v>
      </c>
      <c r="D3407" s="117">
        <v>260000</v>
      </c>
      <c r="E3407" s="117">
        <v>190000</v>
      </c>
      <c r="F3407" s="117">
        <v>2012</v>
      </c>
      <c r="G3407" s="117">
        <v>2.990183</v>
      </c>
      <c r="N3407" s="117" t="str">
        <f t="shared" si="321"/>
        <v>260000190000</v>
      </c>
      <c r="O3407" s="117">
        <f t="shared" si="322"/>
        <v>60</v>
      </c>
      <c r="P3407" s="117">
        <f t="shared" si="323"/>
        <v>43</v>
      </c>
      <c r="R3407" s="117" t="e">
        <f>VLOOKUP(B3407&amp;"-"&amp;C3407,Backgroundconc!$A$3:$E$2100,4,FALSE)</f>
        <v>#N/A</v>
      </c>
      <c r="S3407" s="117" t="e">
        <f>VLOOKUP(B3407&amp;"-"&amp;C3407,Backgroundconc!$A$3:$E$2100,5,FALSE)</f>
        <v>#N/A</v>
      </c>
    </row>
    <row r="3408" spans="1:19">
      <c r="A3408" s="117" t="str">
        <f t="shared" si="320"/>
        <v>60442012</v>
      </c>
      <c r="B3408" s="117">
        <f t="shared" si="318"/>
        <v>60</v>
      </c>
      <c r="C3408" s="117">
        <f t="shared" si="319"/>
        <v>44</v>
      </c>
      <c r="D3408" s="117">
        <v>260000</v>
      </c>
      <c r="E3408" s="117">
        <v>194000</v>
      </c>
      <c r="F3408" s="117">
        <v>2012</v>
      </c>
      <c r="G3408" s="117">
        <v>3.1274289999999998</v>
      </c>
      <c r="N3408" s="117" t="str">
        <f t="shared" si="321"/>
        <v>260000194000</v>
      </c>
      <c r="O3408" s="117">
        <f t="shared" si="322"/>
        <v>60</v>
      </c>
      <c r="P3408" s="117">
        <f t="shared" si="323"/>
        <v>44</v>
      </c>
      <c r="R3408" s="117" t="e">
        <f>VLOOKUP(B3408&amp;"-"&amp;C3408,Backgroundconc!$A$3:$E$2100,4,FALSE)</f>
        <v>#N/A</v>
      </c>
      <c r="S3408" s="117" t="e">
        <f>VLOOKUP(B3408&amp;"-"&amp;C3408,Backgroundconc!$A$3:$E$2100,5,FALSE)</f>
        <v>#N/A</v>
      </c>
    </row>
    <row r="3409" spans="1:19">
      <c r="A3409" s="117" t="str">
        <f t="shared" si="320"/>
        <v>60452012</v>
      </c>
      <c r="B3409" s="117">
        <f t="shared" si="318"/>
        <v>60</v>
      </c>
      <c r="C3409" s="117">
        <f t="shared" si="319"/>
        <v>45</v>
      </c>
      <c r="D3409" s="117">
        <v>260000</v>
      </c>
      <c r="E3409" s="117">
        <v>198000</v>
      </c>
      <c r="F3409" s="117">
        <v>2012</v>
      </c>
      <c r="G3409" s="117">
        <v>3.0901779999999999</v>
      </c>
      <c r="N3409" s="117" t="str">
        <f t="shared" si="321"/>
        <v>260000198000</v>
      </c>
      <c r="O3409" s="117">
        <f t="shared" si="322"/>
        <v>60</v>
      </c>
      <c r="P3409" s="117">
        <f t="shared" si="323"/>
        <v>45</v>
      </c>
      <c r="R3409" s="117" t="e">
        <f>VLOOKUP(B3409&amp;"-"&amp;C3409,Backgroundconc!$A$3:$E$2100,4,FALSE)</f>
        <v>#N/A</v>
      </c>
      <c r="S3409" s="117" t="e">
        <f>VLOOKUP(B3409&amp;"-"&amp;C3409,Backgroundconc!$A$3:$E$2100,5,FALSE)</f>
        <v>#N/A</v>
      </c>
    </row>
    <row r="3410" spans="1:19">
      <c r="A3410" s="117" t="str">
        <f t="shared" si="320"/>
        <v>60462012</v>
      </c>
      <c r="B3410" s="117">
        <f t="shared" si="318"/>
        <v>60</v>
      </c>
      <c r="C3410" s="117">
        <f t="shared" si="319"/>
        <v>46</v>
      </c>
      <c r="D3410" s="117">
        <v>260000</v>
      </c>
      <c r="E3410" s="117">
        <v>202000</v>
      </c>
      <c r="F3410" s="117">
        <v>2012</v>
      </c>
      <c r="G3410" s="117">
        <v>2.9469509999999999</v>
      </c>
      <c r="N3410" s="117" t="str">
        <f t="shared" si="321"/>
        <v>260000202000</v>
      </c>
      <c r="O3410" s="117">
        <f t="shared" si="322"/>
        <v>60</v>
      </c>
      <c r="P3410" s="117">
        <f t="shared" si="323"/>
        <v>46</v>
      </c>
      <c r="R3410" s="117" t="e">
        <f>VLOOKUP(B3410&amp;"-"&amp;C3410,Backgroundconc!$A$3:$E$2100,4,FALSE)</f>
        <v>#N/A</v>
      </c>
      <c r="S3410" s="117" t="e">
        <f>VLOOKUP(B3410&amp;"-"&amp;C3410,Backgroundconc!$A$3:$E$2100,5,FALSE)</f>
        <v>#N/A</v>
      </c>
    </row>
    <row r="3411" spans="1:19">
      <c r="A3411" s="117" t="str">
        <f t="shared" si="320"/>
        <v>60472012</v>
      </c>
      <c r="B3411" s="117">
        <f t="shared" si="318"/>
        <v>60</v>
      </c>
      <c r="C3411" s="117">
        <f t="shared" si="319"/>
        <v>47</v>
      </c>
      <c r="D3411" s="117">
        <v>260000</v>
      </c>
      <c r="E3411" s="117">
        <v>206000</v>
      </c>
      <c r="F3411" s="117">
        <v>2012</v>
      </c>
      <c r="G3411" s="117">
        <v>3.4402279999999998</v>
      </c>
      <c r="N3411" s="117" t="str">
        <f t="shared" si="321"/>
        <v>260000206000</v>
      </c>
      <c r="O3411" s="117">
        <f t="shared" si="322"/>
        <v>60</v>
      </c>
      <c r="P3411" s="117">
        <f t="shared" si="323"/>
        <v>47</v>
      </c>
      <c r="R3411" s="117" t="e">
        <f>VLOOKUP(B3411&amp;"-"&amp;C3411,Backgroundconc!$A$3:$E$2100,4,FALSE)</f>
        <v>#N/A</v>
      </c>
      <c r="S3411" s="117" t="e">
        <f>VLOOKUP(B3411&amp;"-"&amp;C3411,Backgroundconc!$A$3:$E$2100,5,FALSE)</f>
        <v>#N/A</v>
      </c>
    </row>
    <row r="3412" spans="1:19">
      <c r="A3412" s="117" t="str">
        <f t="shared" si="320"/>
        <v>60482012</v>
      </c>
      <c r="B3412" s="117">
        <f t="shared" si="318"/>
        <v>60</v>
      </c>
      <c r="C3412" s="117">
        <f t="shared" si="319"/>
        <v>48</v>
      </c>
      <c r="D3412" s="117">
        <v>260000</v>
      </c>
      <c r="E3412" s="117">
        <v>210000</v>
      </c>
      <c r="F3412" s="117">
        <v>2012</v>
      </c>
      <c r="G3412" s="117">
        <v>3.278654</v>
      </c>
      <c r="N3412" s="117" t="str">
        <f t="shared" si="321"/>
        <v>260000210000</v>
      </c>
      <c r="O3412" s="117">
        <f t="shared" si="322"/>
        <v>60</v>
      </c>
      <c r="P3412" s="117">
        <f t="shared" si="323"/>
        <v>48</v>
      </c>
      <c r="R3412" s="117" t="e">
        <f>VLOOKUP(B3412&amp;"-"&amp;C3412,Backgroundconc!$A$3:$E$2100,4,FALSE)</f>
        <v>#N/A</v>
      </c>
      <c r="S3412" s="117" t="e">
        <f>VLOOKUP(B3412&amp;"-"&amp;C3412,Backgroundconc!$A$3:$E$2100,5,FALSE)</f>
        <v>#N/A</v>
      </c>
    </row>
    <row r="3413" spans="1:19">
      <c r="A3413" s="117" t="str">
        <f t="shared" si="320"/>
        <v>60492012</v>
      </c>
      <c r="B3413" s="117">
        <f t="shared" si="318"/>
        <v>60</v>
      </c>
      <c r="C3413" s="117">
        <f t="shared" si="319"/>
        <v>49</v>
      </c>
      <c r="D3413" s="117">
        <v>260000</v>
      </c>
      <c r="E3413" s="117">
        <v>214000</v>
      </c>
      <c r="F3413" s="117">
        <v>2012</v>
      </c>
      <c r="G3413" s="117">
        <v>2.857818</v>
      </c>
      <c r="N3413" s="117" t="str">
        <f t="shared" si="321"/>
        <v>260000214000</v>
      </c>
      <c r="O3413" s="117">
        <f t="shared" si="322"/>
        <v>60</v>
      </c>
      <c r="P3413" s="117">
        <f t="shared" si="323"/>
        <v>49</v>
      </c>
      <c r="R3413" s="117" t="e">
        <f>VLOOKUP(B3413&amp;"-"&amp;C3413,Backgroundconc!$A$3:$E$2100,4,FALSE)</f>
        <v>#N/A</v>
      </c>
      <c r="S3413" s="117" t="e">
        <f>VLOOKUP(B3413&amp;"-"&amp;C3413,Backgroundconc!$A$3:$E$2100,5,FALSE)</f>
        <v>#N/A</v>
      </c>
    </row>
    <row r="3414" spans="1:19">
      <c r="A3414" s="117" t="str">
        <f t="shared" si="320"/>
        <v>60502012</v>
      </c>
      <c r="B3414" s="117">
        <f t="shared" si="318"/>
        <v>60</v>
      </c>
      <c r="C3414" s="117">
        <f t="shared" si="319"/>
        <v>50</v>
      </c>
      <c r="D3414" s="117">
        <v>260000</v>
      </c>
      <c r="E3414" s="117">
        <v>218000</v>
      </c>
      <c r="F3414" s="117">
        <v>2012</v>
      </c>
      <c r="G3414" s="117">
        <v>2.9038210000000002</v>
      </c>
      <c r="N3414" s="117" t="str">
        <f t="shared" si="321"/>
        <v>260000218000</v>
      </c>
      <c r="O3414" s="117">
        <f t="shared" si="322"/>
        <v>60</v>
      </c>
      <c r="P3414" s="117">
        <f t="shared" si="323"/>
        <v>50</v>
      </c>
      <c r="R3414" s="117" t="e">
        <f>VLOOKUP(B3414&amp;"-"&amp;C3414,Backgroundconc!$A$3:$E$2100,4,FALSE)</f>
        <v>#N/A</v>
      </c>
      <c r="S3414" s="117" t="e">
        <f>VLOOKUP(B3414&amp;"-"&amp;C3414,Backgroundconc!$A$3:$E$2100,5,FALSE)</f>
        <v>#N/A</v>
      </c>
    </row>
    <row r="3415" spans="1:19">
      <c r="A3415" s="117" t="str">
        <f t="shared" si="320"/>
        <v>60512012</v>
      </c>
      <c r="B3415" s="117">
        <f t="shared" si="318"/>
        <v>60</v>
      </c>
      <c r="C3415" s="117">
        <f t="shared" si="319"/>
        <v>51</v>
      </c>
      <c r="D3415" s="117">
        <v>260000</v>
      </c>
      <c r="E3415" s="117">
        <v>222000</v>
      </c>
      <c r="F3415" s="117">
        <v>2012</v>
      </c>
      <c r="G3415" s="117">
        <v>3.0929169999999999</v>
      </c>
      <c r="N3415" s="117" t="str">
        <f t="shared" si="321"/>
        <v>260000222000</v>
      </c>
      <c r="O3415" s="117">
        <f t="shared" si="322"/>
        <v>60</v>
      </c>
      <c r="P3415" s="117">
        <f t="shared" si="323"/>
        <v>51</v>
      </c>
      <c r="R3415" s="117" t="e">
        <f>VLOOKUP(B3415&amp;"-"&amp;C3415,Backgroundconc!$A$3:$E$2100,4,FALSE)</f>
        <v>#N/A</v>
      </c>
      <c r="S3415" s="117" t="e">
        <f>VLOOKUP(B3415&amp;"-"&amp;C3415,Backgroundconc!$A$3:$E$2100,5,FALSE)</f>
        <v>#N/A</v>
      </c>
    </row>
    <row r="3416" spans="1:19">
      <c r="A3416" s="117" t="str">
        <f t="shared" si="320"/>
        <v>60522012</v>
      </c>
      <c r="B3416" s="117">
        <f t="shared" si="318"/>
        <v>60</v>
      </c>
      <c r="C3416" s="117">
        <f t="shared" si="319"/>
        <v>52</v>
      </c>
      <c r="D3416" s="117">
        <v>260000</v>
      </c>
      <c r="E3416" s="117">
        <v>226000</v>
      </c>
      <c r="F3416" s="117">
        <v>2012</v>
      </c>
      <c r="G3416" s="117">
        <v>3.3240419999999999</v>
      </c>
      <c r="N3416" s="117" t="str">
        <f t="shared" si="321"/>
        <v>260000226000</v>
      </c>
      <c r="O3416" s="117">
        <f t="shared" si="322"/>
        <v>60</v>
      </c>
      <c r="P3416" s="117">
        <f t="shared" si="323"/>
        <v>52</v>
      </c>
      <c r="R3416" s="117" t="e">
        <f>VLOOKUP(B3416&amp;"-"&amp;C3416,Backgroundconc!$A$3:$E$2100,4,FALSE)</f>
        <v>#N/A</v>
      </c>
      <c r="S3416" s="117" t="e">
        <f>VLOOKUP(B3416&amp;"-"&amp;C3416,Backgroundconc!$A$3:$E$2100,5,FALSE)</f>
        <v>#N/A</v>
      </c>
    </row>
    <row r="3417" spans="1:19">
      <c r="A3417" s="117" t="str">
        <f t="shared" si="320"/>
        <v>60532012</v>
      </c>
      <c r="B3417" s="117">
        <f t="shared" si="318"/>
        <v>60</v>
      </c>
      <c r="C3417" s="117">
        <f t="shared" si="319"/>
        <v>53</v>
      </c>
      <c r="D3417" s="117">
        <v>260000</v>
      </c>
      <c r="E3417" s="117">
        <v>230000</v>
      </c>
      <c r="F3417" s="117">
        <v>2012</v>
      </c>
      <c r="G3417" s="117">
        <v>3.2613479999999999</v>
      </c>
      <c r="N3417" s="117" t="str">
        <f t="shared" si="321"/>
        <v>260000230000</v>
      </c>
      <c r="O3417" s="117">
        <f t="shared" si="322"/>
        <v>60</v>
      </c>
      <c r="P3417" s="117">
        <f t="shared" si="323"/>
        <v>53</v>
      </c>
      <c r="R3417" s="117" t="e">
        <f>VLOOKUP(B3417&amp;"-"&amp;C3417,Backgroundconc!$A$3:$E$2100,4,FALSE)</f>
        <v>#N/A</v>
      </c>
      <c r="S3417" s="117" t="e">
        <f>VLOOKUP(B3417&amp;"-"&amp;C3417,Backgroundconc!$A$3:$E$2100,5,FALSE)</f>
        <v>#N/A</v>
      </c>
    </row>
    <row r="3418" spans="1:19">
      <c r="A3418" s="117" t="str">
        <f t="shared" si="320"/>
        <v>60542012</v>
      </c>
      <c r="B3418" s="117">
        <f t="shared" si="318"/>
        <v>60</v>
      </c>
      <c r="C3418" s="117">
        <f t="shared" si="319"/>
        <v>54</v>
      </c>
      <c r="D3418" s="117">
        <v>260000</v>
      </c>
      <c r="E3418" s="117">
        <v>234000</v>
      </c>
      <c r="F3418" s="117">
        <v>2012</v>
      </c>
      <c r="G3418" s="117">
        <v>3.2998660000000002</v>
      </c>
      <c r="N3418" s="117" t="str">
        <f t="shared" si="321"/>
        <v>260000234000</v>
      </c>
      <c r="O3418" s="117">
        <f t="shared" si="322"/>
        <v>60</v>
      </c>
      <c r="P3418" s="117">
        <f t="shared" si="323"/>
        <v>54</v>
      </c>
      <c r="R3418" s="117" t="e">
        <f>VLOOKUP(B3418&amp;"-"&amp;C3418,Backgroundconc!$A$3:$E$2100,4,FALSE)</f>
        <v>#N/A</v>
      </c>
      <c r="S3418" s="117" t="e">
        <f>VLOOKUP(B3418&amp;"-"&amp;C3418,Backgroundconc!$A$3:$E$2100,5,FALSE)</f>
        <v>#N/A</v>
      </c>
    </row>
    <row r="3419" spans="1:19">
      <c r="A3419" s="117" t="str">
        <f t="shared" si="320"/>
        <v>60552012</v>
      </c>
      <c r="B3419" s="117">
        <f t="shared" si="318"/>
        <v>60</v>
      </c>
      <c r="C3419" s="117">
        <f t="shared" si="319"/>
        <v>55</v>
      </c>
      <c r="D3419" s="117">
        <v>260000</v>
      </c>
      <c r="E3419" s="117">
        <v>238000</v>
      </c>
      <c r="F3419" s="117">
        <v>2012</v>
      </c>
      <c r="G3419" s="117">
        <v>3.3394020000000002</v>
      </c>
      <c r="N3419" s="117" t="str">
        <f t="shared" si="321"/>
        <v>260000238000</v>
      </c>
      <c r="O3419" s="117">
        <f t="shared" si="322"/>
        <v>60</v>
      </c>
      <c r="P3419" s="117">
        <f t="shared" si="323"/>
        <v>55</v>
      </c>
      <c r="R3419" s="117" t="e">
        <f>VLOOKUP(B3419&amp;"-"&amp;C3419,Backgroundconc!$A$3:$E$2100,4,FALSE)</f>
        <v>#N/A</v>
      </c>
      <c r="S3419" s="117" t="e">
        <f>VLOOKUP(B3419&amp;"-"&amp;C3419,Backgroundconc!$A$3:$E$2100,5,FALSE)</f>
        <v>#N/A</v>
      </c>
    </row>
    <row r="3420" spans="1:19">
      <c r="A3420" s="117" t="str">
        <f t="shared" si="320"/>
        <v>60562012</v>
      </c>
      <c r="B3420" s="117">
        <f t="shared" ref="B3420:B3483" si="324">(D3420-24000)/4000+1</f>
        <v>60</v>
      </c>
      <c r="C3420" s="117">
        <f t="shared" ref="C3420:C3483" si="325">(E3420-22000)/4000+1</f>
        <v>56</v>
      </c>
      <c r="D3420" s="117">
        <v>260000</v>
      </c>
      <c r="E3420" s="117">
        <v>242000</v>
      </c>
      <c r="F3420" s="117">
        <v>2012</v>
      </c>
      <c r="G3420" s="117">
        <v>3.531679</v>
      </c>
      <c r="N3420" s="117" t="str">
        <f t="shared" si="321"/>
        <v>260000242000</v>
      </c>
      <c r="O3420" s="117">
        <f t="shared" si="322"/>
        <v>60</v>
      </c>
      <c r="P3420" s="117">
        <f t="shared" si="323"/>
        <v>56</v>
      </c>
      <c r="R3420" s="117" t="e">
        <f>VLOOKUP(B3420&amp;"-"&amp;C3420,Backgroundconc!$A$3:$E$2100,4,FALSE)</f>
        <v>#N/A</v>
      </c>
      <c r="S3420" s="117" t="e">
        <f>VLOOKUP(B3420&amp;"-"&amp;C3420,Backgroundconc!$A$3:$E$2100,5,FALSE)</f>
        <v>#N/A</v>
      </c>
    </row>
    <row r="3421" spans="1:19">
      <c r="A3421" s="117" t="str">
        <f t="shared" si="320"/>
        <v>60572012</v>
      </c>
      <c r="B3421" s="117">
        <f t="shared" si="324"/>
        <v>60</v>
      </c>
      <c r="C3421" s="117">
        <f t="shared" si="325"/>
        <v>57</v>
      </c>
      <c r="D3421" s="117">
        <v>260000</v>
      </c>
      <c r="E3421" s="117">
        <v>246000</v>
      </c>
      <c r="F3421" s="117">
        <v>2012</v>
      </c>
      <c r="G3421" s="117">
        <v>3.3367369999999998</v>
      </c>
      <c r="N3421" s="117" t="str">
        <f t="shared" si="321"/>
        <v>260000246000</v>
      </c>
      <c r="O3421" s="117">
        <f t="shared" si="322"/>
        <v>60</v>
      </c>
      <c r="P3421" s="117">
        <f t="shared" si="323"/>
        <v>57</v>
      </c>
      <c r="R3421" s="117" t="e">
        <f>VLOOKUP(B3421&amp;"-"&amp;C3421,Backgroundconc!$A$3:$E$2100,4,FALSE)</f>
        <v>#N/A</v>
      </c>
      <c r="S3421" s="117" t="e">
        <f>VLOOKUP(B3421&amp;"-"&amp;C3421,Backgroundconc!$A$3:$E$2100,5,FALSE)</f>
        <v>#N/A</v>
      </c>
    </row>
    <row r="3422" spans="1:19">
      <c r="A3422" s="117" t="str">
        <f t="shared" si="320"/>
        <v>6112012</v>
      </c>
      <c r="B3422" s="117">
        <f t="shared" si="324"/>
        <v>61</v>
      </c>
      <c r="C3422" s="117">
        <f t="shared" si="325"/>
        <v>1</v>
      </c>
      <c r="D3422" s="117">
        <v>264000</v>
      </c>
      <c r="E3422" s="117">
        <v>22000</v>
      </c>
      <c r="F3422" s="117">
        <v>2012</v>
      </c>
      <c r="G3422" s="117">
        <v>3.373596</v>
      </c>
      <c r="N3422" s="117" t="str">
        <f t="shared" si="321"/>
        <v>26400022000</v>
      </c>
      <c r="O3422" s="117">
        <f t="shared" si="322"/>
        <v>61</v>
      </c>
      <c r="P3422" s="117">
        <f t="shared" si="323"/>
        <v>1</v>
      </c>
      <c r="R3422" s="117" t="e">
        <f>VLOOKUP(B3422&amp;"-"&amp;C3422,Backgroundconc!$A$3:$E$2100,4,FALSE)</f>
        <v>#N/A</v>
      </c>
      <c r="S3422" s="117" t="e">
        <f>VLOOKUP(B3422&amp;"-"&amp;C3422,Backgroundconc!$A$3:$E$2100,5,FALSE)</f>
        <v>#N/A</v>
      </c>
    </row>
    <row r="3423" spans="1:19">
      <c r="A3423" s="117" t="str">
        <f t="shared" si="320"/>
        <v>6122012</v>
      </c>
      <c r="B3423" s="117">
        <f t="shared" si="324"/>
        <v>61</v>
      </c>
      <c r="C3423" s="117">
        <f t="shared" si="325"/>
        <v>2</v>
      </c>
      <c r="D3423" s="117">
        <v>264000</v>
      </c>
      <c r="E3423" s="117">
        <v>26000</v>
      </c>
      <c r="F3423" s="117">
        <v>2012</v>
      </c>
      <c r="G3423" s="117">
        <v>3.5199549999999999</v>
      </c>
      <c r="N3423" s="117" t="str">
        <f t="shared" si="321"/>
        <v>26400026000</v>
      </c>
      <c r="O3423" s="117">
        <f t="shared" si="322"/>
        <v>61</v>
      </c>
      <c r="P3423" s="117">
        <f t="shared" si="323"/>
        <v>2</v>
      </c>
      <c r="R3423" s="117" t="e">
        <f>VLOOKUP(B3423&amp;"-"&amp;C3423,Backgroundconc!$A$3:$E$2100,4,FALSE)</f>
        <v>#N/A</v>
      </c>
      <c r="S3423" s="117" t="e">
        <f>VLOOKUP(B3423&amp;"-"&amp;C3423,Backgroundconc!$A$3:$E$2100,5,FALSE)</f>
        <v>#N/A</v>
      </c>
    </row>
    <row r="3424" spans="1:19">
      <c r="A3424" s="117" t="str">
        <f t="shared" si="320"/>
        <v>6132012</v>
      </c>
      <c r="B3424" s="117">
        <f t="shared" si="324"/>
        <v>61</v>
      </c>
      <c r="C3424" s="117">
        <f t="shared" si="325"/>
        <v>3</v>
      </c>
      <c r="D3424" s="117">
        <v>264000</v>
      </c>
      <c r="E3424" s="117">
        <v>30000</v>
      </c>
      <c r="F3424" s="117">
        <v>2012</v>
      </c>
      <c r="G3424" s="117">
        <v>3.3807109999999998</v>
      </c>
      <c r="N3424" s="117" t="str">
        <f t="shared" si="321"/>
        <v>26400030000</v>
      </c>
      <c r="O3424" s="117">
        <f t="shared" si="322"/>
        <v>61</v>
      </c>
      <c r="P3424" s="117">
        <f t="shared" si="323"/>
        <v>3</v>
      </c>
      <c r="R3424" s="117" t="e">
        <f>VLOOKUP(B3424&amp;"-"&amp;C3424,Backgroundconc!$A$3:$E$2100,4,FALSE)</f>
        <v>#N/A</v>
      </c>
      <c r="S3424" s="117" t="e">
        <f>VLOOKUP(B3424&amp;"-"&amp;C3424,Backgroundconc!$A$3:$E$2100,5,FALSE)</f>
        <v>#N/A</v>
      </c>
    </row>
    <row r="3425" spans="1:19">
      <c r="A3425" s="117" t="str">
        <f t="shared" si="320"/>
        <v>6142012</v>
      </c>
      <c r="B3425" s="117">
        <f t="shared" si="324"/>
        <v>61</v>
      </c>
      <c r="C3425" s="117">
        <f t="shared" si="325"/>
        <v>4</v>
      </c>
      <c r="D3425" s="117">
        <v>264000</v>
      </c>
      <c r="E3425" s="117">
        <v>34000</v>
      </c>
      <c r="F3425" s="117">
        <v>2012</v>
      </c>
      <c r="G3425" s="117">
        <v>3.5318369999999999</v>
      </c>
      <c r="N3425" s="117" t="str">
        <f t="shared" si="321"/>
        <v>26400034000</v>
      </c>
      <c r="O3425" s="117">
        <f t="shared" si="322"/>
        <v>61</v>
      </c>
      <c r="P3425" s="117">
        <f t="shared" si="323"/>
        <v>4</v>
      </c>
      <c r="R3425" s="117" t="e">
        <f>VLOOKUP(B3425&amp;"-"&amp;C3425,Backgroundconc!$A$3:$E$2100,4,FALSE)</f>
        <v>#N/A</v>
      </c>
      <c r="S3425" s="117" t="e">
        <f>VLOOKUP(B3425&amp;"-"&amp;C3425,Backgroundconc!$A$3:$E$2100,5,FALSE)</f>
        <v>#N/A</v>
      </c>
    </row>
    <row r="3426" spans="1:19">
      <c r="A3426" s="117" t="str">
        <f t="shared" si="320"/>
        <v>6152012</v>
      </c>
      <c r="B3426" s="117">
        <f t="shared" si="324"/>
        <v>61</v>
      </c>
      <c r="C3426" s="117">
        <f t="shared" si="325"/>
        <v>5</v>
      </c>
      <c r="D3426" s="117">
        <v>264000</v>
      </c>
      <c r="E3426" s="117">
        <v>38000</v>
      </c>
      <c r="F3426" s="117">
        <v>2012</v>
      </c>
      <c r="G3426" s="117">
        <v>3.309631</v>
      </c>
      <c r="N3426" s="117" t="str">
        <f t="shared" si="321"/>
        <v>26400038000</v>
      </c>
      <c r="O3426" s="117">
        <f t="shared" si="322"/>
        <v>61</v>
      </c>
      <c r="P3426" s="117">
        <f t="shared" si="323"/>
        <v>5</v>
      </c>
      <c r="R3426" s="117" t="e">
        <f>VLOOKUP(B3426&amp;"-"&amp;C3426,Backgroundconc!$A$3:$E$2100,4,FALSE)</f>
        <v>#N/A</v>
      </c>
      <c r="S3426" s="117" t="e">
        <f>VLOOKUP(B3426&amp;"-"&amp;C3426,Backgroundconc!$A$3:$E$2100,5,FALSE)</f>
        <v>#N/A</v>
      </c>
    </row>
    <row r="3427" spans="1:19">
      <c r="A3427" s="117" t="str">
        <f t="shared" si="320"/>
        <v>6162012</v>
      </c>
      <c r="B3427" s="117">
        <f t="shared" si="324"/>
        <v>61</v>
      </c>
      <c r="C3427" s="117">
        <f t="shared" si="325"/>
        <v>6</v>
      </c>
      <c r="D3427" s="117">
        <v>264000</v>
      </c>
      <c r="E3427" s="117">
        <v>42000</v>
      </c>
      <c r="F3427" s="117">
        <v>2012</v>
      </c>
      <c r="G3427" s="117">
        <v>3.1109529999999999</v>
      </c>
      <c r="N3427" s="117" t="str">
        <f t="shared" si="321"/>
        <v>26400042000</v>
      </c>
      <c r="O3427" s="117">
        <f t="shared" si="322"/>
        <v>61</v>
      </c>
      <c r="P3427" s="117">
        <f t="shared" si="323"/>
        <v>6</v>
      </c>
      <c r="R3427" s="117" t="e">
        <f>VLOOKUP(B3427&amp;"-"&amp;C3427,Backgroundconc!$A$3:$E$2100,4,FALSE)</f>
        <v>#N/A</v>
      </c>
      <c r="S3427" s="117" t="e">
        <f>VLOOKUP(B3427&amp;"-"&amp;C3427,Backgroundconc!$A$3:$E$2100,5,FALSE)</f>
        <v>#N/A</v>
      </c>
    </row>
    <row r="3428" spans="1:19">
      <c r="A3428" s="117" t="str">
        <f t="shared" si="320"/>
        <v>6172012</v>
      </c>
      <c r="B3428" s="117">
        <f t="shared" si="324"/>
        <v>61</v>
      </c>
      <c r="C3428" s="117">
        <f t="shared" si="325"/>
        <v>7</v>
      </c>
      <c r="D3428" s="117">
        <v>264000</v>
      </c>
      <c r="E3428" s="117">
        <v>46000</v>
      </c>
      <c r="F3428" s="117">
        <v>2012</v>
      </c>
      <c r="G3428" s="117">
        <v>3.1063800000000001</v>
      </c>
      <c r="N3428" s="117" t="str">
        <f t="shared" si="321"/>
        <v>26400046000</v>
      </c>
      <c r="O3428" s="117">
        <f t="shared" si="322"/>
        <v>61</v>
      </c>
      <c r="P3428" s="117">
        <f t="shared" si="323"/>
        <v>7</v>
      </c>
      <c r="R3428" s="117" t="e">
        <f>VLOOKUP(B3428&amp;"-"&amp;C3428,Backgroundconc!$A$3:$E$2100,4,FALSE)</f>
        <v>#N/A</v>
      </c>
      <c r="S3428" s="117" t="e">
        <f>VLOOKUP(B3428&amp;"-"&amp;C3428,Backgroundconc!$A$3:$E$2100,5,FALSE)</f>
        <v>#N/A</v>
      </c>
    </row>
    <row r="3429" spans="1:19">
      <c r="A3429" s="117" t="str">
        <f t="shared" si="320"/>
        <v>6182012</v>
      </c>
      <c r="B3429" s="117">
        <f t="shared" si="324"/>
        <v>61</v>
      </c>
      <c r="C3429" s="117">
        <f t="shared" si="325"/>
        <v>8</v>
      </c>
      <c r="D3429" s="117">
        <v>264000</v>
      </c>
      <c r="E3429" s="117">
        <v>50000</v>
      </c>
      <c r="F3429" s="117">
        <v>2012</v>
      </c>
      <c r="G3429" s="117">
        <v>3.3803049999999999</v>
      </c>
      <c r="N3429" s="117" t="str">
        <f t="shared" si="321"/>
        <v>26400050000</v>
      </c>
      <c r="O3429" s="117">
        <f t="shared" si="322"/>
        <v>61</v>
      </c>
      <c r="P3429" s="117">
        <f t="shared" si="323"/>
        <v>8</v>
      </c>
      <c r="R3429" s="117" t="e">
        <f>VLOOKUP(B3429&amp;"-"&amp;C3429,Backgroundconc!$A$3:$E$2100,4,FALSE)</f>
        <v>#N/A</v>
      </c>
      <c r="S3429" s="117" t="e">
        <f>VLOOKUP(B3429&amp;"-"&amp;C3429,Backgroundconc!$A$3:$E$2100,5,FALSE)</f>
        <v>#N/A</v>
      </c>
    </row>
    <row r="3430" spans="1:19">
      <c r="A3430" s="117" t="str">
        <f t="shared" si="320"/>
        <v>6192012</v>
      </c>
      <c r="B3430" s="117">
        <f t="shared" si="324"/>
        <v>61</v>
      </c>
      <c r="C3430" s="117">
        <f t="shared" si="325"/>
        <v>9</v>
      </c>
      <c r="D3430" s="117">
        <v>264000</v>
      </c>
      <c r="E3430" s="117">
        <v>54000</v>
      </c>
      <c r="F3430" s="117">
        <v>2012</v>
      </c>
      <c r="G3430" s="117">
        <v>3.1318049999999999</v>
      </c>
      <c r="N3430" s="117" t="str">
        <f t="shared" si="321"/>
        <v>26400054000</v>
      </c>
      <c r="O3430" s="117">
        <f t="shared" si="322"/>
        <v>61</v>
      </c>
      <c r="P3430" s="117">
        <f t="shared" si="323"/>
        <v>9</v>
      </c>
      <c r="R3430" s="117" t="e">
        <f>VLOOKUP(B3430&amp;"-"&amp;C3430,Backgroundconc!$A$3:$E$2100,4,FALSE)</f>
        <v>#N/A</v>
      </c>
      <c r="S3430" s="117" t="e">
        <f>VLOOKUP(B3430&amp;"-"&amp;C3430,Backgroundconc!$A$3:$E$2100,5,FALSE)</f>
        <v>#N/A</v>
      </c>
    </row>
    <row r="3431" spans="1:19">
      <c r="A3431" s="117" t="str">
        <f t="shared" si="320"/>
        <v>61102012</v>
      </c>
      <c r="B3431" s="117">
        <f t="shared" si="324"/>
        <v>61</v>
      </c>
      <c r="C3431" s="117">
        <f t="shared" si="325"/>
        <v>10</v>
      </c>
      <c r="D3431" s="117">
        <v>264000</v>
      </c>
      <c r="E3431" s="117">
        <v>58000</v>
      </c>
      <c r="F3431" s="117">
        <v>2012</v>
      </c>
      <c r="G3431" s="117">
        <v>2.9399839999999999</v>
      </c>
      <c r="N3431" s="117" t="str">
        <f t="shared" si="321"/>
        <v>26400058000</v>
      </c>
      <c r="O3431" s="117">
        <f t="shared" si="322"/>
        <v>61</v>
      </c>
      <c r="P3431" s="117">
        <f t="shared" si="323"/>
        <v>10</v>
      </c>
      <c r="R3431" s="117" t="e">
        <f>VLOOKUP(B3431&amp;"-"&amp;C3431,Backgroundconc!$A$3:$E$2100,4,FALSE)</f>
        <v>#N/A</v>
      </c>
      <c r="S3431" s="117" t="e">
        <f>VLOOKUP(B3431&amp;"-"&amp;C3431,Backgroundconc!$A$3:$E$2100,5,FALSE)</f>
        <v>#N/A</v>
      </c>
    </row>
    <row r="3432" spans="1:19">
      <c r="A3432" s="117" t="str">
        <f t="shared" si="320"/>
        <v>61112012</v>
      </c>
      <c r="B3432" s="117">
        <f t="shared" si="324"/>
        <v>61</v>
      </c>
      <c r="C3432" s="117">
        <f t="shared" si="325"/>
        <v>11</v>
      </c>
      <c r="D3432" s="117">
        <v>264000</v>
      </c>
      <c r="E3432" s="117">
        <v>62000</v>
      </c>
      <c r="F3432" s="117">
        <v>2012</v>
      </c>
      <c r="G3432" s="117">
        <v>2.782238</v>
      </c>
      <c r="N3432" s="117" t="str">
        <f t="shared" si="321"/>
        <v>26400062000</v>
      </c>
      <c r="O3432" s="117">
        <f t="shared" si="322"/>
        <v>61</v>
      </c>
      <c r="P3432" s="117">
        <f t="shared" si="323"/>
        <v>11</v>
      </c>
      <c r="R3432" s="117" t="e">
        <f>VLOOKUP(B3432&amp;"-"&amp;C3432,Backgroundconc!$A$3:$E$2100,4,FALSE)</f>
        <v>#N/A</v>
      </c>
      <c r="S3432" s="117" t="e">
        <f>VLOOKUP(B3432&amp;"-"&amp;C3432,Backgroundconc!$A$3:$E$2100,5,FALSE)</f>
        <v>#N/A</v>
      </c>
    </row>
    <row r="3433" spans="1:19">
      <c r="A3433" s="117" t="str">
        <f t="shared" si="320"/>
        <v>61122012</v>
      </c>
      <c r="B3433" s="117">
        <f t="shared" si="324"/>
        <v>61</v>
      </c>
      <c r="C3433" s="117">
        <f t="shared" si="325"/>
        <v>12</v>
      </c>
      <c r="D3433" s="117">
        <v>264000</v>
      </c>
      <c r="E3433" s="117">
        <v>66000</v>
      </c>
      <c r="F3433" s="117">
        <v>2012</v>
      </c>
      <c r="G3433" s="117">
        <v>2.8924789999999998</v>
      </c>
      <c r="N3433" s="117" t="str">
        <f t="shared" si="321"/>
        <v>26400066000</v>
      </c>
      <c r="O3433" s="117">
        <f t="shared" si="322"/>
        <v>61</v>
      </c>
      <c r="P3433" s="117">
        <f t="shared" si="323"/>
        <v>12</v>
      </c>
      <c r="R3433" s="117" t="e">
        <f>VLOOKUP(B3433&amp;"-"&amp;C3433,Backgroundconc!$A$3:$E$2100,4,FALSE)</f>
        <v>#N/A</v>
      </c>
      <c r="S3433" s="117" t="e">
        <f>VLOOKUP(B3433&amp;"-"&amp;C3433,Backgroundconc!$A$3:$E$2100,5,FALSE)</f>
        <v>#N/A</v>
      </c>
    </row>
    <row r="3434" spans="1:19">
      <c r="A3434" s="117" t="str">
        <f t="shared" si="320"/>
        <v>61132012</v>
      </c>
      <c r="B3434" s="117">
        <f t="shared" si="324"/>
        <v>61</v>
      </c>
      <c r="C3434" s="117">
        <f t="shared" si="325"/>
        <v>13</v>
      </c>
      <c r="D3434" s="117">
        <v>264000</v>
      </c>
      <c r="E3434" s="117">
        <v>70000</v>
      </c>
      <c r="F3434" s="117">
        <v>2012</v>
      </c>
      <c r="G3434" s="117">
        <v>3.0181149999999999</v>
      </c>
      <c r="N3434" s="117" t="str">
        <f t="shared" si="321"/>
        <v>26400070000</v>
      </c>
      <c r="O3434" s="117">
        <f t="shared" si="322"/>
        <v>61</v>
      </c>
      <c r="P3434" s="117">
        <f t="shared" si="323"/>
        <v>13</v>
      </c>
      <c r="R3434" s="117" t="e">
        <f>VLOOKUP(B3434&amp;"-"&amp;C3434,Backgroundconc!$A$3:$E$2100,4,FALSE)</f>
        <v>#N/A</v>
      </c>
      <c r="S3434" s="117" t="e">
        <f>VLOOKUP(B3434&amp;"-"&amp;C3434,Backgroundconc!$A$3:$E$2100,5,FALSE)</f>
        <v>#N/A</v>
      </c>
    </row>
    <row r="3435" spans="1:19">
      <c r="A3435" s="117" t="str">
        <f t="shared" si="320"/>
        <v>61142012</v>
      </c>
      <c r="B3435" s="117">
        <f t="shared" si="324"/>
        <v>61</v>
      </c>
      <c r="C3435" s="117">
        <f t="shared" si="325"/>
        <v>14</v>
      </c>
      <c r="D3435" s="117">
        <v>264000</v>
      </c>
      <c r="E3435" s="117">
        <v>74000</v>
      </c>
      <c r="F3435" s="117">
        <v>2012</v>
      </c>
      <c r="G3435" s="117">
        <v>2.8845070000000002</v>
      </c>
      <c r="N3435" s="117" t="str">
        <f t="shared" si="321"/>
        <v>26400074000</v>
      </c>
      <c r="O3435" s="117">
        <f t="shared" si="322"/>
        <v>61</v>
      </c>
      <c r="P3435" s="117">
        <f t="shared" si="323"/>
        <v>14</v>
      </c>
      <c r="R3435" s="117" t="e">
        <f>VLOOKUP(B3435&amp;"-"&amp;C3435,Backgroundconc!$A$3:$E$2100,4,FALSE)</f>
        <v>#N/A</v>
      </c>
      <c r="S3435" s="117" t="e">
        <f>VLOOKUP(B3435&amp;"-"&amp;C3435,Backgroundconc!$A$3:$E$2100,5,FALSE)</f>
        <v>#N/A</v>
      </c>
    </row>
    <row r="3436" spans="1:19">
      <c r="A3436" s="117" t="str">
        <f t="shared" si="320"/>
        <v>61152012</v>
      </c>
      <c r="B3436" s="117">
        <f t="shared" si="324"/>
        <v>61</v>
      </c>
      <c r="C3436" s="117">
        <f t="shared" si="325"/>
        <v>15</v>
      </c>
      <c r="D3436" s="117">
        <v>264000</v>
      </c>
      <c r="E3436" s="117">
        <v>78000</v>
      </c>
      <c r="F3436" s="117">
        <v>2012</v>
      </c>
      <c r="G3436" s="117">
        <v>3.0370430000000002</v>
      </c>
      <c r="N3436" s="117" t="str">
        <f t="shared" si="321"/>
        <v>26400078000</v>
      </c>
      <c r="O3436" s="117">
        <f t="shared" si="322"/>
        <v>61</v>
      </c>
      <c r="P3436" s="117">
        <f t="shared" si="323"/>
        <v>15</v>
      </c>
      <c r="R3436" s="117" t="e">
        <f>VLOOKUP(B3436&amp;"-"&amp;C3436,Backgroundconc!$A$3:$E$2100,4,FALSE)</f>
        <v>#N/A</v>
      </c>
      <c r="S3436" s="117" t="e">
        <f>VLOOKUP(B3436&amp;"-"&amp;C3436,Backgroundconc!$A$3:$E$2100,5,FALSE)</f>
        <v>#N/A</v>
      </c>
    </row>
    <row r="3437" spans="1:19">
      <c r="A3437" s="117" t="str">
        <f t="shared" si="320"/>
        <v>61162012</v>
      </c>
      <c r="B3437" s="117">
        <f t="shared" si="324"/>
        <v>61</v>
      </c>
      <c r="C3437" s="117">
        <f t="shared" si="325"/>
        <v>16</v>
      </c>
      <c r="D3437" s="117">
        <v>264000</v>
      </c>
      <c r="E3437" s="117">
        <v>82000</v>
      </c>
      <c r="F3437" s="117">
        <v>2012</v>
      </c>
      <c r="G3437" s="117">
        <v>3.3268819999999999</v>
      </c>
      <c r="N3437" s="117" t="str">
        <f t="shared" si="321"/>
        <v>26400082000</v>
      </c>
      <c r="O3437" s="117">
        <f t="shared" si="322"/>
        <v>61</v>
      </c>
      <c r="P3437" s="117">
        <f t="shared" si="323"/>
        <v>16</v>
      </c>
      <c r="R3437" s="117" t="e">
        <f>VLOOKUP(B3437&amp;"-"&amp;C3437,Backgroundconc!$A$3:$E$2100,4,FALSE)</f>
        <v>#N/A</v>
      </c>
      <c r="S3437" s="117" t="e">
        <f>VLOOKUP(B3437&amp;"-"&amp;C3437,Backgroundconc!$A$3:$E$2100,5,FALSE)</f>
        <v>#N/A</v>
      </c>
    </row>
    <row r="3438" spans="1:19">
      <c r="A3438" s="117" t="str">
        <f t="shared" si="320"/>
        <v>61172012</v>
      </c>
      <c r="B3438" s="117">
        <f t="shared" si="324"/>
        <v>61</v>
      </c>
      <c r="C3438" s="117">
        <f t="shared" si="325"/>
        <v>17</v>
      </c>
      <c r="D3438" s="117">
        <v>264000</v>
      </c>
      <c r="E3438" s="117">
        <v>86000</v>
      </c>
      <c r="F3438" s="117">
        <v>2012</v>
      </c>
      <c r="G3438" s="117">
        <v>3.7026789999999998</v>
      </c>
      <c r="N3438" s="117" t="str">
        <f t="shared" si="321"/>
        <v>26400086000</v>
      </c>
      <c r="O3438" s="117">
        <f t="shared" si="322"/>
        <v>61</v>
      </c>
      <c r="P3438" s="117">
        <f t="shared" si="323"/>
        <v>17</v>
      </c>
      <c r="R3438" s="117" t="e">
        <f>VLOOKUP(B3438&amp;"-"&amp;C3438,Backgroundconc!$A$3:$E$2100,4,FALSE)</f>
        <v>#N/A</v>
      </c>
      <c r="S3438" s="117" t="e">
        <f>VLOOKUP(B3438&amp;"-"&amp;C3438,Backgroundconc!$A$3:$E$2100,5,FALSE)</f>
        <v>#N/A</v>
      </c>
    </row>
    <row r="3439" spans="1:19">
      <c r="A3439" s="117" t="str">
        <f t="shared" si="320"/>
        <v>61182012</v>
      </c>
      <c r="B3439" s="117">
        <f t="shared" si="324"/>
        <v>61</v>
      </c>
      <c r="C3439" s="117">
        <f t="shared" si="325"/>
        <v>18</v>
      </c>
      <c r="D3439" s="117">
        <v>264000</v>
      </c>
      <c r="E3439" s="117">
        <v>90000</v>
      </c>
      <c r="F3439" s="117">
        <v>2012</v>
      </c>
      <c r="G3439" s="117">
        <v>3.4617339999999999</v>
      </c>
      <c r="N3439" s="117" t="str">
        <f t="shared" si="321"/>
        <v>26400090000</v>
      </c>
      <c r="O3439" s="117">
        <f t="shared" si="322"/>
        <v>61</v>
      </c>
      <c r="P3439" s="117">
        <f t="shared" si="323"/>
        <v>18</v>
      </c>
      <c r="R3439" s="117">
        <f>VLOOKUP(B3439&amp;"-"&amp;C3439,Backgroundconc!$A$3:$E$2100,4,FALSE)</f>
        <v>264000</v>
      </c>
      <c r="S3439" s="117">
        <f>VLOOKUP(B3439&amp;"-"&amp;C3439,Backgroundconc!$A$3:$E$2100,5,FALSE)</f>
        <v>90000</v>
      </c>
    </row>
    <row r="3440" spans="1:19">
      <c r="A3440" s="117" t="str">
        <f t="shared" si="320"/>
        <v>61192012</v>
      </c>
      <c r="B3440" s="117">
        <f t="shared" si="324"/>
        <v>61</v>
      </c>
      <c r="C3440" s="117">
        <f t="shared" si="325"/>
        <v>19</v>
      </c>
      <c r="D3440" s="117">
        <v>264000</v>
      </c>
      <c r="E3440" s="117">
        <v>94000</v>
      </c>
      <c r="F3440" s="117">
        <v>2012</v>
      </c>
      <c r="G3440" s="117">
        <v>3.4260809999999999</v>
      </c>
      <c r="N3440" s="117" t="str">
        <f t="shared" si="321"/>
        <v>26400094000</v>
      </c>
      <c r="O3440" s="117">
        <f t="shared" si="322"/>
        <v>61</v>
      </c>
      <c r="P3440" s="117">
        <f t="shared" si="323"/>
        <v>19</v>
      </c>
      <c r="R3440" s="117">
        <f>VLOOKUP(B3440&amp;"-"&amp;C3440,Backgroundconc!$A$3:$E$2100,4,FALSE)</f>
        <v>264000</v>
      </c>
      <c r="S3440" s="117">
        <f>VLOOKUP(B3440&amp;"-"&amp;C3440,Backgroundconc!$A$3:$E$2100,5,FALSE)</f>
        <v>94000</v>
      </c>
    </row>
    <row r="3441" spans="1:19">
      <c r="A3441" s="117" t="str">
        <f t="shared" si="320"/>
        <v>61202012</v>
      </c>
      <c r="B3441" s="117">
        <f t="shared" si="324"/>
        <v>61</v>
      </c>
      <c r="C3441" s="117">
        <f t="shared" si="325"/>
        <v>20</v>
      </c>
      <c r="D3441" s="117">
        <v>264000</v>
      </c>
      <c r="E3441" s="117">
        <v>98000</v>
      </c>
      <c r="F3441" s="117">
        <v>2012</v>
      </c>
      <c r="G3441" s="117">
        <v>3.3616229999999998</v>
      </c>
      <c r="N3441" s="117" t="str">
        <f t="shared" si="321"/>
        <v>26400098000</v>
      </c>
      <c r="O3441" s="117">
        <f t="shared" si="322"/>
        <v>61</v>
      </c>
      <c r="P3441" s="117">
        <f t="shared" si="323"/>
        <v>20</v>
      </c>
      <c r="R3441" s="117">
        <f>VLOOKUP(B3441&amp;"-"&amp;C3441,Backgroundconc!$A$3:$E$2100,4,FALSE)</f>
        <v>264000</v>
      </c>
      <c r="S3441" s="117">
        <f>VLOOKUP(B3441&amp;"-"&amp;C3441,Backgroundconc!$A$3:$E$2100,5,FALSE)</f>
        <v>98000</v>
      </c>
    </row>
    <row r="3442" spans="1:19">
      <c r="A3442" s="117" t="str">
        <f t="shared" si="320"/>
        <v>61212012</v>
      </c>
      <c r="B3442" s="117">
        <f t="shared" si="324"/>
        <v>61</v>
      </c>
      <c r="C3442" s="117">
        <f t="shared" si="325"/>
        <v>21</v>
      </c>
      <c r="D3442" s="117">
        <v>264000</v>
      </c>
      <c r="E3442" s="117">
        <v>102000</v>
      </c>
      <c r="F3442" s="117">
        <v>2012</v>
      </c>
      <c r="G3442" s="117">
        <v>3.4084590000000001</v>
      </c>
      <c r="N3442" s="117" t="str">
        <f t="shared" si="321"/>
        <v>264000102000</v>
      </c>
      <c r="O3442" s="117">
        <f t="shared" si="322"/>
        <v>61</v>
      </c>
      <c r="P3442" s="117">
        <f t="shared" si="323"/>
        <v>21</v>
      </c>
      <c r="R3442" s="117">
        <f>VLOOKUP(B3442&amp;"-"&amp;C3442,Backgroundconc!$A$3:$E$2100,4,FALSE)</f>
        <v>264000</v>
      </c>
      <c r="S3442" s="117">
        <f>VLOOKUP(B3442&amp;"-"&amp;C3442,Backgroundconc!$A$3:$E$2100,5,FALSE)</f>
        <v>102000</v>
      </c>
    </row>
    <row r="3443" spans="1:19">
      <c r="A3443" s="117" t="str">
        <f t="shared" si="320"/>
        <v>61222012</v>
      </c>
      <c r="B3443" s="117">
        <f t="shared" si="324"/>
        <v>61</v>
      </c>
      <c r="C3443" s="117">
        <f t="shared" si="325"/>
        <v>22</v>
      </c>
      <c r="D3443" s="117">
        <v>264000</v>
      </c>
      <c r="E3443" s="117">
        <v>106000</v>
      </c>
      <c r="F3443" s="117">
        <v>2012</v>
      </c>
      <c r="G3443" s="117">
        <v>3.396719</v>
      </c>
      <c r="N3443" s="117" t="str">
        <f t="shared" si="321"/>
        <v>264000106000</v>
      </c>
      <c r="O3443" s="117">
        <f t="shared" si="322"/>
        <v>61</v>
      </c>
      <c r="P3443" s="117">
        <f t="shared" si="323"/>
        <v>22</v>
      </c>
      <c r="R3443" s="117">
        <f>VLOOKUP(B3443&amp;"-"&amp;C3443,Backgroundconc!$A$3:$E$2100,4,FALSE)</f>
        <v>264000</v>
      </c>
      <c r="S3443" s="117">
        <f>VLOOKUP(B3443&amp;"-"&amp;C3443,Backgroundconc!$A$3:$E$2100,5,FALSE)</f>
        <v>106000</v>
      </c>
    </row>
    <row r="3444" spans="1:19">
      <c r="A3444" s="117" t="str">
        <f t="shared" si="320"/>
        <v>61232012</v>
      </c>
      <c r="B3444" s="117">
        <f t="shared" si="324"/>
        <v>61</v>
      </c>
      <c r="C3444" s="117">
        <f t="shared" si="325"/>
        <v>23</v>
      </c>
      <c r="D3444" s="117">
        <v>264000</v>
      </c>
      <c r="E3444" s="117">
        <v>110000</v>
      </c>
      <c r="F3444" s="117">
        <v>2012</v>
      </c>
      <c r="G3444" s="117">
        <v>3.590214</v>
      </c>
      <c r="N3444" s="117" t="str">
        <f t="shared" si="321"/>
        <v>264000110000</v>
      </c>
      <c r="O3444" s="117">
        <f t="shared" si="322"/>
        <v>61</v>
      </c>
      <c r="P3444" s="117">
        <f t="shared" si="323"/>
        <v>23</v>
      </c>
      <c r="R3444" s="117">
        <f>VLOOKUP(B3444&amp;"-"&amp;C3444,Backgroundconc!$A$3:$E$2100,4,FALSE)</f>
        <v>264000</v>
      </c>
      <c r="S3444" s="117">
        <f>VLOOKUP(B3444&amp;"-"&amp;C3444,Backgroundconc!$A$3:$E$2100,5,FALSE)</f>
        <v>110000</v>
      </c>
    </row>
    <row r="3445" spans="1:19">
      <c r="A3445" s="117" t="str">
        <f t="shared" si="320"/>
        <v>61242012</v>
      </c>
      <c r="B3445" s="117">
        <f t="shared" si="324"/>
        <v>61</v>
      </c>
      <c r="C3445" s="117">
        <f t="shared" si="325"/>
        <v>24</v>
      </c>
      <c r="D3445" s="117">
        <v>264000</v>
      </c>
      <c r="E3445" s="117">
        <v>114000</v>
      </c>
      <c r="F3445" s="117">
        <v>2012</v>
      </c>
      <c r="G3445" s="117">
        <v>3.3227229999999999</v>
      </c>
      <c r="N3445" s="117" t="str">
        <f t="shared" si="321"/>
        <v>264000114000</v>
      </c>
      <c r="O3445" s="117">
        <f t="shared" si="322"/>
        <v>61</v>
      </c>
      <c r="P3445" s="117">
        <f t="shared" si="323"/>
        <v>24</v>
      </c>
      <c r="R3445" s="117">
        <f>VLOOKUP(B3445&amp;"-"&amp;C3445,Backgroundconc!$A$3:$E$2100,4,FALSE)</f>
        <v>264000</v>
      </c>
      <c r="S3445" s="117">
        <f>VLOOKUP(B3445&amp;"-"&amp;C3445,Backgroundconc!$A$3:$E$2100,5,FALSE)</f>
        <v>114000</v>
      </c>
    </row>
    <row r="3446" spans="1:19">
      <c r="A3446" s="117" t="str">
        <f t="shared" si="320"/>
        <v>61252012</v>
      </c>
      <c r="B3446" s="117">
        <f t="shared" si="324"/>
        <v>61</v>
      </c>
      <c r="C3446" s="117">
        <f t="shared" si="325"/>
        <v>25</v>
      </c>
      <c r="D3446" s="117">
        <v>264000</v>
      </c>
      <c r="E3446" s="117">
        <v>118000</v>
      </c>
      <c r="F3446" s="117">
        <v>2012</v>
      </c>
      <c r="G3446" s="117">
        <v>3.4355920000000002</v>
      </c>
      <c r="N3446" s="117" t="str">
        <f t="shared" si="321"/>
        <v>264000118000</v>
      </c>
      <c r="O3446" s="117">
        <f t="shared" si="322"/>
        <v>61</v>
      </c>
      <c r="P3446" s="117">
        <f t="shared" si="323"/>
        <v>25</v>
      </c>
      <c r="R3446" s="117">
        <f>VLOOKUP(B3446&amp;"-"&amp;C3446,Backgroundconc!$A$3:$E$2100,4,FALSE)</f>
        <v>264000</v>
      </c>
      <c r="S3446" s="117">
        <f>VLOOKUP(B3446&amp;"-"&amp;C3446,Backgroundconc!$A$3:$E$2100,5,FALSE)</f>
        <v>118000</v>
      </c>
    </row>
    <row r="3447" spans="1:19">
      <c r="A3447" s="117" t="str">
        <f t="shared" si="320"/>
        <v>61262012</v>
      </c>
      <c r="B3447" s="117">
        <f t="shared" si="324"/>
        <v>61</v>
      </c>
      <c r="C3447" s="117">
        <f t="shared" si="325"/>
        <v>26</v>
      </c>
      <c r="D3447" s="117">
        <v>264000</v>
      </c>
      <c r="E3447" s="117">
        <v>122000</v>
      </c>
      <c r="F3447" s="117">
        <v>2012</v>
      </c>
      <c r="G3447" s="117">
        <v>3.650058</v>
      </c>
      <c r="N3447" s="117" t="str">
        <f t="shared" si="321"/>
        <v>264000122000</v>
      </c>
      <c r="O3447" s="117">
        <f t="shared" si="322"/>
        <v>61</v>
      </c>
      <c r="P3447" s="117">
        <f t="shared" si="323"/>
        <v>26</v>
      </c>
      <c r="R3447" s="117">
        <f>VLOOKUP(B3447&amp;"-"&amp;C3447,Backgroundconc!$A$3:$E$2100,4,FALSE)</f>
        <v>264000</v>
      </c>
      <c r="S3447" s="117">
        <f>VLOOKUP(B3447&amp;"-"&amp;C3447,Backgroundconc!$A$3:$E$2100,5,FALSE)</f>
        <v>122000</v>
      </c>
    </row>
    <row r="3448" spans="1:19">
      <c r="A3448" s="117" t="str">
        <f t="shared" si="320"/>
        <v>61272012</v>
      </c>
      <c r="B3448" s="117">
        <f t="shared" si="324"/>
        <v>61</v>
      </c>
      <c r="C3448" s="117">
        <f t="shared" si="325"/>
        <v>27</v>
      </c>
      <c r="D3448" s="117">
        <v>264000</v>
      </c>
      <c r="E3448" s="117">
        <v>126000</v>
      </c>
      <c r="F3448" s="117">
        <v>2012</v>
      </c>
      <c r="G3448" s="117">
        <v>3.6665559999999999</v>
      </c>
      <c r="N3448" s="117" t="str">
        <f t="shared" si="321"/>
        <v>264000126000</v>
      </c>
      <c r="O3448" s="117">
        <f t="shared" si="322"/>
        <v>61</v>
      </c>
      <c r="P3448" s="117">
        <f t="shared" si="323"/>
        <v>27</v>
      </c>
      <c r="R3448" s="117">
        <f>VLOOKUP(B3448&amp;"-"&amp;C3448,Backgroundconc!$A$3:$E$2100,4,FALSE)</f>
        <v>264000</v>
      </c>
      <c r="S3448" s="117">
        <f>VLOOKUP(B3448&amp;"-"&amp;C3448,Backgroundconc!$A$3:$E$2100,5,FALSE)</f>
        <v>126000</v>
      </c>
    </row>
    <row r="3449" spans="1:19">
      <c r="A3449" s="117" t="str">
        <f t="shared" si="320"/>
        <v>61282012</v>
      </c>
      <c r="B3449" s="117">
        <f t="shared" si="324"/>
        <v>61</v>
      </c>
      <c r="C3449" s="117">
        <f t="shared" si="325"/>
        <v>28</v>
      </c>
      <c r="D3449" s="117">
        <v>264000</v>
      </c>
      <c r="E3449" s="117">
        <v>130000</v>
      </c>
      <c r="F3449" s="117">
        <v>2012</v>
      </c>
      <c r="G3449" s="117">
        <v>3.7274479999999999</v>
      </c>
      <c r="N3449" s="117" t="str">
        <f t="shared" si="321"/>
        <v>264000130000</v>
      </c>
      <c r="O3449" s="117">
        <f t="shared" si="322"/>
        <v>61</v>
      </c>
      <c r="P3449" s="117">
        <f t="shared" si="323"/>
        <v>28</v>
      </c>
      <c r="R3449" s="117">
        <f>VLOOKUP(B3449&amp;"-"&amp;C3449,Backgroundconc!$A$3:$E$2100,4,FALSE)</f>
        <v>264000</v>
      </c>
      <c r="S3449" s="117">
        <f>VLOOKUP(B3449&amp;"-"&amp;C3449,Backgroundconc!$A$3:$E$2100,5,FALSE)</f>
        <v>130000</v>
      </c>
    </row>
    <row r="3450" spans="1:19">
      <c r="A3450" s="117" t="str">
        <f t="shared" si="320"/>
        <v>61292012</v>
      </c>
      <c r="B3450" s="117">
        <f t="shared" si="324"/>
        <v>61</v>
      </c>
      <c r="C3450" s="117">
        <f t="shared" si="325"/>
        <v>29</v>
      </c>
      <c r="D3450" s="117">
        <v>264000</v>
      </c>
      <c r="E3450" s="117">
        <v>134000</v>
      </c>
      <c r="F3450" s="117">
        <v>2012</v>
      </c>
      <c r="G3450" s="117">
        <v>3.5241899999999999</v>
      </c>
      <c r="N3450" s="117" t="str">
        <f t="shared" si="321"/>
        <v>264000134000</v>
      </c>
      <c r="O3450" s="117">
        <f t="shared" si="322"/>
        <v>61</v>
      </c>
      <c r="P3450" s="117">
        <f t="shared" si="323"/>
        <v>29</v>
      </c>
      <c r="R3450" s="117">
        <f>VLOOKUP(B3450&amp;"-"&amp;C3450,Backgroundconc!$A$3:$E$2100,4,FALSE)</f>
        <v>264000</v>
      </c>
      <c r="S3450" s="117">
        <f>VLOOKUP(B3450&amp;"-"&amp;C3450,Backgroundconc!$A$3:$E$2100,5,FALSE)</f>
        <v>134000</v>
      </c>
    </row>
    <row r="3451" spans="1:19">
      <c r="A3451" s="117" t="str">
        <f t="shared" si="320"/>
        <v>61302012</v>
      </c>
      <c r="B3451" s="117">
        <f t="shared" si="324"/>
        <v>61</v>
      </c>
      <c r="C3451" s="117">
        <f t="shared" si="325"/>
        <v>30</v>
      </c>
      <c r="D3451" s="117">
        <v>264000</v>
      </c>
      <c r="E3451" s="117">
        <v>138000</v>
      </c>
      <c r="F3451" s="117">
        <v>2012</v>
      </c>
      <c r="G3451" s="117">
        <v>3.7055750000000001</v>
      </c>
      <c r="N3451" s="117" t="str">
        <f t="shared" si="321"/>
        <v>264000138000</v>
      </c>
      <c r="O3451" s="117">
        <f t="shared" si="322"/>
        <v>61</v>
      </c>
      <c r="P3451" s="117">
        <f t="shared" si="323"/>
        <v>30</v>
      </c>
      <c r="R3451" s="117">
        <f>VLOOKUP(B3451&amp;"-"&amp;C3451,Backgroundconc!$A$3:$E$2100,4,FALSE)</f>
        <v>264000</v>
      </c>
      <c r="S3451" s="117">
        <f>VLOOKUP(B3451&amp;"-"&amp;C3451,Backgroundconc!$A$3:$E$2100,5,FALSE)</f>
        <v>138000</v>
      </c>
    </row>
    <row r="3452" spans="1:19">
      <c r="A3452" s="117" t="str">
        <f t="shared" si="320"/>
        <v>61312012</v>
      </c>
      <c r="B3452" s="117">
        <f t="shared" si="324"/>
        <v>61</v>
      </c>
      <c r="C3452" s="117">
        <f t="shared" si="325"/>
        <v>31</v>
      </c>
      <c r="D3452" s="117">
        <v>264000</v>
      </c>
      <c r="E3452" s="117">
        <v>142000</v>
      </c>
      <c r="F3452" s="117">
        <v>2012</v>
      </c>
      <c r="G3452" s="117">
        <v>3.3011300000000001</v>
      </c>
      <c r="N3452" s="117" t="str">
        <f t="shared" si="321"/>
        <v>264000142000</v>
      </c>
      <c r="O3452" s="117">
        <f t="shared" si="322"/>
        <v>61</v>
      </c>
      <c r="P3452" s="117">
        <f t="shared" si="323"/>
        <v>31</v>
      </c>
      <c r="R3452" s="117">
        <f>VLOOKUP(B3452&amp;"-"&amp;C3452,Backgroundconc!$A$3:$E$2100,4,FALSE)</f>
        <v>264000</v>
      </c>
      <c r="S3452" s="117">
        <f>VLOOKUP(B3452&amp;"-"&amp;C3452,Backgroundconc!$A$3:$E$2100,5,FALSE)</f>
        <v>142000</v>
      </c>
    </row>
    <row r="3453" spans="1:19">
      <c r="A3453" s="117" t="str">
        <f t="shared" si="320"/>
        <v>61322012</v>
      </c>
      <c r="B3453" s="117">
        <f t="shared" si="324"/>
        <v>61</v>
      </c>
      <c r="C3453" s="117">
        <f t="shared" si="325"/>
        <v>32</v>
      </c>
      <c r="D3453" s="117">
        <v>264000</v>
      </c>
      <c r="E3453" s="117">
        <v>146000</v>
      </c>
      <c r="F3453" s="117">
        <v>2012</v>
      </c>
      <c r="G3453" s="117">
        <v>3.5877279999999998</v>
      </c>
      <c r="N3453" s="117" t="str">
        <f t="shared" si="321"/>
        <v>264000146000</v>
      </c>
      <c r="O3453" s="117">
        <f t="shared" si="322"/>
        <v>61</v>
      </c>
      <c r="P3453" s="117">
        <f t="shared" si="323"/>
        <v>32</v>
      </c>
      <c r="R3453" s="117">
        <f>VLOOKUP(B3453&amp;"-"&amp;C3453,Backgroundconc!$A$3:$E$2100,4,FALSE)</f>
        <v>264000</v>
      </c>
      <c r="S3453" s="117">
        <f>VLOOKUP(B3453&amp;"-"&amp;C3453,Backgroundconc!$A$3:$E$2100,5,FALSE)</f>
        <v>146000</v>
      </c>
    </row>
    <row r="3454" spans="1:19">
      <c r="A3454" s="117" t="str">
        <f t="shared" si="320"/>
        <v>61332012</v>
      </c>
      <c r="B3454" s="117">
        <f t="shared" si="324"/>
        <v>61</v>
      </c>
      <c r="C3454" s="117">
        <f t="shared" si="325"/>
        <v>33</v>
      </c>
      <c r="D3454" s="117">
        <v>264000</v>
      </c>
      <c r="E3454" s="117">
        <v>150000</v>
      </c>
      <c r="F3454" s="117">
        <v>2012</v>
      </c>
      <c r="G3454" s="117">
        <v>3.7049120000000002</v>
      </c>
      <c r="N3454" s="117" t="str">
        <f t="shared" si="321"/>
        <v>264000150000</v>
      </c>
      <c r="O3454" s="117">
        <f t="shared" si="322"/>
        <v>61</v>
      </c>
      <c r="P3454" s="117">
        <f t="shared" si="323"/>
        <v>33</v>
      </c>
      <c r="R3454" s="117">
        <f>VLOOKUP(B3454&amp;"-"&amp;C3454,Backgroundconc!$A$3:$E$2100,4,FALSE)</f>
        <v>264000</v>
      </c>
      <c r="S3454" s="117">
        <f>VLOOKUP(B3454&amp;"-"&amp;C3454,Backgroundconc!$A$3:$E$2100,5,FALSE)</f>
        <v>150000</v>
      </c>
    </row>
    <row r="3455" spans="1:19">
      <c r="A3455" s="117" t="str">
        <f t="shared" si="320"/>
        <v>61342012</v>
      </c>
      <c r="B3455" s="117">
        <f t="shared" si="324"/>
        <v>61</v>
      </c>
      <c r="C3455" s="117">
        <f t="shared" si="325"/>
        <v>34</v>
      </c>
      <c r="D3455" s="117">
        <v>264000</v>
      </c>
      <c r="E3455" s="117">
        <v>154000</v>
      </c>
      <c r="F3455" s="117">
        <v>2012</v>
      </c>
      <c r="G3455" s="117">
        <v>3.570697</v>
      </c>
      <c r="N3455" s="117" t="str">
        <f t="shared" si="321"/>
        <v>264000154000</v>
      </c>
      <c r="O3455" s="117">
        <f t="shared" si="322"/>
        <v>61</v>
      </c>
      <c r="P3455" s="117">
        <f t="shared" si="323"/>
        <v>34</v>
      </c>
      <c r="R3455" s="117">
        <f>VLOOKUP(B3455&amp;"-"&amp;C3455,Backgroundconc!$A$3:$E$2100,4,FALSE)</f>
        <v>264000</v>
      </c>
      <c r="S3455" s="117">
        <f>VLOOKUP(B3455&amp;"-"&amp;C3455,Backgroundconc!$A$3:$E$2100,5,FALSE)</f>
        <v>154000</v>
      </c>
    </row>
    <row r="3456" spans="1:19">
      <c r="A3456" s="117" t="str">
        <f t="shared" si="320"/>
        <v>61352012</v>
      </c>
      <c r="B3456" s="117">
        <f t="shared" si="324"/>
        <v>61</v>
      </c>
      <c r="C3456" s="117">
        <f t="shared" si="325"/>
        <v>35</v>
      </c>
      <c r="D3456" s="117">
        <v>264000</v>
      </c>
      <c r="E3456" s="117">
        <v>158000</v>
      </c>
      <c r="F3456" s="117">
        <v>2012</v>
      </c>
      <c r="G3456" s="117">
        <v>3.5886079999999998</v>
      </c>
      <c r="N3456" s="117" t="str">
        <f t="shared" si="321"/>
        <v>264000158000</v>
      </c>
      <c r="O3456" s="117">
        <f t="shared" si="322"/>
        <v>61</v>
      </c>
      <c r="P3456" s="117">
        <f t="shared" si="323"/>
        <v>35</v>
      </c>
      <c r="R3456" s="117">
        <f>VLOOKUP(B3456&amp;"-"&amp;C3456,Backgroundconc!$A$3:$E$2100,4,FALSE)</f>
        <v>264000</v>
      </c>
      <c r="S3456" s="117">
        <f>VLOOKUP(B3456&amp;"-"&amp;C3456,Backgroundconc!$A$3:$E$2100,5,FALSE)</f>
        <v>158000</v>
      </c>
    </row>
    <row r="3457" spans="1:19">
      <c r="A3457" s="117" t="str">
        <f t="shared" si="320"/>
        <v>61362012</v>
      </c>
      <c r="B3457" s="117">
        <f t="shared" si="324"/>
        <v>61</v>
      </c>
      <c r="C3457" s="117">
        <f t="shared" si="325"/>
        <v>36</v>
      </c>
      <c r="D3457" s="117">
        <v>264000</v>
      </c>
      <c r="E3457" s="117">
        <v>162000</v>
      </c>
      <c r="F3457" s="117">
        <v>2012</v>
      </c>
      <c r="G3457" s="117">
        <v>3.5273650000000001</v>
      </c>
      <c r="N3457" s="117" t="str">
        <f t="shared" si="321"/>
        <v>264000162000</v>
      </c>
      <c r="O3457" s="117">
        <f t="shared" si="322"/>
        <v>61</v>
      </c>
      <c r="P3457" s="117">
        <f t="shared" si="323"/>
        <v>36</v>
      </c>
      <c r="R3457" s="117">
        <f>VLOOKUP(B3457&amp;"-"&amp;C3457,Backgroundconc!$A$3:$E$2100,4,FALSE)</f>
        <v>264000</v>
      </c>
      <c r="S3457" s="117">
        <f>VLOOKUP(B3457&amp;"-"&amp;C3457,Backgroundconc!$A$3:$E$2100,5,FALSE)</f>
        <v>162000</v>
      </c>
    </row>
    <row r="3458" spans="1:19">
      <c r="A3458" s="117" t="str">
        <f t="shared" si="320"/>
        <v>61372012</v>
      </c>
      <c r="B3458" s="117">
        <f t="shared" si="324"/>
        <v>61</v>
      </c>
      <c r="C3458" s="117">
        <f t="shared" si="325"/>
        <v>37</v>
      </c>
      <c r="D3458" s="117">
        <v>264000</v>
      </c>
      <c r="E3458" s="117">
        <v>166000</v>
      </c>
      <c r="F3458" s="117">
        <v>2012</v>
      </c>
      <c r="G3458" s="117">
        <v>3.513509</v>
      </c>
      <c r="N3458" s="117" t="str">
        <f t="shared" si="321"/>
        <v>264000166000</v>
      </c>
      <c r="O3458" s="117">
        <f t="shared" si="322"/>
        <v>61</v>
      </c>
      <c r="P3458" s="117">
        <f t="shared" si="323"/>
        <v>37</v>
      </c>
      <c r="R3458" s="117" t="e">
        <f>VLOOKUP(B3458&amp;"-"&amp;C3458,Backgroundconc!$A$3:$E$2100,4,FALSE)</f>
        <v>#N/A</v>
      </c>
      <c r="S3458" s="117" t="e">
        <f>VLOOKUP(B3458&amp;"-"&amp;C3458,Backgroundconc!$A$3:$E$2100,5,FALSE)</f>
        <v>#N/A</v>
      </c>
    </row>
    <row r="3459" spans="1:19">
      <c r="A3459" s="117" t="str">
        <f t="shared" ref="A3459:A3522" si="326">CONCATENATE(B3459,C3459,F3459)</f>
        <v>61382012</v>
      </c>
      <c r="B3459" s="117">
        <f t="shared" si="324"/>
        <v>61</v>
      </c>
      <c r="C3459" s="117">
        <f t="shared" si="325"/>
        <v>38</v>
      </c>
      <c r="D3459" s="117">
        <v>264000</v>
      </c>
      <c r="E3459" s="117">
        <v>170000</v>
      </c>
      <c r="F3459" s="117">
        <v>2012</v>
      </c>
      <c r="G3459" s="117">
        <v>3.2748620000000002</v>
      </c>
      <c r="N3459" s="117" t="str">
        <f t="shared" ref="N3459:N3522" si="327">D3459&amp;E3459</f>
        <v>264000170000</v>
      </c>
      <c r="O3459" s="117">
        <f t="shared" ref="O3459:O3522" si="328">B3459</f>
        <v>61</v>
      </c>
      <c r="P3459" s="117">
        <f t="shared" ref="P3459:P3522" si="329">C3459</f>
        <v>38</v>
      </c>
      <c r="R3459" s="117" t="e">
        <f>VLOOKUP(B3459&amp;"-"&amp;C3459,Backgroundconc!$A$3:$E$2100,4,FALSE)</f>
        <v>#N/A</v>
      </c>
      <c r="S3459" s="117" t="e">
        <f>VLOOKUP(B3459&amp;"-"&amp;C3459,Backgroundconc!$A$3:$E$2100,5,FALSE)</f>
        <v>#N/A</v>
      </c>
    </row>
    <row r="3460" spans="1:19">
      <c r="A3460" s="117" t="str">
        <f t="shared" si="326"/>
        <v>61392012</v>
      </c>
      <c r="B3460" s="117">
        <f t="shared" si="324"/>
        <v>61</v>
      </c>
      <c r="C3460" s="117">
        <f t="shared" si="325"/>
        <v>39</v>
      </c>
      <c r="D3460" s="117">
        <v>264000</v>
      </c>
      <c r="E3460" s="117">
        <v>174000</v>
      </c>
      <c r="F3460" s="117">
        <v>2012</v>
      </c>
      <c r="G3460" s="117">
        <v>3.0241660000000001</v>
      </c>
      <c r="N3460" s="117" t="str">
        <f t="shared" si="327"/>
        <v>264000174000</v>
      </c>
      <c r="O3460" s="117">
        <f t="shared" si="328"/>
        <v>61</v>
      </c>
      <c r="P3460" s="117">
        <f t="shared" si="329"/>
        <v>39</v>
      </c>
      <c r="R3460" s="117" t="e">
        <f>VLOOKUP(B3460&amp;"-"&amp;C3460,Backgroundconc!$A$3:$E$2100,4,FALSE)</f>
        <v>#N/A</v>
      </c>
      <c r="S3460" s="117" t="e">
        <f>VLOOKUP(B3460&amp;"-"&amp;C3460,Backgroundconc!$A$3:$E$2100,5,FALSE)</f>
        <v>#N/A</v>
      </c>
    </row>
    <row r="3461" spans="1:19">
      <c r="A3461" s="117" t="str">
        <f t="shared" si="326"/>
        <v>61402012</v>
      </c>
      <c r="B3461" s="117">
        <f t="shared" si="324"/>
        <v>61</v>
      </c>
      <c r="C3461" s="117">
        <f t="shared" si="325"/>
        <v>40</v>
      </c>
      <c r="D3461" s="117">
        <v>264000</v>
      </c>
      <c r="E3461" s="117">
        <v>178000</v>
      </c>
      <c r="F3461" s="117">
        <v>2012</v>
      </c>
      <c r="G3461" s="117">
        <v>2.7364489999999999</v>
      </c>
      <c r="N3461" s="117" t="str">
        <f t="shared" si="327"/>
        <v>264000178000</v>
      </c>
      <c r="O3461" s="117">
        <f t="shared" si="328"/>
        <v>61</v>
      </c>
      <c r="P3461" s="117">
        <f t="shared" si="329"/>
        <v>40</v>
      </c>
      <c r="R3461" s="117" t="e">
        <f>VLOOKUP(B3461&amp;"-"&amp;C3461,Backgroundconc!$A$3:$E$2100,4,FALSE)</f>
        <v>#N/A</v>
      </c>
      <c r="S3461" s="117" t="e">
        <f>VLOOKUP(B3461&amp;"-"&amp;C3461,Backgroundconc!$A$3:$E$2100,5,FALSE)</f>
        <v>#N/A</v>
      </c>
    </row>
    <row r="3462" spans="1:19">
      <c r="A3462" s="117" t="str">
        <f t="shared" si="326"/>
        <v>61412012</v>
      </c>
      <c r="B3462" s="117">
        <f t="shared" si="324"/>
        <v>61</v>
      </c>
      <c r="C3462" s="117">
        <f t="shared" si="325"/>
        <v>41</v>
      </c>
      <c r="D3462" s="117">
        <v>264000</v>
      </c>
      <c r="E3462" s="117">
        <v>182000</v>
      </c>
      <c r="F3462" s="117">
        <v>2012</v>
      </c>
      <c r="G3462" s="117">
        <v>2.8196050000000001</v>
      </c>
      <c r="N3462" s="117" t="str">
        <f t="shared" si="327"/>
        <v>264000182000</v>
      </c>
      <c r="O3462" s="117">
        <f t="shared" si="328"/>
        <v>61</v>
      </c>
      <c r="P3462" s="117">
        <f t="shared" si="329"/>
        <v>41</v>
      </c>
      <c r="R3462" s="117" t="e">
        <f>VLOOKUP(B3462&amp;"-"&amp;C3462,Backgroundconc!$A$3:$E$2100,4,FALSE)</f>
        <v>#N/A</v>
      </c>
      <c r="S3462" s="117" t="e">
        <f>VLOOKUP(B3462&amp;"-"&amp;C3462,Backgroundconc!$A$3:$E$2100,5,FALSE)</f>
        <v>#N/A</v>
      </c>
    </row>
    <row r="3463" spans="1:19">
      <c r="A3463" s="117" t="str">
        <f t="shared" si="326"/>
        <v>61422012</v>
      </c>
      <c r="B3463" s="117">
        <f t="shared" si="324"/>
        <v>61</v>
      </c>
      <c r="C3463" s="117">
        <f t="shared" si="325"/>
        <v>42</v>
      </c>
      <c r="D3463" s="117">
        <v>264000</v>
      </c>
      <c r="E3463" s="117">
        <v>186000</v>
      </c>
      <c r="F3463" s="117">
        <v>2012</v>
      </c>
      <c r="G3463" s="117">
        <v>2.9497</v>
      </c>
      <c r="N3463" s="117" t="str">
        <f t="shared" si="327"/>
        <v>264000186000</v>
      </c>
      <c r="O3463" s="117">
        <f t="shared" si="328"/>
        <v>61</v>
      </c>
      <c r="P3463" s="117">
        <f t="shared" si="329"/>
        <v>42</v>
      </c>
      <c r="R3463" s="117" t="e">
        <f>VLOOKUP(B3463&amp;"-"&amp;C3463,Backgroundconc!$A$3:$E$2100,4,FALSE)</f>
        <v>#N/A</v>
      </c>
      <c r="S3463" s="117" t="e">
        <f>VLOOKUP(B3463&amp;"-"&amp;C3463,Backgroundconc!$A$3:$E$2100,5,FALSE)</f>
        <v>#N/A</v>
      </c>
    </row>
    <row r="3464" spans="1:19">
      <c r="A3464" s="117" t="str">
        <f t="shared" si="326"/>
        <v>61432012</v>
      </c>
      <c r="B3464" s="117">
        <f t="shared" si="324"/>
        <v>61</v>
      </c>
      <c r="C3464" s="117">
        <f t="shared" si="325"/>
        <v>43</v>
      </c>
      <c r="D3464" s="117">
        <v>264000</v>
      </c>
      <c r="E3464" s="117">
        <v>190000</v>
      </c>
      <c r="F3464" s="117">
        <v>2012</v>
      </c>
      <c r="G3464" s="117">
        <v>3.238737</v>
      </c>
      <c r="N3464" s="117" t="str">
        <f t="shared" si="327"/>
        <v>264000190000</v>
      </c>
      <c r="O3464" s="117">
        <f t="shared" si="328"/>
        <v>61</v>
      </c>
      <c r="P3464" s="117">
        <f t="shared" si="329"/>
        <v>43</v>
      </c>
      <c r="R3464" s="117" t="e">
        <f>VLOOKUP(B3464&amp;"-"&amp;C3464,Backgroundconc!$A$3:$E$2100,4,FALSE)</f>
        <v>#N/A</v>
      </c>
      <c r="S3464" s="117" t="e">
        <f>VLOOKUP(B3464&amp;"-"&amp;C3464,Backgroundconc!$A$3:$E$2100,5,FALSE)</f>
        <v>#N/A</v>
      </c>
    </row>
    <row r="3465" spans="1:19">
      <c r="A3465" s="117" t="str">
        <f t="shared" si="326"/>
        <v>61442012</v>
      </c>
      <c r="B3465" s="117">
        <f t="shared" si="324"/>
        <v>61</v>
      </c>
      <c r="C3465" s="117">
        <f t="shared" si="325"/>
        <v>44</v>
      </c>
      <c r="D3465" s="117">
        <v>264000</v>
      </c>
      <c r="E3465" s="117">
        <v>194000</v>
      </c>
      <c r="F3465" s="117">
        <v>2012</v>
      </c>
      <c r="G3465" s="117">
        <v>3.2644899999999999</v>
      </c>
      <c r="N3465" s="117" t="str">
        <f t="shared" si="327"/>
        <v>264000194000</v>
      </c>
      <c r="O3465" s="117">
        <f t="shared" si="328"/>
        <v>61</v>
      </c>
      <c r="P3465" s="117">
        <f t="shared" si="329"/>
        <v>44</v>
      </c>
      <c r="R3465" s="117" t="e">
        <f>VLOOKUP(B3465&amp;"-"&amp;C3465,Backgroundconc!$A$3:$E$2100,4,FALSE)</f>
        <v>#N/A</v>
      </c>
      <c r="S3465" s="117" t="e">
        <f>VLOOKUP(B3465&amp;"-"&amp;C3465,Backgroundconc!$A$3:$E$2100,5,FALSE)</f>
        <v>#N/A</v>
      </c>
    </row>
    <row r="3466" spans="1:19">
      <c r="A3466" s="117" t="str">
        <f t="shared" si="326"/>
        <v>61452012</v>
      </c>
      <c r="B3466" s="117">
        <f t="shared" si="324"/>
        <v>61</v>
      </c>
      <c r="C3466" s="117">
        <f t="shared" si="325"/>
        <v>45</v>
      </c>
      <c r="D3466" s="117">
        <v>264000</v>
      </c>
      <c r="E3466" s="117">
        <v>198000</v>
      </c>
      <c r="F3466" s="117">
        <v>2012</v>
      </c>
      <c r="G3466" s="117">
        <v>2.966316</v>
      </c>
      <c r="N3466" s="117" t="str">
        <f t="shared" si="327"/>
        <v>264000198000</v>
      </c>
      <c r="O3466" s="117">
        <f t="shared" si="328"/>
        <v>61</v>
      </c>
      <c r="P3466" s="117">
        <f t="shared" si="329"/>
        <v>45</v>
      </c>
      <c r="R3466" s="117" t="e">
        <f>VLOOKUP(B3466&amp;"-"&amp;C3466,Backgroundconc!$A$3:$E$2100,4,FALSE)</f>
        <v>#N/A</v>
      </c>
      <c r="S3466" s="117" t="e">
        <f>VLOOKUP(B3466&amp;"-"&amp;C3466,Backgroundconc!$A$3:$E$2100,5,FALSE)</f>
        <v>#N/A</v>
      </c>
    </row>
    <row r="3467" spans="1:19">
      <c r="A3467" s="117" t="str">
        <f t="shared" si="326"/>
        <v>61462012</v>
      </c>
      <c r="B3467" s="117">
        <f t="shared" si="324"/>
        <v>61</v>
      </c>
      <c r="C3467" s="117">
        <f t="shared" si="325"/>
        <v>46</v>
      </c>
      <c r="D3467" s="117">
        <v>264000</v>
      </c>
      <c r="E3467" s="117">
        <v>202000</v>
      </c>
      <c r="F3467" s="117">
        <v>2012</v>
      </c>
      <c r="G3467" s="117">
        <v>3.1138729999999999</v>
      </c>
      <c r="N3467" s="117" t="str">
        <f t="shared" si="327"/>
        <v>264000202000</v>
      </c>
      <c r="O3467" s="117">
        <f t="shared" si="328"/>
        <v>61</v>
      </c>
      <c r="P3467" s="117">
        <f t="shared" si="329"/>
        <v>46</v>
      </c>
      <c r="R3467" s="117" t="e">
        <f>VLOOKUP(B3467&amp;"-"&amp;C3467,Backgroundconc!$A$3:$E$2100,4,FALSE)</f>
        <v>#N/A</v>
      </c>
      <c r="S3467" s="117" t="e">
        <f>VLOOKUP(B3467&amp;"-"&amp;C3467,Backgroundconc!$A$3:$E$2100,5,FALSE)</f>
        <v>#N/A</v>
      </c>
    </row>
    <row r="3468" spans="1:19">
      <c r="A3468" s="117" t="str">
        <f t="shared" si="326"/>
        <v>61472012</v>
      </c>
      <c r="B3468" s="117">
        <f t="shared" si="324"/>
        <v>61</v>
      </c>
      <c r="C3468" s="117">
        <f t="shared" si="325"/>
        <v>47</v>
      </c>
      <c r="D3468" s="117">
        <v>264000</v>
      </c>
      <c r="E3468" s="117">
        <v>206000</v>
      </c>
      <c r="F3468" s="117">
        <v>2012</v>
      </c>
      <c r="G3468" s="117">
        <v>2.8973529999999998</v>
      </c>
      <c r="N3468" s="117" t="str">
        <f t="shared" si="327"/>
        <v>264000206000</v>
      </c>
      <c r="O3468" s="117">
        <f t="shared" si="328"/>
        <v>61</v>
      </c>
      <c r="P3468" s="117">
        <f t="shared" si="329"/>
        <v>47</v>
      </c>
      <c r="R3468" s="117" t="e">
        <f>VLOOKUP(B3468&amp;"-"&amp;C3468,Backgroundconc!$A$3:$E$2100,4,FALSE)</f>
        <v>#N/A</v>
      </c>
      <c r="S3468" s="117" t="e">
        <f>VLOOKUP(B3468&amp;"-"&amp;C3468,Backgroundconc!$A$3:$E$2100,5,FALSE)</f>
        <v>#N/A</v>
      </c>
    </row>
    <row r="3469" spans="1:19">
      <c r="A3469" s="117" t="str">
        <f t="shared" si="326"/>
        <v>61482012</v>
      </c>
      <c r="B3469" s="117">
        <f t="shared" si="324"/>
        <v>61</v>
      </c>
      <c r="C3469" s="117">
        <f t="shared" si="325"/>
        <v>48</v>
      </c>
      <c r="D3469" s="117">
        <v>264000</v>
      </c>
      <c r="E3469" s="117">
        <v>210000</v>
      </c>
      <c r="F3469" s="117">
        <v>2012</v>
      </c>
      <c r="G3469" s="117">
        <v>2.9442900000000001</v>
      </c>
      <c r="N3469" s="117" t="str">
        <f t="shared" si="327"/>
        <v>264000210000</v>
      </c>
      <c r="O3469" s="117">
        <f t="shared" si="328"/>
        <v>61</v>
      </c>
      <c r="P3469" s="117">
        <f t="shared" si="329"/>
        <v>48</v>
      </c>
      <c r="R3469" s="117" t="e">
        <f>VLOOKUP(B3469&amp;"-"&amp;C3469,Backgroundconc!$A$3:$E$2100,4,FALSE)</f>
        <v>#N/A</v>
      </c>
      <c r="S3469" s="117" t="e">
        <f>VLOOKUP(B3469&amp;"-"&amp;C3469,Backgroundconc!$A$3:$E$2100,5,FALSE)</f>
        <v>#N/A</v>
      </c>
    </row>
    <row r="3470" spans="1:19">
      <c r="A3470" s="117" t="str">
        <f t="shared" si="326"/>
        <v>61492012</v>
      </c>
      <c r="B3470" s="117">
        <f t="shared" si="324"/>
        <v>61</v>
      </c>
      <c r="C3470" s="117">
        <f t="shared" si="325"/>
        <v>49</v>
      </c>
      <c r="D3470" s="117">
        <v>264000</v>
      </c>
      <c r="E3470" s="117">
        <v>214000</v>
      </c>
      <c r="F3470" s="117">
        <v>2012</v>
      </c>
      <c r="G3470" s="117">
        <v>3.2928190000000002</v>
      </c>
      <c r="N3470" s="117" t="str">
        <f t="shared" si="327"/>
        <v>264000214000</v>
      </c>
      <c r="O3470" s="117">
        <f t="shared" si="328"/>
        <v>61</v>
      </c>
      <c r="P3470" s="117">
        <f t="shared" si="329"/>
        <v>49</v>
      </c>
      <c r="R3470" s="117" t="e">
        <f>VLOOKUP(B3470&amp;"-"&amp;C3470,Backgroundconc!$A$3:$E$2100,4,FALSE)</f>
        <v>#N/A</v>
      </c>
      <c r="S3470" s="117" t="e">
        <f>VLOOKUP(B3470&amp;"-"&amp;C3470,Backgroundconc!$A$3:$E$2100,5,FALSE)</f>
        <v>#N/A</v>
      </c>
    </row>
    <row r="3471" spans="1:19">
      <c r="A3471" s="117" t="str">
        <f t="shared" si="326"/>
        <v>61502012</v>
      </c>
      <c r="B3471" s="117">
        <f t="shared" si="324"/>
        <v>61</v>
      </c>
      <c r="C3471" s="117">
        <f t="shared" si="325"/>
        <v>50</v>
      </c>
      <c r="D3471" s="117">
        <v>264000</v>
      </c>
      <c r="E3471" s="117">
        <v>218000</v>
      </c>
      <c r="F3471" s="117">
        <v>2012</v>
      </c>
      <c r="G3471" s="117">
        <v>3.0860189999999998</v>
      </c>
      <c r="N3471" s="117" t="str">
        <f t="shared" si="327"/>
        <v>264000218000</v>
      </c>
      <c r="O3471" s="117">
        <f t="shared" si="328"/>
        <v>61</v>
      </c>
      <c r="P3471" s="117">
        <f t="shared" si="329"/>
        <v>50</v>
      </c>
      <c r="R3471" s="117" t="e">
        <f>VLOOKUP(B3471&amp;"-"&amp;C3471,Backgroundconc!$A$3:$E$2100,4,FALSE)</f>
        <v>#N/A</v>
      </c>
      <c r="S3471" s="117" t="e">
        <f>VLOOKUP(B3471&amp;"-"&amp;C3471,Backgroundconc!$A$3:$E$2100,5,FALSE)</f>
        <v>#N/A</v>
      </c>
    </row>
    <row r="3472" spans="1:19">
      <c r="A3472" s="117" t="str">
        <f t="shared" si="326"/>
        <v>61512012</v>
      </c>
      <c r="B3472" s="117">
        <f t="shared" si="324"/>
        <v>61</v>
      </c>
      <c r="C3472" s="117">
        <f t="shared" si="325"/>
        <v>51</v>
      </c>
      <c r="D3472" s="117">
        <v>264000</v>
      </c>
      <c r="E3472" s="117">
        <v>222000</v>
      </c>
      <c r="F3472" s="117">
        <v>2012</v>
      </c>
      <c r="G3472" s="117">
        <v>3.0082949999999999</v>
      </c>
      <c r="N3472" s="117" t="str">
        <f t="shared" si="327"/>
        <v>264000222000</v>
      </c>
      <c r="O3472" s="117">
        <f t="shared" si="328"/>
        <v>61</v>
      </c>
      <c r="P3472" s="117">
        <f t="shared" si="329"/>
        <v>51</v>
      </c>
      <c r="R3472" s="117" t="e">
        <f>VLOOKUP(B3472&amp;"-"&amp;C3472,Backgroundconc!$A$3:$E$2100,4,FALSE)</f>
        <v>#N/A</v>
      </c>
      <c r="S3472" s="117" t="e">
        <f>VLOOKUP(B3472&amp;"-"&amp;C3472,Backgroundconc!$A$3:$E$2100,5,FALSE)</f>
        <v>#N/A</v>
      </c>
    </row>
    <row r="3473" spans="1:19">
      <c r="A3473" s="117" t="str">
        <f t="shared" si="326"/>
        <v>61522012</v>
      </c>
      <c r="B3473" s="117">
        <f t="shared" si="324"/>
        <v>61</v>
      </c>
      <c r="C3473" s="117">
        <f t="shared" si="325"/>
        <v>52</v>
      </c>
      <c r="D3473" s="117">
        <v>264000</v>
      </c>
      <c r="E3473" s="117">
        <v>226000</v>
      </c>
      <c r="F3473" s="117">
        <v>2012</v>
      </c>
      <c r="G3473" s="117">
        <v>3.0439259999999999</v>
      </c>
      <c r="N3473" s="117" t="str">
        <f t="shared" si="327"/>
        <v>264000226000</v>
      </c>
      <c r="O3473" s="117">
        <f t="shared" si="328"/>
        <v>61</v>
      </c>
      <c r="P3473" s="117">
        <f t="shared" si="329"/>
        <v>52</v>
      </c>
      <c r="R3473" s="117" t="e">
        <f>VLOOKUP(B3473&amp;"-"&amp;C3473,Backgroundconc!$A$3:$E$2100,4,FALSE)</f>
        <v>#N/A</v>
      </c>
      <c r="S3473" s="117" t="e">
        <f>VLOOKUP(B3473&amp;"-"&amp;C3473,Backgroundconc!$A$3:$E$2100,5,FALSE)</f>
        <v>#N/A</v>
      </c>
    </row>
    <row r="3474" spans="1:19">
      <c r="A3474" s="117" t="str">
        <f t="shared" si="326"/>
        <v>61532012</v>
      </c>
      <c r="B3474" s="117">
        <f t="shared" si="324"/>
        <v>61</v>
      </c>
      <c r="C3474" s="117">
        <f t="shared" si="325"/>
        <v>53</v>
      </c>
      <c r="D3474" s="117">
        <v>264000</v>
      </c>
      <c r="E3474" s="117">
        <v>230000</v>
      </c>
      <c r="F3474" s="117">
        <v>2012</v>
      </c>
      <c r="G3474" s="117">
        <v>3.2487409999999999</v>
      </c>
      <c r="N3474" s="117" t="str">
        <f t="shared" si="327"/>
        <v>264000230000</v>
      </c>
      <c r="O3474" s="117">
        <f t="shared" si="328"/>
        <v>61</v>
      </c>
      <c r="P3474" s="117">
        <f t="shared" si="329"/>
        <v>53</v>
      </c>
      <c r="R3474" s="117" t="e">
        <f>VLOOKUP(B3474&amp;"-"&amp;C3474,Backgroundconc!$A$3:$E$2100,4,FALSE)</f>
        <v>#N/A</v>
      </c>
      <c r="S3474" s="117" t="e">
        <f>VLOOKUP(B3474&amp;"-"&amp;C3474,Backgroundconc!$A$3:$E$2100,5,FALSE)</f>
        <v>#N/A</v>
      </c>
    </row>
    <row r="3475" spans="1:19">
      <c r="A3475" s="117" t="str">
        <f t="shared" si="326"/>
        <v>61542012</v>
      </c>
      <c r="B3475" s="117">
        <f t="shared" si="324"/>
        <v>61</v>
      </c>
      <c r="C3475" s="117">
        <f t="shared" si="325"/>
        <v>54</v>
      </c>
      <c r="D3475" s="117">
        <v>264000</v>
      </c>
      <c r="E3475" s="117">
        <v>234000</v>
      </c>
      <c r="F3475" s="117">
        <v>2012</v>
      </c>
      <c r="G3475" s="117">
        <v>3.0620059999999998</v>
      </c>
      <c r="N3475" s="117" t="str">
        <f t="shared" si="327"/>
        <v>264000234000</v>
      </c>
      <c r="O3475" s="117">
        <f t="shared" si="328"/>
        <v>61</v>
      </c>
      <c r="P3475" s="117">
        <f t="shared" si="329"/>
        <v>54</v>
      </c>
      <c r="R3475" s="117" t="e">
        <f>VLOOKUP(B3475&amp;"-"&amp;C3475,Backgroundconc!$A$3:$E$2100,4,FALSE)</f>
        <v>#N/A</v>
      </c>
      <c r="S3475" s="117" t="e">
        <f>VLOOKUP(B3475&amp;"-"&amp;C3475,Backgroundconc!$A$3:$E$2100,5,FALSE)</f>
        <v>#N/A</v>
      </c>
    </row>
    <row r="3476" spans="1:19">
      <c r="A3476" s="117" t="str">
        <f t="shared" si="326"/>
        <v>61552012</v>
      </c>
      <c r="B3476" s="117">
        <f t="shared" si="324"/>
        <v>61</v>
      </c>
      <c r="C3476" s="117">
        <f t="shared" si="325"/>
        <v>55</v>
      </c>
      <c r="D3476" s="117">
        <v>264000</v>
      </c>
      <c r="E3476" s="117">
        <v>238000</v>
      </c>
      <c r="F3476" s="117">
        <v>2012</v>
      </c>
      <c r="G3476" s="117">
        <v>3.2919390000000002</v>
      </c>
      <c r="N3476" s="117" t="str">
        <f t="shared" si="327"/>
        <v>264000238000</v>
      </c>
      <c r="O3476" s="117">
        <f t="shared" si="328"/>
        <v>61</v>
      </c>
      <c r="P3476" s="117">
        <f t="shared" si="329"/>
        <v>55</v>
      </c>
      <c r="R3476" s="117" t="e">
        <f>VLOOKUP(B3476&amp;"-"&amp;C3476,Backgroundconc!$A$3:$E$2100,4,FALSE)</f>
        <v>#N/A</v>
      </c>
      <c r="S3476" s="117" t="e">
        <f>VLOOKUP(B3476&amp;"-"&amp;C3476,Backgroundconc!$A$3:$E$2100,5,FALSE)</f>
        <v>#N/A</v>
      </c>
    </row>
    <row r="3477" spans="1:19">
      <c r="A3477" s="117" t="str">
        <f t="shared" si="326"/>
        <v>61562012</v>
      </c>
      <c r="B3477" s="117">
        <f t="shared" si="324"/>
        <v>61</v>
      </c>
      <c r="C3477" s="117">
        <f t="shared" si="325"/>
        <v>56</v>
      </c>
      <c r="D3477" s="117">
        <v>264000</v>
      </c>
      <c r="E3477" s="117">
        <v>242000</v>
      </c>
      <c r="F3477" s="117">
        <v>2012</v>
      </c>
      <c r="G3477" s="117">
        <v>3.1546729999999998</v>
      </c>
      <c r="N3477" s="117" t="str">
        <f t="shared" si="327"/>
        <v>264000242000</v>
      </c>
      <c r="O3477" s="117">
        <f t="shared" si="328"/>
        <v>61</v>
      </c>
      <c r="P3477" s="117">
        <f t="shared" si="329"/>
        <v>56</v>
      </c>
      <c r="R3477" s="117" t="e">
        <f>VLOOKUP(B3477&amp;"-"&amp;C3477,Backgroundconc!$A$3:$E$2100,4,FALSE)</f>
        <v>#N/A</v>
      </c>
      <c r="S3477" s="117" t="e">
        <f>VLOOKUP(B3477&amp;"-"&amp;C3477,Backgroundconc!$A$3:$E$2100,5,FALSE)</f>
        <v>#N/A</v>
      </c>
    </row>
    <row r="3478" spans="1:19">
      <c r="A3478" s="117" t="str">
        <f t="shared" si="326"/>
        <v>61572012</v>
      </c>
      <c r="B3478" s="117">
        <f t="shared" si="324"/>
        <v>61</v>
      </c>
      <c r="C3478" s="117">
        <f t="shared" si="325"/>
        <v>57</v>
      </c>
      <c r="D3478" s="117">
        <v>264000</v>
      </c>
      <c r="E3478" s="117">
        <v>246000</v>
      </c>
      <c r="F3478" s="117">
        <v>2012</v>
      </c>
      <c r="G3478" s="117">
        <v>3.2073689999999999</v>
      </c>
      <c r="N3478" s="117" t="str">
        <f t="shared" si="327"/>
        <v>264000246000</v>
      </c>
      <c r="O3478" s="117">
        <f t="shared" si="328"/>
        <v>61</v>
      </c>
      <c r="P3478" s="117">
        <f t="shared" si="329"/>
        <v>57</v>
      </c>
      <c r="R3478" s="117" t="e">
        <f>VLOOKUP(B3478&amp;"-"&amp;C3478,Backgroundconc!$A$3:$E$2100,4,FALSE)</f>
        <v>#N/A</v>
      </c>
      <c r="S3478" s="117" t="e">
        <f>VLOOKUP(B3478&amp;"-"&amp;C3478,Backgroundconc!$A$3:$E$2100,5,FALSE)</f>
        <v>#N/A</v>
      </c>
    </row>
    <row r="3479" spans="1:19">
      <c r="A3479" s="117" t="str">
        <f t="shared" si="326"/>
        <v>6212012</v>
      </c>
      <c r="B3479" s="117">
        <f t="shared" si="324"/>
        <v>62</v>
      </c>
      <c r="C3479" s="117">
        <f t="shared" si="325"/>
        <v>1</v>
      </c>
      <c r="D3479" s="117">
        <v>268000</v>
      </c>
      <c r="E3479" s="117">
        <v>22000</v>
      </c>
      <c r="F3479" s="117">
        <v>2012</v>
      </c>
      <c r="G3479" s="117">
        <v>3.2102719999999998</v>
      </c>
      <c r="N3479" s="117" t="str">
        <f t="shared" si="327"/>
        <v>26800022000</v>
      </c>
      <c r="O3479" s="117">
        <f t="shared" si="328"/>
        <v>62</v>
      </c>
      <c r="P3479" s="117">
        <f t="shared" si="329"/>
        <v>1</v>
      </c>
      <c r="R3479" s="117" t="e">
        <f>VLOOKUP(B3479&amp;"-"&amp;C3479,Backgroundconc!$A$3:$E$2100,4,FALSE)</f>
        <v>#N/A</v>
      </c>
      <c r="S3479" s="117" t="e">
        <f>VLOOKUP(B3479&amp;"-"&amp;C3479,Backgroundconc!$A$3:$E$2100,5,FALSE)</f>
        <v>#N/A</v>
      </c>
    </row>
    <row r="3480" spans="1:19">
      <c r="A3480" s="117" t="str">
        <f t="shared" si="326"/>
        <v>6222012</v>
      </c>
      <c r="B3480" s="117">
        <f t="shared" si="324"/>
        <v>62</v>
      </c>
      <c r="C3480" s="117">
        <f t="shared" si="325"/>
        <v>2</v>
      </c>
      <c r="D3480" s="117">
        <v>268000</v>
      </c>
      <c r="E3480" s="117">
        <v>26000</v>
      </c>
      <c r="F3480" s="117">
        <v>2012</v>
      </c>
      <c r="G3480" s="117">
        <v>3.5341900000000002</v>
      </c>
      <c r="N3480" s="117" t="str">
        <f t="shared" si="327"/>
        <v>26800026000</v>
      </c>
      <c r="O3480" s="117">
        <f t="shared" si="328"/>
        <v>62</v>
      </c>
      <c r="P3480" s="117">
        <f t="shared" si="329"/>
        <v>2</v>
      </c>
      <c r="R3480" s="117" t="e">
        <f>VLOOKUP(B3480&amp;"-"&amp;C3480,Backgroundconc!$A$3:$E$2100,4,FALSE)</f>
        <v>#N/A</v>
      </c>
      <c r="S3480" s="117" t="e">
        <f>VLOOKUP(B3480&amp;"-"&amp;C3480,Backgroundconc!$A$3:$E$2100,5,FALSE)</f>
        <v>#N/A</v>
      </c>
    </row>
    <row r="3481" spans="1:19">
      <c r="A3481" s="117" t="str">
        <f t="shared" si="326"/>
        <v>6232012</v>
      </c>
      <c r="B3481" s="117">
        <f t="shared" si="324"/>
        <v>62</v>
      </c>
      <c r="C3481" s="117">
        <f t="shared" si="325"/>
        <v>3</v>
      </c>
      <c r="D3481" s="117">
        <v>268000</v>
      </c>
      <c r="E3481" s="117">
        <v>30000</v>
      </c>
      <c r="F3481" s="117">
        <v>2012</v>
      </c>
      <c r="G3481" s="117">
        <v>3.6533769999999999</v>
      </c>
      <c r="N3481" s="117" t="str">
        <f t="shared" si="327"/>
        <v>26800030000</v>
      </c>
      <c r="O3481" s="117">
        <f t="shared" si="328"/>
        <v>62</v>
      </c>
      <c r="P3481" s="117">
        <f t="shared" si="329"/>
        <v>3</v>
      </c>
      <c r="R3481" s="117" t="e">
        <f>VLOOKUP(B3481&amp;"-"&amp;C3481,Backgroundconc!$A$3:$E$2100,4,FALSE)</f>
        <v>#N/A</v>
      </c>
      <c r="S3481" s="117" t="e">
        <f>VLOOKUP(B3481&amp;"-"&amp;C3481,Backgroundconc!$A$3:$E$2100,5,FALSE)</f>
        <v>#N/A</v>
      </c>
    </row>
    <row r="3482" spans="1:19">
      <c r="A3482" s="117" t="str">
        <f t="shared" si="326"/>
        <v>6242012</v>
      </c>
      <c r="B3482" s="117">
        <f t="shared" si="324"/>
        <v>62</v>
      </c>
      <c r="C3482" s="117">
        <f t="shared" si="325"/>
        <v>4</v>
      </c>
      <c r="D3482" s="117">
        <v>268000</v>
      </c>
      <c r="E3482" s="117">
        <v>34000</v>
      </c>
      <c r="F3482" s="117">
        <v>2012</v>
      </c>
      <c r="G3482" s="117">
        <v>3.3474949999999999</v>
      </c>
      <c r="N3482" s="117" t="str">
        <f t="shared" si="327"/>
        <v>26800034000</v>
      </c>
      <c r="O3482" s="117">
        <f t="shared" si="328"/>
        <v>62</v>
      </c>
      <c r="P3482" s="117">
        <f t="shared" si="329"/>
        <v>4</v>
      </c>
      <c r="R3482" s="117" t="e">
        <f>VLOOKUP(B3482&amp;"-"&amp;C3482,Backgroundconc!$A$3:$E$2100,4,FALSE)</f>
        <v>#N/A</v>
      </c>
      <c r="S3482" s="117" t="e">
        <f>VLOOKUP(B3482&amp;"-"&amp;C3482,Backgroundconc!$A$3:$E$2100,5,FALSE)</f>
        <v>#N/A</v>
      </c>
    </row>
    <row r="3483" spans="1:19">
      <c r="A3483" s="117" t="str">
        <f t="shared" si="326"/>
        <v>6252012</v>
      </c>
      <c r="B3483" s="117">
        <f t="shared" si="324"/>
        <v>62</v>
      </c>
      <c r="C3483" s="117">
        <f t="shared" si="325"/>
        <v>5</v>
      </c>
      <c r="D3483" s="117">
        <v>268000</v>
      </c>
      <c r="E3483" s="117">
        <v>38000</v>
      </c>
      <c r="F3483" s="117">
        <v>2012</v>
      </c>
      <c r="G3483" s="117">
        <v>3.4745599999999999</v>
      </c>
      <c r="N3483" s="117" t="str">
        <f t="shared" si="327"/>
        <v>26800038000</v>
      </c>
      <c r="O3483" s="117">
        <f t="shared" si="328"/>
        <v>62</v>
      </c>
      <c r="P3483" s="117">
        <f t="shared" si="329"/>
        <v>5</v>
      </c>
      <c r="R3483" s="117" t="e">
        <f>VLOOKUP(B3483&amp;"-"&amp;C3483,Backgroundconc!$A$3:$E$2100,4,FALSE)</f>
        <v>#N/A</v>
      </c>
      <c r="S3483" s="117" t="e">
        <f>VLOOKUP(B3483&amp;"-"&amp;C3483,Backgroundconc!$A$3:$E$2100,5,FALSE)</f>
        <v>#N/A</v>
      </c>
    </row>
    <row r="3484" spans="1:19">
      <c r="A3484" s="117" t="str">
        <f t="shared" si="326"/>
        <v>6262012</v>
      </c>
      <c r="B3484" s="117">
        <f t="shared" ref="B3484:B3547" si="330">(D3484-24000)/4000+1</f>
        <v>62</v>
      </c>
      <c r="C3484" s="117">
        <f t="shared" ref="C3484:C3547" si="331">(E3484-22000)/4000+1</f>
        <v>6</v>
      </c>
      <c r="D3484" s="117">
        <v>268000</v>
      </c>
      <c r="E3484" s="117">
        <v>42000</v>
      </c>
      <c r="F3484" s="117">
        <v>2012</v>
      </c>
      <c r="G3484" s="117">
        <v>3.2986650000000002</v>
      </c>
      <c r="N3484" s="117" t="str">
        <f t="shared" si="327"/>
        <v>26800042000</v>
      </c>
      <c r="O3484" s="117">
        <f t="shared" si="328"/>
        <v>62</v>
      </c>
      <c r="P3484" s="117">
        <f t="shared" si="329"/>
        <v>6</v>
      </c>
      <c r="R3484" s="117" t="e">
        <f>VLOOKUP(B3484&amp;"-"&amp;C3484,Backgroundconc!$A$3:$E$2100,4,FALSE)</f>
        <v>#N/A</v>
      </c>
      <c r="S3484" s="117" t="e">
        <f>VLOOKUP(B3484&amp;"-"&amp;C3484,Backgroundconc!$A$3:$E$2100,5,FALSE)</f>
        <v>#N/A</v>
      </c>
    </row>
    <row r="3485" spans="1:19">
      <c r="A3485" s="117" t="str">
        <f t="shared" si="326"/>
        <v>6272012</v>
      </c>
      <c r="B3485" s="117">
        <f t="shared" si="330"/>
        <v>62</v>
      </c>
      <c r="C3485" s="117">
        <f t="shared" si="331"/>
        <v>7</v>
      </c>
      <c r="D3485" s="117">
        <v>268000</v>
      </c>
      <c r="E3485" s="117">
        <v>46000</v>
      </c>
      <c r="F3485" s="117">
        <v>2012</v>
      </c>
      <c r="G3485" s="117">
        <v>3.2162449999999998</v>
      </c>
      <c r="N3485" s="117" t="str">
        <f t="shared" si="327"/>
        <v>26800046000</v>
      </c>
      <c r="O3485" s="117">
        <f t="shared" si="328"/>
        <v>62</v>
      </c>
      <c r="P3485" s="117">
        <f t="shared" si="329"/>
        <v>7</v>
      </c>
      <c r="R3485" s="117" t="e">
        <f>VLOOKUP(B3485&amp;"-"&amp;C3485,Backgroundconc!$A$3:$E$2100,4,FALSE)</f>
        <v>#N/A</v>
      </c>
      <c r="S3485" s="117" t="e">
        <f>VLOOKUP(B3485&amp;"-"&amp;C3485,Backgroundconc!$A$3:$E$2100,5,FALSE)</f>
        <v>#N/A</v>
      </c>
    </row>
    <row r="3486" spans="1:19">
      <c r="A3486" s="117" t="str">
        <f t="shared" si="326"/>
        <v>6282012</v>
      </c>
      <c r="B3486" s="117">
        <f t="shared" si="330"/>
        <v>62</v>
      </c>
      <c r="C3486" s="117">
        <f t="shared" si="331"/>
        <v>8</v>
      </c>
      <c r="D3486" s="117">
        <v>268000</v>
      </c>
      <c r="E3486" s="117">
        <v>50000</v>
      </c>
      <c r="F3486" s="117">
        <v>2012</v>
      </c>
      <c r="G3486" s="117">
        <v>3.2776749999999999</v>
      </c>
      <c r="N3486" s="117" t="str">
        <f t="shared" si="327"/>
        <v>26800050000</v>
      </c>
      <c r="O3486" s="117">
        <f t="shared" si="328"/>
        <v>62</v>
      </c>
      <c r="P3486" s="117">
        <f t="shared" si="329"/>
        <v>8</v>
      </c>
      <c r="R3486" s="117" t="e">
        <f>VLOOKUP(B3486&amp;"-"&amp;C3486,Backgroundconc!$A$3:$E$2100,4,FALSE)</f>
        <v>#N/A</v>
      </c>
      <c r="S3486" s="117" t="e">
        <f>VLOOKUP(B3486&amp;"-"&amp;C3486,Backgroundconc!$A$3:$E$2100,5,FALSE)</f>
        <v>#N/A</v>
      </c>
    </row>
    <row r="3487" spans="1:19">
      <c r="A3487" s="117" t="str">
        <f t="shared" si="326"/>
        <v>6292012</v>
      </c>
      <c r="B3487" s="117">
        <f t="shared" si="330"/>
        <v>62</v>
      </c>
      <c r="C3487" s="117">
        <f t="shared" si="331"/>
        <v>9</v>
      </c>
      <c r="D3487" s="117">
        <v>268000</v>
      </c>
      <c r="E3487" s="117">
        <v>54000</v>
      </c>
      <c r="F3487" s="117">
        <v>2012</v>
      </c>
      <c r="G3487" s="117">
        <v>3.1651799999999999</v>
      </c>
      <c r="N3487" s="117" t="str">
        <f t="shared" si="327"/>
        <v>26800054000</v>
      </c>
      <c r="O3487" s="117">
        <f t="shared" si="328"/>
        <v>62</v>
      </c>
      <c r="P3487" s="117">
        <f t="shared" si="329"/>
        <v>9</v>
      </c>
      <c r="R3487" s="117" t="e">
        <f>VLOOKUP(B3487&amp;"-"&amp;C3487,Backgroundconc!$A$3:$E$2100,4,FALSE)</f>
        <v>#N/A</v>
      </c>
      <c r="S3487" s="117" t="e">
        <f>VLOOKUP(B3487&amp;"-"&amp;C3487,Backgroundconc!$A$3:$E$2100,5,FALSE)</f>
        <v>#N/A</v>
      </c>
    </row>
    <row r="3488" spans="1:19">
      <c r="A3488" s="117" t="str">
        <f t="shared" si="326"/>
        <v>62102012</v>
      </c>
      <c r="B3488" s="117">
        <f t="shared" si="330"/>
        <v>62</v>
      </c>
      <c r="C3488" s="117">
        <f t="shared" si="331"/>
        <v>10</v>
      </c>
      <c r="D3488" s="117">
        <v>268000</v>
      </c>
      <c r="E3488" s="117">
        <v>58000</v>
      </c>
      <c r="F3488" s="117">
        <v>2012</v>
      </c>
      <c r="G3488" s="117">
        <v>3.1953520000000002</v>
      </c>
      <c r="N3488" s="117" t="str">
        <f t="shared" si="327"/>
        <v>26800058000</v>
      </c>
      <c r="O3488" s="117">
        <f t="shared" si="328"/>
        <v>62</v>
      </c>
      <c r="P3488" s="117">
        <f t="shared" si="329"/>
        <v>10</v>
      </c>
      <c r="R3488" s="117" t="e">
        <f>VLOOKUP(B3488&amp;"-"&amp;C3488,Backgroundconc!$A$3:$E$2100,4,FALSE)</f>
        <v>#N/A</v>
      </c>
      <c r="S3488" s="117" t="e">
        <f>VLOOKUP(B3488&amp;"-"&amp;C3488,Backgroundconc!$A$3:$E$2100,5,FALSE)</f>
        <v>#N/A</v>
      </c>
    </row>
    <row r="3489" spans="1:19">
      <c r="A3489" s="117" t="str">
        <f t="shared" si="326"/>
        <v>62112012</v>
      </c>
      <c r="B3489" s="117">
        <f t="shared" si="330"/>
        <v>62</v>
      </c>
      <c r="C3489" s="117">
        <f t="shared" si="331"/>
        <v>11</v>
      </c>
      <c r="D3489" s="117">
        <v>268000</v>
      </c>
      <c r="E3489" s="117">
        <v>62000</v>
      </c>
      <c r="F3489" s="117">
        <v>2012</v>
      </c>
      <c r="G3489" s="117">
        <v>2.9921150000000001</v>
      </c>
      <c r="N3489" s="117" t="str">
        <f t="shared" si="327"/>
        <v>26800062000</v>
      </c>
      <c r="O3489" s="117">
        <f t="shared" si="328"/>
        <v>62</v>
      </c>
      <c r="P3489" s="117">
        <f t="shared" si="329"/>
        <v>11</v>
      </c>
      <c r="R3489" s="117" t="e">
        <f>VLOOKUP(B3489&amp;"-"&amp;C3489,Backgroundconc!$A$3:$E$2100,4,FALSE)</f>
        <v>#N/A</v>
      </c>
      <c r="S3489" s="117" t="e">
        <f>VLOOKUP(B3489&amp;"-"&amp;C3489,Backgroundconc!$A$3:$E$2100,5,FALSE)</f>
        <v>#N/A</v>
      </c>
    </row>
    <row r="3490" spans="1:19">
      <c r="A3490" s="117" t="str">
        <f t="shared" si="326"/>
        <v>62122012</v>
      </c>
      <c r="B3490" s="117">
        <f t="shared" si="330"/>
        <v>62</v>
      </c>
      <c r="C3490" s="117">
        <f t="shared" si="331"/>
        <v>12</v>
      </c>
      <c r="D3490" s="117">
        <v>268000</v>
      </c>
      <c r="E3490" s="117">
        <v>66000</v>
      </c>
      <c r="F3490" s="117">
        <v>2012</v>
      </c>
      <c r="G3490" s="117">
        <v>2.9017520000000001</v>
      </c>
      <c r="N3490" s="117" t="str">
        <f t="shared" si="327"/>
        <v>26800066000</v>
      </c>
      <c r="O3490" s="117">
        <f t="shared" si="328"/>
        <v>62</v>
      </c>
      <c r="P3490" s="117">
        <f t="shared" si="329"/>
        <v>12</v>
      </c>
      <c r="R3490" s="117" t="e">
        <f>VLOOKUP(B3490&amp;"-"&amp;C3490,Backgroundconc!$A$3:$E$2100,4,FALSE)</f>
        <v>#N/A</v>
      </c>
      <c r="S3490" s="117" t="e">
        <f>VLOOKUP(B3490&amp;"-"&amp;C3490,Backgroundconc!$A$3:$E$2100,5,FALSE)</f>
        <v>#N/A</v>
      </c>
    </row>
    <row r="3491" spans="1:19">
      <c r="A3491" s="117" t="str">
        <f t="shared" si="326"/>
        <v>62132012</v>
      </c>
      <c r="B3491" s="117">
        <f t="shared" si="330"/>
        <v>62</v>
      </c>
      <c r="C3491" s="117">
        <f t="shared" si="331"/>
        <v>13</v>
      </c>
      <c r="D3491" s="117">
        <v>268000</v>
      </c>
      <c r="E3491" s="117">
        <v>70000</v>
      </c>
      <c r="F3491" s="117">
        <v>2012</v>
      </c>
      <c r="G3491" s="117">
        <v>2.668587</v>
      </c>
      <c r="N3491" s="117" t="str">
        <f t="shared" si="327"/>
        <v>26800070000</v>
      </c>
      <c r="O3491" s="117">
        <f t="shared" si="328"/>
        <v>62</v>
      </c>
      <c r="P3491" s="117">
        <f t="shared" si="329"/>
        <v>13</v>
      </c>
      <c r="R3491" s="117" t="e">
        <f>VLOOKUP(B3491&amp;"-"&amp;C3491,Backgroundconc!$A$3:$E$2100,4,FALSE)</f>
        <v>#N/A</v>
      </c>
      <c r="S3491" s="117" t="e">
        <f>VLOOKUP(B3491&amp;"-"&amp;C3491,Backgroundconc!$A$3:$E$2100,5,FALSE)</f>
        <v>#N/A</v>
      </c>
    </row>
    <row r="3492" spans="1:19">
      <c r="A3492" s="117" t="str">
        <f t="shared" si="326"/>
        <v>62142012</v>
      </c>
      <c r="B3492" s="117">
        <f t="shared" si="330"/>
        <v>62</v>
      </c>
      <c r="C3492" s="117">
        <f t="shared" si="331"/>
        <v>14</v>
      </c>
      <c r="D3492" s="117">
        <v>268000</v>
      </c>
      <c r="E3492" s="117">
        <v>74000</v>
      </c>
      <c r="F3492" s="117">
        <v>2012</v>
      </c>
      <c r="G3492" s="117">
        <v>2.7862010000000001</v>
      </c>
      <c r="N3492" s="117" t="str">
        <f t="shared" si="327"/>
        <v>26800074000</v>
      </c>
      <c r="O3492" s="117">
        <f t="shared" si="328"/>
        <v>62</v>
      </c>
      <c r="P3492" s="117">
        <f t="shared" si="329"/>
        <v>14</v>
      </c>
      <c r="R3492" s="117" t="e">
        <f>VLOOKUP(B3492&amp;"-"&amp;C3492,Backgroundconc!$A$3:$E$2100,4,FALSE)</f>
        <v>#N/A</v>
      </c>
      <c r="S3492" s="117" t="e">
        <f>VLOOKUP(B3492&amp;"-"&amp;C3492,Backgroundconc!$A$3:$E$2100,5,FALSE)</f>
        <v>#N/A</v>
      </c>
    </row>
    <row r="3493" spans="1:19">
      <c r="A3493" s="117" t="str">
        <f t="shared" si="326"/>
        <v>62152012</v>
      </c>
      <c r="B3493" s="117">
        <f t="shared" si="330"/>
        <v>62</v>
      </c>
      <c r="C3493" s="117">
        <f t="shared" si="331"/>
        <v>15</v>
      </c>
      <c r="D3493" s="117">
        <v>268000</v>
      </c>
      <c r="E3493" s="117">
        <v>78000</v>
      </c>
      <c r="F3493" s="117">
        <v>2012</v>
      </c>
      <c r="G3493" s="117">
        <v>2.799919</v>
      </c>
      <c r="N3493" s="117" t="str">
        <f t="shared" si="327"/>
        <v>26800078000</v>
      </c>
      <c r="O3493" s="117">
        <f t="shared" si="328"/>
        <v>62</v>
      </c>
      <c r="P3493" s="117">
        <f t="shared" si="329"/>
        <v>15</v>
      </c>
      <c r="R3493" s="117" t="e">
        <f>VLOOKUP(B3493&amp;"-"&amp;C3493,Backgroundconc!$A$3:$E$2100,4,FALSE)</f>
        <v>#N/A</v>
      </c>
      <c r="S3493" s="117" t="e">
        <f>VLOOKUP(B3493&amp;"-"&amp;C3493,Backgroundconc!$A$3:$E$2100,5,FALSE)</f>
        <v>#N/A</v>
      </c>
    </row>
    <row r="3494" spans="1:19">
      <c r="A3494" s="117" t="str">
        <f t="shared" si="326"/>
        <v>62162012</v>
      </c>
      <c r="B3494" s="117">
        <f t="shared" si="330"/>
        <v>62</v>
      </c>
      <c r="C3494" s="117">
        <f t="shared" si="331"/>
        <v>16</v>
      </c>
      <c r="D3494" s="117">
        <v>268000</v>
      </c>
      <c r="E3494" s="117">
        <v>82000</v>
      </c>
      <c r="F3494" s="117">
        <v>2012</v>
      </c>
      <c r="G3494" s="117">
        <v>2.9527199999999998</v>
      </c>
      <c r="N3494" s="117" t="str">
        <f t="shared" si="327"/>
        <v>26800082000</v>
      </c>
      <c r="O3494" s="117">
        <f t="shared" si="328"/>
        <v>62</v>
      </c>
      <c r="P3494" s="117">
        <f t="shared" si="329"/>
        <v>16</v>
      </c>
      <c r="R3494" s="117" t="e">
        <f>VLOOKUP(B3494&amp;"-"&amp;C3494,Backgroundconc!$A$3:$E$2100,4,FALSE)</f>
        <v>#N/A</v>
      </c>
      <c r="S3494" s="117" t="e">
        <f>VLOOKUP(B3494&amp;"-"&amp;C3494,Backgroundconc!$A$3:$E$2100,5,FALSE)</f>
        <v>#N/A</v>
      </c>
    </row>
    <row r="3495" spans="1:19">
      <c r="A3495" s="117" t="str">
        <f t="shared" si="326"/>
        <v>62172012</v>
      </c>
      <c r="B3495" s="117">
        <f t="shared" si="330"/>
        <v>62</v>
      </c>
      <c r="C3495" s="117">
        <f t="shared" si="331"/>
        <v>17</v>
      </c>
      <c r="D3495" s="117">
        <v>268000</v>
      </c>
      <c r="E3495" s="117">
        <v>86000</v>
      </c>
      <c r="F3495" s="117">
        <v>2012</v>
      </c>
      <c r="G3495" s="117">
        <v>3.157905</v>
      </c>
      <c r="N3495" s="117" t="str">
        <f t="shared" si="327"/>
        <v>26800086000</v>
      </c>
      <c r="O3495" s="117">
        <f t="shared" si="328"/>
        <v>62</v>
      </c>
      <c r="P3495" s="117">
        <f t="shared" si="329"/>
        <v>17</v>
      </c>
      <c r="R3495" s="117" t="e">
        <f>VLOOKUP(B3495&amp;"-"&amp;C3495,Backgroundconc!$A$3:$E$2100,4,FALSE)</f>
        <v>#N/A</v>
      </c>
      <c r="S3495" s="117" t="e">
        <f>VLOOKUP(B3495&amp;"-"&amp;C3495,Backgroundconc!$A$3:$E$2100,5,FALSE)</f>
        <v>#N/A</v>
      </c>
    </row>
    <row r="3496" spans="1:19">
      <c r="A3496" s="117" t="str">
        <f t="shared" si="326"/>
        <v>62182012</v>
      </c>
      <c r="B3496" s="117">
        <f t="shared" si="330"/>
        <v>62</v>
      </c>
      <c r="C3496" s="117">
        <f t="shared" si="331"/>
        <v>18</v>
      </c>
      <c r="D3496" s="117">
        <v>268000</v>
      </c>
      <c r="E3496" s="117">
        <v>90000</v>
      </c>
      <c r="F3496" s="117">
        <v>2012</v>
      </c>
      <c r="G3496" s="117">
        <v>3.5163859999999998</v>
      </c>
      <c r="N3496" s="117" t="str">
        <f t="shared" si="327"/>
        <v>26800090000</v>
      </c>
      <c r="O3496" s="117">
        <f t="shared" si="328"/>
        <v>62</v>
      </c>
      <c r="P3496" s="117">
        <f t="shared" si="329"/>
        <v>18</v>
      </c>
      <c r="R3496" s="117" t="e">
        <f>VLOOKUP(B3496&amp;"-"&amp;C3496,Backgroundconc!$A$3:$E$2100,4,FALSE)</f>
        <v>#N/A</v>
      </c>
      <c r="S3496" s="117" t="e">
        <f>VLOOKUP(B3496&amp;"-"&amp;C3496,Backgroundconc!$A$3:$E$2100,5,FALSE)</f>
        <v>#N/A</v>
      </c>
    </row>
    <row r="3497" spans="1:19">
      <c r="A3497" s="117" t="str">
        <f t="shared" si="326"/>
        <v>62192012</v>
      </c>
      <c r="B3497" s="117">
        <f t="shared" si="330"/>
        <v>62</v>
      </c>
      <c r="C3497" s="117">
        <f t="shared" si="331"/>
        <v>19</v>
      </c>
      <c r="D3497" s="117">
        <v>268000</v>
      </c>
      <c r="E3497" s="117">
        <v>94000</v>
      </c>
      <c r="F3497" s="117">
        <v>2012</v>
      </c>
      <c r="G3497" s="117">
        <v>3.5048650000000001</v>
      </c>
      <c r="N3497" s="117" t="str">
        <f t="shared" si="327"/>
        <v>26800094000</v>
      </c>
      <c r="O3497" s="117">
        <f t="shared" si="328"/>
        <v>62</v>
      </c>
      <c r="P3497" s="117">
        <f t="shared" si="329"/>
        <v>19</v>
      </c>
      <c r="R3497" s="117">
        <f>VLOOKUP(B3497&amp;"-"&amp;C3497,Backgroundconc!$A$3:$E$2100,4,FALSE)</f>
        <v>268000</v>
      </c>
      <c r="S3497" s="117">
        <f>VLOOKUP(B3497&amp;"-"&amp;C3497,Backgroundconc!$A$3:$E$2100,5,FALSE)</f>
        <v>94000</v>
      </c>
    </row>
    <row r="3498" spans="1:19">
      <c r="A3498" s="117" t="str">
        <f t="shared" si="326"/>
        <v>62202012</v>
      </c>
      <c r="B3498" s="117">
        <f t="shared" si="330"/>
        <v>62</v>
      </c>
      <c r="C3498" s="117">
        <f t="shared" si="331"/>
        <v>20</v>
      </c>
      <c r="D3498" s="117">
        <v>268000</v>
      </c>
      <c r="E3498" s="117">
        <v>98000</v>
      </c>
      <c r="F3498" s="117">
        <v>2012</v>
      </c>
      <c r="G3498" s="117">
        <v>3.3000669999999999</v>
      </c>
      <c r="N3498" s="117" t="str">
        <f t="shared" si="327"/>
        <v>26800098000</v>
      </c>
      <c r="O3498" s="117">
        <f t="shared" si="328"/>
        <v>62</v>
      </c>
      <c r="P3498" s="117">
        <f t="shared" si="329"/>
        <v>20</v>
      </c>
      <c r="R3498" s="117">
        <f>VLOOKUP(B3498&amp;"-"&amp;C3498,Backgroundconc!$A$3:$E$2100,4,FALSE)</f>
        <v>268000</v>
      </c>
      <c r="S3498" s="117">
        <f>VLOOKUP(B3498&amp;"-"&amp;C3498,Backgroundconc!$A$3:$E$2100,5,FALSE)</f>
        <v>98000</v>
      </c>
    </row>
    <row r="3499" spans="1:19">
      <c r="A3499" s="117" t="str">
        <f t="shared" si="326"/>
        <v>62212012</v>
      </c>
      <c r="B3499" s="117">
        <f t="shared" si="330"/>
        <v>62</v>
      </c>
      <c r="C3499" s="117">
        <f t="shared" si="331"/>
        <v>21</v>
      </c>
      <c r="D3499" s="117">
        <v>268000</v>
      </c>
      <c r="E3499" s="117">
        <v>102000</v>
      </c>
      <c r="F3499" s="117">
        <v>2012</v>
      </c>
      <c r="G3499" s="117">
        <v>3.5951499999999998</v>
      </c>
      <c r="N3499" s="117" t="str">
        <f t="shared" si="327"/>
        <v>268000102000</v>
      </c>
      <c r="O3499" s="117">
        <f t="shared" si="328"/>
        <v>62</v>
      </c>
      <c r="P3499" s="117">
        <f t="shared" si="329"/>
        <v>21</v>
      </c>
      <c r="R3499" s="117">
        <f>VLOOKUP(B3499&amp;"-"&amp;C3499,Backgroundconc!$A$3:$E$2100,4,FALSE)</f>
        <v>268000</v>
      </c>
      <c r="S3499" s="117">
        <f>VLOOKUP(B3499&amp;"-"&amp;C3499,Backgroundconc!$A$3:$E$2100,5,FALSE)</f>
        <v>102000</v>
      </c>
    </row>
    <row r="3500" spans="1:19">
      <c r="A3500" s="117" t="str">
        <f t="shared" si="326"/>
        <v>62222012</v>
      </c>
      <c r="B3500" s="117">
        <f t="shared" si="330"/>
        <v>62</v>
      </c>
      <c r="C3500" s="117">
        <f t="shared" si="331"/>
        <v>22</v>
      </c>
      <c r="D3500" s="117">
        <v>268000</v>
      </c>
      <c r="E3500" s="117">
        <v>106000</v>
      </c>
      <c r="F3500" s="117">
        <v>2012</v>
      </c>
      <c r="G3500" s="117">
        <v>3.7510150000000002</v>
      </c>
      <c r="N3500" s="117" t="str">
        <f t="shared" si="327"/>
        <v>268000106000</v>
      </c>
      <c r="O3500" s="117">
        <f t="shared" si="328"/>
        <v>62</v>
      </c>
      <c r="P3500" s="117">
        <f t="shared" si="329"/>
        <v>22</v>
      </c>
      <c r="R3500" s="117">
        <f>VLOOKUP(B3500&amp;"-"&amp;C3500,Backgroundconc!$A$3:$E$2100,4,FALSE)</f>
        <v>268000</v>
      </c>
      <c r="S3500" s="117">
        <f>VLOOKUP(B3500&amp;"-"&amp;C3500,Backgroundconc!$A$3:$E$2100,5,FALSE)</f>
        <v>106000</v>
      </c>
    </row>
    <row r="3501" spans="1:19">
      <c r="A3501" s="117" t="str">
        <f t="shared" si="326"/>
        <v>62232012</v>
      </c>
      <c r="B3501" s="117">
        <f t="shared" si="330"/>
        <v>62</v>
      </c>
      <c r="C3501" s="117">
        <f t="shared" si="331"/>
        <v>23</v>
      </c>
      <c r="D3501" s="117">
        <v>268000</v>
      </c>
      <c r="E3501" s="117">
        <v>110000</v>
      </c>
      <c r="F3501" s="117">
        <v>2012</v>
      </c>
      <c r="G3501" s="117">
        <v>3.3418679999999998</v>
      </c>
      <c r="N3501" s="117" t="str">
        <f t="shared" si="327"/>
        <v>268000110000</v>
      </c>
      <c r="O3501" s="117">
        <f t="shared" si="328"/>
        <v>62</v>
      </c>
      <c r="P3501" s="117">
        <f t="shared" si="329"/>
        <v>23</v>
      </c>
      <c r="R3501" s="117">
        <f>VLOOKUP(B3501&amp;"-"&amp;C3501,Backgroundconc!$A$3:$E$2100,4,FALSE)</f>
        <v>268000</v>
      </c>
      <c r="S3501" s="117">
        <f>VLOOKUP(B3501&amp;"-"&amp;C3501,Backgroundconc!$A$3:$E$2100,5,FALSE)</f>
        <v>110000</v>
      </c>
    </row>
    <row r="3502" spans="1:19">
      <c r="A3502" s="117" t="str">
        <f t="shared" si="326"/>
        <v>62242012</v>
      </c>
      <c r="B3502" s="117">
        <f t="shared" si="330"/>
        <v>62</v>
      </c>
      <c r="C3502" s="117">
        <f t="shared" si="331"/>
        <v>24</v>
      </c>
      <c r="D3502" s="117">
        <v>268000</v>
      </c>
      <c r="E3502" s="117">
        <v>114000</v>
      </c>
      <c r="F3502" s="117">
        <v>2012</v>
      </c>
      <c r="G3502" s="117">
        <v>3.3508420000000001</v>
      </c>
      <c r="N3502" s="117" t="str">
        <f t="shared" si="327"/>
        <v>268000114000</v>
      </c>
      <c r="O3502" s="117">
        <f t="shared" si="328"/>
        <v>62</v>
      </c>
      <c r="P3502" s="117">
        <f t="shared" si="329"/>
        <v>24</v>
      </c>
      <c r="R3502" s="117">
        <f>VLOOKUP(B3502&amp;"-"&amp;C3502,Backgroundconc!$A$3:$E$2100,4,FALSE)</f>
        <v>268000</v>
      </c>
      <c r="S3502" s="117">
        <f>VLOOKUP(B3502&amp;"-"&amp;C3502,Backgroundconc!$A$3:$E$2100,5,FALSE)</f>
        <v>114000</v>
      </c>
    </row>
    <row r="3503" spans="1:19">
      <c r="A3503" s="117" t="str">
        <f t="shared" si="326"/>
        <v>62252012</v>
      </c>
      <c r="B3503" s="117">
        <f t="shared" si="330"/>
        <v>62</v>
      </c>
      <c r="C3503" s="117">
        <f t="shared" si="331"/>
        <v>25</v>
      </c>
      <c r="D3503" s="117">
        <v>268000</v>
      </c>
      <c r="E3503" s="117">
        <v>118000</v>
      </c>
      <c r="F3503" s="117">
        <v>2012</v>
      </c>
      <c r="G3503" s="117">
        <v>3.5126200000000001</v>
      </c>
      <c r="N3503" s="117" t="str">
        <f t="shared" si="327"/>
        <v>268000118000</v>
      </c>
      <c r="O3503" s="117">
        <f t="shared" si="328"/>
        <v>62</v>
      </c>
      <c r="P3503" s="117">
        <f t="shared" si="329"/>
        <v>25</v>
      </c>
      <c r="R3503" s="117">
        <f>VLOOKUP(B3503&amp;"-"&amp;C3503,Backgroundconc!$A$3:$E$2100,4,FALSE)</f>
        <v>268000</v>
      </c>
      <c r="S3503" s="117">
        <f>VLOOKUP(B3503&amp;"-"&amp;C3503,Backgroundconc!$A$3:$E$2100,5,FALSE)</f>
        <v>118000</v>
      </c>
    </row>
    <row r="3504" spans="1:19">
      <c r="A3504" s="117" t="str">
        <f t="shared" si="326"/>
        <v>62262012</v>
      </c>
      <c r="B3504" s="117">
        <f t="shared" si="330"/>
        <v>62</v>
      </c>
      <c r="C3504" s="117">
        <f t="shared" si="331"/>
        <v>26</v>
      </c>
      <c r="D3504" s="117">
        <v>268000</v>
      </c>
      <c r="E3504" s="117">
        <v>122000</v>
      </c>
      <c r="F3504" s="117">
        <v>2012</v>
      </c>
      <c r="G3504" s="117">
        <v>3.868433</v>
      </c>
      <c r="N3504" s="117" t="str">
        <f t="shared" si="327"/>
        <v>268000122000</v>
      </c>
      <c r="O3504" s="117">
        <f t="shared" si="328"/>
        <v>62</v>
      </c>
      <c r="P3504" s="117">
        <f t="shared" si="329"/>
        <v>26</v>
      </c>
      <c r="R3504" s="117">
        <f>VLOOKUP(B3504&amp;"-"&amp;C3504,Backgroundconc!$A$3:$E$2100,4,FALSE)</f>
        <v>268000</v>
      </c>
      <c r="S3504" s="117">
        <f>VLOOKUP(B3504&amp;"-"&amp;C3504,Backgroundconc!$A$3:$E$2100,5,FALSE)</f>
        <v>122000</v>
      </c>
    </row>
    <row r="3505" spans="1:19">
      <c r="A3505" s="117" t="str">
        <f t="shared" si="326"/>
        <v>62272012</v>
      </c>
      <c r="B3505" s="117">
        <f t="shared" si="330"/>
        <v>62</v>
      </c>
      <c r="C3505" s="117">
        <f t="shared" si="331"/>
        <v>27</v>
      </c>
      <c r="D3505" s="117">
        <v>268000</v>
      </c>
      <c r="E3505" s="117">
        <v>126000</v>
      </c>
      <c r="F3505" s="117">
        <v>2012</v>
      </c>
      <c r="G3505" s="117">
        <v>3.4742440000000001</v>
      </c>
      <c r="N3505" s="117" t="str">
        <f t="shared" si="327"/>
        <v>268000126000</v>
      </c>
      <c r="O3505" s="117">
        <f t="shared" si="328"/>
        <v>62</v>
      </c>
      <c r="P3505" s="117">
        <f t="shared" si="329"/>
        <v>27</v>
      </c>
      <c r="R3505" s="117">
        <f>VLOOKUP(B3505&amp;"-"&amp;C3505,Backgroundconc!$A$3:$E$2100,4,FALSE)</f>
        <v>268000</v>
      </c>
      <c r="S3505" s="117">
        <f>VLOOKUP(B3505&amp;"-"&amp;C3505,Backgroundconc!$A$3:$E$2100,5,FALSE)</f>
        <v>126000</v>
      </c>
    </row>
    <row r="3506" spans="1:19">
      <c r="A3506" s="117" t="str">
        <f t="shared" si="326"/>
        <v>62282012</v>
      </c>
      <c r="B3506" s="117">
        <f t="shared" si="330"/>
        <v>62</v>
      </c>
      <c r="C3506" s="117">
        <f t="shared" si="331"/>
        <v>28</v>
      </c>
      <c r="D3506" s="117">
        <v>268000</v>
      </c>
      <c r="E3506" s="117">
        <v>130000</v>
      </c>
      <c r="F3506" s="117">
        <v>2012</v>
      </c>
      <c r="G3506" s="117">
        <v>3.6037699999999999</v>
      </c>
      <c r="N3506" s="117" t="str">
        <f t="shared" si="327"/>
        <v>268000130000</v>
      </c>
      <c r="O3506" s="117">
        <f t="shared" si="328"/>
        <v>62</v>
      </c>
      <c r="P3506" s="117">
        <f t="shared" si="329"/>
        <v>28</v>
      </c>
      <c r="R3506" s="117">
        <f>VLOOKUP(B3506&amp;"-"&amp;C3506,Backgroundconc!$A$3:$E$2100,4,FALSE)</f>
        <v>268000</v>
      </c>
      <c r="S3506" s="117">
        <f>VLOOKUP(B3506&amp;"-"&amp;C3506,Backgroundconc!$A$3:$E$2100,5,FALSE)</f>
        <v>130000</v>
      </c>
    </row>
    <row r="3507" spans="1:19">
      <c r="A3507" s="117" t="str">
        <f t="shared" si="326"/>
        <v>62292012</v>
      </c>
      <c r="B3507" s="117">
        <f t="shared" si="330"/>
        <v>62</v>
      </c>
      <c r="C3507" s="117">
        <f t="shared" si="331"/>
        <v>29</v>
      </c>
      <c r="D3507" s="117">
        <v>268000</v>
      </c>
      <c r="E3507" s="117">
        <v>134000</v>
      </c>
      <c r="F3507" s="117">
        <v>2012</v>
      </c>
      <c r="G3507" s="117">
        <v>3.747134</v>
      </c>
      <c r="N3507" s="117" t="str">
        <f t="shared" si="327"/>
        <v>268000134000</v>
      </c>
      <c r="O3507" s="117">
        <f t="shared" si="328"/>
        <v>62</v>
      </c>
      <c r="P3507" s="117">
        <f t="shared" si="329"/>
        <v>29</v>
      </c>
      <c r="R3507" s="117">
        <f>VLOOKUP(B3507&amp;"-"&amp;C3507,Backgroundconc!$A$3:$E$2100,4,FALSE)</f>
        <v>268000</v>
      </c>
      <c r="S3507" s="117">
        <f>VLOOKUP(B3507&amp;"-"&amp;C3507,Backgroundconc!$A$3:$E$2100,5,FALSE)</f>
        <v>134000</v>
      </c>
    </row>
    <row r="3508" spans="1:19">
      <c r="A3508" s="117" t="str">
        <f t="shared" si="326"/>
        <v>62302012</v>
      </c>
      <c r="B3508" s="117">
        <f t="shared" si="330"/>
        <v>62</v>
      </c>
      <c r="C3508" s="117">
        <f t="shared" si="331"/>
        <v>30</v>
      </c>
      <c r="D3508" s="117">
        <v>268000</v>
      </c>
      <c r="E3508" s="117">
        <v>138000</v>
      </c>
      <c r="F3508" s="117">
        <v>2012</v>
      </c>
      <c r="G3508" s="117">
        <v>3.5692979999999999</v>
      </c>
      <c r="N3508" s="117" t="str">
        <f t="shared" si="327"/>
        <v>268000138000</v>
      </c>
      <c r="O3508" s="117">
        <f t="shared" si="328"/>
        <v>62</v>
      </c>
      <c r="P3508" s="117">
        <f t="shared" si="329"/>
        <v>30</v>
      </c>
      <c r="R3508" s="117">
        <f>VLOOKUP(B3508&amp;"-"&amp;C3508,Backgroundconc!$A$3:$E$2100,4,FALSE)</f>
        <v>268000</v>
      </c>
      <c r="S3508" s="117">
        <f>VLOOKUP(B3508&amp;"-"&amp;C3508,Backgroundconc!$A$3:$E$2100,5,FALSE)</f>
        <v>138000</v>
      </c>
    </row>
    <row r="3509" spans="1:19">
      <c r="A3509" s="117" t="str">
        <f t="shared" si="326"/>
        <v>62312012</v>
      </c>
      <c r="B3509" s="117">
        <f t="shared" si="330"/>
        <v>62</v>
      </c>
      <c r="C3509" s="117">
        <f t="shared" si="331"/>
        <v>31</v>
      </c>
      <c r="D3509" s="117">
        <v>268000</v>
      </c>
      <c r="E3509" s="117">
        <v>142000</v>
      </c>
      <c r="F3509" s="117">
        <v>2012</v>
      </c>
      <c r="G3509" s="117">
        <v>3.2362510000000002</v>
      </c>
      <c r="N3509" s="117" t="str">
        <f t="shared" si="327"/>
        <v>268000142000</v>
      </c>
      <c r="O3509" s="117">
        <f t="shared" si="328"/>
        <v>62</v>
      </c>
      <c r="P3509" s="117">
        <f t="shared" si="329"/>
        <v>31</v>
      </c>
      <c r="R3509" s="117">
        <f>VLOOKUP(B3509&amp;"-"&amp;C3509,Backgroundconc!$A$3:$E$2100,4,FALSE)</f>
        <v>268000</v>
      </c>
      <c r="S3509" s="117">
        <f>VLOOKUP(B3509&amp;"-"&amp;C3509,Backgroundconc!$A$3:$E$2100,5,FALSE)</f>
        <v>142000</v>
      </c>
    </row>
    <row r="3510" spans="1:19">
      <c r="A3510" s="117" t="str">
        <f t="shared" si="326"/>
        <v>62322012</v>
      </c>
      <c r="B3510" s="117">
        <f t="shared" si="330"/>
        <v>62</v>
      </c>
      <c r="C3510" s="117">
        <f t="shared" si="331"/>
        <v>32</v>
      </c>
      <c r="D3510" s="117">
        <v>268000</v>
      </c>
      <c r="E3510" s="117">
        <v>146000</v>
      </c>
      <c r="F3510" s="117">
        <v>2012</v>
      </c>
      <c r="G3510" s="117">
        <v>3.329526</v>
      </c>
      <c r="N3510" s="117" t="str">
        <f t="shared" si="327"/>
        <v>268000146000</v>
      </c>
      <c r="O3510" s="117">
        <f t="shared" si="328"/>
        <v>62</v>
      </c>
      <c r="P3510" s="117">
        <f t="shared" si="329"/>
        <v>32</v>
      </c>
      <c r="R3510" s="117">
        <f>VLOOKUP(B3510&amp;"-"&amp;C3510,Backgroundconc!$A$3:$E$2100,4,FALSE)</f>
        <v>268000</v>
      </c>
      <c r="S3510" s="117">
        <f>VLOOKUP(B3510&amp;"-"&amp;C3510,Backgroundconc!$A$3:$E$2100,5,FALSE)</f>
        <v>146000</v>
      </c>
    </row>
    <row r="3511" spans="1:19">
      <c r="A3511" s="117" t="str">
        <f t="shared" si="326"/>
        <v>62332012</v>
      </c>
      <c r="B3511" s="117">
        <f t="shared" si="330"/>
        <v>62</v>
      </c>
      <c r="C3511" s="117">
        <f t="shared" si="331"/>
        <v>33</v>
      </c>
      <c r="D3511" s="117">
        <v>268000</v>
      </c>
      <c r="E3511" s="117">
        <v>150000</v>
      </c>
      <c r="F3511" s="117">
        <v>2012</v>
      </c>
      <c r="G3511" s="117">
        <v>3.8285339999999999</v>
      </c>
      <c r="N3511" s="117" t="str">
        <f t="shared" si="327"/>
        <v>268000150000</v>
      </c>
      <c r="O3511" s="117">
        <f t="shared" si="328"/>
        <v>62</v>
      </c>
      <c r="P3511" s="117">
        <f t="shared" si="329"/>
        <v>33</v>
      </c>
      <c r="R3511" s="117">
        <f>VLOOKUP(B3511&amp;"-"&amp;C3511,Backgroundconc!$A$3:$E$2100,4,FALSE)</f>
        <v>268000</v>
      </c>
      <c r="S3511" s="117">
        <f>VLOOKUP(B3511&amp;"-"&amp;C3511,Backgroundconc!$A$3:$E$2100,5,FALSE)</f>
        <v>150000</v>
      </c>
    </row>
    <row r="3512" spans="1:19">
      <c r="A3512" s="117" t="str">
        <f t="shared" si="326"/>
        <v>62342012</v>
      </c>
      <c r="B3512" s="117">
        <f t="shared" si="330"/>
        <v>62</v>
      </c>
      <c r="C3512" s="117">
        <f t="shared" si="331"/>
        <v>34</v>
      </c>
      <c r="D3512" s="117">
        <v>268000</v>
      </c>
      <c r="E3512" s="117">
        <v>154000</v>
      </c>
      <c r="F3512" s="117">
        <v>2012</v>
      </c>
      <c r="G3512" s="117">
        <v>3.5829260000000001</v>
      </c>
      <c r="N3512" s="117" t="str">
        <f t="shared" si="327"/>
        <v>268000154000</v>
      </c>
      <c r="O3512" s="117">
        <f t="shared" si="328"/>
        <v>62</v>
      </c>
      <c r="P3512" s="117">
        <f t="shared" si="329"/>
        <v>34</v>
      </c>
      <c r="R3512" s="117">
        <f>VLOOKUP(B3512&amp;"-"&amp;C3512,Backgroundconc!$A$3:$E$2100,4,FALSE)</f>
        <v>268000</v>
      </c>
      <c r="S3512" s="117">
        <f>VLOOKUP(B3512&amp;"-"&amp;C3512,Backgroundconc!$A$3:$E$2100,5,FALSE)</f>
        <v>154000</v>
      </c>
    </row>
    <row r="3513" spans="1:19">
      <c r="A3513" s="117" t="str">
        <f t="shared" si="326"/>
        <v>62352012</v>
      </c>
      <c r="B3513" s="117">
        <f t="shared" si="330"/>
        <v>62</v>
      </c>
      <c r="C3513" s="117">
        <f t="shared" si="331"/>
        <v>35</v>
      </c>
      <c r="D3513" s="117">
        <v>268000</v>
      </c>
      <c r="E3513" s="117">
        <v>158000</v>
      </c>
      <c r="F3513" s="117">
        <v>2012</v>
      </c>
      <c r="G3513" s="117">
        <v>3.2677550000000002</v>
      </c>
      <c r="N3513" s="117" t="str">
        <f t="shared" si="327"/>
        <v>268000158000</v>
      </c>
      <c r="O3513" s="117">
        <f t="shared" si="328"/>
        <v>62</v>
      </c>
      <c r="P3513" s="117">
        <f t="shared" si="329"/>
        <v>35</v>
      </c>
      <c r="R3513" s="117">
        <f>VLOOKUP(B3513&amp;"-"&amp;C3513,Backgroundconc!$A$3:$E$2100,4,FALSE)</f>
        <v>268000</v>
      </c>
      <c r="S3513" s="117">
        <f>VLOOKUP(B3513&amp;"-"&amp;C3513,Backgroundconc!$A$3:$E$2100,5,FALSE)</f>
        <v>158000</v>
      </c>
    </row>
    <row r="3514" spans="1:19">
      <c r="A3514" s="117" t="str">
        <f t="shared" si="326"/>
        <v>62362012</v>
      </c>
      <c r="B3514" s="117">
        <f t="shared" si="330"/>
        <v>62</v>
      </c>
      <c r="C3514" s="117">
        <f t="shared" si="331"/>
        <v>36</v>
      </c>
      <c r="D3514" s="117">
        <v>268000</v>
      </c>
      <c r="E3514" s="117">
        <v>162000</v>
      </c>
      <c r="F3514" s="117">
        <v>2012</v>
      </c>
      <c r="G3514" s="117">
        <v>3.267217</v>
      </c>
      <c r="N3514" s="117" t="str">
        <f t="shared" si="327"/>
        <v>268000162000</v>
      </c>
      <c r="O3514" s="117">
        <f t="shared" si="328"/>
        <v>62</v>
      </c>
      <c r="P3514" s="117">
        <f t="shared" si="329"/>
        <v>36</v>
      </c>
      <c r="R3514" s="117">
        <f>VLOOKUP(B3514&amp;"-"&amp;C3514,Backgroundconc!$A$3:$E$2100,4,FALSE)</f>
        <v>268000</v>
      </c>
      <c r="S3514" s="117">
        <f>VLOOKUP(B3514&amp;"-"&amp;C3514,Backgroundconc!$A$3:$E$2100,5,FALSE)</f>
        <v>162000</v>
      </c>
    </row>
    <row r="3515" spans="1:19">
      <c r="A3515" s="117" t="str">
        <f t="shared" si="326"/>
        <v>62372012</v>
      </c>
      <c r="B3515" s="117">
        <f t="shared" si="330"/>
        <v>62</v>
      </c>
      <c r="C3515" s="117">
        <f t="shared" si="331"/>
        <v>37</v>
      </c>
      <c r="D3515" s="117">
        <v>268000</v>
      </c>
      <c r="E3515" s="117">
        <v>166000</v>
      </c>
      <c r="F3515" s="117">
        <v>2012</v>
      </c>
      <c r="G3515" s="117">
        <v>3.620479</v>
      </c>
      <c r="N3515" s="117" t="str">
        <f t="shared" si="327"/>
        <v>268000166000</v>
      </c>
      <c r="O3515" s="117">
        <f t="shared" si="328"/>
        <v>62</v>
      </c>
      <c r="P3515" s="117">
        <f t="shared" si="329"/>
        <v>37</v>
      </c>
      <c r="R3515" s="117" t="e">
        <f>VLOOKUP(B3515&amp;"-"&amp;C3515,Backgroundconc!$A$3:$E$2100,4,FALSE)</f>
        <v>#N/A</v>
      </c>
      <c r="S3515" s="117" t="e">
        <f>VLOOKUP(B3515&amp;"-"&amp;C3515,Backgroundconc!$A$3:$E$2100,5,FALSE)</f>
        <v>#N/A</v>
      </c>
    </row>
    <row r="3516" spans="1:19">
      <c r="A3516" s="117" t="str">
        <f t="shared" si="326"/>
        <v>62382012</v>
      </c>
      <c r="B3516" s="117">
        <f t="shared" si="330"/>
        <v>62</v>
      </c>
      <c r="C3516" s="117">
        <f t="shared" si="331"/>
        <v>38</v>
      </c>
      <c r="D3516" s="117">
        <v>268000</v>
      </c>
      <c r="E3516" s="117">
        <v>170000</v>
      </c>
      <c r="F3516" s="117">
        <v>2012</v>
      </c>
      <c r="G3516" s="117">
        <v>3.611119</v>
      </c>
      <c r="N3516" s="117" t="str">
        <f t="shared" si="327"/>
        <v>268000170000</v>
      </c>
      <c r="O3516" s="117">
        <f t="shared" si="328"/>
        <v>62</v>
      </c>
      <c r="P3516" s="117">
        <f t="shared" si="329"/>
        <v>38</v>
      </c>
      <c r="R3516" s="117" t="e">
        <f>VLOOKUP(B3516&amp;"-"&amp;C3516,Backgroundconc!$A$3:$E$2100,4,FALSE)</f>
        <v>#N/A</v>
      </c>
      <c r="S3516" s="117" t="e">
        <f>VLOOKUP(B3516&amp;"-"&amp;C3516,Backgroundconc!$A$3:$E$2100,5,FALSE)</f>
        <v>#N/A</v>
      </c>
    </row>
    <row r="3517" spans="1:19">
      <c r="A3517" s="117" t="str">
        <f t="shared" si="326"/>
        <v>62392012</v>
      </c>
      <c r="B3517" s="117">
        <f t="shared" si="330"/>
        <v>62</v>
      </c>
      <c r="C3517" s="117">
        <f t="shared" si="331"/>
        <v>39</v>
      </c>
      <c r="D3517" s="117">
        <v>268000</v>
      </c>
      <c r="E3517" s="117">
        <v>174000</v>
      </c>
      <c r="F3517" s="117">
        <v>2012</v>
      </c>
      <c r="G3517" s="117">
        <v>3.0086909999999998</v>
      </c>
      <c r="N3517" s="117" t="str">
        <f t="shared" si="327"/>
        <v>268000174000</v>
      </c>
      <c r="O3517" s="117">
        <f t="shared" si="328"/>
        <v>62</v>
      </c>
      <c r="P3517" s="117">
        <f t="shared" si="329"/>
        <v>39</v>
      </c>
      <c r="R3517" s="117" t="e">
        <f>VLOOKUP(B3517&amp;"-"&amp;C3517,Backgroundconc!$A$3:$E$2100,4,FALSE)</f>
        <v>#N/A</v>
      </c>
      <c r="S3517" s="117" t="e">
        <f>VLOOKUP(B3517&amp;"-"&amp;C3517,Backgroundconc!$A$3:$E$2100,5,FALSE)</f>
        <v>#N/A</v>
      </c>
    </row>
    <row r="3518" spans="1:19">
      <c r="A3518" s="117" t="str">
        <f t="shared" si="326"/>
        <v>62402012</v>
      </c>
      <c r="B3518" s="117">
        <f t="shared" si="330"/>
        <v>62</v>
      </c>
      <c r="C3518" s="117">
        <f t="shared" si="331"/>
        <v>40</v>
      </c>
      <c r="D3518" s="117">
        <v>268000</v>
      </c>
      <c r="E3518" s="117">
        <v>178000</v>
      </c>
      <c r="F3518" s="117">
        <v>2012</v>
      </c>
      <c r="G3518" s="117">
        <v>3.0507240000000002</v>
      </c>
      <c r="N3518" s="117" t="str">
        <f t="shared" si="327"/>
        <v>268000178000</v>
      </c>
      <c r="O3518" s="117">
        <f t="shared" si="328"/>
        <v>62</v>
      </c>
      <c r="P3518" s="117">
        <f t="shared" si="329"/>
        <v>40</v>
      </c>
      <c r="R3518" s="117" t="e">
        <f>VLOOKUP(B3518&amp;"-"&amp;C3518,Backgroundconc!$A$3:$E$2100,4,FALSE)</f>
        <v>#N/A</v>
      </c>
      <c r="S3518" s="117" t="e">
        <f>VLOOKUP(B3518&amp;"-"&amp;C3518,Backgroundconc!$A$3:$E$2100,5,FALSE)</f>
        <v>#N/A</v>
      </c>
    </row>
    <row r="3519" spans="1:19">
      <c r="A3519" s="117" t="str">
        <f t="shared" si="326"/>
        <v>62412012</v>
      </c>
      <c r="B3519" s="117">
        <f t="shared" si="330"/>
        <v>62</v>
      </c>
      <c r="C3519" s="117">
        <f t="shared" si="331"/>
        <v>41</v>
      </c>
      <c r="D3519" s="117">
        <v>268000</v>
      </c>
      <c r="E3519" s="117">
        <v>182000</v>
      </c>
      <c r="F3519" s="117">
        <v>2012</v>
      </c>
      <c r="G3519" s="117">
        <v>2.998456</v>
      </c>
      <c r="N3519" s="117" t="str">
        <f t="shared" si="327"/>
        <v>268000182000</v>
      </c>
      <c r="O3519" s="117">
        <f t="shared" si="328"/>
        <v>62</v>
      </c>
      <c r="P3519" s="117">
        <f t="shared" si="329"/>
        <v>41</v>
      </c>
      <c r="R3519" s="117" t="e">
        <f>VLOOKUP(B3519&amp;"-"&amp;C3519,Backgroundconc!$A$3:$E$2100,4,FALSE)</f>
        <v>#N/A</v>
      </c>
      <c r="S3519" s="117" t="e">
        <f>VLOOKUP(B3519&amp;"-"&amp;C3519,Backgroundconc!$A$3:$E$2100,5,FALSE)</f>
        <v>#N/A</v>
      </c>
    </row>
    <row r="3520" spans="1:19">
      <c r="A3520" s="117" t="str">
        <f t="shared" si="326"/>
        <v>62422012</v>
      </c>
      <c r="B3520" s="117">
        <f t="shared" si="330"/>
        <v>62</v>
      </c>
      <c r="C3520" s="117">
        <f t="shared" si="331"/>
        <v>42</v>
      </c>
      <c r="D3520" s="117">
        <v>268000</v>
      </c>
      <c r="E3520" s="117">
        <v>186000</v>
      </c>
      <c r="F3520" s="117">
        <v>2012</v>
      </c>
      <c r="G3520" s="117">
        <v>3.092438</v>
      </c>
      <c r="N3520" s="117" t="str">
        <f t="shared" si="327"/>
        <v>268000186000</v>
      </c>
      <c r="O3520" s="117">
        <f t="shared" si="328"/>
        <v>62</v>
      </c>
      <c r="P3520" s="117">
        <f t="shared" si="329"/>
        <v>42</v>
      </c>
      <c r="R3520" s="117" t="e">
        <f>VLOOKUP(B3520&amp;"-"&amp;C3520,Backgroundconc!$A$3:$E$2100,4,FALSE)</f>
        <v>#N/A</v>
      </c>
      <c r="S3520" s="117" t="e">
        <f>VLOOKUP(B3520&amp;"-"&amp;C3520,Backgroundconc!$A$3:$E$2100,5,FALSE)</f>
        <v>#N/A</v>
      </c>
    </row>
    <row r="3521" spans="1:19">
      <c r="A3521" s="117" t="str">
        <f t="shared" si="326"/>
        <v>62432012</v>
      </c>
      <c r="B3521" s="117">
        <f t="shared" si="330"/>
        <v>62</v>
      </c>
      <c r="C3521" s="117">
        <f t="shared" si="331"/>
        <v>43</v>
      </c>
      <c r="D3521" s="117">
        <v>268000</v>
      </c>
      <c r="E3521" s="117">
        <v>190000</v>
      </c>
      <c r="F3521" s="117">
        <v>2012</v>
      </c>
      <c r="G3521" s="117">
        <v>3.2771140000000001</v>
      </c>
      <c r="N3521" s="117" t="str">
        <f t="shared" si="327"/>
        <v>268000190000</v>
      </c>
      <c r="O3521" s="117">
        <f t="shared" si="328"/>
        <v>62</v>
      </c>
      <c r="P3521" s="117">
        <f t="shared" si="329"/>
        <v>43</v>
      </c>
      <c r="R3521" s="117" t="e">
        <f>VLOOKUP(B3521&amp;"-"&amp;C3521,Backgroundconc!$A$3:$E$2100,4,FALSE)</f>
        <v>#N/A</v>
      </c>
      <c r="S3521" s="117" t="e">
        <f>VLOOKUP(B3521&amp;"-"&amp;C3521,Backgroundconc!$A$3:$E$2100,5,FALSE)</f>
        <v>#N/A</v>
      </c>
    </row>
    <row r="3522" spans="1:19">
      <c r="A3522" s="117" t="str">
        <f t="shared" si="326"/>
        <v>62442012</v>
      </c>
      <c r="B3522" s="117">
        <f t="shared" si="330"/>
        <v>62</v>
      </c>
      <c r="C3522" s="117">
        <f t="shared" si="331"/>
        <v>44</v>
      </c>
      <c r="D3522" s="117">
        <v>268000</v>
      </c>
      <c r="E3522" s="117">
        <v>194000</v>
      </c>
      <c r="F3522" s="117">
        <v>2012</v>
      </c>
      <c r="G3522" s="117">
        <v>3.2837519999999998</v>
      </c>
      <c r="N3522" s="117" t="str">
        <f t="shared" si="327"/>
        <v>268000194000</v>
      </c>
      <c r="O3522" s="117">
        <f t="shared" si="328"/>
        <v>62</v>
      </c>
      <c r="P3522" s="117">
        <f t="shared" si="329"/>
        <v>44</v>
      </c>
      <c r="R3522" s="117" t="e">
        <f>VLOOKUP(B3522&amp;"-"&amp;C3522,Backgroundconc!$A$3:$E$2100,4,FALSE)</f>
        <v>#N/A</v>
      </c>
      <c r="S3522" s="117" t="e">
        <f>VLOOKUP(B3522&amp;"-"&amp;C3522,Backgroundconc!$A$3:$E$2100,5,FALSE)</f>
        <v>#N/A</v>
      </c>
    </row>
    <row r="3523" spans="1:19">
      <c r="A3523" s="117" t="str">
        <f t="shared" ref="A3523:A3586" si="332">CONCATENATE(B3523,C3523,F3523)</f>
        <v>62452012</v>
      </c>
      <c r="B3523" s="117">
        <f t="shared" si="330"/>
        <v>62</v>
      </c>
      <c r="C3523" s="117">
        <f t="shared" si="331"/>
        <v>45</v>
      </c>
      <c r="D3523" s="117">
        <v>268000</v>
      </c>
      <c r="E3523" s="117">
        <v>198000</v>
      </c>
      <c r="F3523" s="117">
        <v>2012</v>
      </c>
      <c r="G3523" s="117">
        <v>3.1660339999999998</v>
      </c>
      <c r="N3523" s="117" t="str">
        <f t="shared" ref="N3523:N3586" si="333">D3523&amp;E3523</f>
        <v>268000198000</v>
      </c>
      <c r="O3523" s="117">
        <f t="shared" ref="O3523:O3586" si="334">B3523</f>
        <v>62</v>
      </c>
      <c r="P3523" s="117">
        <f t="shared" ref="P3523:P3586" si="335">C3523</f>
        <v>45</v>
      </c>
      <c r="R3523" s="117" t="e">
        <f>VLOOKUP(B3523&amp;"-"&amp;C3523,Backgroundconc!$A$3:$E$2100,4,FALSE)</f>
        <v>#N/A</v>
      </c>
      <c r="S3523" s="117" t="e">
        <f>VLOOKUP(B3523&amp;"-"&amp;C3523,Backgroundconc!$A$3:$E$2100,5,FALSE)</f>
        <v>#N/A</v>
      </c>
    </row>
    <row r="3524" spans="1:19">
      <c r="A3524" s="117" t="str">
        <f t="shared" si="332"/>
        <v>62462012</v>
      </c>
      <c r="B3524" s="117">
        <f t="shared" si="330"/>
        <v>62</v>
      </c>
      <c r="C3524" s="117">
        <f t="shared" si="331"/>
        <v>46</v>
      </c>
      <c r="D3524" s="117">
        <v>268000</v>
      </c>
      <c r="E3524" s="117">
        <v>202000</v>
      </c>
      <c r="F3524" s="117">
        <v>2012</v>
      </c>
      <c r="G3524" s="117">
        <v>3.169718</v>
      </c>
      <c r="N3524" s="117" t="str">
        <f t="shared" si="333"/>
        <v>268000202000</v>
      </c>
      <c r="O3524" s="117">
        <f t="shared" si="334"/>
        <v>62</v>
      </c>
      <c r="P3524" s="117">
        <f t="shared" si="335"/>
        <v>46</v>
      </c>
      <c r="R3524" s="117" t="e">
        <f>VLOOKUP(B3524&amp;"-"&amp;C3524,Backgroundconc!$A$3:$E$2100,4,FALSE)</f>
        <v>#N/A</v>
      </c>
      <c r="S3524" s="117" t="e">
        <f>VLOOKUP(B3524&amp;"-"&amp;C3524,Backgroundconc!$A$3:$E$2100,5,FALSE)</f>
        <v>#N/A</v>
      </c>
    </row>
    <row r="3525" spans="1:19">
      <c r="A3525" s="117" t="str">
        <f t="shared" si="332"/>
        <v>62472012</v>
      </c>
      <c r="B3525" s="117">
        <f t="shared" si="330"/>
        <v>62</v>
      </c>
      <c r="C3525" s="117">
        <f t="shared" si="331"/>
        <v>47</v>
      </c>
      <c r="D3525" s="117">
        <v>268000</v>
      </c>
      <c r="E3525" s="117">
        <v>206000</v>
      </c>
      <c r="F3525" s="117">
        <v>2012</v>
      </c>
      <c r="G3525" s="117">
        <v>3.005163</v>
      </c>
      <c r="N3525" s="117" t="str">
        <f t="shared" si="333"/>
        <v>268000206000</v>
      </c>
      <c r="O3525" s="117">
        <f t="shared" si="334"/>
        <v>62</v>
      </c>
      <c r="P3525" s="117">
        <f t="shared" si="335"/>
        <v>47</v>
      </c>
      <c r="R3525" s="117" t="e">
        <f>VLOOKUP(B3525&amp;"-"&amp;C3525,Backgroundconc!$A$3:$E$2100,4,FALSE)</f>
        <v>#N/A</v>
      </c>
      <c r="S3525" s="117" t="e">
        <f>VLOOKUP(B3525&amp;"-"&amp;C3525,Backgroundconc!$A$3:$E$2100,5,FALSE)</f>
        <v>#N/A</v>
      </c>
    </row>
    <row r="3526" spans="1:19">
      <c r="A3526" s="117" t="str">
        <f t="shared" si="332"/>
        <v>62482012</v>
      </c>
      <c r="B3526" s="117">
        <f t="shared" si="330"/>
        <v>62</v>
      </c>
      <c r="C3526" s="117">
        <f t="shared" si="331"/>
        <v>48</v>
      </c>
      <c r="D3526" s="117">
        <v>268000</v>
      </c>
      <c r="E3526" s="117">
        <v>210000</v>
      </c>
      <c r="F3526" s="117">
        <v>2012</v>
      </c>
      <c r="G3526" s="117">
        <v>2.84849</v>
      </c>
      <c r="N3526" s="117" t="str">
        <f t="shared" si="333"/>
        <v>268000210000</v>
      </c>
      <c r="O3526" s="117">
        <f t="shared" si="334"/>
        <v>62</v>
      </c>
      <c r="P3526" s="117">
        <f t="shared" si="335"/>
        <v>48</v>
      </c>
      <c r="R3526" s="117" t="e">
        <f>VLOOKUP(B3526&amp;"-"&amp;C3526,Backgroundconc!$A$3:$E$2100,4,FALSE)</f>
        <v>#N/A</v>
      </c>
      <c r="S3526" s="117" t="e">
        <f>VLOOKUP(B3526&amp;"-"&amp;C3526,Backgroundconc!$A$3:$E$2100,5,FALSE)</f>
        <v>#N/A</v>
      </c>
    </row>
    <row r="3527" spans="1:19">
      <c r="A3527" s="117" t="str">
        <f t="shared" si="332"/>
        <v>62492012</v>
      </c>
      <c r="B3527" s="117">
        <f t="shared" si="330"/>
        <v>62</v>
      </c>
      <c r="C3527" s="117">
        <f t="shared" si="331"/>
        <v>49</v>
      </c>
      <c r="D3527" s="117">
        <v>268000</v>
      </c>
      <c r="E3527" s="117">
        <v>214000</v>
      </c>
      <c r="F3527" s="117">
        <v>2012</v>
      </c>
      <c r="G3527" s="117">
        <v>2.8138670000000001</v>
      </c>
      <c r="N3527" s="117" t="str">
        <f t="shared" si="333"/>
        <v>268000214000</v>
      </c>
      <c r="O3527" s="117">
        <f t="shared" si="334"/>
        <v>62</v>
      </c>
      <c r="P3527" s="117">
        <f t="shared" si="335"/>
        <v>49</v>
      </c>
      <c r="R3527" s="117" t="e">
        <f>VLOOKUP(B3527&amp;"-"&amp;C3527,Backgroundconc!$A$3:$E$2100,4,FALSE)</f>
        <v>#N/A</v>
      </c>
      <c r="S3527" s="117" t="e">
        <f>VLOOKUP(B3527&amp;"-"&amp;C3527,Backgroundconc!$A$3:$E$2100,5,FALSE)</f>
        <v>#N/A</v>
      </c>
    </row>
    <row r="3528" spans="1:19">
      <c r="A3528" s="117" t="str">
        <f t="shared" si="332"/>
        <v>62502012</v>
      </c>
      <c r="B3528" s="117">
        <f t="shared" si="330"/>
        <v>62</v>
      </c>
      <c r="C3528" s="117">
        <f t="shared" si="331"/>
        <v>50</v>
      </c>
      <c r="D3528" s="117">
        <v>268000</v>
      </c>
      <c r="E3528" s="117">
        <v>218000</v>
      </c>
      <c r="F3528" s="117">
        <v>2012</v>
      </c>
      <c r="G3528" s="117">
        <v>2.8318620000000001</v>
      </c>
      <c r="N3528" s="117" t="str">
        <f t="shared" si="333"/>
        <v>268000218000</v>
      </c>
      <c r="O3528" s="117">
        <f t="shared" si="334"/>
        <v>62</v>
      </c>
      <c r="P3528" s="117">
        <f t="shared" si="335"/>
        <v>50</v>
      </c>
      <c r="R3528" s="117" t="e">
        <f>VLOOKUP(B3528&amp;"-"&amp;C3528,Backgroundconc!$A$3:$E$2100,4,FALSE)</f>
        <v>#N/A</v>
      </c>
      <c r="S3528" s="117" t="e">
        <f>VLOOKUP(B3528&amp;"-"&amp;C3528,Backgroundconc!$A$3:$E$2100,5,FALSE)</f>
        <v>#N/A</v>
      </c>
    </row>
    <row r="3529" spans="1:19">
      <c r="A3529" s="117" t="str">
        <f t="shared" si="332"/>
        <v>62512012</v>
      </c>
      <c r="B3529" s="117">
        <f t="shared" si="330"/>
        <v>62</v>
      </c>
      <c r="C3529" s="117">
        <f t="shared" si="331"/>
        <v>51</v>
      </c>
      <c r="D3529" s="117">
        <v>268000</v>
      </c>
      <c r="E3529" s="117">
        <v>222000</v>
      </c>
      <c r="F3529" s="117">
        <v>2012</v>
      </c>
      <c r="G3529" s="117">
        <v>3.2838780000000001</v>
      </c>
      <c r="N3529" s="117" t="str">
        <f t="shared" si="333"/>
        <v>268000222000</v>
      </c>
      <c r="O3529" s="117">
        <f t="shared" si="334"/>
        <v>62</v>
      </c>
      <c r="P3529" s="117">
        <f t="shared" si="335"/>
        <v>51</v>
      </c>
      <c r="R3529" s="117" t="e">
        <f>VLOOKUP(B3529&amp;"-"&amp;C3529,Backgroundconc!$A$3:$E$2100,4,FALSE)</f>
        <v>#N/A</v>
      </c>
      <c r="S3529" s="117" t="e">
        <f>VLOOKUP(B3529&amp;"-"&amp;C3529,Backgroundconc!$A$3:$E$2100,5,FALSE)</f>
        <v>#N/A</v>
      </c>
    </row>
    <row r="3530" spans="1:19">
      <c r="A3530" s="117" t="str">
        <f t="shared" si="332"/>
        <v>62522012</v>
      </c>
      <c r="B3530" s="117">
        <f t="shared" si="330"/>
        <v>62</v>
      </c>
      <c r="C3530" s="117">
        <f t="shared" si="331"/>
        <v>52</v>
      </c>
      <c r="D3530" s="117">
        <v>268000</v>
      </c>
      <c r="E3530" s="117">
        <v>226000</v>
      </c>
      <c r="F3530" s="117">
        <v>2012</v>
      </c>
      <c r="G3530" s="117">
        <v>3.0826479999999998</v>
      </c>
      <c r="N3530" s="117" t="str">
        <f t="shared" si="333"/>
        <v>268000226000</v>
      </c>
      <c r="O3530" s="117">
        <f t="shared" si="334"/>
        <v>62</v>
      </c>
      <c r="P3530" s="117">
        <f t="shared" si="335"/>
        <v>52</v>
      </c>
      <c r="R3530" s="117" t="e">
        <f>VLOOKUP(B3530&amp;"-"&amp;C3530,Backgroundconc!$A$3:$E$2100,4,FALSE)</f>
        <v>#N/A</v>
      </c>
      <c r="S3530" s="117" t="e">
        <f>VLOOKUP(B3530&amp;"-"&amp;C3530,Backgroundconc!$A$3:$E$2100,5,FALSE)</f>
        <v>#N/A</v>
      </c>
    </row>
    <row r="3531" spans="1:19">
      <c r="A3531" s="117" t="str">
        <f t="shared" si="332"/>
        <v>62532012</v>
      </c>
      <c r="B3531" s="117">
        <f t="shared" si="330"/>
        <v>62</v>
      </c>
      <c r="C3531" s="117">
        <f t="shared" si="331"/>
        <v>53</v>
      </c>
      <c r="D3531" s="117">
        <v>268000</v>
      </c>
      <c r="E3531" s="117">
        <v>230000</v>
      </c>
      <c r="F3531" s="117">
        <v>2012</v>
      </c>
      <c r="G3531" s="117">
        <v>3.241879</v>
      </c>
      <c r="N3531" s="117" t="str">
        <f t="shared" si="333"/>
        <v>268000230000</v>
      </c>
      <c r="O3531" s="117">
        <f t="shared" si="334"/>
        <v>62</v>
      </c>
      <c r="P3531" s="117">
        <f t="shared" si="335"/>
        <v>53</v>
      </c>
      <c r="R3531" s="117" t="e">
        <f>VLOOKUP(B3531&amp;"-"&amp;C3531,Backgroundconc!$A$3:$E$2100,4,FALSE)</f>
        <v>#N/A</v>
      </c>
      <c r="S3531" s="117" t="e">
        <f>VLOOKUP(B3531&amp;"-"&amp;C3531,Backgroundconc!$A$3:$E$2100,5,FALSE)</f>
        <v>#N/A</v>
      </c>
    </row>
    <row r="3532" spans="1:19">
      <c r="A3532" s="117" t="str">
        <f t="shared" si="332"/>
        <v>62542012</v>
      </c>
      <c r="B3532" s="117">
        <f t="shared" si="330"/>
        <v>62</v>
      </c>
      <c r="C3532" s="117">
        <f t="shared" si="331"/>
        <v>54</v>
      </c>
      <c r="D3532" s="117">
        <v>268000</v>
      </c>
      <c r="E3532" s="117">
        <v>234000</v>
      </c>
      <c r="F3532" s="117">
        <v>2012</v>
      </c>
      <c r="G3532" s="117">
        <v>3.358066</v>
      </c>
      <c r="N3532" s="117" t="str">
        <f t="shared" si="333"/>
        <v>268000234000</v>
      </c>
      <c r="O3532" s="117">
        <f t="shared" si="334"/>
        <v>62</v>
      </c>
      <c r="P3532" s="117">
        <f t="shared" si="335"/>
        <v>54</v>
      </c>
      <c r="R3532" s="117" t="e">
        <f>VLOOKUP(B3532&amp;"-"&amp;C3532,Backgroundconc!$A$3:$E$2100,4,FALSE)</f>
        <v>#N/A</v>
      </c>
      <c r="S3532" s="117" t="e">
        <f>VLOOKUP(B3532&amp;"-"&amp;C3532,Backgroundconc!$A$3:$E$2100,5,FALSE)</f>
        <v>#N/A</v>
      </c>
    </row>
    <row r="3533" spans="1:19">
      <c r="A3533" s="117" t="str">
        <f t="shared" si="332"/>
        <v>62552012</v>
      </c>
      <c r="B3533" s="117">
        <f t="shared" si="330"/>
        <v>62</v>
      </c>
      <c r="C3533" s="117">
        <f t="shared" si="331"/>
        <v>55</v>
      </c>
      <c r="D3533" s="117">
        <v>268000</v>
      </c>
      <c r="E3533" s="117">
        <v>238000</v>
      </c>
      <c r="F3533" s="117">
        <v>2012</v>
      </c>
      <c r="G3533" s="117">
        <v>3.1197149999999998</v>
      </c>
      <c r="N3533" s="117" t="str">
        <f t="shared" si="333"/>
        <v>268000238000</v>
      </c>
      <c r="O3533" s="117">
        <f t="shared" si="334"/>
        <v>62</v>
      </c>
      <c r="P3533" s="117">
        <f t="shared" si="335"/>
        <v>55</v>
      </c>
      <c r="R3533" s="117" t="e">
        <f>VLOOKUP(B3533&amp;"-"&amp;C3533,Backgroundconc!$A$3:$E$2100,4,FALSE)</f>
        <v>#N/A</v>
      </c>
      <c r="S3533" s="117" t="e">
        <f>VLOOKUP(B3533&amp;"-"&amp;C3533,Backgroundconc!$A$3:$E$2100,5,FALSE)</f>
        <v>#N/A</v>
      </c>
    </row>
    <row r="3534" spans="1:19">
      <c r="A3534" s="117" t="str">
        <f t="shared" si="332"/>
        <v>62562012</v>
      </c>
      <c r="B3534" s="117">
        <f t="shared" si="330"/>
        <v>62</v>
      </c>
      <c r="C3534" s="117">
        <f t="shared" si="331"/>
        <v>56</v>
      </c>
      <c r="D3534" s="117">
        <v>268000</v>
      </c>
      <c r="E3534" s="117">
        <v>242000</v>
      </c>
      <c r="F3534" s="117">
        <v>2012</v>
      </c>
      <c r="G3534" s="117">
        <v>3.41011</v>
      </c>
      <c r="N3534" s="117" t="str">
        <f t="shared" si="333"/>
        <v>268000242000</v>
      </c>
      <c r="O3534" s="117">
        <f t="shared" si="334"/>
        <v>62</v>
      </c>
      <c r="P3534" s="117">
        <f t="shared" si="335"/>
        <v>56</v>
      </c>
      <c r="R3534" s="117" t="e">
        <f>VLOOKUP(B3534&amp;"-"&amp;C3534,Backgroundconc!$A$3:$E$2100,4,FALSE)</f>
        <v>#N/A</v>
      </c>
      <c r="S3534" s="117" t="e">
        <f>VLOOKUP(B3534&amp;"-"&amp;C3534,Backgroundconc!$A$3:$E$2100,5,FALSE)</f>
        <v>#N/A</v>
      </c>
    </row>
    <row r="3535" spans="1:19">
      <c r="A3535" s="117" t="str">
        <f t="shared" si="332"/>
        <v>62572012</v>
      </c>
      <c r="B3535" s="117">
        <f t="shared" si="330"/>
        <v>62</v>
      </c>
      <c r="C3535" s="117">
        <f t="shared" si="331"/>
        <v>57</v>
      </c>
      <c r="D3535" s="117">
        <v>268000</v>
      </c>
      <c r="E3535" s="117">
        <v>246000</v>
      </c>
      <c r="F3535" s="117">
        <v>2012</v>
      </c>
      <c r="G3535" s="117">
        <v>3.5010509999999999</v>
      </c>
      <c r="N3535" s="117" t="str">
        <f t="shared" si="333"/>
        <v>268000246000</v>
      </c>
      <c r="O3535" s="117">
        <f t="shared" si="334"/>
        <v>62</v>
      </c>
      <c r="P3535" s="117">
        <f t="shared" si="335"/>
        <v>57</v>
      </c>
      <c r="R3535" s="117" t="e">
        <f>VLOOKUP(B3535&amp;"-"&amp;C3535,Backgroundconc!$A$3:$E$2100,4,FALSE)</f>
        <v>#N/A</v>
      </c>
      <c r="S3535" s="117" t="e">
        <f>VLOOKUP(B3535&amp;"-"&amp;C3535,Backgroundconc!$A$3:$E$2100,5,FALSE)</f>
        <v>#N/A</v>
      </c>
    </row>
    <row r="3536" spans="1:19">
      <c r="A3536" s="117" t="str">
        <f t="shared" si="332"/>
        <v>6312012</v>
      </c>
      <c r="B3536" s="117">
        <f t="shared" si="330"/>
        <v>63</v>
      </c>
      <c r="C3536" s="117">
        <f t="shared" si="331"/>
        <v>1</v>
      </c>
      <c r="D3536" s="117">
        <v>272000</v>
      </c>
      <c r="E3536" s="117">
        <v>22000</v>
      </c>
      <c r="F3536" s="117">
        <v>2012</v>
      </c>
      <c r="G3536" s="117">
        <v>3.384064</v>
      </c>
      <c r="N3536" s="117" t="str">
        <f t="shared" si="333"/>
        <v>27200022000</v>
      </c>
      <c r="O3536" s="117">
        <f t="shared" si="334"/>
        <v>63</v>
      </c>
      <c r="P3536" s="117">
        <f t="shared" si="335"/>
        <v>1</v>
      </c>
      <c r="R3536" s="117" t="e">
        <f>VLOOKUP(B3536&amp;"-"&amp;C3536,Backgroundconc!$A$3:$E$2100,4,FALSE)</f>
        <v>#N/A</v>
      </c>
      <c r="S3536" s="117" t="e">
        <f>VLOOKUP(B3536&amp;"-"&amp;C3536,Backgroundconc!$A$3:$E$2100,5,FALSE)</f>
        <v>#N/A</v>
      </c>
    </row>
    <row r="3537" spans="1:19">
      <c r="A3537" s="117" t="str">
        <f t="shared" si="332"/>
        <v>6322012</v>
      </c>
      <c r="B3537" s="117">
        <f t="shared" si="330"/>
        <v>63</v>
      </c>
      <c r="C3537" s="117">
        <f t="shared" si="331"/>
        <v>2</v>
      </c>
      <c r="D3537" s="117">
        <v>272000</v>
      </c>
      <c r="E3537" s="117">
        <v>26000</v>
      </c>
      <c r="F3537" s="117">
        <v>2012</v>
      </c>
      <c r="G3537" s="117">
        <v>3.2613379999999998</v>
      </c>
      <c r="N3537" s="117" t="str">
        <f t="shared" si="333"/>
        <v>27200026000</v>
      </c>
      <c r="O3537" s="117">
        <f t="shared" si="334"/>
        <v>63</v>
      </c>
      <c r="P3537" s="117">
        <f t="shared" si="335"/>
        <v>2</v>
      </c>
      <c r="R3537" s="117" t="e">
        <f>VLOOKUP(B3537&amp;"-"&amp;C3537,Backgroundconc!$A$3:$E$2100,4,FALSE)</f>
        <v>#N/A</v>
      </c>
      <c r="S3537" s="117" t="e">
        <f>VLOOKUP(B3537&amp;"-"&amp;C3537,Backgroundconc!$A$3:$E$2100,5,FALSE)</f>
        <v>#N/A</v>
      </c>
    </row>
    <row r="3538" spans="1:19">
      <c r="A3538" s="117" t="str">
        <f t="shared" si="332"/>
        <v>6332012</v>
      </c>
      <c r="B3538" s="117">
        <f t="shared" si="330"/>
        <v>63</v>
      </c>
      <c r="C3538" s="117">
        <f t="shared" si="331"/>
        <v>3</v>
      </c>
      <c r="D3538" s="117">
        <v>272000</v>
      </c>
      <c r="E3538" s="117">
        <v>30000</v>
      </c>
      <c r="F3538" s="117">
        <v>2012</v>
      </c>
      <c r="G3538" s="117">
        <v>3.3148010000000001</v>
      </c>
      <c r="N3538" s="117" t="str">
        <f t="shared" si="333"/>
        <v>27200030000</v>
      </c>
      <c r="O3538" s="117">
        <f t="shared" si="334"/>
        <v>63</v>
      </c>
      <c r="P3538" s="117">
        <f t="shared" si="335"/>
        <v>3</v>
      </c>
      <c r="R3538" s="117" t="e">
        <f>VLOOKUP(B3538&amp;"-"&amp;C3538,Backgroundconc!$A$3:$E$2100,4,FALSE)</f>
        <v>#N/A</v>
      </c>
      <c r="S3538" s="117" t="e">
        <f>VLOOKUP(B3538&amp;"-"&amp;C3538,Backgroundconc!$A$3:$E$2100,5,FALSE)</f>
        <v>#N/A</v>
      </c>
    </row>
    <row r="3539" spans="1:19">
      <c r="A3539" s="117" t="str">
        <f t="shared" si="332"/>
        <v>6342012</v>
      </c>
      <c r="B3539" s="117">
        <f t="shared" si="330"/>
        <v>63</v>
      </c>
      <c r="C3539" s="117">
        <f t="shared" si="331"/>
        <v>4</v>
      </c>
      <c r="D3539" s="117">
        <v>272000</v>
      </c>
      <c r="E3539" s="117">
        <v>34000</v>
      </c>
      <c r="F3539" s="117">
        <v>2012</v>
      </c>
      <c r="G3539" s="117">
        <v>3.4813299999999998</v>
      </c>
      <c r="N3539" s="117" t="str">
        <f t="shared" si="333"/>
        <v>27200034000</v>
      </c>
      <c r="O3539" s="117">
        <f t="shared" si="334"/>
        <v>63</v>
      </c>
      <c r="P3539" s="117">
        <f t="shared" si="335"/>
        <v>4</v>
      </c>
      <c r="R3539" s="117" t="e">
        <f>VLOOKUP(B3539&amp;"-"&amp;C3539,Backgroundconc!$A$3:$E$2100,4,FALSE)</f>
        <v>#N/A</v>
      </c>
      <c r="S3539" s="117" t="e">
        <f>VLOOKUP(B3539&amp;"-"&amp;C3539,Backgroundconc!$A$3:$E$2100,5,FALSE)</f>
        <v>#N/A</v>
      </c>
    </row>
    <row r="3540" spans="1:19">
      <c r="A3540" s="117" t="str">
        <f t="shared" si="332"/>
        <v>6352012</v>
      </c>
      <c r="B3540" s="117">
        <f t="shared" si="330"/>
        <v>63</v>
      </c>
      <c r="C3540" s="117">
        <f t="shared" si="331"/>
        <v>5</v>
      </c>
      <c r="D3540" s="117">
        <v>272000</v>
      </c>
      <c r="E3540" s="117">
        <v>38000</v>
      </c>
      <c r="F3540" s="117">
        <v>2012</v>
      </c>
      <c r="G3540" s="117">
        <v>3.140644</v>
      </c>
      <c r="N3540" s="117" t="str">
        <f t="shared" si="333"/>
        <v>27200038000</v>
      </c>
      <c r="O3540" s="117">
        <f t="shared" si="334"/>
        <v>63</v>
      </c>
      <c r="P3540" s="117">
        <f t="shared" si="335"/>
        <v>5</v>
      </c>
      <c r="R3540" s="117" t="e">
        <f>VLOOKUP(B3540&amp;"-"&amp;C3540,Backgroundconc!$A$3:$E$2100,4,FALSE)</f>
        <v>#N/A</v>
      </c>
      <c r="S3540" s="117" t="e">
        <f>VLOOKUP(B3540&amp;"-"&amp;C3540,Backgroundconc!$A$3:$E$2100,5,FALSE)</f>
        <v>#N/A</v>
      </c>
    </row>
    <row r="3541" spans="1:19">
      <c r="A3541" s="117" t="str">
        <f t="shared" si="332"/>
        <v>6362012</v>
      </c>
      <c r="B3541" s="117">
        <f t="shared" si="330"/>
        <v>63</v>
      </c>
      <c r="C3541" s="117">
        <f t="shared" si="331"/>
        <v>6</v>
      </c>
      <c r="D3541" s="117">
        <v>272000</v>
      </c>
      <c r="E3541" s="117">
        <v>42000</v>
      </c>
      <c r="F3541" s="117">
        <v>2012</v>
      </c>
      <c r="G3541" s="117">
        <v>3.1950590000000001</v>
      </c>
      <c r="N3541" s="117" t="str">
        <f t="shared" si="333"/>
        <v>27200042000</v>
      </c>
      <c r="O3541" s="117">
        <f t="shared" si="334"/>
        <v>63</v>
      </c>
      <c r="P3541" s="117">
        <f t="shared" si="335"/>
        <v>6</v>
      </c>
      <c r="R3541" s="117" t="e">
        <f>VLOOKUP(B3541&amp;"-"&amp;C3541,Backgroundconc!$A$3:$E$2100,4,FALSE)</f>
        <v>#N/A</v>
      </c>
      <c r="S3541" s="117" t="e">
        <f>VLOOKUP(B3541&amp;"-"&amp;C3541,Backgroundconc!$A$3:$E$2100,5,FALSE)</f>
        <v>#N/A</v>
      </c>
    </row>
    <row r="3542" spans="1:19">
      <c r="A3542" s="117" t="str">
        <f t="shared" si="332"/>
        <v>6372012</v>
      </c>
      <c r="B3542" s="117">
        <f t="shared" si="330"/>
        <v>63</v>
      </c>
      <c r="C3542" s="117">
        <f t="shared" si="331"/>
        <v>7</v>
      </c>
      <c r="D3542" s="117">
        <v>272000</v>
      </c>
      <c r="E3542" s="117">
        <v>46000</v>
      </c>
      <c r="F3542" s="117">
        <v>2012</v>
      </c>
      <c r="G3542" s="117">
        <v>3.023962</v>
      </c>
      <c r="N3542" s="117" t="str">
        <f t="shared" si="333"/>
        <v>27200046000</v>
      </c>
      <c r="O3542" s="117">
        <f t="shared" si="334"/>
        <v>63</v>
      </c>
      <c r="P3542" s="117">
        <f t="shared" si="335"/>
        <v>7</v>
      </c>
      <c r="R3542" s="117" t="e">
        <f>VLOOKUP(B3542&amp;"-"&amp;C3542,Backgroundconc!$A$3:$E$2100,4,FALSE)</f>
        <v>#N/A</v>
      </c>
      <c r="S3542" s="117" t="e">
        <f>VLOOKUP(B3542&amp;"-"&amp;C3542,Backgroundconc!$A$3:$E$2100,5,FALSE)</f>
        <v>#N/A</v>
      </c>
    </row>
    <row r="3543" spans="1:19">
      <c r="A3543" s="117" t="str">
        <f t="shared" si="332"/>
        <v>6382012</v>
      </c>
      <c r="B3543" s="117">
        <f t="shared" si="330"/>
        <v>63</v>
      </c>
      <c r="C3543" s="117">
        <f t="shared" si="331"/>
        <v>8</v>
      </c>
      <c r="D3543" s="117">
        <v>272000</v>
      </c>
      <c r="E3543" s="117">
        <v>50000</v>
      </c>
      <c r="F3543" s="117">
        <v>2012</v>
      </c>
      <c r="G3543" s="117">
        <v>3.1122109999999998</v>
      </c>
      <c r="N3543" s="117" t="str">
        <f t="shared" si="333"/>
        <v>27200050000</v>
      </c>
      <c r="O3543" s="117">
        <f t="shared" si="334"/>
        <v>63</v>
      </c>
      <c r="P3543" s="117">
        <f t="shared" si="335"/>
        <v>8</v>
      </c>
      <c r="R3543" s="117" t="e">
        <f>VLOOKUP(B3543&amp;"-"&amp;C3543,Backgroundconc!$A$3:$E$2100,4,FALSE)</f>
        <v>#N/A</v>
      </c>
      <c r="S3543" s="117" t="e">
        <f>VLOOKUP(B3543&amp;"-"&amp;C3543,Backgroundconc!$A$3:$E$2100,5,FALSE)</f>
        <v>#N/A</v>
      </c>
    </row>
    <row r="3544" spans="1:19">
      <c r="A3544" s="117" t="str">
        <f t="shared" si="332"/>
        <v>6392012</v>
      </c>
      <c r="B3544" s="117">
        <f t="shared" si="330"/>
        <v>63</v>
      </c>
      <c r="C3544" s="117">
        <f t="shared" si="331"/>
        <v>9</v>
      </c>
      <c r="D3544" s="117">
        <v>272000</v>
      </c>
      <c r="E3544" s="117">
        <v>54000</v>
      </c>
      <c r="F3544" s="117">
        <v>2012</v>
      </c>
      <c r="G3544" s="117">
        <v>3.1239210000000002</v>
      </c>
      <c r="N3544" s="117" t="str">
        <f t="shared" si="333"/>
        <v>27200054000</v>
      </c>
      <c r="O3544" s="117">
        <f t="shared" si="334"/>
        <v>63</v>
      </c>
      <c r="P3544" s="117">
        <f t="shared" si="335"/>
        <v>9</v>
      </c>
      <c r="R3544" s="117" t="e">
        <f>VLOOKUP(B3544&amp;"-"&amp;C3544,Backgroundconc!$A$3:$E$2100,4,FALSE)</f>
        <v>#N/A</v>
      </c>
      <c r="S3544" s="117" t="e">
        <f>VLOOKUP(B3544&amp;"-"&amp;C3544,Backgroundconc!$A$3:$E$2100,5,FALSE)</f>
        <v>#N/A</v>
      </c>
    </row>
    <row r="3545" spans="1:19">
      <c r="A3545" s="117" t="str">
        <f t="shared" si="332"/>
        <v>63102012</v>
      </c>
      <c r="B3545" s="117">
        <f t="shared" si="330"/>
        <v>63</v>
      </c>
      <c r="C3545" s="117">
        <f t="shared" si="331"/>
        <v>10</v>
      </c>
      <c r="D3545" s="117">
        <v>272000</v>
      </c>
      <c r="E3545" s="117">
        <v>58000</v>
      </c>
      <c r="F3545" s="117">
        <v>2012</v>
      </c>
      <c r="G3545" s="117">
        <v>2.7012689999999999</v>
      </c>
      <c r="N3545" s="117" t="str">
        <f t="shared" si="333"/>
        <v>27200058000</v>
      </c>
      <c r="O3545" s="117">
        <f t="shared" si="334"/>
        <v>63</v>
      </c>
      <c r="P3545" s="117">
        <f t="shared" si="335"/>
        <v>10</v>
      </c>
      <c r="R3545" s="117" t="e">
        <f>VLOOKUP(B3545&amp;"-"&amp;C3545,Backgroundconc!$A$3:$E$2100,4,FALSE)</f>
        <v>#N/A</v>
      </c>
      <c r="S3545" s="117" t="e">
        <f>VLOOKUP(B3545&amp;"-"&amp;C3545,Backgroundconc!$A$3:$E$2100,5,FALSE)</f>
        <v>#N/A</v>
      </c>
    </row>
    <row r="3546" spans="1:19">
      <c r="A3546" s="117" t="str">
        <f t="shared" si="332"/>
        <v>63112012</v>
      </c>
      <c r="B3546" s="117">
        <f t="shared" si="330"/>
        <v>63</v>
      </c>
      <c r="C3546" s="117">
        <f t="shared" si="331"/>
        <v>11</v>
      </c>
      <c r="D3546" s="117">
        <v>272000</v>
      </c>
      <c r="E3546" s="117">
        <v>62000</v>
      </c>
      <c r="F3546" s="117">
        <v>2012</v>
      </c>
      <c r="G3546" s="117">
        <v>2.9412509999999998</v>
      </c>
      <c r="N3546" s="117" t="str">
        <f t="shared" si="333"/>
        <v>27200062000</v>
      </c>
      <c r="O3546" s="117">
        <f t="shared" si="334"/>
        <v>63</v>
      </c>
      <c r="P3546" s="117">
        <f t="shared" si="335"/>
        <v>11</v>
      </c>
      <c r="R3546" s="117" t="e">
        <f>VLOOKUP(B3546&amp;"-"&amp;C3546,Backgroundconc!$A$3:$E$2100,4,FALSE)</f>
        <v>#N/A</v>
      </c>
      <c r="S3546" s="117" t="e">
        <f>VLOOKUP(B3546&amp;"-"&amp;C3546,Backgroundconc!$A$3:$E$2100,5,FALSE)</f>
        <v>#N/A</v>
      </c>
    </row>
    <row r="3547" spans="1:19">
      <c r="A3547" s="117" t="str">
        <f t="shared" si="332"/>
        <v>63122012</v>
      </c>
      <c r="B3547" s="117">
        <f t="shared" si="330"/>
        <v>63</v>
      </c>
      <c r="C3547" s="117">
        <f t="shared" si="331"/>
        <v>12</v>
      </c>
      <c r="D3547" s="117">
        <v>272000</v>
      </c>
      <c r="E3547" s="117">
        <v>66000</v>
      </c>
      <c r="F3547" s="117">
        <v>2012</v>
      </c>
      <c r="G3547" s="117">
        <v>2.759585</v>
      </c>
      <c r="N3547" s="117" t="str">
        <f t="shared" si="333"/>
        <v>27200066000</v>
      </c>
      <c r="O3547" s="117">
        <f t="shared" si="334"/>
        <v>63</v>
      </c>
      <c r="P3547" s="117">
        <f t="shared" si="335"/>
        <v>12</v>
      </c>
      <c r="R3547" s="117" t="e">
        <f>VLOOKUP(B3547&amp;"-"&amp;C3547,Backgroundconc!$A$3:$E$2100,4,FALSE)</f>
        <v>#N/A</v>
      </c>
      <c r="S3547" s="117" t="e">
        <f>VLOOKUP(B3547&amp;"-"&amp;C3547,Backgroundconc!$A$3:$E$2100,5,FALSE)</f>
        <v>#N/A</v>
      </c>
    </row>
    <row r="3548" spans="1:19">
      <c r="A3548" s="117" t="str">
        <f t="shared" si="332"/>
        <v>63132012</v>
      </c>
      <c r="B3548" s="117">
        <f t="shared" ref="B3548:B3611" si="336">(D3548-24000)/4000+1</f>
        <v>63</v>
      </c>
      <c r="C3548" s="117">
        <f t="shared" ref="C3548:C3611" si="337">(E3548-22000)/4000+1</f>
        <v>13</v>
      </c>
      <c r="D3548" s="117">
        <v>272000</v>
      </c>
      <c r="E3548" s="117">
        <v>70000</v>
      </c>
      <c r="F3548" s="117">
        <v>2012</v>
      </c>
      <c r="G3548" s="117">
        <v>2.935864</v>
      </c>
      <c r="N3548" s="117" t="str">
        <f t="shared" si="333"/>
        <v>27200070000</v>
      </c>
      <c r="O3548" s="117">
        <f t="shared" si="334"/>
        <v>63</v>
      </c>
      <c r="P3548" s="117">
        <f t="shared" si="335"/>
        <v>13</v>
      </c>
      <c r="R3548" s="117" t="e">
        <f>VLOOKUP(B3548&amp;"-"&amp;C3548,Backgroundconc!$A$3:$E$2100,4,FALSE)</f>
        <v>#N/A</v>
      </c>
      <c r="S3548" s="117" t="e">
        <f>VLOOKUP(B3548&amp;"-"&amp;C3548,Backgroundconc!$A$3:$E$2100,5,FALSE)</f>
        <v>#N/A</v>
      </c>
    </row>
    <row r="3549" spans="1:19">
      <c r="A3549" s="117" t="str">
        <f t="shared" si="332"/>
        <v>63142012</v>
      </c>
      <c r="B3549" s="117">
        <f t="shared" si="336"/>
        <v>63</v>
      </c>
      <c r="C3549" s="117">
        <f t="shared" si="337"/>
        <v>14</v>
      </c>
      <c r="D3549" s="117">
        <v>272000</v>
      </c>
      <c r="E3549" s="117">
        <v>74000</v>
      </c>
      <c r="F3549" s="117">
        <v>2012</v>
      </c>
      <c r="G3549" s="117">
        <v>3.043371</v>
      </c>
      <c r="N3549" s="117" t="str">
        <f t="shared" si="333"/>
        <v>27200074000</v>
      </c>
      <c r="O3549" s="117">
        <f t="shared" si="334"/>
        <v>63</v>
      </c>
      <c r="P3549" s="117">
        <f t="shared" si="335"/>
        <v>14</v>
      </c>
      <c r="R3549" s="117" t="e">
        <f>VLOOKUP(B3549&amp;"-"&amp;C3549,Backgroundconc!$A$3:$E$2100,4,FALSE)</f>
        <v>#N/A</v>
      </c>
      <c r="S3549" s="117" t="e">
        <f>VLOOKUP(B3549&amp;"-"&amp;C3549,Backgroundconc!$A$3:$E$2100,5,FALSE)</f>
        <v>#N/A</v>
      </c>
    </row>
    <row r="3550" spans="1:19">
      <c r="A3550" s="117" t="str">
        <f t="shared" si="332"/>
        <v>63152012</v>
      </c>
      <c r="B3550" s="117">
        <f t="shared" si="336"/>
        <v>63</v>
      </c>
      <c r="C3550" s="117">
        <f t="shared" si="337"/>
        <v>15</v>
      </c>
      <c r="D3550" s="117">
        <v>272000</v>
      </c>
      <c r="E3550" s="117">
        <v>78000</v>
      </c>
      <c r="F3550" s="117">
        <v>2012</v>
      </c>
      <c r="G3550" s="117">
        <v>3.0863119999999999</v>
      </c>
      <c r="N3550" s="117" t="str">
        <f t="shared" si="333"/>
        <v>27200078000</v>
      </c>
      <c r="O3550" s="117">
        <f t="shared" si="334"/>
        <v>63</v>
      </c>
      <c r="P3550" s="117">
        <f t="shared" si="335"/>
        <v>15</v>
      </c>
      <c r="R3550" s="117" t="e">
        <f>VLOOKUP(B3550&amp;"-"&amp;C3550,Backgroundconc!$A$3:$E$2100,4,FALSE)</f>
        <v>#N/A</v>
      </c>
      <c r="S3550" s="117" t="e">
        <f>VLOOKUP(B3550&amp;"-"&amp;C3550,Backgroundconc!$A$3:$E$2100,5,FALSE)</f>
        <v>#N/A</v>
      </c>
    </row>
    <row r="3551" spans="1:19">
      <c r="A3551" s="117" t="str">
        <f t="shared" si="332"/>
        <v>63162012</v>
      </c>
      <c r="B3551" s="117">
        <f t="shared" si="336"/>
        <v>63</v>
      </c>
      <c r="C3551" s="117">
        <f t="shared" si="337"/>
        <v>16</v>
      </c>
      <c r="D3551" s="117">
        <v>272000</v>
      </c>
      <c r="E3551" s="117">
        <v>82000</v>
      </c>
      <c r="F3551" s="117">
        <v>2012</v>
      </c>
      <c r="G3551" s="117">
        <v>3.3042280000000002</v>
      </c>
      <c r="N3551" s="117" t="str">
        <f t="shared" si="333"/>
        <v>27200082000</v>
      </c>
      <c r="O3551" s="117">
        <f t="shared" si="334"/>
        <v>63</v>
      </c>
      <c r="P3551" s="117">
        <f t="shared" si="335"/>
        <v>16</v>
      </c>
      <c r="R3551" s="117" t="e">
        <f>VLOOKUP(B3551&amp;"-"&amp;C3551,Backgroundconc!$A$3:$E$2100,4,FALSE)</f>
        <v>#N/A</v>
      </c>
      <c r="S3551" s="117" t="e">
        <f>VLOOKUP(B3551&amp;"-"&amp;C3551,Backgroundconc!$A$3:$E$2100,5,FALSE)</f>
        <v>#N/A</v>
      </c>
    </row>
    <row r="3552" spans="1:19">
      <c r="A3552" s="117" t="str">
        <f t="shared" si="332"/>
        <v>63172012</v>
      </c>
      <c r="B3552" s="117">
        <f t="shared" si="336"/>
        <v>63</v>
      </c>
      <c r="C3552" s="117">
        <f t="shared" si="337"/>
        <v>17</v>
      </c>
      <c r="D3552" s="117">
        <v>272000</v>
      </c>
      <c r="E3552" s="117">
        <v>86000</v>
      </c>
      <c r="F3552" s="117">
        <v>2012</v>
      </c>
      <c r="G3552" s="117">
        <v>3.4102739999999998</v>
      </c>
      <c r="N3552" s="117" t="str">
        <f t="shared" si="333"/>
        <v>27200086000</v>
      </c>
      <c r="O3552" s="117">
        <f t="shared" si="334"/>
        <v>63</v>
      </c>
      <c r="P3552" s="117">
        <f t="shared" si="335"/>
        <v>17</v>
      </c>
      <c r="R3552" s="117" t="e">
        <f>VLOOKUP(B3552&amp;"-"&amp;C3552,Backgroundconc!$A$3:$E$2100,4,FALSE)</f>
        <v>#N/A</v>
      </c>
      <c r="S3552" s="117" t="e">
        <f>VLOOKUP(B3552&amp;"-"&amp;C3552,Backgroundconc!$A$3:$E$2100,5,FALSE)</f>
        <v>#N/A</v>
      </c>
    </row>
    <row r="3553" spans="1:19">
      <c r="A3553" s="117" t="str">
        <f t="shared" si="332"/>
        <v>63182012</v>
      </c>
      <c r="B3553" s="117">
        <f t="shared" si="336"/>
        <v>63</v>
      </c>
      <c r="C3553" s="117">
        <f t="shared" si="337"/>
        <v>18</v>
      </c>
      <c r="D3553" s="117">
        <v>272000</v>
      </c>
      <c r="E3553" s="117">
        <v>90000</v>
      </c>
      <c r="F3553" s="117">
        <v>2012</v>
      </c>
      <c r="G3553" s="117">
        <v>3.5086170000000001</v>
      </c>
      <c r="N3553" s="117" t="str">
        <f t="shared" si="333"/>
        <v>27200090000</v>
      </c>
      <c r="O3553" s="117">
        <f t="shared" si="334"/>
        <v>63</v>
      </c>
      <c r="P3553" s="117">
        <f t="shared" si="335"/>
        <v>18</v>
      </c>
      <c r="R3553" s="117" t="e">
        <f>VLOOKUP(B3553&amp;"-"&amp;C3553,Backgroundconc!$A$3:$E$2100,4,FALSE)</f>
        <v>#N/A</v>
      </c>
      <c r="S3553" s="117" t="e">
        <f>VLOOKUP(B3553&amp;"-"&amp;C3553,Backgroundconc!$A$3:$E$2100,5,FALSE)</f>
        <v>#N/A</v>
      </c>
    </row>
    <row r="3554" spans="1:19">
      <c r="A3554" s="117" t="str">
        <f t="shared" si="332"/>
        <v>63192012</v>
      </c>
      <c r="B3554" s="117">
        <f t="shared" si="336"/>
        <v>63</v>
      </c>
      <c r="C3554" s="117">
        <f t="shared" si="337"/>
        <v>19</v>
      </c>
      <c r="D3554" s="117">
        <v>272000</v>
      </c>
      <c r="E3554" s="117">
        <v>94000</v>
      </c>
      <c r="F3554" s="117">
        <v>2012</v>
      </c>
      <c r="G3554" s="117">
        <v>3.3410259999999998</v>
      </c>
      <c r="N3554" s="117" t="str">
        <f t="shared" si="333"/>
        <v>27200094000</v>
      </c>
      <c r="O3554" s="117">
        <f t="shared" si="334"/>
        <v>63</v>
      </c>
      <c r="P3554" s="117">
        <f t="shared" si="335"/>
        <v>19</v>
      </c>
      <c r="R3554" s="117">
        <f>VLOOKUP(B3554&amp;"-"&amp;C3554,Backgroundconc!$A$3:$E$2100,4,FALSE)</f>
        <v>272000</v>
      </c>
      <c r="S3554" s="117">
        <f>VLOOKUP(B3554&amp;"-"&amp;C3554,Backgroundconc!$A$3:$E$2100,5,FALSE)</f>
        <v>94000</v>
      </c>
    </row>
    <row r="3555" spans="1:19">
      <c r="A3555" s="117" t="str">
        <f t="shared" si="332"/>
        <v>63202012</v>
      </c>
      <c r="B3555" s="117">
        <f t="shared" si="336"/>
        <v>63</v>
      </c>
      <c r="C3555" s="117">
        <f t="shared" si="337"/>
        <v>20</v>
      </c>
      <c r="D3555" s="117">
        <v>272000</v>
      </c>
      <c r="E3555" s="117">
        <v>98000</v>
      </c>
      <c r="F3555" s="117">
        <v>2012</v>
      </c>
      <c r="G3555" s="117">
        <v>3.334775</v>
      </c>
      <c r="N3555" s="117" t="str">
        <f t="shared" si="333"/>
        <v>27200098000</v>
      </c>
      <c r="O3555" s="117">
        <f t="shared" si="334"/>
        <v>63</v>
      </c>
      <c r="P3555" s="117">
        <f t="shared" si="335"/>
        <v>20</v>
      </c>
      <c r="R3555" s="117">
        <f>VLOOKUP(B3555&amp;"-"&amp;C3555,Backgroundconc!$A$3:$E$2100,4,FALSE)</f>
        <v>272000</v>
      </c>
      <c r="S3555" s="117">
        <f>VLOOKUP(B3555&amp;"-"&amp;C3555,Backgroundconc!$A$3:$E$2100,5,FALSE)</f>
        <v>98000</v>
      </c>
    </row>
    <row r="3556" spans="1:19">
      <c r="A3556" s="117" t="str">
        <f t="shared" si="332"/>
        <v>63212012</v>
      </c>
      <c r="B3556" s="117">
        <f t="shared" si="336"/>
        <v>63</v>
      </c>
      <c r="C3556" s="117">
        <f t="shared" si="337"/>
        <v>21</v>
      </c>
      <c r="D3556" s="117">
        <v>272000</v>
      </c>
      <c r="E3556" s="117">
        <v>102000</v>
      </c>
      <c r="F3556" s="117">
        <v>2012</v>
      </c>
      <c r="G3556" s="117">
        <v>3.7694160000000001</v>
      </c>
      <c r="N3556" s="117" t="str">
        <f t="shared" si="333"/>
        <v>272000102000</v>
      </c>
      <c r="O3556" s="117">
        <f t="shared" si="334"/>
        <v>63</v>
      </c>
      <c r="P3556" s="117">
        <f t="shared" si="335"/>
        <v>21</v>
      </c>
      <c r="R3556" s="117">
        <f>VLOOKUP(B3556&amp;"-"&amp;C3556,Backgroundconc!$A$3:$E$2100,4,FALSE)</f>
        <v>272000</v>
      </c>
      <c r="S3556" s="117">
        <f>VLOOKUP(B3556&amp;"-"&amp;C3556,Backgroundconc!$A$3:$E$2100,5,FALSE)</f>
        <v>102000</v>
      </c>
    </row>
    <row r="3557" spans="1:19">
      <c r="A3557" s="117" t="str">
        <f t="shared" si="332"/>
        <v>63222012</v>
      </c>
      <c r="B3557" s="117">
        <f t="shared" si="336"/>
        <v>63</v>
      </c>
      <c r="C3557" s="117">
        <f t="shared" si="337"/>
        <v>22</v>
      </c>
      <c r="D3557" s="117">
        <v>272000</v>
      </c>
      <c r="E3557" s="117">
        <v>106000</v>
      </c>
      <c r="F3557" s="117">
        <v>2012</v>
      </c>
      <c r="G3557" s="117">
        <v>3.910774</v>
      </c>
      <c r="N3557" s="117" t="str">
        <f t="shared" si="333"/>
        <v>272000106000</v>
      </c>
      <c r="O3557" s="117">
        <f t="shared" si="334"/>
        <v>63</v>
      </c>
      <c r="P3557" s="117">
        <f t="shared" si="335"/>
        <v>22</v>
      </c>
      <c r="R3557" s="117">
        <f>VLOOKUP(B3557&amp;"-"&amp;C3557,Backgroundconc!$A$3:$E$2100,4,FALSE)</f>
        <v>272000</v>
      </c>
      <c r="S3557" s="117">
        <f>VLOOKUP(B3557&amp;"-"&amp;C3557,Backgroundconc!$A$3:$E$2100,5,FALSE)</f>
        <v>106000</v>
      </c>
    </row>
    <row r="3558" spans="1:19">
      <c r="A3558" s="117" t="str">
        <f t="shared" si="332"/>
        <v>63232012</v>
      </c>
      <c r="B3558" s="117">
        <f t="shared" si="336"/>
        <v>63</v>
      </c>
      <c r="C3558" s="117">
        <f t="shared" si="337"/>
        <v>23</v>
      </c>
      <c r="D3558" s="117">
        <v>272000</v>
      </c>
      <c r="E3558" s="117">
        <v>110000</v>
      </c>
      <c r="F3558" s="117">
        <v>2012</v>
      </c>
      <c r="G3558" s="117">
        <v>3.8112810000000001</v>
      </c>
      <c r="N3558" s="117" t="str">
        <f t="shared" si="333"/>
        <v>272000110000</v>
      </c>
      <c r="O3558" s="117">
        <f t="shared" si="334"/>
        <v>63</v>
      </c>
      <c r="P3558" s="117">
        <f t="shared" si="335"/>
        <v>23</v>
      </c>
      <c r="R3558" s="117">
        <f>VLOOKUP(B3558&amp;"-"&amp;C3558,Backgroundconc!$A$3:$E$2100,4,FALSE)</f>
        <v>272000</v>
      </c>
      <c r="S3558" s="117">
        <f>VLOOKUP(B3558&amp;"-"&amp;C3558,Backgroundconc!$A$3:$E$2100,5,FALSE)</f>
        <v>110000</v>
      </c>
    </row>
    <row r="3559" spans="1:19">
      <c r="A3559" s="117" t="str">
        <f t="shared" si="332"/>
        <v>63242012</v>
      </c>
      <c r="B3559" s="117">
        <f t="shared" si="336"/>
        <v>63</v>
      </c>
      <c r="C3559" s="117">
        <f t="shared" si="337"/>
        <v>24</v>
      </c>
      <c r="D3559" s="117">
        <v>272000</v>
      </c>
      <c r="E3559" s="117">
        <v>114000</v>
      </c>
      <c r="F3559" s="117">
        <v>2012</v>
      </c>
      <c r="G3559" s="117">
        <v>3.5165259999999998</v>
      </c>
      <c r="N3559" s="117" t="str">
        <f t="shared" si="333"/>
        <v>272000114000</v>
      </c>
      <c r="O3559" s="117">
        <f t="shared" si="334"/>
        <v>63</v>
      </c>
      <c r="P3559" s="117">
        <f t="shared" si="335"/>
        <v>24</v>
      </c>
      <c r="R3559" s="117">
        <f>VLOOKUP(B3559&amp;"-"&amp;C3559,Backgroundconc!$A$3:$E$2100,4,FALSE)</f>
        <v>272000</v>
      </c>
      <c r="S3559" s="117">
        <f>VLOOKUP(B3559&amp;"-"&amp;C3559,Backgroundconc!$A$3:$E$2100,5,FALSE)</f>
        <v>114000</v>
      </c>
    </row>
    <row r="3560" spans="1:19">
      <c r="A3560" s="117" t="str">
        <f t="shared" si="332"/>
        <v>63252012</v>
      </c>
      <c r="B3560" s="117">
        <f t="shared" si="336"/>
        <v>63</v>
      </c>
      <c r="C3560" s="117">
        <f t="shared" si="337"/>
        <v>25</v>
      </c>
      <c r="D3560" s="117">
        <v>272000</v>
      </c>
      <c r="E3560" s="117">
        <v>118000</v>
      </c>
      <c r="F3560" s="117">
        <v>2012</v>
      </c>
      <c r="G3560" s="117">
        <v>3.435549</v>
      </c>
      <c r="N3560" s="117" t="str">
        <f t="shared" si="333"/>
        <v>272000118000</v>
      </c>
      <c r="O3560" s="117">
        <f t="shared" si="334"/>
        <v>63</v>
      </c>
      <c r="P3560" s="117">
        <f t="shared" si="335"/>
        <v>25</v>
      </c>
      <c r="R3560" s="117">
        <f>VLOOKUP(B3560&amp;"-"&amp;C3560,Backgroundconc!$A$3:$E$2100,4,FALSE)</f>
        <v>272000</v>
      </c>
      <c r="S3560" s="117">
        <f>VLOOKUP(B3560&amp;"-"&amp;C3560,Backgroundconc!$A$3:$E$2100,5,FALSE)</f>
        <v>118000</v>
      </c>
    </row>
    <row r="3561" spans="1:19">
      <c r="A3561" s="117" t="str">
        <f t="shared" si="332"/>
        <v>63262012</v>
      </c>
      <c r="B3561" s="117">
        <f t="shared" si="336"/>
        <v>63</v>
      </c>
      <c r="C3561" s="117">
        <f t="shared" si="337"/>
        <v>26</v>
      </c>
      <c r="D3561" s="117">
        <v>272000</v>
      </c>
      <c r="E3561" s="117">
        <v>122000</v>
      </c>
      <c r="F3561" s="117">
        <v>2012</v>
      </c>
      <c r="G3561" s="117">
        <v>3.7110379999999998</v>
      </c>
      <c r="N3561" s="117" t="str">
        <f t="shared" si="333"/>
        <v>272000122000</v>
      </c>
      <c r="O3561" s="117">
        <f t="shared" si="334"/>
        <v>63</v>
      </c>
      <c r="P3561" s="117">
        <f t="shared" si="335"/>
        <v>26</v>
      </c>
      <c r="R3561" s="117">
        <f>VLOOKUP(B3561&amp;"-"&amp;C3561,Backgroundconc!$A$3:$E$2100,4,FALSE)</f>
        <v>272000</v>
      </c>
      <c r="S3561" s="117">
        <f>VLOOKUP(B3561&amp;"-"&amp;C3561,Backgroundconc!$A$3:$E$2100,5,FALSE)</f>
        <v>122000</v>
      </c>
    </row>
    <row r="3562" spans="1:19">
      <c r="A3562" s="117" t="str">
        <f t="shared" si="332"/>
        <v>63272012</v>
      </c>
      <c r="B3562" s="117">
        <f t="shared" si="336"/>
        <v>63</v>
      </c>
      <c r="C3562" s="117">
        <f t="shared" si="337"/>
        <v>27</v>
      </c>
      <c r="D3562" s="117">
        <v>272000</v>
      </c>
      <c r="E3562" s="117">
        <v>126000</v>
      </c>
      <c r="F3562" s="117">
        <v>2012</v>
      </c>
      <c r="G3562" s="117">
        <v>3.6031360000000001</v>
      </c>
      <c r="N3562" s="117" t="str">
        <f t="shared" si="333"/>
        <v>272000126000</v>
      </c>
      <c r="O3562" s="117">
        <f t="shared" si="334"/>
        <v>63</v>
      </c>
      <c r="P3562" s="117">
        <f t="shared" si="335"/>
        <v>27</v>
      </c>
      <c r="R3562" s="117">
        <f>VLOOKUP(B3562&amp;"-"&amp;C3562,Backgroundconc!$A$3:$E$2100,4,FALSE)</f>
        <v>272000</v>
      </c>
      <c r="S3562" s="117">
        <f>VLOOKUP(B3562&amp;"-"&amp;C3562,Backgroundconc!$A$3:$E$2100,5,FALSE)</f>
        <v>126000</v>
      </c>
    </row>
    <row r="3563" spans="1:19">
      <c r="A3563" s="117" t="str">
        <f t="shared" si="332"/>
        <v>63282012</v>
      </c>
      <c r="B3563" s="117">
        <f t="shared" si="336"/>
        <v>63</v>
      </c>
      <c r="C3563" s="117">
        <f t="shared" si="337"/>
        <v>28</v>
      </c>
      <c r="D3563" s="117">
        <v>272000</v>
      </c>
      <c r="E3563" s="117">
        <v>130000</v>
      </c>
      <c r="F3563" s="117">
        <v>2012</v>
      </c>
      <c r="G3563" s="117">
        <v>3.5559080000000001</v>
      </c>
      <c r="N3563" s="117" t="str">
        <f t="shared" si="333"/>
        <v>272000130000</v>
      </c>
      <c r="O3563" s="117">
        <f t="shared" si="334"/>
        <v>63</v>
      </c>
      <c r="P3563" s="117">
        <f t="shared" si="335"/>
        <v>28</v>
      </c>
      <c r="R3563" s="117">
        <f>VLOOKUP(B3563&amp;"-"&amp;C3563,Backgroundconc!$A$3:$E$2100,4,FALSE)</f>
        <v>272000</v>
      </c>
      <c r="S3563" s="117">
        <f>VLOOKUP(B3563&amp;"-"&amp;C3563,Backgroundconc!$A$3:$E$2100,5,FALSE)</f>
        <v>130000</v>
      </c>
    </row>
    <row r="3564" spans="1:19">
      <c r="A3564" s="117" t="str">
        <f t="shared" si="332"/>
        <v>63292012</v>
      </c>
      <c r="B3564" s="117">
        <f t="shared" si="336"/>
        <v>63</v>
      </c>
      <c r="C3564" s="117">
        <f t="shared" si="337"/>
        <v>29</v>
      </c>
      <c r="D3564" s="117">
        <v>272000</v>
      </c>
      <c r="E3564" s="117">
        <v>134000</v>
      </c>
      <c r="F3564" s="117">
        <v>2012</v>
      </c>
      <c r="G3564" s="117">
        <v>3.904709</v>
      </c>
      <c r="N3564" s="117" t="str">
        <f t="shared" si="333"/>
        <v>272000134000</v>
      </c>
      <c r="O3564" s="117">
        <f t="shared" si="334"/>
        <v>63</v>
      </c>
      <c r="P3564" s="117">
        <f t="shared" si="335"/>
        <v>29</v>
      </c>
      <c r="R3564" s="117">
        <f>VLOOKUP(B3564&amp;"-"&amp;C3564,Backgroundconc!$A$3:$E$2100,4,FALSE)</f>
        <v>272000</v>
      </c>
      <c r="S3564" s="117">
        <f>VLOOKUP(B3564&amp;"-"&amp;C3564,Backgroundconc!$A$3:$E$2100,5,FALSE)</f>
        <v>134000</v>
      </c>
    </row>
    <row r="3565" spans="1:19">
      <c r="A3565" s="117" t="str">
        <f t="shared" si="332"/>
        <v>63302012</v>
      </c>
      <c r="B3565" s="117">
        <f t="shared" si="336"/>
        <v>63</v>
      </c>
      <c r="C3565" s="117">
        <f t="shared" si="337"/>
        <v>30</v>
      </c>
      <c r="D3565" s="117">
        <v>272000</v>
      </c>
      <c r="E3565" s="117">
        <v>138000</v>
      </c>
      <c r="F3565" s="117">
        <v>2012</v>
      </c>
      <c r="G3565" s="117">
        <v>3.8318819999999998</v>
      </c>
      <c r="N3565" s="117" t="str">
        <f t="shared" si="333"/>
        <v>272000138000</v>
      </c>
      <c r="O3565" s="117">
        <f t="shared" si="334"/>
        <v>63</v>
      </c>
      <c r="P3565" s="117">
        <f t="shared" si="335"/>
        <v>30</v>
      </c>
      <c r="R3565" s="117">
        <f>VLOOKUP(B3565&amp;"-"&amp;C3565,Backgroundconc!$A$3:$E$2100,4,FALSE)</f>
        <v>272000</v>
      </c>
      <c r="S3565" s="117">
        <f>VLOOKUP(B3565&amp;"-"&amp;C3565,Backgroundconc!$A$3:$E$2100,5,FALSE)</f>
        <v>138000</v>
      </c>
    </row>
    <row r="3566" spans="1:19">
      <c r="A3566" s="117" t="str">
        <f t="shared" si="332"/>
        <v>63312012</v>
      </c>
      <c r="B3566" s="117">
        <f t="shared" si="336"/>
        <v>63</v>
      </c>
      <c r="C3566" s="117">
        <f t="shared" si="337"/>
        <v>31</v>
      </c>
      <c r="D3566" s="117">
        <v>272000</v>
      </c>
      <c r="E3566" s="117">
        <v>142000</v>
      </c>
      <c r="F3566" s="117">
        <v>2012</v>
      </c>
      <c r="G3566" s="117">
        <v>3.347423</v>
      </c>
      <c r="N3566" s="117" t="str">
        <f t="shared" si="333"/>
        <v>272000142000</v>
      </c>
      <c r="O3566" s="117">
        <f t="shared" si="334"/>
        <v>63</v>
      </c>
      <c r="P3566" s="117">
        <f t="shared" si="335"/>
        <v>31</v>
      </c>
      <c r="R3566" s="117">
        <f>VLOOKUP(B3566&amp;"-"&amp;C3566,Backgroundconc!$A$3:$E$2100,4,FALSE)</f>
        <v>272000</v>
      </c>
      <c r="S3566" s="117">
        <f>VLOOKUP(B3566&amp;"-"&amp;C3566,Backgroundconc!$A$3:$E$2100,5,FALSE)</f>
        <v>142000</v>
      </c>
    </row>
    <row r="3567" spans="1:19">
      <c r="A3567" s="117" t="str">
        <f t="shared" si="332"/>
        <v>63322012</v>
      </c>
      <c r="B3567" s="117">
        <f t="shared" si="336"/>
        <v>63</v>
      </c>
      <c r="C3567" s="117">
        <f t="shared" si="337"/>
        <v>32</v>
      </c>
      <c r="D3567" s="117">
        <v>272000</v>
      </c>
      <c r="E3567" s="117">
        <v>146000</v>
      </c>
      <c r="F3567" s="117">
        <v>2012</v>
      </c>
      <c r="G3567" s="117">
        <v>3.2133379999999998</v>
      </c>
      <c r="N3567" s="117" t="str">
        <f t="shared" si="333"/>
        <v>272000146000</v>
      </c>
      <c r="O3567" s="117">
        <f t="shared" si="334"/>
        <v>63</v>
      </c>
      <c r="P3567" s="117">
        <f t="shared" si="335"/>
        <v>32</v>
      </c>
      <c r="R3567" s="117">
        <f>VLOOKUP(B3567&amp;"-"&amp;C3567,Backgroundconc!$A$3:$E$2100,4,FALSE)</f>
        <v>272000</v>
      </c>
      <c r="S3567" s="117">
        <f>VLOOKUP(B3567&amp;"-"&amp;C3567,Backgroundconc!$A$3:$E$2100,5,FALSE)</f>
        <v>146000</v>
      </c>
    </row>
    <row r="3568" spans="1:19">
      <c r="A3568" s="117" t="str">
        <f t="shared" si="332"/>
        <v>63332012</v>
      </c>
      <c r="B3568" s="117">
        <f t="shared" si="336"/>
        <v>63</v>
      </c>
      <c r="C3568" s="117">
        <f t="shared" si="337"/>
        <v>33</v>
      </c>
      <c r="D3568" s="117">
        <v>272000</v>
      </c>
      <c r="E3568" s="117">
        <v>150000</v>
      </c>
      <c r="F3568" s="117">
        <v>2012</v>
      </c>
      <c r="G3568" s="117">
        <v>3.4221569999999999</v>
      </c>
      <c r="N3568" s="117" t="str">
        <f t="shared" si="333"/>
        <v>272000150000</v>
      </c>
      <c r="O3568" s="117">
        <f t="shared" si="334"/>
        <v>63</v>
      </c>
      <c r="P3568" s="117">
        <f t="shared" si="335"/>
        <v>33</v>
      </c>
      <c r="R3568" s="117">
        <f>VLOOKUP(B3568&amp;"-"&amp;C3568,Backgroundconc!$A$3:$E$2100,4,FALSE)</f>
        <v>272000</v>
      </c>
      <c r="S3568" s="117">
        <f>VLOOKUP(B3568&amp;"-"&amp;C3568,Backgroundconc!$A$3:$E$2100,5,FALSE)</f>
        <v>150000</v>
      </c>
    </row>
    <row r="3569" spans="1:19">
      <c r="A3569" s="117" t="str">
        <f t="shared" si="332"/>
        <v>63342012</v>
      </c>
      <c r="B3569" s="117">
        <f t="shared" si="336"/>
        <v>63</v>
      </c>
      <c r="C3569" s="117">
        <f t="shared" si="337"/>
        <v>34</v>
      </c>
      <c r="D3569" s="117">
        <v>272000</v>
      </c>
      <c r="E3569" s="117">
        <v>154000</v>
      </c>
      <c r="F3569" s="117">
        <v>2012</v>
      </c>
      <c r="G3569" s="117">
        <v>3.7785039999999999</v>
      </c>
      <c r="N3569" s="117" t="str">
        <f t="shared" si="333"/>
        <v>272000154000</v>
      </c>
      <c r="O3569" s="117">
        <f t="shared" si="334"/>
        <v>63</v>
      </c>
      <c r="P3569" s="117">
        <f t="shared" si="335"/>
        <v>34</v>
      </c>
      <c r="R3569" s="117">
        <f>VLOOKUP(B3569&amp;"-"&amp;C3569,Backgroundconc!$A$3:$E$2100,4,FALSE)</f>
        <v>272000</v>
      </c>
      <c r="S3569" s="117">
        <f>VLOOKUP(B3569&amp;"-"&amp;C3569,Backgroundconc!$A$3:$E$2100,5,FALSE)</f>
        <v>154000</v>
      </c>
    </row>
    <row r="3570" spans="1:19">
      <c r="A3570" s="117" t="str">
        <f t="shared" si="332"/>
        <v>63352012</v>
      </c>
      <c r="B3570" s="117">
        <f t="shared" si="336"/>
        <v>63</v>
      </c>
      <c r="C3570" s="117">
        <f t="shared" si="337"/>
        <v>35</v>
      </c>
      <c r="D3570" s="117">
        <v>272000</v>
      </c>
      <c r="E3570" s="117">
        <v>158000</v>
      </c>
      <c r="F3570" s="117">
        <v>2012</v>
      </c>
      <c r="G3570" s="117">
        <v>3.3716789999999999</v>
      </c>
      <c r="N3570" s="117" t="str">
        <f t="shared" si="333"/>
        <v>272000158000</v>
      </c>
      <c r="O3570" s="117">
        <f t="shared" si="334"/>
        <v>63</v>
      </c>
      <c r="P3570" s="117">
        <f t="shared" si="335"/>
        <v>35</v>
      </c>
      <c r="R3570" s="117">
        <f>VLOOKUP(B3570&amp;"-"&amp;C3570,Backgroundconc!$A$3:$E$2100,4,FALSE)</f>
        <v>272000</v>
      </c>
      <c r="S3570" s="117">
        <f>VLOOKUP(B3570&amp;"-"&amp;C3570,Backgroundconc!$A$3:$E$2100,5,FALSE)</f>
        <v>158000</v>
      </c>
    </row>
    <row r="3571" spans="1:19">
      <c r="A3571" s="117" t="str">
        <f t="shared" si="332"/>
        <v>63362012</v>
      </c>
      <c r="B3571" s="117">
        <f t="shared" si="336"/>
        <v>63</v>
      </c>
      <c r="C3571" s="117">
        <f t="shared" si="337"/>
        <v>36</v>
      </c>
      <c r="D3571" s="117">
        <v>272000</v>
      </c>
      <c r="E3571" s="117">
        <v>162000</v>
      </c>
      <c r="F3571" s="117">
        <v>2012</v>
      </c>
      <c r="G3571" s="117">
        <v>3.2229450000000002</v>
      </c>
      <c r="N3571" s="117" t="str">
        <f t="shared" si="333"/>
        <v>272000162000</v>
      </c>
      <c r="O3571" s="117">
        <f t="shared" si="334"/>
        <v>63</v>
      </c>
      <c r="P3571" s="117">
        <f t="shared" si="335"/>
        <v>36</v>
      </c>
      <c r="R3571" s="117" t="e">
        <f>VLOOKUP(B3571&amp;"-"&amp;C3571,Backgroundconc!$A$3:$E$2100,4,FALSE)</f>
        <v>#N/A</v>
      </c>
      <c r="S3571" s="117" t="e">
        <f>VLOOKUP(B3571&amp;"-"&amp;C3571,Backgroundconc!$A$3:$E$2100,5,FALSE)</f>
        <v>#N/A</v>
      </c>
    </row>
    <row r="3572" spans="1:19">
      <c r="A3572" s="117" t="str">
        <f t="shared" si="332"/>
        <v>63372012</v>
      </c>
      <c r="B3572" s="117">
        <f t="shared" si="336"/>
        <v>63</v>
      </c>
      <c r="C3572" s="117">
        <f t="shared" si="337"/>
        <v>37</v>
      </c>
      <c r="D3572" s="117">
        <v>272000</v>
      </c>
      <c r="E3572" s="117">
        <v>166000</v>
      </c>
      <c r="F3572" s="117">
        <v>2012</v>
      </c>
      <c r="G3572" s="117">
        <v>3.3566530000000001</v>
      </c>
      <c r="N3572" s="117" t="str">
        <f t="shared" si="333"/>
        <v>272000166000</v>
      </c>
      <c r="O3572" s="117">
        <f t="shared" si="334"/>
        <v>63</v>
      </c>
      <c r="P3572" s="117">
        <f t="shared" si="335"/>
        <v>37</v>
      </c>
      <c r="R3572" s="117" t="e">
        <f>VLOOKUP(B3572&amp;"-"&amp;C3572,Backgroundconc!$A$3:$E$2100,4,FALSE)</f>
        <v>#N/A</v>
      </c>
      <c r="S3572" s="117" t="e">
        <f>VLOOKUP(B3572&amp;"-"&amp;C3572,Backgroundconc!$A$3:$E$2100,5,FALSE)</f>
        <v>#N/A</v>
      </c>
    </row>
    <row r="3573" spans="1:19">
      <c r="A3573" s="117" t="str">
        <f t="shared" si="332"/>
        <v>63382012</v>
      </c>
      <c r="B3573" s="117">
        <f t="shared" si="336"/>
        <v>63</v>
      </c>
      <c r="C3573" s="117">
        <f t="shared" si="337"/>
        <v>38</v>
      </c>
      <c r="D3573" s="117">
        <v>272000</v>
      </c>
      <c r="E3573" s="117">
        <v>170000</v>
      </c>
      <c r="F3573" s="117">
        <v>2012</v>
      </c>
      <c r="G3573" s="117">
        <v>3.2797130000000001</v>
      </c>
      <c r="N3573" s="117" t="str">
        <f t="shared" si="333"/>
        <v>272000170000</v>
      </c>
      <c r="O3573" s="117">
        <f t="shared" si="334"/>
        <v>63</v>
      </c>
      <c r="P3573" s="117">
        <f t="shared" si="335"/>
        <v>38</v>
      </c>
      <c r="R3573" s="117" t="e">
        <f>VLOOKUP(B3573&amp;"-"&amp;C3573,Backgroundconc!$A$3:$E$2100,4,FALSE)</f>
        <v>#N/A</v>
      </c>
      <c r="S3573" s="117" t="e">
        <f>VLOOKUP(B3573&amp;"-"&amp;C3573,Backgroundconc!$A$3:$E$2100,5,FALSE)</f>
        <v>#N/A</v>
      </c>
    </row>
    <row r="3574" spans="1:19">
      <c r="A3574" s="117" t="str">
        <f t="shared" si="332"/>
        <v>63392012</v>
      </c>
      <c r="B3574" s="117">
        <f t="shared" si="336"/>
        <v>63</v>
      </c>
      <c r="C3574" s="117">
        <f t="shared" si="337"/>
        <v>39</v>
      </c>
      <c r="D3574" s="117">
        <v>272000</v>
      </c>
      <c r="E3574" s="117">
        <v>174000</v>
      </c>
      <c r="F3574" s="117">
        <v>2012</v>
      </c>
      <c r="G3574" s="117">
        <v>3.2334290000000001</v>
      </c>
      <c r="N3574" s="117" t="str">
        <f t="shared" si="333"/>
        <v>272000174000</v>
      </c>
      <c r="O3574" s="117">
        <f t="shared" si="334"/>
        <v>63</v>
      </c>
      <c r="P3574" s="117">
        <f t="shared" si="335"/>
        <v>39</v>
      </c>
      <c r="R3574" s="117" t="e">
        <f>VLOOKUP(B3574&amp;"-"&amp;C3574,Backgroundconc!$A$3:$E$2100,4,FALSE)</f>
        <v>#N/A</v>
      </c>
      <c r="S3574" s="117" t="e">
        <f>VLOOKUP(B3574&amp;"-"&amp;C3574,Backgroundconc!$A$3:$E$2100,5,FALSE)</f>
        <v>#N/A</v>
      </c>
    </row>
    <row r="3575" spans="1:19">
      <c r="A3575" s="117" t="str">
        <f t="shared" si="332"/>
        <v>63402012</v>
      </c>
      <c r="B3575" s="117">
        <f t="shared" si="336"/>
        <v>63</v>
      </c>
      <c r="C3575" s="117">
        <f t="shared" si="337"/>
        <v>40</v>
      </c>
      <c r="D3575" s="117">
        <v>272000</v>
      </c>
      <c r="E3575" s="117">
        <v>178000</v>
      </c>
      <c r="F3575" s="117">
        <v>2012</v>
      </c>
      <c r="G3575" s="117">
        <v>3.2492130000000001</v>
      </c>
      <c r="N3575" s="117" t="str">
        <f t="shared" si="333"/>
        <v>272000178000</v>
      </c>
      <c r="O3575" s="117">
        <f t="shared" si="334"/>
        <v>63</v>
      </c>
      <c r="P3575" s="117">
        <f t="shared" si="335"/>
        <v>40</v>
      </c>
      <c r="R3575" s="117" t="e">
        <f>VLOOKUP(B3575&amp;"-"&amp;C3575,Backgroundconc!$A$3:$E$2100,4,FALSE)</f>
        <v>#N/A</v>
      </c>
      <c r="S3575" s="117" t="e">
        <f>VLOOKUP(B3575&amp;"-"&amp;C3575,Backgroundconc!$A$3:$E$2100,5,FALSE)</f>
        <v>#N/A</v>
      </c>
    </row>
    <row r="3576" spans="1:19">
      <c r="A3576" s="117" t="str">
        <f t="shared" si="332"/>
        <v>63412012</v>
      </c>
      <c r="B3576" s="117">
        <f t="shared" si="336"/>
        <v>63</v>
      </c>
      <c r="C3576" s="117">
        <f t="shared" si="337"/>
        <v>41</v>
      </c>
      <c r="D3576" s="117">
        <v>272000</v>
      </c>
      <c r="E3576" s="117">
        <v>182000</v>
      </c>
      <c r="F3576" s="117">
        <v>2012</v>
      </c>
      <c r="G3576" s="117">
        <v>3.1684830000000002</v>
      </c>
      <c r="N3576" s="117" t="str">
        <f t="shared" si="333"/>
        <v>272000182000</v>
      </c>
      <c r="O3576" s="117">
        <f t="shared" si="334"/>
        <v>63</v>
      </c>
      <c r="P3576" s="117">
        <f t="shared" si="335"/>
        <v>41</v>
      </c>
      <c r="R3576" s="117" t="e">
        <f>VLOOKUP(B3576&amp;"-"&amp;C3576,Backgroundconc!$A$3:$E$2100,4,FALSE)</f>
        <v>#N/A</v>
      </c>
      <c r="S3576" s="117" t="e">
        <f>VLOOKUP(B3576&amp;"-"&amp;C3576,Backgroundconc!$A$3:$E$2100,5,FALSE)</f>
        <v>#N/A</v>
      </c>
    </row>
    <row r="3577" spans="1:19">
      <c r="A3577" s="117" t="str">
        <f t="shared" si="332"/>
        <v>63422012</v>
      </c>
      <c r="B3577" s="117">
        <f t="shared" si="336"/>
        <v>63</v>
      </c>
      <c r="C3577" s="117">
        <f t="shared" si="337"/>
        <v>42</v>
      </c>
      <c r="D3577" s="117">
        <v>272000</v>
      </c>
      <c r="E3577" s="117">
        <v>186000</v>
      </c>
      <c r="F3577" s="117">
        <v>2012</v>
      </c>
      <c r="G3577" s="117">
        <v>3.2329180000000002</v>
      </c>
      <c r="N3577" s="117" t="str">
        <f t="shared" si="333"/>
        <v>272000186000</v>
      </c>
      <c r="O3577" s="117">
        <f t="shared" si="334"/>
        <v>63</v>
      </c>
      <c r="P3577" s="117">
        <f t="shared" si="335"/>
        <v>42</v>
      </c>
      <c r="R3577" s="117" t="e">
        <f>VLOOKUP(B3577&amp;"-"&amp;C3577,Backgroundconc!$A$3:$E$2100,4,FALSE)</f>
        <v>#N/A</v>
      </c>
      <c r="S3577" s="117" t="e">
        <f>VLOOKUP(B3577&amp;"-"&amp;C3577,Backgroundconc!$A$3:$E$2100,5,FALSE)</f>
        <v>#N/A</v>
      </c>
    </row>
    <row r="3578" spans="1:19">
      <c r="A3578" s="117" t="str">
        <f t="shared" si="332"/>
        <v>63432012</v>
      </c>
      <c r="B3578" s="117">
        <f t="shared" si="336"/>
        <v>63</v>
      </c>
      <c r="C3578" s="117">
        <f t="shared" si="337"/>
        <v>43</v>
      </c>
      <c r="D3578" s="117">
        <v>272000</v>
      </c>
      <c r="E3578" s="117">
        <v>190000</v>
      </c>
      <c r="F3578" s="117">
        <v>2012</v>
      </c>
      <c r="G3578" s="117">
        <v>3.3132640000000002</v>
      </c>
      <c r="N3578" s="117" t="str">
        <f t="shared" si="333"/>
        <v>272000190000</v>
      </c>
      <c r="O3578" s="117">
        <f t="shared" si="334"/>
        <v>63</v>
      </c>
      <c r="P3578" s="117">
        <f t="shared" si="335"/>
        <v>43</v>
      </c>
      <c r="R3578" s="117" t="e">
        <f>VLOOKUP(B3578&amp;"-"&amp;C3578,Backgroundconc!$A$3:$E$2100,4,FALSE)</f>
        <v>#N/A</v>
      </c>
      <c r="S3578" s="117" t="e">
        <f>VLOOKUP(B3578&amp;"-"&amp;C3578,Backgroundconc!$A$3:$E$2100,5,FALSE)</f>
        <v>#N/A</v>
      </c>
    </row>
    <row r="3579" spans="1:19">
      <c r="A3579" s="117" t="str">
        <f t="shared" si="332"/>
        <v>63442012</v>
      </c>
      <c r="B3579" s="117">
        <f t="shared" si="336"/>
        <v>63</v>
      </c>
      <c r="C3579" s="117">
        <f t="shared" si="337"/>
        <v>44</v>
      </c>
      <c r="D3579" s="117">
        <v>272000</v>
      </c>
      <c r="E3579" s="117">
        <v>194000</v>
      </c>
      <c r="F3579" s="117">
        <v>2012</v>
      </c>
      <c r="G3579" s="117">
        <v>3.1612170000000002</v>
      </c>
      <c r="N3579" s="117" t="str">
        <f t="shared" si="333"/>
        <v>272000194000</v>
      </c>
      <c r="O3579" s="117">
        <f t="shared" si="334"/>
        <v>63</v>
      </c>
      <c r="P3579" s="117">
        <f t="shared" si="335"/>
        <v>44</v>
      </c>
      <c r="R3579" s="117" t="e">
        <f>VLOOKUP(B3579&amp;"-"&amp;C3579,Backgroundconc!$A$3:$E$2100,4,FALSE)</f>
        <v>#N/A</v>
      </c>
      <c r="S3579" s="117" t="e">
        <f>VLOOKUP(B3579&amp;"-"&amp;C3579,Backgroundconc!$A$3:$E$2100,5,FALSE)</f>
        <v>#N/A</v>
      </c>
    </row>
    <row r="3580" spans="1:19">
      <c r="A3580" s="117" t="str">
        <f t="shared" si="332"/>
        <v>63452012</v>
      </c>
      <c r="B3580" s="117">
        <f t="shared" si="336"/>
        <v>63</v>
      </c>
      <c r="C3580" s="117">
        <f t="shared" si="337"/>
        <v>45</v>
      </c>
      <c r="D3580" s="117">
        <v>272000</v>
      </c>
      <c r="E3580" s="117">
        <v>198000</v>
      </c>
      <c r="F3580" s="117">
        <v>2012</v>
      </c>
      <c r="G3580" s="117">
        <v>3.2288009999999998</v>
      </c>
      <c r="N3580" s="117" t="str">
        <f t="shared" si="333"/>
        <v>272000198000</v>
      </c>
      <c r="O3580" s="117">
        <f t="shared" si="334"/>
        <v>63</v>
      </c>
      <c r="P3580" s="117">
        <f t="shared" si="335"/>
        <v>45</v>
      </c>
      <c r="R3580" s="117" t="e">
        <f>VLOOKUP(B3580&amp;"-"&amp;C3580,Backgroundconc!$A$3:$E$2100,4,FALSE)</f>
        <v>#N/A</v>
      </c>
      <c r="S3580" s="117" t="e">
        <f>VLOOKUP(B3580&amp;"-"&amp;C3580,Backgroundconc!$A$3:$E$2100,5,FALSE)</f>
        <v>#N/A</v>
      </c>
    </row>
    <row r="3581" spans="1:19">
      <c r="A3581" s="117" t="str">
        <f t="shared" si="332"/>
        <v>63462012</v>
      </c>
      <c r="B3581" s="117">
        <f t="shared" si="336"/>
        <v>63</v>
      </c>
      <c r="C3581" s="117">
        <f t="shared" si="337"/>
        <v>46</v>
      </c>
      <c r="D3581" s="117">
        <v>272000</v>
      </c>
      <c r="E3581" s="117">
        <v>202000</v>
      </c>
      <c r="F3581" s="117">
        <v>2012</v>
      </c>
      <c r="G3581" s="117">
        <v>3.0314480000000001</v>
      </c>
      <c r="N3581" s="117" t="str">
        <f t="shared" si="333"/>
        <v>272000202000</v>
      </c>
      <c r="O3581" s="117">
        <f t="shared" si="334"/>
        <v>63</v>
      </c>
      <c r="P3581" s="117">
        <f t="shared" si="335"/>
        <v>46</v>
      </c>
      <c r="R3581" s="117" t="e">
        <f>VLOOKUP(B3581&amp;"-"&amp;C3581,Backgroundconc!$A$3:$E$2100,4,FALSE)</f>
        <v>#N/A</v>
      </c>
      <c r="S3581" s="117" t="e">
        <f>VLOOKUP(B3581&amp;"-"&amp;C3581,Backgroundconc!$A$3:$E$2100,5,FALSE)</f>
        <v>#N/A</v>
      </c>
    </row>
    <row r="3582" spans="1:19">
      <c r="A3582" s="117" t="str">
        <f t="shared" si="332"/>
        <v>63472012</v>
      </c>
      <c r="B3582" s="117">
        <f t="shared" si="336"/>
        <v>63</v>
      </c>
      <c r="C3582" s="117">
        <f t="shared" si="337"/>
        <v>47</v>
      </c>
      <c r="D3582" s="117">
        <v>272000</v>
      </c>
      <c r="E3582" s="117">
        <v>206000</v>
      </c>
      <c r="F3582" s="117">
        <v>2012</v>
      </c>
      <c r="G3582" s="117">
        <v>2.9242680000000001</v>
      </c>
      <c r="N3582" s="117" t="str">
        <f t="shared" si="333"/>
        <v>272000206000</v>
      </c>
      <c r="O3582" s="117">
        <f t="shared" si="334"/>
        <v>63</v>
      </c>
      <c r="P3582" s="117">
        <f t="shared" si="335"/>
        <v>47</v>
      </c>
      <c r="R3582" s="117" t="e">
        <f>VLOOKUP(B3582&amp;"-"&amp;C3582,Backgroundconc!$A$3:$E$2100,4,FALSE)</f>
        <v>#N/A</v>
      </c>
      <c r="S3582" s="117" t="e">
        <f>VLOOKUP(B3582&amp;"-"&amp;C3582,Backgroundconc!$A$3:$E$2100,5,FALSE)</f>
        <v>#N/A</v>
      </c>
    </row>
    <row r="3583" spans="1:19">
      <c r="A3583" s="117" t="str">
        <f t="shared" si="332"/>
        <v>63482012</v>
      </c>
      <c r="B3583" s="117">
        <f t="shared" si="336"/>
        <v>63</v>
      </c>
      <c r="C3583" s="117">
        <f t="shared" si="337"/>
        <v>48</v>
      </c>
      <c r="D3583" s="117">
        <v>272000</v>
      </c>
      <c r="E3583" s="117">
        <v>210000</v>
      </c>
      <c r="F3583" s="117">
        <v>2012</v>
      </c>
      <c r="G3583" s="117">
        <v>2.7887689999999998</v>
      </c>
      <c r="N3583" s="117" t="str">
        <f t="shared" si="333"/>
        <v>272000210000</v>
      </c>
      <c r="O3583" s="117">
        <f t="shared" si="334"/>
        <v>63</v>
      </c>
      <c r="P3583" s="117">
        <f t="shared" si="335"/>
        <v>48</v>
      </c>
      <c r="R3583" s="117" t="e">
        <f>VLOOKUP(B3583&amp;"-"&amp;C3583,Backgroundconc!$A$3:$E$2100,4,FALSE)</f>
        <v>#N/A</v>
      </c>
      <c r="S3583" s="117" t="e">
        <f>VLOOKUP(B3583&amp;"-"&amp;C3583,Backgroundconc!$A$3:$E$2100,5,FALSE)</f>
        <v>#N/A</v>
      </c>
    </row>
    <row r="3584" spans="1:19">
      <c r="A3584" s="117" t="str">
        <f t="shared" si="332"/>
        <v>63492012</v>
      </c>
      <c r="B3584" s="117">
        <f t="shared" si="336"/>
        <v>63</v>
      </c>
      <c r="C3584" s="117">
        <f t="shared" si="337"/>
        <v>49</v>
      </c>
      <c r="D3584" s="117">
        <v>272000</v>
      </c>
      <c r="E3584" s="117">
        <v>214000</v>
      </c>
      <c r="F3584" s="117">
        <v>2012</v>
      </c>
      <c r="G3584" s="117">
        <v>2.6556929999999999</v>
      </c>
      <c r="N3584" s="117" t="str">
        <f t="shared" si="333"/>
        <v>272000214000</v>
      </c>
      <c r="O3584" s="117">
        <f t="shared" si="334"/>
        <v>63</v>
      </c>
      <c r="P3584" s="117">
        <f t="shared" si="335"/>
        <v>49</v>
      </c>
      <c r="R3584" s="117" t="e">
        <f>VLOOKUP(B3584&amp;"-"&amp;C3584,Backgroundconc!$A$3:$E$2100,4,FALSE)</f>
        <v>#N/A</v>
      </c>
      <c r="S3584" s="117" t="e">
        <f>VLOOKUP(B3584&amp;"-"&amp;C3584,Backgroundconc!$A$3:$E$2100,5,FALSE)</f>
        <v>#N/A</v>
      </c>
    </row>
    <row r="3585" spans="1:19">
      <c r="A3585" s="117" t="str">
        <f t="shared" si="332"/>
        <v>63502012</v>
      </c>
      <c r="B3585" s="117">
        <f t="shared" si="336"/>
        <v>63</v>
      </c>
      <c r="C3585" s="117">
        <f t="shared" si="337"/>
        <v>50</v>
      </c>
      <c r="D3585" s="117">
        <v>272000</v>
      </c>
      <c r="E3585" s="117">
        <v>218000</v>
      </c>
      <c r="F3585" s="117">
        <v>2012</v>
      </c>
      <c r="G3585" s="117">
        <v>2.9884019999999998</v>
      </c>
      <c r="N3585" s="117" t="str">
        <f t="shared" si="333"/>
        <v>272000218000</v>
      </c>
      <c r="O3585" s="117">
        <f t="shared" si="334"/>
        <v>63</v>
      </c>
      <c r="P3585" s="117">
        <f t="shared" si="335"/>
        <v>50</v>
      </c>
      <c r="R3585" s="117" t="e">
        <f>VLOOKUP(B3585&amp;"-"&amp;C3585,Backgroundconc!$A$3:$E$2100,4,FALSE)</f>
        <v>#N/A</v>
      </c>
      <c r="S3585" s="117" t="e">
        <f>VLOOKUP(B3585&amp;"-"&amp;C3585,Backgroundconc!$A$3:$E$2100,5,FALSE)</f>
        <v>#N/A</v>
      </c>
    </row>
    <row r="3586" spans="1:19">
      <c r="A3586" s="117" t="str">
        <f t="shared" si="332"/>
        <v>63512012</v>
      </c>
      <c r="B3586" s="117">
        <f t="shared" si="336"/>
        <v>63</v>
      </c>
      <c r="C3586" s="117">
        <f t="shared" si="337"/>
        <v>51</v>
      </c>
      <c r="D3586" s="117">
        <v>272000</v>
      </c>
      <c r="E3586" s="117">
        <v>222000</v>
      </c>
      <c r="F3586" s="117">
        <v>2012</v>
      </c>
      <c r="G3586" s="117">
        <v>3.1172520000000001</v>
      </c>
      <c r="N3586" s="117" t="str">
        <f t="shared" si="333"/>
        <v>272000222000</v>
      </c>
      <c r="O3586" s="117">
        <f t="shared" si="334"/>
        <v>63</v>
      </c>
      <c r="P3586" s="117">
        <f t="shared" si="335"/>
        <v>51</v>
      </c>
      <c r="R3586" s="117" t="e">
        <f>VLOOKUP(B3586&amp;"-"&amp;C3586,Backgroundconc!$A$3:$E$2100,4,FALSE)</f>
        <v>#N/A</v>
      </c>
      <c r="S3586" s="117" t="e">
        <f>VLOOKUP(B3586&amp;"-"&amp;C3586,Backgroundconc!$A$3:$E$2100,5,FALSE)</f>
        <v>#N/A</v>
      </c>
    </row>
    <row r="3587" spans="1:19">
      <c r="A3587" s="117" t="str">
        <f t="shared" ref="A3587:A3650" si="338">CONCATENATE(B3587,C3587,F3587)</f>
        <v>63522012</v>
      </c>
      <c r="B3587" s="117">
        <f t="shared" si="336"/>
        <v>63</v>
      </c>
      <c r="C3587" s="117">
        <f t="shared" si="337"/>
        <v>52</v>
      </c>
      <c r="D3587" s="117">
        <v>272000</v>
      </c>
      <c r="E3587" s="117">
        <v>226000</v>
      </c>
      <c r="F3587" s="117">
        <v>2012</v>
      </c>
      <c r="G3587" s="117">
        <v>3.1051929999999999</v>
      </c>
      <c r="N3587" s="117" t="str">
        <f t="shared" ref="N3587:N3650" si="339">D3587&amp;E3587</f>
        <v>272000226000</v>
      </c>
      <c r="O3587" s="117">
        <f t="shared" ref="O3587:O3650" si="340">B3587</f>
        <v>63</v>
      </c>
      <c r="P3587" s="117">
        <f t="shared" ref="P3587:P3650" si="341">C3587</f>
        <v>52</v>
      </c>
      <c r="R3587" s="117" t="e">
        <f>VLOOKUP(B3587&amp;"-"&amp;C3587,Backgroundconc!$A$3:$E$2100,4,FALSE)</f>
        <v>#N/A</v>
      </c>
      <c r="S3587" s="117" t="e">
        <f>VLOOKUP(B3587&amp;"-"&amp;C3587,Backgroundconc!$A$3:$E$2100,5,FALSE)</f>
        <v>#N/A</v>
      </c>
    </row>
    <row r="3588" spans="1:19">
      <c r="A3588" s="117" t="str">
        <f t="shared" si="338"/>
        <v>63532012</v>
      </c>
      <c r="B3588" s="117">
        <f t="shared" si="336"/>
        <v>63</v>
      </c>
      <c r="C3588" s="117">
        <f t="shared" si="337"/>
        <v>53</v>
      </c>
      <c r="D3588" s="117">
        <v>272000</v>
      </c>
      <c r="E3588" s="117">
        <v>230000</v>
      </c>
      <c r="F3588" s="117">
        <v>2012</v>
      </c>
      <c r="G3588" s="117">
        <v>2.8708770000000001</v>
      </c>
      <c r="N3588" s="117" t="str">
        <f t="shared" si="339"/>
        <v>272000230000</v>
      </c>
      <c r="O3588" s="117">
        <f t="shared" si="340"/>
        <v>63</v>
      </c>
      <c r="P3588" s="117">
        <f t="shared" si="341"/>
        <v>53</v>
      </c>
      <c r="R3588" s="117" t="e">
        <f>VLOOKUP(B3588&amp;"-"&amp;C3588,Backgroundconc!$A$3:$E$2100,4,FALSE)</f>
        <v>#N/A</v>
      </c>
      <c r="S3588" s="117" t="e">
        <f>VLOOKUP(B3588&amp;"-"&amp;C3588,Backgroundconc!$A$3:$E$2100,5,FALSE)</f>
        <v>#N/A</v>
      </c>
    </row>
    <row r="3589" spans="1:19">
      <c r="A3589" s="117" t="str">
        <f t="shared" si="338"/>
        <v>63542012</v>
      </c>
      <c r="B3589" s="117">
        <f t="shared" si="336"/>
        <v>63</v>
      </c>
      <c r="C3589" s="117">
        <f t="shared" si="337"/>
        <v>54</v>
      </c>
      <c r="D3589" s="117">
        <v>272000</v>
      </c>
      <c r="E3589" s="117">
        <v>234000</v>
      </c>
      <c r="F3589" s="117">
        <v>2012</v>
      </c>
      <c r="G3589" s="117">
        <v>3.137791</v>
      </c>
      <c r="N3589" s="117" t="str">
        <f t="shared" si="339"/>
        <v>272000234000</v>
      </c>
      <c r="O3589" s="117">
        <f t="shared" si="340"/>
        <v>63</v>
      </c>
      <c r="P3589" s="117">
        <f t="shared" si="341"/>
        <v>54</v>
      </c>
      <c r="R3589" s="117" t="e">
        <f>VLOOKUP(B3589&amp;"-"&amp;C3589,Backgroundconc!$A$3:$E$2100,4,FALSE)</f>
        <v>#N/A</v>
      </c>
      <c r="S3589" s="117" t="e">
        <f>VLOOKUP(B3589&amp;"-"&amp;C3589,Backgroundconc!$A$3:$E$2100,5,FALSE)</f>
        <v>#N/A</v>
      </c>
    </row>
    <row r="3590" spans="1:19">
      <c r="A3590" s="117" t="str">
        <f t="shared" si="338"/>
        <v>63552012</v>
      </c>
      <c r="B3590" s="117">
        <f t="shared" si="336"/>
        <v>63</v>
      </c>
      <c r="C3590" s="117">
        <f t="shared" si="337"/>
        <v>55</v>
      </c>
      <c r="D3590" s="117">
        <v>272000</v>
      </c>
      <c r="E3590" s="117">
        <v>238000</v>
      </c>
      <c r="F3590" s="117">
        <v>2012</v>
      </c>
      <c r="G3590" s="117">
        <v>3.1650719999999999</v>
      </c>
      <c r="N3590" s="117" t="str">
        <f t="shared" si="339"/>
        <v>272000238000</v>
      </c>
      <c r="O3590" s="117">
        <f t="shared" si="340"/>
        <v>63</v>
      </c>
      <c r="P3590" s="117">
        <f t="shared" si="341"/>
        <v>55</v>
      </c>
      <c r="R3590" s="117" t="e">
        <f>VLOOKUP(B3590&amp;"-"&amp;C3590,Backgroundconc!$A$3:$E$2100,4,FALSE)</f>
        <v>#N/A</v>
      </c>
      <c r="S3590" s="117" t="e">
        <f>VLOOKUP(B3590&amp;"-"&amp;C3590,Backgroundconc!$A$3:$E$2100,5,FALSE)</f>
        <v>#N/A</v>
      </c>
    </row>
    <row r="3591" spans="1:19">
      <c r="A3591" s="117" t="str">
        <f t="shared" si="338"/>
        <v>63562012</v>
      </c>
      <c r="B3591" s="117">
        <f t="shared" si="336"/>
        <v>63</v>
      </c>
      <c r="C3591" s="117">
        <f t="shared" si="337"/>
        <v>56</v>
      </c>
      <c r="D3591" s="117">
        <v>272000</v>
      </c>
      <c r="E3591" s="117">
        <v>242000</v>
      </c>
      <c r="F3591" s="117">
        <v>2012</v>
      </c>
      <c r="G3591" s="117">
        <v>3.0881270000000001</v>
      </c>
      <c r="N3591" s="117" t="str">
        <f t="shared" si="339"/>
        <v>272000242000</v>
      </c>
      <c r="O3591" s="117">
        <f t="shared" si="340"/>
        <v>63</v>
      </c>
      <c r="P3591" s="117">
        <f t="shared" si="341"/>
        <v>56</v>
      </c>
      <c r="R3591" s="117" t="e">
        <f>VLOOKUP(B3591&amp;"-"&amp;C3591,Backgroundconc!$A$3:$E$2100,4,FALSE)</f>
        <v>#N/A</v>
      </c>
      <c r="S3591" s="117" t="e">
        <f>VLOOKUP(B3591&amp;"-"&amp;C3591,Backgroundconc!$A$3:$E$2100,5,FALSE)</f>
        <v>#N/A</v>
      </c>
    </row>
    <row r="3592" spans="1:19">
      <c r="A3592" s="117" t="str">
        <f t="shared" si="338"/>
        <v>63572012</v>
      </c>
      <c r="B3592" s="117">
        <f t="shared" si="336"/>
        <v>63</v>
      </c>
      <c r="C3592" s="117">
        <f t="shared" si="337"/>
        <v>57</v>
      </c>
      <c r="D3592" s="117">
        <v>272000</v>
      </c>
      <c r="E3592" s="117">
        <v>246000</v>
      </c>
      <c r="F3592" s="117">
        <v>2012</v>
      </c>
      <c r="G3592" s="117">
        <v>3.4077839999999999</v>
      </c>
      <c r="N3592" s="117" t="str">
        <f t="shared" si="339"/>
        <v>272000246000</v>
      </c>
      <c r="O3592" s="117">
        <f t="shared" si="340"/>
        <v>63</v>
      </c>
      <c r="P3592" s="117">
        <f t="shared" si="341"/>
        <v>57</v>
      </c>
      <c r="R3592" s="117" t="e">
        <f>VLOOKUP(B3592&amp;"-"&amp;C3592,Backgroundconc!$A$3:$E$2100,4,FALSE)</f>
        <v>#N/A</v>
      </c>
      <c r="S3592" s="117" t="e">
        <f>VLOOKUP(B3592&amp;"-"&amp;C3592,Backgroundconc!$A$3:$E$2100,5,FALSE)</f>
        <v>#N/A</v>
      </c>
    </row>
    <row r="3593" spans="1:19">
      <c r="A3593" s="117" t="str">
        <f t="shared" si="338"/>
        <v>6412012</v>
      </c>
      <c r="B3593" s="117">
        <f t="shared" si="336"/>
        <v>64</v>
      </c>
      <c r="C3593" s="117">
        <f t="shared" si="337"/>
        <v>1</v>
      </c>
      <c r="D3593" s="117">
        <v>276000</v>
      </c>
      <c r="E3593" s="117">
        <v>22000</v>
      </c>
      <c r="F3593" s="117">
        <v>2012</v>
      </c>
      <c r="G3593" s="117">
        <v>3.1966830000000002</v>
      </c>
      <c r="N3593" s="117" t="str">
        <f t="shared" si="339"/>
        <v>27600022000</v>
      </c>
      <c r="O3593" s="117">
        <f t="shared" si="340"/>
        <v>64</v>
      </c>
      <c r="P3593" s="117">
        <f t="shared" si="341"/>
        <v>1</v>
      </c>
      <c r="R3593" s="117" t="e">
        <f>VLOOKUP(B3593&amp;"-"&amp;C3593,Backgroundconc!$A$3:$E$2100,4,FALSE)</f>
        <v>#N/A</v>
      </c>
      <c r="S3593" s="117" t="e">
        <f>VLOOKUP(B3593&amp;"-"&amp;C3593,Backgroundconc!$A$3:$E$2100,5,FALSE)</f>
        <v>#N/A</v>
      </c>
    </row>
    <row r="3594" spans="1:19">
      <c r="A3594" s="117" t="str">
        <f t="shared" si="338"/>
        <v>6422012</v>
      </c>
      <c r="B3594" s="117">
        <f t="shared" si="336"/>
        <v>64</v>
      </c>
      <c r="C3594" s="117">
        <f t="shared" si="337"/>
        <v>2</v>
      </c>
      <c r="D3594" s="117">
        <v>276000</v>
      </c>
      <c r="E3594" s="117">
        <v>26000</v>
      </c>
      <c r="F3594" s="117">
        <v>2012</v>
      </c>
      <c r="G3594" s="117">
        <v>3.4996100000000001</v>
      </c>
      <c r="N3594" s="117" t="str">
        <f t="shared" si="339"/>
        <v>27600026000</v>
      </c>
      <c r="O3594" s="117">
        <f t="shared" si="340"/>
        <v>64</v>
      </c>
      <c r="P3594" s="117">
        <f t="shared" si="341"/>
        <v>2</v>
      </c>
      <c r="R3594" s="117" t="e">
        <f>VLOOKUP(B3594&amp;"-"&amp;C3594,Backgroundconc!$A$3:$E$2100,4,FALSE)</f>
        <v>#N/A</v>
      </c>
      <c r="S3594" s="117" t="e">
        <f>VLOOKUP(B3594&amp;"-"&amp;C3594,Backgroundconc!$A$3:$E$2100,5,FALSE)</f>
        <v>#N/A</v>
      </c>
    </row>
    <row r="3595" spans="1:19">
      <c r="A3595" s="117" t="str">
        <f t="shared" si="338"/>
        <v>6432012</v>
      </c>
      <c r="B3595" s="117">
        <f t="shared" si="336"/>
        <v>64</v>
      </c>
      <c r="C3595" s="117">
        <f t="shared" si="337"/>
        <v>3</v>
      </c>
      <c r="D3595" s="117">
        <v>276000</v>
      </c>
      <c r="E3595" s="117">
        <v>30000</v>
      </c>
      <c r="F3595" s="117">
        <v>2012</v>
      </c>
      <c r="G3595" s="117">
        <v>3.2998639999999999</v>
      </c>
      <c r="N3595" s="117" t="str">
        <f t="shared" si="339"/>
        <v>27600030000</v>
      </c>
      <c r="O3595" s="117">
        <f t="shared" si="340"/>
        <v>64</v>
      </c>
      <c r="P3595" s="117">
        <f t="shared" si="341"/>
        <v>3</v>
      </c>
      <c r="R3595" s="117" t="e">
        <f>VLOOKUP(B3595&amp;"-"&amp;C3595,Backgroundconc!$A$3:$E$2100,4,FALSE)</f>
        <v>#N/A</v>
      </c>
      <c r="S3595" s="117" t="e">
        <f>VLOOKUP(B3595&amp;"-"&amp;C3595,Backgroundconc!$A$3:$E$2100,5,FALSE)</f>
        <v>#N/A</v>
      </c>
    </row>
    <row r="3596" spans="1:19">
      <c r="A3596" s="117" t="str">
        <f t="shared" si="338"/>
        <v>6442012</v>
      </c>
      <c r="B3596" s="117">
        <f t="shared" si="336"/>
        <v>64</v>
      </c>
      <c r="C3596" s="117">
        <f t="shared" si="337"/>
        <v>4</v>
      </c>
      <c r="D3596" s="117">
        <v>276000</v>
      </c>
      <c r="E3596" s="117">
        <v>34000</v>
      </c>
      <c r="F3596" s="117">
        <v>2012</v>
      </c>
      <c r="G3596" s="117">
        <v>3.3342139999999998</v>
      </c>
      <c r="N3596" s="117" t="str">
        <f t="shared" si="339"/>
        <v>27600034000</v>
      </c>
      <c r="O3596" s="117">
        <f t="shared" si="340"/>
        <v>64</v>
      </c>
      <c r="P3596" s="117">
        <f t="shared" si="341"/>
        <v>4</v>
      </c>
      <c r="R3596" s="117" t="e">
        <f>VLOOKUP(B3596&amp;"-"&amp;C3596,Backgroundconc!$A$3:$E$2100,4,FALSE)</f>
        <v>#N/A</v>
      </c>
      <c r="S3596" s="117" t="e">
        <f>VLOOKUP(B3596&amp;"-"&amp;C3596,Backgroundconc!$A$3:$E$2100,5,FALSE)</f>
        <v>#N/A</v>
      </c>
    </row>
    <row r="3597" spans="1:19">
      <c r="A3597" s="117" t="str">
        <f t="shared" si="338"/>
        <v>6452012</v>
      </c>
      <c r="B3597" s="117">
        <f t="shared" si="336"/>
        <v>64</v>
      </c>
      <c r="C3597" s="117">
        <f t="shared" si="337"/>
        <v>5</v>
      </c>
      <c r="D3597" s="117">
        <v>276000</v>
      </c>
      <c r="E3597" s="117">
        <v>38000</v>
      </c>
      <c r="F3597" s="117">
        <v>2012</v>
      </c>
      <c r="G3597" s="117">
        <v>3.2230889999999999</v>
      </c>
      <c r="N3597" s="117" t="str">
        <f t="shared" si="339"/>
        <v>27600038000</v>
      </c>
      <c r="O3597" s="117">
        <f t="shared" si="340"/>
        <v>64</v>
      </c>
      <c r="P3597" s="117">
        <f t="shared" si="341"/>
        <v>5</v>
      </c>
      <c r="R3597" s="117" t="e">
        <f>VLOOKUP(B3597&amp;"-"&amp;C3597,Backgroundconc!$A$3:$E$2100,4,FALSE)</f>
        <v>#N/A</v>
      </c>
      <c r="S3597" s="117" t="e">
        <f>VLOOKUP(B3597&amp;"-"&amp;C3597,Backgroundconc!$A$3:$E$2100,5,FALSE)</f>
        <v>#N/A</v>
      </c>
    </row>
    <row r="3598" spans="1:19">
      <c r="A3598" s="117" t="str">
        <f t="shared" si="338"/>
        <v>6462012</v>
      </c>
      <c r="B3598" s="117">
        <f t="shared" si="336"/>
        <v>64</v>
      </c>
      <c r="C3598" s="117">
        <f t="shared" si="337"/>
        <v>6</v>
      </c>
      <c r="D3598" s="117">
        <v>276000</v>
      </c>
      <c r="E3598" s="117">
        <v>42000</v>
      </c>
      <c r="F3598" s="117">
        <v>2012</v>
      </c>
      <c r="G3598" s="117">
        <v>3.2693379999999999</v>
      </c>
      <c r="N3598" s="117" t="str">
        <f t="shared" si="339"/>
        <v>27600042000</v>
      </c>
      <c r="O3598" s="117">
        <f t="shared" si="340"/>
        <v>64</v>
      </c>
      <c r="P3598" s="117">
        <f t="shared" si="341"/>
        <v>6</v>
      </c>
      <c r="R3598" s="117" t="e">
        <f>VLOOKUP(B3598&amp;"-"&amp;C3598,Backgroundconc!$A$3:$E$2100,4,FALSE)</f>
        <v>#N/A</v>
      </c>
      <c r="S3598" s="117" t="e">
        <f>VLOOKUP(B3598&amp;"-"&amp;C3598,Backgroundconc!$A$3:$E$2100,5,FALSE)</f>
        <v>#N/A</v>
      </c>
    </row>
    <row r="3599" spans="1:19">
      <c r="A3599" s="117" t="str">
        <f t="shared" si="338"/>
        <v>6472012</v>
      </c>
      <c r="B3599" s="117">
        <f t="shared" si="336"/>
        <v>64</v>
      </c>
      <c r="C3599" s="117">
        <f t="shared" si="337"/>
        <v>7</v>
      </c>
      <c r="D3599" s="117">
        <v>276000</v>
      </c>
      <c r="E3599" s="117">
        <v>46000</v>
      </c>
      <c r="F3599" s="117">
        <v>2012</v>
      </c>
      <c r="G3599" s="117">
        <v>3.0424579999999999</v>
      </c>
      <c r="N3599" s="117" t="str">
        <f t="shared" si="339"/>
        <v>27600046000</v>
      </c>
      <c r="O3599" s="117">
        <f t="shared" si="340"/>
        <v>64</v>
      </c>
      <c r="P3599" s="117">
        <f t="shared" si="341"/>
        <v>7</v>
      </c>
      <c r="R3599" s="117" t="e">
        <f>VLOOKUP(B3599&amp;"-"&amp;C3599,Backgroundconc!$A$3:$E$2100,4,FALSE)</f>
        <v>#N/A</v>
      </c>
      <c r="S3599" s="117" t="e">
        <f>VLOOKUP(B3599&amp;"-"&amp;C3599,Backgroundconc!$A$3:$E$2100,5,FALSE)</f>
        <v>#N/A</v>
      </c>
    </row>
    <row r="3600" spans="1:19">
      <c r="A3600" s="117" t="str">
        <f t="shared" si="338"/>
        <v>6482012</v>
      </c>
      <c r="B3600" s="117">
        <f t="shared" si="336"/>
        <v>64</v>
      </c>
      <c r="C3600" s="117">
        <f t="shared" si="337"/>
        <v>8</v>
      </c>
      <c r="D3600" s="117">
        <v>276000</v>
      </c>
      <c r="E3600" s="117">
        <v>50000</v>
      </c>
      <c r="F3600" s="117">
        <v>2012</v>
      </c>
      <c r="G3600" s="117">
        <v>3.1895880000000001</v>
      </c>
      <c r="N3600" s="117" t="str">
        <f t="shared" si="339"/>
        <v>27600050000</v>
      </c>
      <c r="O3600" s="117">
        <f t="shared" si="340"/>
        <v>64</v>
      </c>
      <c r="P3600" s="117">
        <f t="shared" si="341"/>
        <v>8</v>
      </c>
      <c r="R3600" s="117" t="e">
        <f>VLOOKUP(B3600&amp;"-"&amp;C3600,Backgroundconc!$A$3:$E$2100,4,FALSE)</f>
        <v>#N/A</v>
      </c>
      <c r="S3600" s="117" t="e">
        <f>VLOOKUP(B3600&amp;"-"&amp;C3600,Backgroundconc!$A$3:$E$2100,5,FALSE)</f>
        <v>#N/A</v>
      </c>
    </row>
    <row r="3601" spans="1:19">
      <c r="A3601" s="117" t="str">
        <f t="shared" si="338"/>
        <v>6492012</v>
      </c>
      <c r="B3601" s="117">
        <f t="shared" si="336"/>
        <v>64</v>
      </c>
      <c r="C3601" s="117">
        <f t="shared" si="337"/>
        <v>9</v>
      </c>
      <c r="D3601" s="117">
        <v>276000</v>
      </c>
      <c r="E3601" s="117">
        <v>54000</v>
      </c>
      <c r="F3601" s="117">
        <v>2012</v>
      </c>
      <c r="G3601" s="117">
        <v>3.264049</v>
      </c>
      <c r="N3601" s="117" t="str">
        <f t="shared" si="339"/>
        <v>27600054000</v>
      </c>
      <c r="O3601" s="117">
        <f t="shared" si="340"/>
        <v>64</v>
      </c>
      <c r="P3601" s="117">
        <f t="shared" si="341"/>
        <v>9</v>
      </c>
      <c r="R3601" s="117" t="e">
        <f>VLOOKUP(B3601&amp;"-"&amp;C3601,Backgroundconc!$A$3:$E$2100,4,FALSE)</f>
        <v>#N/A</v>
      </c>
      <c r="S3601" s="117" t="e">
        <f>VLOOKUP(B3601&amp;"-"&amp;C3601,Backgroundconc!$A$3:$E$2100,5,FALSE)</f>
        <v>#N/A</v>
      </c>
    </row>
    <row r="3602" spans="1:19">
      <c r="A3602" s="117" t="str">
        <f t="shared" si="338"/>
        <v>64102012</v>
      </c>
      <c r="B3602" s="117">
        <f t="shared" si="336"/>
        <v>64</v>
      </c>
      <c r="C3602" s="117">
        <f t="shared" si="337"/>
        <v>10</v>
      </c>
      <c r="D3602" s="117">
        <v>276000</v>
      </c>
      <c r="E3602" s="117">
        <v>58000</v>
      </c>
      <c r="F3602" s="117">
        <v>2012</v>
      </c>
      <c r="G3602" s="117">
        <v>2.8229890000000002</v>
      </c>
      <c r="N3602" s="117" t="str">
        <f t="shared" si="339"/>
        <v>27600058000</v>
      </c>
      <c r="O3602" s="117">
        <f t="shared" si="340"/>
        <v>64</v>
      </c>
      <c r="P3602" s="117">
        <f t="shared" si="341"/>
        <v>10</v>
      </c>
      <c r="R3602" s="117" t="e">
        <f>VLOOKUP(B3602&amp;"-"&amp;C3602,Backgroundconc!$A$3:$E$2100,4,FALSE)</f>
        <v>#N/A</v>
      </c>
      <c r="S3602" s="117" t="e">
        <f>VLOOKUP(B3602&amp;"-"&amp;C3602,Backgroundconc!$A$3:$E$2100,5,FALSE)</f>
        <v>#N/A</v>
      </c>
    </row>
    <row r="3603" spans="1:19">
      <c r="A3603" s="117" t="str">
        <f t="shared" si="338"/>
        <v>64112012</v>
      </c>
      <c r="B3603" s="117">
        <f t="shared" si="336"/>
        <v>64</v>
      </c>
      <c r="C3603" s="117">
        <f t="shared" si="337"/>
        <v>11</v>
      </c>
      <c r="D3603" s="117">
        <v>276000</v>
      </c>
      <c r="E3603" s="117">
        <v>62000</v>
      </c>
      <c r="F3603" s="117">
        <v>2012</v>
      </c>
      <c r="G3603" s="117">
        <v>2.9279639999999998</v>
      </c>
      <c r="N3603" s="117" t="str">
        <f t="shared" si="339"/>
        <v>27600062000</v>
      </c>
      <c r="O3603" s="117">
        <f t="shared" si="340"/>
        <v>64</v>
      </c>
      <c r="P3603" s="117">
        <f t="shared" si="341"/>
        <v>11</v>
      </c>
      <c r="R3603" s="117" t="e">
        <f>VLOOKUP(B3603&amp;"-"&amp;C3603,Backgroundconc!$A$3:$E$2100,4,FALSE)</f>
        <v>#N/A</v>
      </c>
      <c r="S3603" s="117" t="e">
        <f>VLOOKUP(B3603&amp;"-"&amp;C3603,Backgroundconc!$A$3:$E$2100,5,FALSE)</f>
        <v>#N/A</v>
      </c>
    </row>
    <row r="3604" spans="1:19">
      <c r="A3604" s="117" t="str">
        <f t="shared" si="338"/>
        <v>64122012</v>
      </c>
      <c r="B3604" s="117">
        <f t="shared" si="336"/>
        <v>64</v>
      </c>
      <c r="C3604" s="117">
        <f t="shared" si="337"/>
        <v>12</v>
      </c>
      <c r="D3604" s="117">
        <v>276000</v>
      </c>
      <c r="E3604" s="117">
        <v>66000</v>
      </c>
      <c r="F3604" s="117">
        <v>2012</v>
      </c>
      <c r="G3604" s="117">
        <v>2.8172229999999998</v>
      </c>
      <c r="N3604" s="117" t="str">
        <f t="shared" si="339"/>
        <v>27600066000</v>
      </c>
      <c r="O3604" s="117">
        <f t="shared" si="340"/>
        <v>64</v>
      </c>
      <c r="P3604" s="117">
        <f t="shared" si="341"/>
        <v>12</v>
      </c>
      <c r="R3604" s="117" t="e">
        <f>VLOOKUP(B3604&amp;"-"&amp;C3604,Backgroundconc!$A$3:$E$2100,4,FALSE)</f>
        <v>#N/A</v>
      </c>
      <c r="S3604" s="117" t="e">
        <f>VLOOKUP(B3604&amp;"-"&amp;C3604,Backgroundconc!$A$3:$E$2100,5,FALSE)</f>
        <v>#N/A</v>
      </c>
    </row>
    <row r="3605" spans="1:19">
      <c r="A3605" s="117" t="str">
        <f t="shared" si="338"/>
        <v>64132012</v>
      </c>
      <c r="B3605" s="117">
        <f t="shared" si="336"/>
        <v>64</v>
      </c>
      <c r="C3605" s="117">
        <f t="shared" si="337"/>
        <v>13</v>
      </c>
      <c r="D3605" s="117">
        <v>276000</v>
      </c>
      <c r="E3605" s="117">
        <v>70000</v>
      </c>
      <c r="F3605" s="117">
        <v>2012</v>
      </c>
      <c r="G3605" s="117">
        <v>2.9640279999999999</v>
      </c>
      <c r="N3605" s="117" t="str">
        <f t="shared" si="339"/>
        <v>27600070000</v>
      </c>
      <c r="O3605" s="117">
        <f t="shared" si="340"/>
        <v>64</v>
      </c>
      <c r="P3605" s="117">
        <f t="shared" si="341"/>
        <v>13</v>
      </c>
      <c r="R3605" s="117" t="e">
        <f>VLOOKUP(B3605&amp;"-"&amp;C3605,Backgroundconc!$A$3:$E$2100,4,FALSE)</f>
        <v>#N/A</v>
      </c>
      <c r="S3605" s="117" t="e">
        <f>VLOOKUP(B3605&amp;"-"&amp;C3605,Backgroundconc!$A$3:$E$2100,5,FALSE)</f>
        <v>#N/A</v>
      </c>
    </row>
    <row r="3606" spans="1:19">
      <c r="A3606" s="117" t="str">
        <f t="shared" si="338"/>
        <v>64142012</v>
      </c>
      <c r="B3606" s="117">
        <f t="shared" si="336"/>
        <v>64</v>
      </c>
      <c r="C3606" s="117">
        <f t="shared" si="337"/>
        <v>14</v>
      </c>
      <c r="D3606" s="117">
        <v>276000</v>
      </c>
      <c r="E3606" s="117">
        <v>74000</v>
      </c>
      <c r="F3606" s="117">
        <v>2012</v>
      </c>
      <c r="G3606" s="117">
        <v>3.0280070000000001</v>
      </c>
      <c r="N3606" s="117" t="str">
        <f t="shared" si="339"/>
        <v>27600074000</v>
      </c>
      <c r="O3606" s="117">
        <f t="shared" si="340"/>
        <v>64</v>
      </c>
      <c r="P3606" s="117">
        <f t="shared" si="341"/>
        <v>14</v>
      </c>
      <c r="R3606" s="117" t="e">
        <f>VLOOKUP(B3606&amp;"-"&amp;C3606,Backgroundconc!$A$3:$E$2100,4,FALSE)</f>
        <v>#N/A</v>
      </c>
      <c r="S3606" s="117" t="e">
        <f>VLOOKUP(B3606&amp;"-"&amp;C3606,Backgroundconc!$A$3:$E$2100,5,FALSE)</f>
        <v>#N/A</v>
      </c>
    </row>
    <row r="3607" spans="1:19">
      <c r="A3607" s="117" t="str">
        <f t="shared" si="338"/>
        <v>64152012</v>
      </c>
      <c r="B3607" s="117">
        <f t="shared" si="336"/>
        <v>64</v>
      </c>
      <c r="C3607" s="117">
        <f t="shared" si="337"/>
        <v>15</v>
      </c>
      <c r="D3607" s="117">
        <v>276000</v>
      </c>
      <c r="E3607" s="117">
        <v>78000</v>
      </c>
      <c r="F3607" s="117">
        <v>2012</v>
      </c>
      <c r="G3607" s="117">
        <v>2.7753700000000001</v>
      </c>
      <c r="N3607" s="117" t="str">
        <f t="shared" si="339"/>
        <v>27600078000</v>
      </c>
      <c r="O3607" s="117">
        <f t="shared" si="340"/>
        <v>64</v>
      </c>
      <c r="P3607" s="117">
        <f t="shared" si="341"/>
        <v>15</v>
      </c>
      <c r="R3607" s="117" t="e">
        <f>VLOOKUP(B3607&amp;"-"&amp;C3607,Backgroundconc!$A$3:$E$2100,4,FALSE)</f>
        <v>#N/A</v>
      </c>
      <c r="S3607" s="117" t="e">
        <f>VLOOKUP(B3607&amp;"-"&amp;C3607,Backgroundconc!$A$3:$E$2100,5,FALSE)</f>
        <v>#N/A</v>
      </c>
    </row>
    <row r="3608" spans="1:19">
      <c r="A3608" s="117" t="str">
        <f t="shared" si="338"/>
        <v>64162012</v>
      </c>
      <c r="B3608" s="117">
        <f t="shared" si="336"/>
        <v>64</v>
      </c>
      <c r="C3608" s="117">
        <f t="shared" si="337"/>
        <v>16</v>
      </c>
      <c r="D3608" s="117">
        <v>276000</v>
      </c>
      <c r="E3608" s="117">
        <v>82000</v>
      </c>
      <c r="F3608" s="117">
        <v>2012</v>
      </c>
      <c r="G3608" s="117">
        <v>2.8361719999999999</v>
      </c>
      <c r="N3608" s="117" t="str">
        <f t="shared" si="339"/>
        <v>27600082000</v>
      </c>
      <c r="O3608" s="117">
        <f t="shared" si="340"/>
        <v>64</v>
      </c>
      <c r="P3608" s="117">
        <f t="shared" si="341"/>
        <v>16</v>
      </c>
      <c r="R3608" s="117" t="e">
        <f>VLOOKUP(B3608&amp;"-"&amp;C3608,Backgroundconc!$A$3:$E$2100,4,FALSE)</f>
        <v>#N/A</v>
      </c>
      <c r="S3608" s="117" t="e">
        <f>VLOOKUP(B3608&amp;"-"&amp;C3608,Backgroundconc!$A$3:$E$2100,5,FALSE)</f>
        <v>#N/A</v>
      </c>
    </row>
    <row r="3609" spans="1:19">
      <c r="A3609" s="117" t="str">
        <f t="shared" si="338"/>
        <v>64172012</v>
      </c>
      <c r="B3609" s="117">
        <f t="shared" si="336"/>
        <v>64</v>
      </c>
      <c r="C3609" s="117">
        <f t="shared" si="337"/>
        <v>17</v>
      </c>
      <c r="D3609" s="117">
        <v>276000</v>
      </c>
      <c r="E3609" s="117">
        <v>86000</v>
      </c>
      <c r="F3609" s="117">
        <v>2012</v>
      </c>
      <c r="G3609" s="117">
        <v>3.037722</v>
      </c>
      <c r="N3609" s="117" t="str">
        <f t="shared" si="339"/>
        <v>27600086000</v>
      </c>
      <c r="O3609" s="117">
        <f t="shared" si="340"/>
        <v>64</v>
      </c>
      <c r="P3609" s="117">
        <f t="shared" si="341"/>
        <v>17</v>
      </c>
      <c r="R3609" s="117" t="e">
        <f>VLOOKUP(B3609&amp;"-"&amp;C3609,Backgroundconc!$A$3:$E$2100,4,FALSE)</f>
        <v>#N/A</v>
      </c>
      <c r="S3609" s="117" t="e">
        <f>VLOOKUP(B3609&amp;"-"&amp;C3609,Backgroundconc!$A$3:$E$2100,5,FALSE)</f>
        <v>#N/A</v>
      </c>
    </row>
    <row r="3610" spans="1:19">
      <c r="A3610" s="117" t="str">
        <f t="shared" si="338"/>
        <v>64182012</v>
      </c>
      <c r="B3610" s="117">
        <f t="shared" si="336"/>
        <v>64</v>
      </c>
      <c r="C3610" s="117">
        <f t="shared" si="337"/>
        <v>18</v>
      </c>
      <c r="D3610" s="117">
        <v>276000</v>
      </c>
      <c r="E3610" s="117">
        <v>90000</v>
      </c>
      <c r="F3610" s="117">
        <v>2012</v>
      </c>
      <c r="G3610" s="117">
        <v>3.073655</v>
      </c>
      <c r="N3610" s="117" t="str">
        <f t="shared" si="339"/>
        <v>27600090000</v>
      </c>
      <c r="O3610" s="117">
        <f t="shared" si="340"/>
        <v>64</v>
      </c>
      <c r="P3610" s="117">
        <f t="shared" si="341"/>
        <v>18</v>
      </c>
      <c r="R3610" s="117" t="e">
        <f>VLOOKUP(B3610&amp;"-"&amp;C3610,Backgroundconc!$A$3:$E$2100,4,FALSE)</f>
        <v>#N/A</v>
      </c>
      <c r="S3610" s="117" t="e">
        <f>VLOOKUP(B3610&amp;"-"&amp;C3610,Backgroundconc!$A$3:$E$2100,5,FALSE)</f>
        <v>#N/A</v>
      </c>
    </row>
    <row r="3611" spans="1:19">
      <c r="A3611" s="117" t="str">
        <f t="shared" si="338"/>
        <v>64192012</v>
      </c>
      <c r="B3611" s="117">
        <f t="shared" si="336"/>
        <v>64</v>
      </c>
      <c r="C3611" s="117">
        <f t="shared" si="337"/>
        <v>19</v>
      </c>
      <c r="D3611" s="117">
        <v>276000</v>
      </c>
      <c r="E3611" s="117">
        <v>94000</v>
      </c>
      <c r="F3611" s="117">
        <v>2012</v>
      </c>
      <c r="G3611" s="117">
        <v>3.133467</v>
      </c>
      <c r="N3611" s="117" t="str">
        <f t="shared" si="339"/>
        <v>27600094000</v>
      </c>
      <c r="O3611" s="117">
        <f t="shared" si="340"/>
        <v>64</v>
      </c>
      <c r="P3611" s="117">
        <f t="shared" si="341"/>
        <v>19</v>
      </c>
      <c r="R3611" s="117">
        <f>VLOOKUP(B3611&amp;"-"&amp;C3611,Backgroundconc!$A$3:$E$2100,4,FALSE)</f>
        <v>276000</v>
      </c>
      <c r="S3611" s="117">
        <f>VLOOKUP(B3611&amp;"-"&amp;C3611,Backgroundconc!$A$3:$E$2100,5,FALSE)</f>
        <v>94000</v>
      </c>
    </row>
    <row r="3612" spans="1:19">
      <c r="A3612" s="117" t="str">
        <f t="shared" si="338"/>
        <v>64202012</v>
      </c>
      <c r="B3612" s="117">
        <f t="shared" ref="B3612:B3675" si="342">(D3612-24000)/4000+1</f>
        <v>64</v>
      </c>
      <c r="C3612" s="117">
        <f t="shared" ref="C3612:C3675" si="343">(E3612-22000)/4000+1</f>
        <v>20</v>
      </c>
      <c r="D3612" s="117">
        <v>276000</v>
      </c>
      <c r="E3612" s="117">
        <v>98000</v>
      </c>
      <c r="F3612" s="117">
        <v>2012</v>
      </c>
      <c r="G3612" s="117">
        <v>3.3939189999999999</v>
      </c>
      <c r="N3612" s="117" t="str">
        <f t="shared" si="339"/>
        <v>27600098000</v>
      </c>
      <c r="O3612" s="117">
        <f t="shared" si="340"/>
        <v>64</v>
      </c>
      <c r="P3612" s="117">
        <f t="shared" si="341"/>
        <v>20</v>
      </c>
      <c r="R3612" s="117">
        <f>VLOOKUP(B3612&amp;"-"&amp;C3612,Backgroundconc!$A$3:$E$2100,4,FALSE)</f>
        <v>276000</v>
      </c>
      <c r="S3612" s="117">
        <f>VLOOKUP(B3612&amp;"-"&amp;C3612,Backgroundconc!$A$3:$E$2100,5,FALSE)</f>
        <v>98000</v>
      </c>
    </row>
    <row r="3613" spans="1:19">
      <c r="A3613" s="117" t="str">
        <f t="shared" si="338"/>
        <v>64212012</v>
      </c>
      <c r="B3613" s="117">
        <f t="shared" si="342"/>
        <v>64</v>
      </c>
      <c r="C3613" s="117">
        <f t="shared" si="343"/>
        <v>21</v>
      </c>
      <c r="D3613" s="117">
        <v>276000</v>
      </c>
      <c r="E3613" s="117">
        <v>102000</v>
      </c>
      <c r="F3613" s="117">
        <v>2012</v>
      </c>
      <c r="G3613" s="117">
        <v>3.5034070000000002</v>
      </c>
      <c r="N3613" s="117" t="str">
        <f t="shared" si="339"/>
        <v>276000102000</v>
      </c>
      <c r="O3613" s="117">
        <f t="shared" si="340"/>
        <v>64</v>
      </c>
      <c r="P3613" s="117">
        <f t="shared" si="341"/>
        <v>21</v>
      </c>
      <c r="R3613" s="117">
        <f>VLOOKUP(B3613&amp;"-"&amp;C3613,Backgroundconc!$A$3:$E$2100,4,FALSE)</f>
        <v>276000</v>
      </c>
      <c r="S3613" s="117">
        <f>VLOOKUP(B3613&amp;"-"&amp;C3613,Backgroundconc!$A$3:$E$2100,5,FALSE)</f>
        <v>102000</v>
      </c>
    </row>
    <row r="3614" spans="1:19">
      <c r="A3614" s="117" t="str">
        <f t="shared" si="338"/>
        <v>64222012</v>
      </c>
      <c r="B3614" s="117">
        <f t="shared" si="342"/>
        <v>64</v>
      </c>
      <c r="C3614" s="117">
        <f t="shared" si="343"/>
        <v>22</v>
      </c>
      <c r="D3614" s="117">
        <v>276000</v>
      </c>
      <c r="E3614" s="117">
        <v>106000</v>
      </c>
      <c r="F3614" s="117">
        <v>2012</v>
      </c>
      <c r="G3614" s="117">
        <v>3.3902399999999999</v>
      </c>
      <c r="N3614" s="117" t="str">
        <f t="shared" si="339"/>
        <v>276000106000</v>
      </c>
      <c r="O3614" s="117">
        <f t="shared" si="340"/>
        <v>64</v>
      </c>
      <c r="P3614" s="117">
        <f t="shared" si="341"/>
        <v>22</v>
      </c>
      <c r="R3614" s="117">
        <f>VLOOKUP(B3614&amp;"-"&amp;C3614,Backgroundconc!$A$3:$E$2100,4,FALSE)</f>
        <v>276000</v>
      </c>
      <c r="S3614" s="117">
        <f>VLOOKUP(B3614&amp;"-"&amp;C3614,Backgroundconc!$A$3:$E$2100,5,FALSE)</f>
        <v>106000</v>
      </c>
    </row>
    <row r="3615" spans="1:19">
      <c r="A3615" s="117" t="str">
        <f t="shared" si="338"/>
        <v>64232012</v>
      </c>
      <c r="B3615" s="117">
        <f t="shared" si="342"/>
        <v>64</v>
      </c>
      <c r="C3615" s="117">
        <f t="shared" si="343"/>
        <v>23</v>
      </c>
      <c r="D3615" s="117">
        <v>276000</v>
      </c>
      <c r="E3615" s="117">
        <v>110000</v>
      </c>
      <c r="F3615" s="117">
        <v>2012</v>
      </c>
      <c r="G3615" s="117">
        <v>3.6966160000000001</v>
      </c>
      <c r="N3615" s="117" t="str">
        <f t="shared" si="339"/>
        <v>276000110000</v>
      </c>
      <c r="O3615" s="117">
        <f t="shared" si="340"/>
        <v>64</v>
      </c>
      <c r="P3615" s="117">
        <f t="shared" si="341"/>
        <v>23</v>
      </c>
      <c r="R3615" s="117">
        <f>VLOOKUP(B3615&amp;"-"&amp;C3615,Backgroundconc!$A$3:$E$2100,4,FALSE)</f>
        <v>276000</v>
      </c>
      <c r="S3615" s="117">
        <f>VLOOKUP(B3615&amp;"-"&amp;C3615,Backgroundconc!$A$3:$E$2100,5,FALSE)</f>
        <v>110000</v>
      </c>
    </row>
    <row r="3616" spans="1:19">
      <c r="A3616" s="117" t="str">
        <f t="shared" si="338"/>
        <v>64242012</v>
      </c>
      <c r="B3616" s="117">
        <f t="shared" si="342"/>
        <v>64</v>
      </c>
      <c r="C3616" s="117">
        <f t="shared" si="343"/>
        <v>24</v>
      </c>
      <c r="D3616" s="117">
        <v>276000</v>
      </c>
      <c r="E3616" s="117">
        <v>114000</v>
      </c>
      <c r="F3616" s="117">
        <v>2012</v>
      </c>
      <c r="G3616" s="117">
        <v>3.78999</v>
      </c>
      <c r="N3616" s="117" t="str">
        <f t="shared" si="339"/>
        <v>276000114000</v>
      </c>
      <c r="O3616" s="117">
        <f t="shared" si="340"/>
        <v>64</v>
      </c>
      <c r="P3616" s="117">
        <f t="shared" si="341"/>
        <v>24</v>
      </c>
      <c r="R3616" s="117">
        <f>VLOOKUP(B3616&amp;"-"&amp;C3616,Backgroundconc!$A$3:$E$2100,4,FALSE)</f>
        <v>276000</v>
      </c>
      <c r="S3616" s="117">
        <f>VLOOKUP(B3616&amp;"-"&amp;C3616,Backgroundconc!$A$3:$E$2100,5,FALSE)</f>
        <v>114000</v>
      </c>
    </row>
    <row r="3617" spans="1:19">
      <c r="A3617" s="117" t="str">
        <f t="shared" si="338"/>
        <v>64252012</v>
      </c>
      <c r="B3617" s="117">
        <f t="shared" si="342"/>
        <v>64</v>
      </c>
      <c r="C3617" s="117">
        <f t="shared" si="343"/>
        <v>25</v>
      </c>
      <c r="D3617" s="117">
        <v>276000</v>
      </c>
      <c r="E3617" s="117">
        <v>118000</v>
      </c>
      <c r="F3617" s="117">
        <v>2012</v>
      </c>
      <c r="G3617" s="117">
        <v>3.6219480000000002</v>
      </c>
      <c r="N3617" s="117" t="str">
        <f t="shared" si="339"/>
        <v>276000118000</v>
      </c>
      <c r="O3617" s="117">
        <f t="shared" si="340"/>
        <v>64</v>
      </c>
      <c r="P3617" s="117">
        <f t="shared" si="341"/>
        <v>25</v>
      </c>
      <c r="R3617" s="117">
        <f>VLOOKUP(B3617&amp;"-"&amp;C3617,Backgroundconc!$A$3:$E$2100,4,FALSE)</f>
        <v>276000</v>
      </c>
      <c r="S3617" s="117">
        <f>VLOOKUP(B3617&amp;"-"&amp;C3617,Backgroundconc!$A$3:$E$2100,5,FALSE)</f>
        <v>118000</v>
      </c>
    </row>
    <row r="3618" spans="1:19">
      <c r="A3618" s="117" t="str">
        <f t="shared" si="338"/>
        <v>64262012</v>
      </c>
      <c r="B3618" s="117">
        <f t="shared" si="342"/>
        <v>64</v>
      </c>
      <c r="C3618" s="117">
        <f t="shared" si="343"/>
        <v>26</v>
      </c>
      <c r="D3618" s="117">
        <v>276000</v>
      </c>
      <c r="E3618" s="117">
        <v>122000</v>
      </c>
      <c r="F3618" s="117">
        <v>2012</v>
      </c>
      <c r="G3618" s="117">
        <v>4.2085489999999997</v>
      </c>
      <c r="N3618" s="117" t="str">
        <f t="shared" si="339"/>
        <v>276000122000</v>
      </c>
      <c r="O3618" s="117">
        <f t="shared" si="340"/>
        <v>64</v>
      </c>
      <c r="P3618" s="117">
        <f t="shared" si="341"/>
        <v>26</v>
      </c>
      <c r="R3618" s="117">
        <f>VLOOKUP(B3618&amp;"-"&amp;C3618,Backgroundconc!$A$3:$E$2100,4,FALSE)</f>
        <v>276000</v>
      </c>
      <c r="S3618" s="117">
        <f>VLOOKUP(B3618&amp;"-"&amp;C3618,Backgroundconc!$A$3:$E$2100,5,FALSE)</f>
        <v>122000</v>
      </c>
    </row>
    <row r="3619" spans="1:19">
      <c r="A3619" s="117" t="str">
        <f t="shared" si="338"/>
        <v>64272012</v>
      </c>
      <c r="B3619" s="117">
        <f t="shared" si="342"/>
        <v>64</v>
      </c>
      <c r="C3619" s="117">
        <f t="shared" si="343"/>
        <v>27</v>
      </c>
      <c r="D3619" s="117">
        <v>276000</v>
      </c>
      <c r="E3619" s="117">
        <v>126000</v>
      </c>
      <c r="F3619" s="117">
        <v>2012</v>
      </c>
      <c r="G3619" s="117">
        <v>4.1208960000000001</v>
      </c>
      <c r="N3619" s="117" t="str">
        <f t="shared" si="339"/>
        <v>276000126000</v>
      </c>
      <c r="O3619" s="117">
        <f t="shared" si="340"/>
        <v>64</v>
      </c>
      <c r="P3619" s="117">
        <f t="shared" si="341"/>
        <v>27</v>
      </c>
      <c r="R3619" s="117">
        <f>VLOOKUP(B3619&amp;"-"&amp;C3619,Backgroundconc!$A$3:$E$2100,4,FALSE)</f>
        <v>276000</v>
      </c>
      <c r="S3619" s="117">
        <f>VLOOKUP(B3619&amp;"-"&amp;C3619,Backgroundconc!$A$3:$E$2100,5,FALSE)</f>
        <v>126000</v>
      </c>
    </row>
    <row r="3620" spans="1:19">
      <c r="A3620" s="117" t="str">
        <f t="shared" si="338"/>
        <v>64282012</v>
      </c>
      <c r="B3620" s="117">
        <f t="shared" si="342"/>
        <v>64</v>
      </c>
      <c r="C3620" s="117">
        <f t="shared" si="343"/>
        <v>28</v>
      </c>
      <c r="D3620" s="117">
        <v>276000</v>
      </c>
      <c r="E3620" s="117">
        <v>130000</v>
      </c>
      <c r="F3620" s="117">
        <v>2012</v>
      </c>
      <c r="G3620" s="117">
        <v>3.8824450000000001</v>
      </c>
      <c r="N3620" s="117" t="str">
        <f t="shared" si="339"/>
        <v>276000130000</v>
      </c>
      <c r="O3620" s="117">
        <f t="shared" si="340"/>
        <v>64</v>
      </c>
      <c r="P3620" s="117">
        <f t="shared" si="341"/>
        <v>28</v>
      </c>
      <c r="R3620" s="117">
        <f>VLOOKUP(B3620&amp;"-"&amp;C3620,Backgroundconc!$A$3:$E$2100,4,FALSE)</f>
        <v>276000</v>
      </c>
      <c r="S3620" s="117">
        <f>VLOOKUP(B3620&amp;"-"&amp;C3620,Backgroundconc!$A$3:$E$2100,5,FALSE)</f>
        <v>130000</v>
      </c>
    </row>
    <row r="3621" spans="1:19">
      <c r="A3621" s="117" t="str">
        <f t="shared" si="338"/>
        <v>64292012</v>
      </c>
      <c r="B3621" s="117">
        <f t="shared" si="342"/>
        <v>64</v>
      </c>
      <c r="C3621" s="117">
        <f t="shared" si="343"/>
        <v>29</v>
      </c>
      <c r="D3621" s="117">
        <v>276000</v>
      </c>
      <c r="E3621" s="117">
        <v>134000</v>
      </c>
      <c r="F3621" s="117">
        <v>2012</v>
      </c>
      <c r="G3621" s="117">
        <v>3.5861960000000002</v>
      </c>
      <c r="N3621" s="117" t="str">
        <f t="shared" si="339"/>
        <v>276000134000</v>
      </c>
      <c r="O3621" s="117">
        <f t="shared" si="340"/>
        <v>64</v>
      </c>
      <c r="P3621" s="117">
        <f t="shared" si="341"/>
        <v>29</v>
      </c>
      <c r="R3621" s="117">
        <f>VLOOKUP(B3621&amp;"-"&amp;C3621,Backgroundconc!$A$3:$E$2100,4,FALSE)</f>
        <v>276000</v>
      </c>
      <c r="S3621" s="117">
        <f>VLOOKUP(B3621&amp;"-"&amp;C3621,Backgroundconc!$A$3:$E$2100,5,FALSE)</f>
        <v>134000</v>
      </c>
    </row>
    <row r="3622" spans="1:19">
      <c r="A3622" s="117" t="str">
        <f t="shared" si="338"/>
        <v>64302012</v>
      </c>
      <c r="B3622" s="117">
        <f t="shared" si="342"/>
        <v>64</v>
      </c>
      <c r="C3622" s="117">
        <f t="shared" si="343"/>
        <v>30</v>
      </c>
      <c r="D3622" s="117">
        <v>276000</v>
      </c>
      <c r="E3622" s="117">
        <v>138000</v>
      </c>
      <c r="F3622" s="117">
        <v>2012</v>
      </c>
      <c r="G3622" s="117">
        <v>3.5919449999999999</v>
      </c>
      <c r="N3622" s="117" t="str">
        <f t="shared" si="339"/>
        <v>276000138000</v>
      </c>
      <c r="O3622" s="117">
        <f t="shared" si="340"/>
        <v>64</v>
      </c>
      <c r="P3622" s="117">
        <f t="shared" si="341"/>
        <v>30</v>
      </c>
      <c r="R3622" s="117">
        <f>VLOOKUP(B3622&amp;"-"&amp;C3622,Backgroundconc!$A$3:$E$2100,4,FALSE)</f>
        <v>276000</v>
      </c>
      <c r="S3622" s="117">
        <f>VLOOKUP(B3622&amp;"-"&amp;C3622,Backgroundconc!$A$3:$E$2100,5,FALSE)</f>
        <v>138000</v>
      </c>
    </row>
    <row r="3623" spans="1:19">
      <c r="A3623" s="117" t="str">
        <f t="shared" si="338"/>
        <v>64312012</v>
      </c>
      <c r="B3623" s="117">
        <f t="shared" si="342"/>
        <v>64</v>
      </c>
      <c r="C3623" s="117">
        <f t="shared" si="343"/>
        <v>31</v>
      </c>
      <c r="D3623" s="117">
        <v>276000</v>
      </c>
      <c r="E3623" s="117">
        <v>142000</v>
      </c>
      <c r="F3623" s="117">
        <v>2012</v>
      </c>
      <c r="G3623" s="117">
        <v>3.436922</v>
      </c>
      <c r="N3623" s="117" t="str">
        <f t="shared" si="339"/>
        <v>276000142000</v>
      </c>
      <c r="O3623" s="117">
        <f t="shared" si="340"/>
        <v>64</v>
      </c>
      <c r="P3623" s="117">
        <f t="shared" si="341"/>
        <v>31</v>
      </c>
      <c r="R3623" s="117">
        <f>VLOOKUP(B3623&amp;"-"&amp;C3623,Backgroundconc!$A$3:$E$2100,4,FALSE)</f>
        <v>276000</v>
      </c>
      <c r="S3623" s="117">
        <f>VLOOKUP(B3623&amp;"-"&amp;C3623,Backgroundconc!$A$3:$E$2100,5,FALSE)</f>
        <v>142000</v>
      </c>
    </row>
    <row r="3624" spans="1:19">
      <c r="A3624" s="117" t="str">
        <f t="shared" si="338"/>
        <v>64322012</v>
      </c>
      <c r="B3624" s="117">
        <f t="shared" si="342"/>
        <v>64</v>
      </c>
      <c r="C3624" s="117">
        <f t="shared" si="343"/>
        <v>32</v>
      </c>
      <c r="D3624" s="117">
        <v>276000</v>
      </c>
      <c r="E3624" s="117">
        <v>146000</v>
      </c>
      <c r="F3624" s="117">
        <v>2012</v>
      </c>
      <c r="G3624" s="117">
        <v>3.3407480000000001</v>
      </c>
      <c r="N3624" s="117" t="str">
        <f t="shared" si="339"/>
        <v>276000146000</v>
      </c>
      <c r="O3624" s="117">
        <f t="shared" si="340"/>
        <v>64</v>
      </c>
      <c r="P3624" s="117">
        <f t="shared" si="341"/>
        <v>32</v>
      </c>
      <c r="R3624" s="117">
        <f>VLOOKUP(B3624&amp;"-"&amp;C3624,Backgroundconc!$A$3:$E$2100,4,FALSE)</f>
        <v>276000</v>
      </c>
      <c r="S3624" s="117">
        <f>VLOOKUP(B3624&amp;"-"&amp;C3624,Backgroundconc!$A$3:$E$2100,5,FALSE)</f>
        <v>146000</v>
      </c>
    </row>
    <row r="3625" spans="1:19">
      <c r="A3625" s="117" t="str">
        <f t="shared" si="338"/>
        <v>64332012</v>
      </c>
      <c r="B3625" s="117">
        <f t="shared" si="342"/>
        <v>64</v>
      </c>
      <c r="C3625" s="117">
        <f t="shared" si="343"/>
        <v>33</v>
      </c>
      <c r="D3625" s="117">
        <v>276000</v>
      </c>
      <c r="E3625" s="117">
        <v>150000</v>
      </c>
      <c r="F3625" s="117">
        <v>2012</v>
      </c>
      <c r="G3625" s="117">
        <v>3.250156</v>
      </c>
      <c r="N3625" s="117" t="str">
        <f t="shared" si="339"/>
        <v>276000150000</v>
      </c>
      <c r="O3625" s="117">
        <f t="shared" si="340"/>
        <v>64</v>
      </c>
      <c r="P3625" s="117">
        <f t="shared" si="341"/>
        <v>33</v>
      </c>
      <c r="R3625" s="117">
        <f>VLOOKUP(B3625&amp;"-"&amp;C3625,Backgroundconc!$A$3:$E$2100,4,FALSE)</f>
        <v>276000</v>
      </c>
      <c r="S3625" s="117">
        <f>VLOOKUP(B3625&amp;"-"&amp;C3625,Backgroundconc!$A$3:$E$2100,5,FALSE)</f>
        <v>150000</v>
      </c>
    </row>
    <row r="3626" spans="1:19">
      <c r="A3626" s="117" t="str">
        <f t="shared" si="338"/>
        <v>64342012</v>
      </c>
      <c r="B3626" s="117">
        <f t="shared" si="342"/>
        <v>64</v>
      </c>
      <c r="C3626" s="117">
        <f t="shared" si="343"/>
        <v>34</v>
      </c>
      <c r="D3626" s="117">
        <v>276000</v>
      </c>
      <c r="E3626" s="117">
        <v>154000</v>
      </c>
      <c r="F3626" s="117">
        <v>2012</v>
      </c>
      <c r="G3626" s="117">
        <v>3.730788</v>
      </c>
      <c r="N3626" s="117" t="str">
        <f t="shared" si="339"/>
        <v>276000154000</v>
      </c>
      <c r="O3626" s="117">
        <f t="shared" si="340"/>
        <v>64</v>
      </c>
      <c r="P3626" s="117">
        <f t="shared" si="341"/>
        <v>34</v>
      </c>
      <c r="R3626" s="117">
        <f>VLOOKUP(B3626&amp;"-"&amp;C3626,Backgroundconc!$A$3:$E$2100,4,FALSE)</f>
        <v>276000</v>
      </c>
      <c r="S3626" s="117">
        <f>VLOOKUP(B3626&amp;"-"&amp;C3626,Backgroundconc!$A$3:$E$2100,5,FALSE)</f>
        <v>154000</v>
      </c>
    </row>
    <row r="3627" spans="1:19">
      <c r="A3627" s="117" t="str">
        <f t="shared" si="338"/>
        <v>64352012</v>
      </c>
      <c r="B3627" s="117">
        <f t="shared" si="342"/>
        <v>64</v>
      </c>
      <c r="C3627" s="117">
        <f t="shared" si="343"/>
        <v>35</v>
      </c>
      <c r="D3627" s="117">
        <v>276000</v>
      </c>
      <c r="E3627" s="117">
        <v>158000</v>
      </c>
      <c r="F3627" s="117">
        <v>2012</v>
      </c>
      <c r="G3627" s="117">
        <v>3.9597039999999999</v>
      </c>
      <c r="N3627" s="117" t="str">
        <f t="shared" si="339"/>
        <v>276000158000</v>
      </c>
      <c r="O3627" s="117">
        <f t="shared" si="340"/>
        <v>64</v>
      </c>
      <c r="P3627" s="117">
        <f t="shared" si="341"/>
        <v>35</v>
      </c>
      <c r="R3627" s="117">
        <f>VLOOKUP(B3627&amp;"-"&amp;C3627,Backgroundconc!$A$3:$E$2100,4,FALSE)</f>
        <v>276000</v>
      </c>
      <c r="S3627" s="117">
        <f>VLOOKUP(B3627&amp;"-"&amp;C3627,Backgroundconc!$A$3:$E$2100,5,FALSE)</f>
        <v>158000</v>
      </c>
    </row>
    <row r="3628" spans="1:19">
      <c r="A3628" s="117" t="str">
        <f t="shared" si="338"/>
        <v>64362012</v>
      </c>
      <c r="B3628" s="117">
        <f t="shared" si="342"/>
        <v>64</v>
      </c>
      <c r="C3628" s="117">
        <f t="shared" si="343"/>
        <v>36</v>
      </c>
      <c r="D3628" s="117">
        <v>276000</v>
      </c>
      <c r="E3628" s="117">
        <v>162000</v>
      </c>
      <c r="F3628" s="117">
        <v>2012</v>
      </c>
      <c r="G3628" s="117">
        <v>3.5426250000000001</v>
      </c>
      <c r="N3628" s="117" t="str">
        <f t="shared" si="339"/>
        <v>276000162000</v>
      </c>
      <c r="O3628" s="117">
        <f t="shared" si="340"/>
        <v>64</v>
      </c>
      <c r="P3628" s="117">
        <f t="shared" si="341"/>
        <v>36</v>
      </c>
      <c r="R3628" s="117" t="e">
        <f>VLOOKUP(B3628&amp;"-"&amp;C3628,Backgroundconc!$A$3:$E$2100,4,FALSE)</f>
        <v>#N/A</v>
      </c>
      <c r="S3628" s="117" t="e">
        <f>VLOOKUP(B3628&amp;"-"&amp;C3628,Backgroundconc!$A$3:$E$2100,5,FALSE)</f>
        <v>#N/A</v>
      </c>
    </row>
    <row r="3629" spans="1:19">
      <c r="A3629" s="117" t="str">
        <f t="shared" si="338"/>
        <v>64372012</v>
      </c>
      <c r="B3629" s="117">
        <f t="shared" si="342"/>
        <v>64</v>
      </c>
      <c r="C3629" s="117">
        <f t="shared" si="343"/>
        <v>37</v>
      </c>
      <c r="D3629" s="117">
        <v>276000</v>
      </c>
      <c r="E3629" s="117">
        <v>166000</v>
      </c>
      <c r="F3629" s="117">
        <v>2012</v>
      </c>
      <c r="G3629" s="117">
        <v>3.4776739999999999</v>
      </c>
      <c r="N3629" s="117" t="str">
        <f t="shared" si="339"/>
        <v>276000166000</v>
      </c>
      <c r="O3629" s="117">
        <f t="shared" si="340"/>
        <v>64</v>
      </c>
      <c r="P3629" s="117">
        <f t="shared" si="341"/>
        <v>37</v>
      </c>
      <c r="R3629" s="117" t="e">
        <f>VLOOKUP(B3629&amp;"-"&amp;C3629,Backgroundconc!$A$3:$E$2100,4,FALSE)</f>
        <v>#N/A</v>
      </c>
      <c r="S3629" s="117" t="e">
        <f>VLOOKUP(B3629&amp;"-"&amp;C3629,Backgroundconc!$A$3:$E$2100,5,FALSE)</f>
        <v>#N/A</v>
      </c>
    </row>
    <row r="3630" spans="1:19">
      <c r="A3630" s="117" t="str">
        <f t="shared" si="338"/>
        <v>64382012</v>
      </c>
      <c r="B3630" s="117">
        <f t="shared" si="342"/>
        <v>64</v>
      </c>
      <c r="C3630" s="117">
        <f t="shared" si="343"/>
        <v>38</v>
      </c>
      <c r="D3630" s="117">
        <v>276000</v>
      </c>
      <c r="E3630" s="117">
        <v>170000</v>
      </c>
      <c r="F3630" s="117">
        <v>2012</v>
      </c>
      <c r="G3630" s="117">
        <v>3.3884530000000002</v>
      </c>
      <c r="N3630" s="117" t="str">
        <f t="shared" si="339"/>
        <v>276000170000</v>
      </c>
      <c r="O3630" s="117">
        <f t="shared" si="340"/>
        <v>64</v>
      </c>
      <c r="P3630" s="117">
        <f t="shared" si="341"/>
        <v>38</v>
      </c>
      <c r="R3630" s="117" t="e">
        <f>VLOOKUP(B3630&amp;"-"&amp;C3630,Backgroundconc!$A$3:$E$2100,4,FALSE)</f>
        <v>#N/A</v>
      </c>
      <c r="S3630" s="117" t="e">
        <f>VLOOKUP(B3630&amp;"-"&amp;C3630,Backgroundconc!$A$3:$E$2100,5,FALSE)</f>
        <v>#N/A</v>
      </c>
    </row>
    <row r="3631" spans="1:19">
      <c r="A3631" s="117" t="str">
        <f t="shared" si="338"/>
        <v>64392012</v>
      </c>
      <c r="B3631" s="117">
        <f t="shared" si="342"/>
        <v>64</v>
      </c>
      <c r="C3631" s="117">
        <f t="shared" si="343"/>
        <v>39</v>
      </c>
      <c r="D3631" s="117">
        <v>276000</v>
      </c>
      <c r="E3631" s="117">
        <v>174000</v>
      </c>
      <c r="F3631" s="117">
        <v>2012</v>
      </c>
      <c r="G3631" s="117">
        <v>3.345186</v>
      </c>
      <c r="N3631" s="117" t="str">
        <f t="shared" si="339"/>
        <v>276000174000</v>
      </c>
      <c r="O3631" s="117">
        <f t="shared" si="340"/>
        <v>64</v>
      </c>
      <c r="P3631" s="117">
        <f t="shared" si="341"/>
        <v>39</v>
      </c>
      <c r="R3631" s="117" t="e">
        <f>VLOOKUP(B3631&amp;"-"&amp;C3631,Backgroundconc!$A$3:$E$2100,4,FALSE)</f>
        <v>#N/A</v>
      </c>
      <c r="S3631" s="117" t="e">
        <f>VLOOKUP(B3631&amp;"-"&amp;C3631,Backgroundconc!$A$3:$E$2100,5,FALSE)</f>
        <v>#N/A</v>
      </c>
    </row>
    <row r="3632" spans="1:19">
      <c r="A3632" s="117" t="str">
        <f t="shared" si="338"/>
        <v>64402012</v>
      </c>
      <c r="B3632" s="117">
        <f t="shared" si="342"/>
        <v>64</v>
      </c>
      <c r="C3632" s="117">
        <f t="shared" si="343"/>
        <v>40</v>
      </c>
      <c r="D3632" s="117">
        <v>276000</v>
      </c>
      <c r="E3632" s="117">
        <v>178000</v>
      </c>
      <c r="F3632" s="117">
        <v>2012</v>
      </c>
      <c r="G3632" s="117">
        <v>3.3082349999999998</v>
      </c>
      <c r="N3632" s="117" t="str">
        <f t="shared" si="339"/>
        <v>276000178000</v>
      </c>
      <c r="O3632" s="117">
        <f t="shared" si="340"/>
        <v>64</v>
      </c>
      <c r="P3632" s="117">
        <f t="shared" si="341"/>
        <v>40</v>
      </c>
      <c r="R3632" s="117" t="e">
        <f>VLOOKUP(B3632&amp;"-"&amp;C3632,Backgroundconc!$A$3:$E$2100,4,FALSE)</f>
        <v>#N/A</v>
      </c>
      <c r="S3632" s="117" t="e">
        <f>VLOOKUP(B3632&amp;"-"&amp;C3632,Backgroundconc!$A$3:$E$2100,5,FALSE)</f>
        <v>#N/A</v>
      </c>
    </row>
    <row r="3633" spans="1:19">
      <c r="A3633" s="117" t="str">
        <f t="shared" si="338"/>
        <v>64412012</v>
      </c>
      <c r="B3633" s="117">
        <f t="shared" si="342"/>
        <v>64</v>
      </c>
      <c r="C3633" s="117">
        <f t="shared" si="343"/>
        <v>41</v>
      </c>
      <c r="D3633" s="117">
        <v>276000</v>
      </c>
      <c r="E3633" s="117">
        <v>182000</v>
      </c>
      <c r="F3633" s="117">
        <v>2012</v>
      </c>
      <c r="G3633" s="117">
        <v>3.3676590000000002</v>
      </c>
      <c r="N3633" s="117" t="str">
        <f t="shared" si="339"/>
        <v>276000182000</v>
      </c>
      <c r="O3633" s="117">
        <f t="shared" si="340"/>
        <v>64</v>
      </c>
      <c r="P3633" s="117">
        <f t="shared" si="341"/>
        <v>41</v>
      </c>
      <c r="R3633" s="117" t="e">
        <f>VLOOKUP(B3633&amp;"-"&amp;C3633,Backgroundconc!$A$3:$E$2100,4,FALSE)</f>
        <v>#N/A</v>
      </c>
      <c r="S3633" s="117" t="e">
        <f>VLOOKUP(B3633&amp;"-"&amp;C3633,Backgroundconc!$A$3:$E$2100,5,FALSE)</f>
        <v>#N/A</v>
      </c>
    </row>
    <row r="3634" spans="1:19">
      <c r="A3634" s="117" t="str">
        <f t="shared" si="338"/>
        <v>64422012</v>
      </c>
      <c r="B3634" s="117">
        <f t="shared" si="342"/>
        <v>64</v>
      </c>
      <c r="C3634" s="117">
        <f t="shared" si="343"/>
        <v>42</v>
      </c>
      <c r="D3634" s="117">
        <v>276000</v>
      </c>
      <c r="E3634" s="117">
        <v>186000</v>
      </c>
      <c r="F3634" s="117">
        <v>2012</v>
      </c>
      <c r="G3634" s="117">
        <v>3.352093</v>
      </c>
      <c r="N3634" s="117" t="str">
        <f t="shared" si="339"/>
        <v>276000186000</v>
      </c>
      <c r="O3634" s="117">
        <f t="shared" si="340"/>
        <v>64</v>
      </c>
      <c r="P3634" s="117">
        <f t="shared" si="341"/>
        <v>42</v>
      </c>
      <c r="R3634" s="117" t="e">
        <f>VLOOKUP(B3634&amp;"-"&amp;C3634,Backgroundconc!$A$3:$E$2100,4,FALSE)</f>
        <v>#N/A</v>
      </c>
      <c r="S3634" s="117" t="e">
        <f>VLOOKUP(B3634&amp;"-"&amp;C3634,Backgroundconc!$A$3:$E$2100,5,FALSE)</f>
        <v>#N/A</v>
      </c>
    </row>
    <row r="3635" spans="1:19">
      <c r="A3635" s="117" t="str">
        <f t="shared" si="338"/>
        <v>64432012</v>
      </c>
      <c r="B3635" s="117">
        <f t="shared" si="342"/>
        <v>64</v>
      </c>
      <c r="C3635" s="117">
        <f t="shared" si="343"/>
        <v>43</v>
      </c>
      <c r="D3635" s="117">
        <v>276000</v>
      </c>
      <c r="E3635" s="117">
        <v>190000</v>
      </c>
      <c r="F3635" s="117">
        <v>2012</v>
      </c>
      <c r="G3635" s="117">
        <v>3.3114629999999998</v>
      </c>
      <c r="N3635" s="117" t="str">
        <f t="shared" si="339"/>
        <v>276000190000</v>
      </c>
      <c r="O3635" s="117">
        <f t="shared" si="340"/>
        <v>64</v>
      </c>
      <c r="P3635" s="117">
        <f t="shared" si="341"/>
        <v>43</v>
      </c>
      <c r="R3635" s="117" t="e">
        <f>VLOOKUP(B3635&amp;"-"&amp;C3635,Backgroundconc!$A$3:$E$2100,4,FALSE)</f>
        <v>#N/A</v>
      </c>
      <c r="S3635" s="117" t="e">
        <f>VLOOKUP(B3635&amp;"-"&amp;C3635,Backgroundconc!$A$3:$E$2100,5,FALSE)</f>
        <v>#N/A</v>
      </c>
    </row>
    <row r="3636" spans="1:19">
      <c r="A3636" s="117" t="str">
        <f t="shared" si="338"/>
        <v>64442012</v>
      </c>
      <c r="B3636" s="117">
        <f t="shared" si="342"/>
        <v>64</v>
      </c>
      <c r="C3636" s="117">
        <f t="shared" si="343"/>
        <v>44</v>
      </c>
      <c r="D3636" s="117">
        <v>276000</v>
      </c>
      <c r="E3636" s="117">
        <v>194000</v>
      </c>
      <c r="F3636" s="117">
        <v>2012</v>
      </c>
      <c r="G3636" s="117">
        <v>3.2131090000000002</v>
      </c>
      <c r="N3636" s="117" t="str">
        <f t="shared" si="339"/>
        <v>276000194000</v>
      </c>
      <c r="O3636" s="117">
        <f t="shared" si="340"/>
        <v>64</v>
      </c>
      <c r="P3636" s="117">
        <f t="shared" si="341"/>
        <v>44</v>
      </c>
      <c r="R3636" s="117" t="e">
        <f>VLOOKUP(B3636&amp;"-"&amp;C3636,Backgroundconc!$A$3:$E$2100,4,FALSE)</f>
        <v>#N/A</v>
      </c>
      <c r="S3636" s="117" t="e">
        <f>VLOOKUP(B3636&amp;"-"&amp;C3636,Backgroundconc!$A$3:$E$2100,5,FALSE)</f>
        <v>#N/A</v>
      </c>
    </row>
    <row r="3637" spans="1:19">
      <c r="A3637" s="117" t="str">
        <f t="shared" si="338"/>
        <v>64452012</v>
      </c>
      <c r="B3637" s="117">
        <f t="shared" si="342"/>
        <v>64</v>
      </c>
      <c r="C3637" s="117">
        <f t="shared" si="343"/>
        <v>45</v>
      </c>
      <c r="D3637" s="117">
        <v>276000</v>
      </c>
      <c r="E3637" s="117">
        <v>198000</v>
      </c>
      <c r="F3637" s="117">
        <v>2012</v>
      </c>
      <c r="G3637" s="117">
        <v>2.993808</v>
      </c>
      <c r="N3637" s="117" t="str">
        <f t="shared" si="339"/>
        <v>276000198000</v>
      </c>
      <c r="O3637" s="117">
        <f t="shared" si="340"/>
        <v>64</v>
      </c>
      <c r="P3637" s="117">
        <f t="shared" si="341"/>
        <v>45</v>
      </c>
      <c r="R3637" s="117" t="e">
        <f>VLOOKUP(B3637&amp;"-"&amp;C3637,Backgroundconc!$A$3:$E$2100,4,FALSE)</f>
        <v>#N/A</v>
      </c>
      <c r="S3637" s="117" t="e">
        <f>VLOOKUP(B3637&amp;"-"&amp;C3637,Backgroundconc!$A$3:$E$2100,5,FALSE)</f>
        <v>#N/A</v>
      </c>
    </row>
    <row r="3638" spans="1:19">
      <c r="A3638" s="117" t="str">
        <f t="shared" si="338"/>
        <v>64462012</v>
      </c>
      <c r="B3638" s="117">
        <f t="shared" si="342"/>
        <v>64</v>
      </c>
      <c r="C3638" s="117">
        <f t="shared" si="343"/>
        <v>46</v>
      </c>
      <c r="D3638" s="117">
        <v>276000</v>
      </c>
      <c r="E3638" s="117">
        <v>202000</v>
      </c>
      <c r="F3638" s="117">
        <v>2012</v>
      </c>
      <c r="G3638" s="117">
        <v>2.8894489999999999</v>
      </c>
      <c r="N3638" s="117" t="str">
        <f t="shared" si="339"/>
        <v>276000202000</v>
      </c>
      <c r="O3638" s="117">
        <f t="shared" si="340"/>
        <v>64</v>
      </c>
      <c r="P3638" s="117">
        <f t="shared" si="341"/>
        <v>46</v>
      </c>
      <c r="R3638" s="117" t="e">
        <f>VLOOKUP(B3638&amp;"-"&amp;C3638,Backgroundconc!$A$3:$E$2100,4,FALSE)</f>
        <v>#N/A</v>
      </c>
      <c r="S3638" s="117" t="e">
        <f>VLOOKUP(B3638&amp;"-"&amp;C3638,Backgroundconc!$A$3:$E$2100,5,FALSE)</f>
        <v>#N/A</v>
      </c>
    </row>
    <row r="3639" spans="1:19">
      <c r="A3639" s="117" t="str">
        <f t="shared" si="338"/>
        <v>64472012</v>
      </c>
      <c r="B3639" s="117">
        <f t="shared" si="342"/>
        <v>64</v>
      </c>
      <c r="C3639" s="117">
        <f t="shared" si="343"/>
        <v>47</v>
      </c>
      <c r="D3639" s="117">
        <v>276000</v>
      </c>
      <c r="E3639" s="117">
        <v>206000</v>
      </c>
      <c r="F3639" s="117">
        <v>2012</v>
      </c>
      <c r="G3639" s="117">
        <v>2.6649319999999999</v>
      </c>
      <c r="N3639" s="117" t="str">
        <f t="shared" si="339"/>
        <v>276000206000</v>
      </c>
      <c r="O3639" s="117">
        <f t="shared" si="340"/>
        <v>64</v>
      </c>
      <c r="P3639" s="117">
        <f t="shared" si="341"/>
        <v>47</v>
      </c>
      <c r="R3639" s="117" t="e">
        <f>VLOOKUP(B3639&amp;"-"&amp;C3639,Backgroundconc!$A$3:$E$2100,4,FALSE)</f>
        <v>#N/A</v>
      </c>
      <c r="S3639" s="117" t="e">
        <f>VLOOKUP(B3639&amp;"-"&amp;C3639,Backgroundconc!$A$3:$E$2100,5,FALSE)</f>
        <v>#N/A</v>
      </c>
    </row>
    <row r="3640" spans="1:19">
      <c r="A3640" s="117" t="str">
        <f t="shared" si="338"/>
        <v>64482012</v>
      </c>
      <c r="B3640" s="117">
        <f t="shared" si="342"/>
        <v>64</v>
      </c>
      <c r="C3640" s="117">
        <f t="shared" si="343"/>
        <v>48</v>
      </c>
      <c r="D3640" s="117">
        <v>276000</v>
      </c>
      <c r="E3640" s="117">
        <v>210000</v>
      </c>
      <c r="F3640" s="117">
        <v>2012</v>
      </c>
      <c r="G3640" s="117">
        <v>2.9121250000000001</v>
      </c>
      <c r="N3640" s="117" t="str">
        <f t="shared" si="339"/>
        <v>276000210000</v>
      </c>
      <c r="O3640" s="117">
        <f t="shared" si="340"/>
        <v>64</v>
      </c>
      <c r="P3640" s="117">
        <f t="shared" si="341"/>
        <v>48</v>
      </c>
      <c r="R3640" s="117" t="e">
        <f>VLOOKUP(B3640&amp;"-"&amp;C3640,Backgroundconc!$A$3:$E$2100,4,FALSE)</f>
        <v>#N/A</v>
      </c>
      <c r="S3640" s="117" t="e">
        <f>VLOOKUP(B3640&amp;"-"&amp;C3640,Backgroundconc!$A$3:$E$2100,5,FALSE)</f>
        <v>#N/A</v>
      </c>
    </row>
    <row r="3641" spans="1:19">
      <c r="A3641" s="117" t="str">
        <f t="shared" si="338"/>
        <v>64492012</v>
      </c>
      <c r="B3641" s="117">
        <f t="shared" si="342"/>
        <v>64</v>
      </c>
      <c r="C3641" s="117">
        <f t="shared" si="343"/>
        <v>49</v>
      </c>
      <c r="D3641" s="117">
        <v>276000</v>
      </c>
      <c r="E3641" s="117">
        <v>214000</v>
      </c>
      <c r="F3641" s="117">
        <v>2012</v>
      </c>
      <c r="G3641" s="117">
        <v>3.0232640000000002</v>
      </c>
      <c r="N3641" s="117" t="str">
        <f t="shared" si="339"/>
        <v>276000214000</v>
      </c>
      <c r="O3641" s="117">
        <f t="shared" si="340"/>
        <v>64</v>
      </c>
      <c r="P3641" s="117">
        <f t="shared" si="341"/>
        <v>49</v>
      </c>
      <c r="R3641" s="117" t="e">
        <f>VLOOKUP(B3641&amp;"-"&amp;C3641,Backgroundconc!$A$3:$E$2100,4,FALSE)</f>
        <v>#N/A</v>
      </c>
      <c r="S3641" s="117" t="e">
        <f>VLOOKUP(B3641&amp;"-"&amp;C3641,Backgroundconc!$A$3:$E$2100,5,FALSE)</f>
        <v>#N/A</v>
      </c>
    </row>
    <row r="3642" spans="1:19">
      <c r="A3642" s="117" t="str">
        <f t="shared" si="338"/>
        <v>64502012</v>
      </c>
      <c r="B3642" s="117">
        <f t="shared" si="342"/>
        <v>64</v>
      </c>
      <c r="C3642" s="117">
        <f t="shared" si="343"/>
        <v>50</v>
      </c>
      <c r="D3642" s="117">
        <v>276000</v>
      </c>
      <c r="E3642" s="117">
        <v>218000</v>
      </c>
      <c r="F3642" s="117">
        <v>2012</v>
      </c>
      <c r="G3642" s="117">
        <v>2.8957139999999999</v>
      </c>
      <c r="N3642" s="117" t="str">
        <f t="shared" si="339"/>
        <v>276000218000</v>
      </c>
      <c r="O3642" s="117">
        <f t="shared" si="340"/>
        <v>64</v>
      </c>
      <c r="P3642" s="117">
        <f t="shared" si="341"/>
        <v>50</v>
      </c>
      <c r="R3642" s="117" t="e">
        <f>VLOOKUP(B3642&amp;"-"&amp;C3642,Backgroundconc!$A$3:$E$2100,4,FALSE)</f>
        <v>#N/A</v>
      </c>
      <c r="S3642" s="117" t="e">
        <f>VLOOKUP(B3642&amp;"-"&amp;C3642,Backgroundconc!$A$3:$E$2100,5,FALSE)</f>
        <v>#N/A</v>
      </c>
    </row>
    <row r="3643" spans="1:19">
      <c r="A3643" s="117" t="str">
        <f t="shared" si="338"/>
        <v>64512012</v>
      </c>
      <c r="B3643" s="117">
        <f t="shared" si="342"/>
        <v>64</v>
      </c>
      <c r="C3643" s="117">
        <f t="shared" si="343"/>
        <v>51</v>
      </c>
      <c r="D3643" s="117">
        <v>276000</v>
      </c>
      <c r="E3643" s="117">
        <v>222000</v>
      </c>
      <c r="F3643" s="117">
        <v>2012</v>
      </c>
      <c r="G3643" s="117">
        <v>2.9185439999999998</v>
      </c>
      <c r="N3643" s="117" t="str">
        <f t="shared" si="339"/>
        <v>276000222000</v>
      </c>
      <c r="O3643" s="117">
        <f t="shared" si="340"/>
        <v>64</v>
      </c>
      <c r="P3643" s="117">
        <f t="shared" si="341"/>
        <v>51</v>
      </c>
      <c r="R3643" s="117" t="e">
        <f>VLOOKUP(B3643&amp;"-"&amp;C3643,Backgroundconc!$A$3:$E$2100,4,FALSE)</f>
        <v>#N/A</v>
      </c>
      <c r="S3643" s="117" t="e">
        <f>VLOOKUP(B3643&amp;"-"&amp;C3643,Backgroundconc!$A$3:$E$2100,5,FALSE)</f>
        <v>#N/A</v>
      </c>
    </row>
    <row r="3644" spans="1:19">
      <c r="A3644" s="117" t="str">
        <f t="shared" si="338"/>
        <v>64522012</v>
      </c>
      <c r="B3644" s="117">
        <f t="shared" si="342"/>
        <v>64</v>
      </c>
      <c r="C3644" s="117">
        <f t="shared" si="343"/>
        <v>52</v>
      </c>
      <c r="D3644" s="117">
        <v>276000</v>
      </c>
      <c r="E3644" s="117">
        <v>226000</v>
      </c>
      <c r="F3644" s="117">
        <v>2012</v>
      </c>
      <c r="G3644" s="117">
        <v>2.7814999999999999</v>
      </c>
      <c r="N3644" s="117" t="str">
        <f t="shared" si="339"/>
        <v>276000226000</v>
      </c>
      <c r="O3644" s="117">
        <f t="shared" si="340"/>
        <v>64</v>
      </c>
      <c r="P3644" s="117">
        <f t="shared" si="341"/>
        <v>52</v>
      </c>
      <c r="R3644" s="117" t="e">
        <f>VLOOKUP(B3644&amp;"-"&amp;C3644,Backgroundconc!$A$3:$E$2100,4,FALSE)</f>
        <v>#N/A</v>
      </c>
      <c r="S3644" s="117" t="e">
        <f>VLOOKUP(B3644&amp;"-"&amp;C3644,Backgroundconc!$A$3:$E$2100,5,FALSE)</f>
        <v>#N/A</v>
      </c>
    </row>
    <row r="3645" spans="1:19">
      <c r="A3645" s="117" t="str">
        <f t="shared" si="338"/>
        <v>64532012</v>
      </c>
      <c r="B3645" s="117">
        <f t="shared" si="342"/>
        <v>64</v>
      </c>
      <c r="C3645" s="117">
        <f t="shared" si="343"/>
        <v>53</v>
      </c>
      <c r="D3645" s="117">
        <v>276000</v>
      </c>
      <c r="E3645" s="117">
        <v>230000</v>
      </c>
      <c r="F3645" s="117">
        <v>2012</v>
      </c>
      <c r="G3645" s="117">
        <v>2.8572030000000002</v>
      </c>
      <c r="N3645" s="117" t="str">
        <f t="shared" si="339"/>
        <v>276000230000</v>
      </c>
      <c r="O3645" s="117">
        <f t="shared" si="340"/>
        <v>64</v>
      </c>
      <c r="P3645" s="117">
        <f t="shared" si="341"/>
        <v>53</v>
      </c>
      <c r="R3645" s="117" t="e">
        <f>VLOOKUP(B3645&amp;"-"&amp;C3645,Backgroundconc!$A$3:$E$2100,4,FALSE)</f>
        <v>#N/A</v>
      </c>
      <c r="S3645" s="117" t="e">
        <f>VLOOKUP(B3645&amp;"-"&amp;C3645,Backgroundconc!$A$3:$E$2100,5,FALSE)</f>
        <v>#N/A</v>
      </c>
    </row>
    <row r="3646" spans="1:19">
      <c r="A3646" s="117" t="str">
        <f t="shared" si="338"/>
        <v>64542012</v>
      </c>
      <c r="B3646" s="117">
        <f t="shared" si="342"/>
        <v>64</v>
      </c>
      <c r="C3646" s="117">
        <f t="shared" si="343"/>
        <v>54</v>
      </c>
      <c r="D3646" s="117">
        <v>276000</v>
      </c>
      <c r="E3646" s="117">
        <v>234000</v>
      </c>
      <c r="F3646" s="117">
        <v>2012</v>
      </c>
      <c r="G3646" s="117">
        <v>3.1460360000000001</v>
      </c>
      <c r="N3646" s="117" t="str">
        <f t="shared" si="339"/>
        <v>276000234000</v>
      </c>
      <c r="O3646" s="117">
        <f t="shared" si="340"/>
        <v>64</v>
      </c>
      <c r="P3646" s="117">
        <f t="shared" si="341"/>
        <v>54</v>
      </c>
      <c r="R3646" s="117" t="e">
        <f>VLOOKUP(B3646&amp;"-"&amp;C3646,Backgroundconc!$A$3:$E$2100,4,FALSE)</f>
        <v>#N/A</v>
      </c>
      <c r="S3646" s="117" t="e">
        <f>VLOOKUP(B3646&amp;"-"&amp;C3646,Backgroundconc!$A$3:$E$2100,5,FALSE)</f>
        <v>#N/A</v>
      </c>
    </row>
    <row r="3647" spans="1:19">
      <c r="A3647" s="117" t="str">
        <f t="shared" si="338"/>
        <v>64552012</v>
      </c>
      <c r="B3647" s="117">
        <f t="shared" si="342"/>
        <v>64</v>
      </c>
      <c r="C3647" s="117">
        <f t="shared" si="343"/>
        <v>55</v>
      </c>
      <c r="D3647" s="117">
        <v>276000</v>
      </c>
      <c r="E3647" s="117">
        <v>238000</v>
      </c>
      <c r="F3647" s="117">
        <v>2012</v>
      </c>
      <c r="G3647" s="117">
        <v>3.036165</v>
      </c>
      <c r="N3647" s="117" t="str">
        <f t="shared" si="339"/>
        <v>276000238000</v>
      </c>
      <c r="O3647" s="117">
        <f t="shared" si="340"/>
        <v>64</v>
      </c>
      <c r="P3647" s="117">
        <f t="shared" si="341"/>
        <v>55</v>
      </c>
      <c r="R3647" s="117" t="e">
        <f>VLOOKUP(B3647&amp;"-"&amp;C3647,Backgroundconc!$A$3:$E$2100,4,FALSE)</f>
        <v>#N/A</v>
      </c>
      <c r="S3647" s="117" t="e">
        <f>VLOOKUP(B3647&amp;"-"&amp;C3647,Backgroundconc!$A$3:$E$2100,5,FALSE)</f>
        <v>#N/A</v>
      </c>
    </row>
    <row r="3648" spans="1:19">
      <c r="A3648" s="117" t="str">
        <f t="shared" si="338"/>
        <v>64562012</v>
      </c>
      <c r="B3648" s="117">
        <f t="shared" si="342"/>
        <v>64</v>
      </c>
      <c r="C3648" s="117">
        <f t="shared" si="343"/>
        <v>56</v>
      </c>
      <c r="D3648" s="117">
        <v>276000</v>
      </c>
      <c r="E3648" s="117">
        <v>242000</v>
      </c>
      <c r="F3648" s="117">
        <v>2012</v>
      </c>
      <c r="G3648" s="117">
        <v>3.1674199999999999</v>
      </c>
      <c r="N3648" s="117" t="str">
        <f t="shared" si="339"/>
        <v>276000242000</v>
      </c>
      <c r="O3648" s="117">
        <f t="shared" si="340"/>
        <v>64</v>
      </c>
      <c r="P3648" s="117">
        <f t="shared" si="341"/>
        <v>56</v>
      </c>
      <c r="R3648" s="117" t="e">
        <f>VLOOKUP(B3648&amp;"-"&amp;C3648,Backgroundconc!$A$3:$E$2100,4,FALSE)</f>
        <v>#N/A</v>
      </c>
      <c r="S3648" s="117" t="e">
        <f>VLOOKUP(B3648&amp;"-"&amp;C3648,Backgroundconc!$A$3:$E$2100,5,FALSE)</f>
        <v>#N/A</v>
      </c>
    </row>
    <row r="3649" spans="1:19">
      <c r="A3649" s="117" t="str">
        <f t="shared" si="338"/>
        <v>64572012</v>
      </c>
      <c r="B3649" s="117">
        <f t="shared" si="342"/>
        <v>64</v>
      </c>
      <c r="C3649" s="117">
        <f t="shared" si="343"/>
        <v>57</v>
      </c>
      <c r="D3649" s="117">
        <v>276000</v>
      </c>
      <c r="E3649" s="117">
        <v>246000</v>
      </c>
      <c r="F3649" s="117">
        <v>2012</v>
      </c>
      <c r="G3649" s="117">
        <v>3.0410879999999998</v>
      </c>
      <c r="N3649" s="117" t="str">
        <f t="shared" si="339"/>
        <v>276000246000</v>
      </c>
      <c r="O3649" s="117">
        <f t="shared" si="340"/>
        <v>64</v>
      </c>
      <c r="P3649" s="117">
        <f t="shared" si="341"/>
        <v>57</v>
      </c>
      <c r="R3649" s="117" t="e">
        <f>VLOOKUP(B3649&amp;"-"&amp;C3649,Backgroundconc!$A$3:$E$2100,4,FALSE)</f>
        <v>#N/A</v>
      </c>
      <c r="S3649" s="117" t="e">
        <f>VLOOKUP(B3649&amp;"-"&amp;C3649,Backgroundconc!$A$3:$E$2100,5,FALSE)</f>
        <v>#N/A</v>
      </c>
    </row>
    <row r="3650" spans="1:19">
      <c r="A3650" s="117" t="str">
        <f t="shared" si="338"/>
        <v>6512012</v>
      </c>
      <c r="B3650" s="117">
        <f t="shared" si="342"/>
        <v>65</v>
      </c>
      <c r="C3650" s="117">
        <f t="shared" si="343"/>
        <v>1</v>
      </c>
      <c r="D3650" s="117">
        <v>280000</v>
      </c>
      <c r="E3650" s="117">
        <v>22000</v>
      </c>
      <c r="F3650" s="117">
        <v>2012</v>
      </c>
      <c r="G3650" s="117">
        <v>3.3648150000000001</v>
      </c>
      <c r="N3650" s="117" t="str">
        <f t="shared" si="339"/>
        <v>28000022000</v>
      </c>
      <c r="O3650" s="117">
        <f t="shared" si="340"/>
        <v>65</v>
      </c>
      <c r="P3650" s="117">
        <f t="shared" si="341"/>
        <v>1</v>
      </c>
      <c r="R3650" s="117" t="e">
        <f>VLOOKUP(B3650&amp;"-"&amp;C3650,Backgroundconc!$A$3:$E$2100,4,FALSE)</f>
        <v>#N/A</v>
      </c>
      <c r="S3650" s="117" t="e">
        <f>VLOOKUP(B3650&amp;"-"&amp;C3650,Backgroundconc!$A$3:$E$2100,5,FALSE)</f>
        <v>#N/A</v>
      </c>
    </row>
    <row r="3651" spans="1:19">
      <c r="A3651" s="117" t="str">
        <f t="shared" ref="A3651:A3714" si="344">CONCATENATE(B3651,C3651,F3651)</f>
        <v>6522012</v>
      </c>
      <c r="B3651" s="117">
        <f t="shared" si="342"/>
        <v>65</v>
      </c>
      <c r="C3651" s="117">
        <f t="shared" si="343"/>
        <v>2</v>
      </c>
      <c r="D3651" s="117">
        <v>280000</v>
      </c>
      <c r="E3651" s="117">
        <v>26000</v>
      </c>
      <c r="F3651" s="117">
        <v>2012</v>
      </c>
      <c r="G3651" s="117">
        <v>3.3913000000000002</v>
      </c>
      <c r="N3651" s="117" t="str">
        <f t="shared" ref="N3651:N3714" si="345">D3651&amp;E3651</f>
        <v>28000026000</v>
      </c>
      <c r="O3651" s="117">
        <f t="shared" ref="O3651:O3714" si="346">B3651</f>
        <v>65</v>
      </c>
      <c r="P3651" s="117">
        <f t="shared" ref="P3651:P3714" si="347">C3651</f>
        <v>2</v>
      </c>
      <c r="R3651" s="117" t="e">
        <f>VLOOKUP(B3651&amp;"-"&amp;C3651,Backgroundconc!$A$3:$E$2100,4,FALSE)</f>
        <v>#N/A</v>
      </c>
      <c r="S3651" s="117" t="e">
        <f>VLOOKUP(B3651&amp;"-"&amp;C3651,Backgroundconc!$A$3:$E$2100,5,FALSE)</f>
        <v>#N/A</v>
      </c>
    </row>
    <row r="3652" spans="1:19">
      <c r="A3652" s="117" t="str">
        <f t="shared" si="344"/>
        <v>6532012</v>
      </c>
      <c r="B3652" s="117">
        <f t="shared" si="342"/>
        <v>65</v>
      </c>
      <c r="C3652" s="117">
        <f t="shared" si="343"/>
        <v>3</v>
      </c>
      <c r="D3652" s="117">
        <v>280000</v>
      </c>
      <c r="E3652" s="117">
        <v>30000</v>
      </c>
      <c r="F3652" s="117">
        <v>2012</v>
      </c>
      <c r="G3652" s="117">
        <v>3.524813</v>
      </c>
      <c r="N3652" s="117" t="str">
        <f t="shared" si="345"/>
        <v>28000030000</v>
      </c>
      <c r="O3652" s="117">
        <f t="shared" si="346"/>
        <v>65</v>
      </c>
      <c r="P3652" s="117">
        <f t="shared" si="347"/>
        <v>3</v>
      </c>
      <c r="R3652" s="117" t="e">
        <f>VLOOKUP(B3652&amp;"-"&amp;C3652,Backgroundconc!$A$3:$E$2100,4,FALSE)</f>
        <v>#N/A</v>
      </c>
      <c r="S3652" s="117" t="e">
        <f>VLOOKUP(B3652&amp;"-"&amp;C3652,Backgroundconc!$A$3:$E$2100,5,FALSE)</f>
        <v>#N/A</v>
      </c>
    </row>
    <row r="3653" spans="1:19">
      <c r="A3653" s="117" t="str">
        <f t="shared" si="344"/>
        <v>6542012</v>
      </c>
      <c r="B3653" s="117">
        <f t="shared" si="342"/>
        <v>65</v>
      </c>
      <c r="C3653" s="117">
        <f t="shared" si="343"/>
        <v>4</v>
      </c>
      <c r="D3653" s="117">
        <v>280000</v>
      </c>
      <c r="E3653" s="117">
        <v>34000</v>
      </c>
      <c r="F3653" s="117">
        <v>2012</v>
      </c>
      <c r="G3653" s="117">
        <v>3.3497370000000002</v>
      </c>
      <c r="N3653" s="117" t="str">
        <f t="shared" si="345"/>
        <v>28000034000</v>
      </c>
      <c r="O3653" s="117">
        <f t="shared" si="346"/>
        <v>65</v>
      </c>
      <c r="P3653" s="117">
        <f t="shared" si="347"/>
        <v>4</v>
      </c>
      <c r="R3653" s="117" t="e">
        <f>VLOOKUP(B3653&amp;"-"&amp;C3653,Backgroundconc!$A$3:$E$2100,4,FALSE)</f>
        <v>#N/A</v>
      </c>
      <c r="S3653" s="117" t="e">
        <f>VLOOKUP(B3653&amp;"-"&amp;C3653,Backgroundconc!$A$3:$E$2100,5,FALSE)</f>
        <v>#N/A</v>
      </c>
    </row>
    <row r="3654" spans="1:19">
      <c r="A3654" s="117" t="str">
        <f t="shared" si="344"/>
        <v>6552012</v>
      </c>
      <c r="B3654" s="117">
        <f t="shared" si="342"/>
        <v>65</v>
      </c>
      <c r="C3654" s="117">
        <f t="shared" si="343"/>
        <v>5</v>
      </c>
      <c r="D3654" s="117">
        <v>280000</v>
      </c>
      <c r="E3654" s="117">
        <v>38000</v>
      </c>
      <c r="F3654" s="117">
        <v>2012</v>
      </c>
      <c r="G3654" s="117">
        <v>3.1936249999999999</v>
      </c>
      <c r="N3654" s="117" t="str">
        <f t="shared" si="345"/>
        <v>28000038000</v>
      </c>
      <c r="O3654" s="117">
        <f t="shared" si="346"/>
        <v>65</v>
      </c>
      <c r="P3654" s="117">
        <f t="shared" si="347"/>
        <v>5</v>
      </c>
      <c r="R3654" s="117" t="e">
        <f>VLOOKUP(B3654&amp;"-"&amp;C3654,Backgroundconc!$A$3:$E$2100,4,FALSE)</f>
        <v>#N/A</v>
      </c>
      <c r="S3654" s="117" t="e">
        <f>VLOOKUP(B3654&amp;"-"&amp;C3654,Backgroundconc!$A$3:$E$2100,5,FALSE)</f>
        <v>#N/A</v>
      </c>
    </row>
    <row r="3655" spans="1:19">
      <c r="A3655" s="117" t="str">
        <f t="shared" si="344"/>
        <v>6562012</v>
      </c>
      <c r="B3655" s="117">
        <f t="shared" si="342"/>
        <v>65</v>
      </c>
      <c r="C3655" s="117">
        <f t="shared" si="343"/>
        <v>6</v>
      </c>
      <c r="D3655" s="117">
        <v>280000</v>
      </c>
      <c r="E3655" s="117">
        <v>42000</v>
      </c>
      <c r="F3655" s="117">
        <v>2012</v>
      </c>
      <c r="G3655" s="117">
        <v>3.3094220000000001</v>
      </c>
      <c r="N3655" s="117" t="str">
        <f t="shared" si="345"/>
        <v>28000042000</v>
      </c>
      <c r="O3655" s="117">
        <f t="shared" si="346"/>
        <v>65</v>
      </c>
      <c r="P3655" s="117">
        <f t="shared" si="347"/>
        <v>6</v>
      </c>
      <c r="R3655" s="117" t="e">
        <f>VLOOKUP(B3655&amp;"-"&amp;C3655,Backgroundconc!$A$3:$E$2100,4,FALSE)</f>
        <v>#N/A</v>
      </c>
      <c r="S3655" s="117" t="e">
        <f>VLOOKUP(B3655&amp;"-"&amp;C3655,Backgroundconc!$A$3:$E$2100,5,FALSE)</f>
        <v>#N/A</v>
      </c>
    </row>
    <row r="3656" spans="1:19">
      <c r="A3656" s="117" t="str">
        <f t="shared" si="344"/>
        <v>6572012</v>
      </c>
      <c r="B3656" s="117">
        <f t="shared" si="342"/>
        <v>65</v>
      </c>
      <c r="C3656" s="117">
        <f t="shared" si="343"/>
        <v>7</v>
      </c>
      <c r="D3656" s="117">
        <v>280000</v>
      </c>
      <c r="E3656" s="117">
        <v>46000</v>
      </c>
      <c r="F3656" s="117">
        <v>2012</v>
      </c>
      <c r="G3656" s="117">
        <v>3.156758</v>
      </c>
      <c r="N3656" s="117" t="str">
        <f t="shared" si="345"/>
        <v>28000046000</v>
      </c>
      <c r="O3656" s="117">
        <f t="shared" si="346"/>
        <v>65</v>
      </c>
      <c r="P3656" s="117">
        <f t="shared" si="347"/>
        <v>7</v>
      </c>
      <c r="R3656" s="117" t="e">
        <f>VLOOKUP(B3656&amp;"-"&amp;C3656,Backgroundconc!$A$3:$E$2100,4,FALSE)</f>
        <v>#N/A</v>
      </c>
      <c r="S3656" s="117" t="e">
        <f>VLOOKUP(B3656&amp;"-"&amp;C3656,Backgroundconc!$A$3:$E$2100,5,FALSE)</f>
        <v>#N/A</v>
      </c>
    </row>
    <row r="3657" spans="1:19">
      <c r="A3657" s="117" t="str">
        <f t="shared" si="344"/>
        <v>6582012</v>
      </c>
      <c r="B3657" s="117">
        <f t="shared" si="342"/>
        <v>65</v>
      </c>
      <c r="C3657" s="117">
        <f t="shared" si="343"/>
        <v>8</v>
      </c>
      <c r="D3657" s="117">
        <v>280000</v>
      </c>
      <c r="E3657" s="117">
        <v>50000</v>
      </c>
      <c r="F3657" s="117">
        <v>2012</v>
      </c>
      <c r="G3657" s="117">
        <v>3.1574550000000001</v>
      </c>
      <c r="N3657" s="117" t="str">
        <f t="shared" si="345"/>
        <v>28000050000</v>
      </c>
      <c r="O3657" s="117">
        <f t="shared" si="346"/>
        <v>65</v>
      </c>
      <c r="P3657" s="117">
        <f t="shared" si="347"/>
        <v>8</v>
      </c>
      <c r="R3657" s="117" t="e">
        <f>VLOOKUP(B3657&amp;"-"&amp;C3657,Backgroundconc!$A$3:$E$2100,4,FALSE)</f>
        <v>#N/A</v>
      </c>
      <c r="S3657" s="117" t="e">
        <f>VLOOKUP(B3657&amp;"-"&amp;C3657,Backgroundconc!$A$3:$E$2100,5,FALSE)</f>
        <v>#N/A</v>
      </c>
    </row>
    <row r="3658" spans="1:19">
      <c r="A3658" s="117" t="str">
        <f t="shared" si="344"/>
        <v>6592012</v>
      </c>
      <c r="B3658" s="117">
        <f t="shared" si="342"/>
        <v>65</v>
      </c>
      <c r="C3658" s="117">
        <f t="shared" si="343"/>
        <v>9</v>
      </c>
      <c r="D3658" s="117">
        <v>280000</v>
      </c>
      <c r="E3658" s="117">
        <v>54000</v>
      </c>
      <c r="F3658" s="117">
        <v>2012</v>
      </c>
      <c r="G3658" s="117">
        <v>3.1803509999999999</v>
      </c>
      <c r="N3658" s="117" t="str">
        <f t="shared" si="345"/>
        <v>28000054000</v>
      </c>
      <c r="O3658" s="117">
        <f t="shared" si="346"/>
        <v>65</v>
      </c>
      <c r="P3658" s="117">
        <f t="shared" si="347"/>
        <v>9</v>
      </c>
      <c r="R3658" s="117" t="e">
        <f>VLOOKUP(B3658&amp;"-"&amp;C3658,Backgroundconc!$A$3:$E$2100,4,FALSE)</f>
        <v>#N/A</v>
      </c>
      <c r="S3658" s="117" t="e">
        <f>VLOOKUP(B3658&amp;"-"&amp;C3658,Backgroundconc!$A$3:$E$2100,5,FALSE)</f>
        <v>#N/A</v>
      </c>
    </row>
    <row r="3659" spans="1:19">
      <c r="A3659" s="117" t="str">
        <f t="shared" si="344"/>
        <v>65102012</v>
      </c>
      <c r="B3659" s="117">
        <f t="shared" si="342"/>
        <v>65</v>
      </c>
      <c r="C3659" s="117">
        <f t="shared" si="343"/>
        <v>10</v>
      </c>
      <c r="D3659" s="117">
        <v>280000</v>
      </c>
      <c r="E3659" s="117">
        <v>58000</v>
      </c>
      <c r="F3659" s="117">
        <v>2012</v>
      </c>
      <c r="G3659" s="117">
        <v>2.9694919999999998</v>
      </c>
      <c r="N3659" s="117" t="str">
        <f t="shared" si="345"/>
        <v>28000058000</v>
      </c>
      <c r="O3659" s="117">
        <f t="shared" si="346"/>
        <v>65</v>
      </c>
      <c r="P3659" s="117">
        <f t="shared" si="347"/>
        <v>10</v>
      </c>
      <c r="R3659" s="117" t="e">
        <f>VLOOKUP(B3659&amp;"-"&amp;C3659,Backgroundconc!$A$3:$E$2100,4,FALSE)</f>
        <v>#N/A</v>
      </c>
      <c r="S3659" s="117" t="e">
        <f>VLOOKUP(B3659&amp;"-"&amp;C3659,Backgroundconc!$A$3:$E$2100,5,FALSE)</f>
        <v>#N/A</v>
      </c>
    </row>
    <row r="3660" spans="1:19">
      <c r="A3660" s="117" t="str">
        <f t="shared" si="344"/>
        <v>65112012</v>
      </c>
      <c r="B3660" s="117">
        <f t="shared" si="342"/>
        <v>65</v>
      </c>
      <c r="C3660" s="117">
        <f t="shared" si="343"/>
        <v>11</v>
      </c>
      <c r="D3660" s="117">
        <v>280000</v>
      </c>
      <c r="E3660" s="117">
        <v>62000</v>
      </c>
      <c r="F3660" s="117">
        <v>2012</v>
      </c>
      <c r="G3660" s="117">
        <v>2.9551340000000001</v>
      </c>
      <c r="N3660" s="117" t="str">
        <f t="shared" si="345"/>
        <v>28000062000</v>
      </c>
      <c r="O3660" s="117">
        <f t="shared" si="346"/>
        <v>65</v>
      </c>
      <c r="P3660" s="117">
        <f t="shared" si="347"/>
        <v>11</v>
      </c>
      <c r="R3660" s="117" t="e">
        <f>VLOOKUP(B3660&amp;"-"&amp;C3660,Backgroundconc!$A$3:$E$2100,4,FALSE)</f>
        <v>#N/A</v>
      </c>
      <c r="S3660" s="117" t="e">
        <f>VLOOKUP(B3660&amp;"-"&amp;C3660,Backgroundconc!$A$3:$E$2100,5,FALSE)</f>
        <v>#N/A</v>
      </c>
    </row>
    <row r="3661" spans="1:19">
      <c r="A3661" s="117" t="str">
        <f t="shared" si="344"/>
        <v>65122012</v>
      </c>
      <c r="B3661" s="117">
        <f t="shared" si="342"/>
        <v>65</v>
      </c>
      <c r="C3661" s="117">
        <f t="shared" si="343"/>
        <v>12</v>
      </c>
      <c r="D3661" s="117">
        <v>280000</v>
      </c>
      <c r="E3661" s="117">
        <v>66000</v>
      </c>
      <c r="F3661" s="117">
        <v>2012</v>
      </c>
      <c r="G3661" s="117">
        <v>2.863432</v>
      </c>
      <c r="N3661" s="117" t="str">
        <f t="shared" si="345"/>
        <v>28000066000</v>
      </c>
      <c r="O3661" s="117">
        <f t="shared" si="346"/>
        <v>65</v>
      </c>
      <c r="P3661" s="117">
        <f t="shared" si="347"/>
        <v>12</v>
      </c>
      <c r="R3661" s="117" t="e">
        <f>VLOOKUP(B3661&amp;"-"&amp;C3661,Backgroundconc!$A$3:$E$2100,4,FALSE)</f>
        <v>#N/A</v>
      </c>
      <c r="S3661" s="117" t="e">
        <f>VLOOKUP(B3661&amp;"-"&amp;C3661,Backgroundconc!$A$3:$E$2100,5,FALSE)</f>
        <v>#N/A</v>
      </c>
    </row>
    <row r="3662" spans="1:19">
      <c r="A3662" s="117" t="str">
        <f t="shared" si="344"/>
        <v>65132012</v>
      </c>
      <c r="B3662" s="117">
        <f t="shared" si="342"/>
        <v>65</v>
      </c>
      <c r="C3662" s="117">
        <f t="shared" si="343"/>
        <v>13</v>
      </c>
      <c r="D3662" s="117">
        <v>280000</v>
      </c>
      <c r="E3662" s="117">
        <v>70000</v>
      </c>
      <c r="F3662" s="117">
        <v>2012</v>
      </c>
      <c r="G3662" s="117">
        <v>2.824865</v>
      </c>
      <c r="N3662" s="117" t="str">
        <f t="shared" si="345"/>
        <v>28000070000</v>
      </c>
      <c r="O3662" s="117">
        <f t="shared" si="346"/>
        <v>65</v>
      </c>
      <c r="P3662" s="117">
        <f t="shared" si="347"/>
        <v>13</v>
      </c>
      <c r="R3662" s="117" t="e">
        <f>VLOOKUP(B3662&amp;"-"&amp;C3662,Backgroundconc!$A$3:$E$2100,4,FALSE)</f>
        <v>#N/A</v>
      </c>
      <c r="S3662" s="117" t="e">
        <f>VLOOKUP(B3662&amp;"-"&amp;C3662,Backgroundconc!$A$3:$E$2100,5,FALSE)</f>
        <v>#N/A</v>
      </c>
    </row>
    <row r="3663" spans="1:19">
      <c r="A3663" s="117" t="str">
        <f t="shared" si="344"/>
        <v>65142012</v>
      </c>
      <c r="B3663" s="117">
        <f t="shared" si="342"/>
        <v>65</v>
      </c>
      <c r="C3663" s="117">
        <f t="shared" si="343"/>
        <v>14</v>
      </c>
      <c r="D3663" s="117">
        <v>280000</v>
      </c>
      <c r="E3663" s="117">
        <v>74000</v>
      </c>
      <c r="F3663" s="117">
        <v>2012</v>
      </c>
      <c r="G3663" s="117">
        <v>2.711678</v>
      </c>
      <c r="N3663" s="117" t="str">
        <f t="shared" si="345"/>
        <v>28000074000</v>
      </c>
      <c r="O3663" s="117">
        <f t="shared" si="346"/>
        <v>65</v>
      </c>
      <c r="P3663" s="117">
        <f t="shared" si="347"/>
        <v>14</v>
      </c>
      <c r="R3663" s="117" t="e">
        <f>VLOOKUP(B3663&amp;"-"&amp;C3663,Backgroundconc!$A$3:$E$2100,4,FALSE)</f>
        <v>#N/A</v>
      </c>
      <c r="S3663" s="117" t="e">
        <f>VLOOKUP(B3663&amp;"-"&amp;C3663,Backgroundconc!$A$3:$E$2100,5,FALSE)</f>
        <v>#N/A</v>
      </c>
    </row>
    <row r="3664" spans="1:19">
      <c r="A3664" s="117" t="str">
        <f t="shared" si="344"/>
        <v>65152012</v>
      </c>
      <c r="B3664" s="117">
        <f t="shared" si="342"/>
        <v>65</v>
      </c>
      <c r="C3664" s="117">
        <f t="shared" si="343"/>
        <v>15</v>
      </c>
      <c r="D3664" s="117">
        <v>280000</v>
      </c>
      <c r="E3664" s="117">
        <v>78000</v>
      </c>
      <c r="F3664" s="117">
        <v>2012</v>
      </c>
      <c r="G3664" s="117">
        <v>3.0626639999999998</v>
      </c>
      <c r="N3664" s="117" t="str">
        <f t="shared" si="345"/>
        <v>28000078000</v>
      </c>
      <c r="O3664" s="117">
        <f t="shared" si="346"/>
        <v>65</v>
      </c>
      <c r="P3664" s="117">
        <f t="shared" si="347"/>
        <v>15</v>
      </c>
      <c r="R3664" s="117" t="e">
        <f>VLOOKUP(B3664&amp;"-"&amp;C3664,Backgroundconc!$A$3:$E$2100,4,FALSE)</f>
        <v>#N/A</v>
      </c>
      <c r="S3664" s="117" t="e">
        <f>VLOOKUP(B3664&amp;"-"&amp;C3664,Backgroundconc!$A$3:$E$2100,5,FALSE)</f>
        <v>#N/A</v>
      </c>
    </row>
    <row r="3665" spans="1:19">
      <c r="A3665" s="117" t="str">
        <f t="shared" si="344"/>
        <v>65162012</v>
      </c>
      <c r="B3665" s="117">
        <f t="shared" si="342"/>
        <v>65</v>
      </c>
      <c r="C3665" s="117">
        <f t="shared" si="343"/>
        <v>16</v>
      </c>
      <c r="D3665" s="117">
        <v>280000</v>
      </c>
      <c r="E3665" s="117">
        <v>82000</v>
      </c>
      <c r="F3665" s="117">
        <v>2012</v>
      </c>
      <c r="G3665" s="117">
        <v>2.8706860000000001</v>
      </c>
      <c r="N3665" s="117" t="str">
        <f t="shared" si="345"/>
        <v>28000082000</v>
      </c>
      <c r="O3665" s="117">
        <f t="shared" si="346"/>
        <v>65</v>
      </c>
      <c r="P3665" s="117">
        <f t="shared" si="347"/>
        <v>16</v>
      </c>
      <c r="R3665" s="117" t="e">
        <f>VLOOKUP(B3665&amp;"-"&amp;C3665,Backgroundconc!$A$3:$E$2100,4,FALSE)</f>
        <v>#N/A</v>
      </c>
      <c r="S3665" s="117" t="e">
        <f>VLOOKUP(B3665&amp;"-"&amp;C3665,Backgroundconc!$A$3:$E$2100,5,FALSE)</f>
        <v>#N/A</v>
      </c>
    </row>
    <row r="3666" spans="1:19">
      <c r="A3666" s="117" t="str">
        <f t="shared" si="344"/>
        <v>65172012</v>
      </c>
      <c r="B3666" s="117">
        <f t="shared" si="342"/>
        <v>65</v>
      </c>
      <c r="C3666" s="117">
        <f t="shared" si="343"/>
        <v>17</v>
      </c>
      <c r="D3666" s="117">
        <v>280000</v>
      </c>
      <c r="E3666" s="117">
        <v>86000</v>
      </c>
      <c r="F3666" s="117">
        <v>2012</v>
      </c>
      <c r="G3666" s="117">
        <v>3.1793070000000001</v>
      </c>
      <c r="N3666" s="117" t="str">
        <f t="shared" si="345"/>
        <v>28000086000</v>
      </c>
      <c r="O3666" s="117">
        <f t="shared" si="346"/>
        <v>65</v>
      </c>
      <c r="P3666" s="117">
        <f t="shared" si="347"/>
        <v>17</v>
      </c>
      <c r="R3666" s="117" t="e">
        <f>VLOOKUP(B3666&amp;"-"&amp;C3666,Backgroundconc!$A$3:$E$2100,4,FALSE)</f>
        <v>#N/A</v>
      </c>
      <c r="S3666" s="117" t="e">
        <f>VLOOKUP(B3666&amp;"-"&amp;C3666,Backgroundconc!$A$3:$E$2100,5,FALSE)</f>
        <v>#N/A</v>
      </c>
    </row>
    <row r="3667" spans="1:19">
      <c r="A3667" s="117" t="str">
        <f t="shared" si="344"/>
        <v>65182012</v>
      </c>
      <c r="B3667" s="117">
        <f t="shared" si="342"/>
        <v>65</v>
      </c>
      <c r="C3667" s="117">
        <f t="shared" si="343"/>
        <v>18</v>
      </c>
      <c r="D3667" s="117">
        <v>280000</v>
      </c>
      <c r="E3667" s="117">
        <v>90000</v>
      </c>
      <c r="F3667" s="117">
        <v>2012</v>
      </c>
      <c r="G3667" s="117">
        <v>3.5737709999999998</v>
      </c>
      <c r="N3667" s="117" t="str">
        <f t="shared" si="345"/>
        <v>28000090000</v>
      </c>
      <c r="O3667" s="117">
        <f t="shared" si="346"/>
        <v>65</v>
      </c>
      <c r="P3667" s="117">
        <f t="shared" si="347"/>
        <v>18</v>
      </c>
      <c r="R3667" s="117" t="e">
        <f>VLOOKUP(B3667&amp;"-"&amp;C3667,Backgroundconc!$A$3:$E$2100,4,FALSE)</f>
        <v>#N/A</v>
      </c>
      <c r="S3667" s="117" t="e">
        <f>VLOOKUP(B3667&amp;"-"&amp;C3667,Backgroundconc!$A$3:$E$2100,5,FALSE)</f>
        <v>#N/A</v>
      </c>
    </row>
    <row r="3668" spans="1:19">
      <c r="A3668" s="117" t="str">
        <f t="shared" si="344"/>
        <v>65192012</v>
      </c>
      <c r="B3668" s="117">
        <f t="shared" si="342"/>
        <v>65</v>
      </c>
      <c r="C3668" s="117">
        <f t="shared" si="343"/>
        <v>19</v>
      </c>
      <c r="D3668" s="117">
        <v>280000</v>
      </c>
      <c r="E3668" s="117">
        <v>94000</v>
      </c>
      <c r="F3668" s="117">
        <v>2012</v>
      </c>
      <c r="G3668" s="117">
        <v>3.5418240000000001</v>
      </c>
      <c r="N3668" s="117" t="str">
        <f t="shared" si="345"/>
        <v>28000094000</v>
      </c>
      <c r="O3668" s="117">
        <f t="shared" si="346"/>
        <v>65</v>
      </c>
      <c r="P3668" s="117">
        <f t="shared" si="347"/>
        <v>19</v>
      </c>
      <c r="R3668" s="117" t="e">
        <f>VLOOKUP(B3668&amp;"-"&amp;C3668,Backgroundconc!$A$3:$E$2100,4,FALSE)</f>
        <v>#N/A</v>
      </c>
      <c r="S3668" s="117" t="e">
        <f>VLOOKUP(B3668&amp;"-"&amp;C3668,Backgroundconc!$A$3:$E$2100,5,FALSE)</f>
        <v>#N/A</v>
      </c>
    </row>
    <row r="3669" spans="1:19">
      <c r="A3669" s="117" t="str">
        <f t="shared" si="344"/>
        <v>65202012</v>
      </c>
      <c r="B3669" s="117">
        <f t="shared" si="342"/>
        <v>65</v>
      </c>
      <c r="C3669" s="117">
        <f t="shared" si="343"/>
        <v>20</v>
      </c>
      <c r="D3669" s="117">
        <v>280000</v>
      </c>
      <c r="E3669" s="117">
        <v>98000</v>
      </c>
      <c r="F3669" s="117">
        <v>2012</v>
      </c>
      <c r="G3669" s="117">
        <v>3.2709239999999999</v>
      </c>
      <c r="N3669" s="117" t="str">
        <f t="shared" si="345"/>
        <v>28000098000</v>
      </c>
      <c r="O3669" s="117">
        <f t="shared" si="346"/>
        <v>65</v>
      </c>
      <c r="P3669" s="117">
        <f t="shared" si="347"/>
        <v>20</v>
      </c>
      <c r="R3669" s="117">
        <f>VLOOKUP(B3669&amp;"-"&amp;C3669,Backgroundconc!$A$3:$E$2100,4,FALSE)</f>
        <v>280000</v>
      </c>
      <c r="S3669" s="117">
        <f>VLOOKUP(B3669&amp;"-"&amp;C3669,Backgroundconc!$A$3:$E$2100,5,FALSE)</f>
        <v>98000</v>
      </c>
    </row>
    <row r="3670" spans="1:19">
      <c r="A3670" s="117" t="str">
        <f t="shared" si="344"/>
        <v>65212012</v>
      </c>
      <c r="B3670" s="117">
        <f t="shared" si="342"/>
        <v>65</v>
      </c>
      <c r="C3670" s="117">
        <f t="shared" si="343"/>
        <v>21</v>
      </c>
      <c r="D3670" s="117">
        <v>280000</v>
      </c>
      <c r="E3670" s="117">
        <v>102000</v>
      </c>
      <c r="F3670" s="117">
        <v>2012</v>
      </c>
      <c r="G3670" s="117">
        <v>3.483257</v>
      </c>
      <c r="N3670" s="117" t="str">
        <f t="shared" si="345"/>
        <v>280000102000</v>
      </c>
      <c r="O3670" s="117">
        <f t="shared" si="346"/>
        <v>65</v>
      </c>
      <c r="P3670" s="117">
        <f t="shared" si="347"/>
        <v>21</v>
      </c>
      <c r="R3670" s="117">
        <f>VLOOKUP(B3670&amp;"-"&amp;C3670,Backgroundconc!$A$3:$E$2100,4,FALSE)</f>
        <v>280000</v>
      </c>
      <c r="S3670" s="117">
        <f>VLOOKUP(B3670&amp;"-"&amp;C3670,Backgroundconc!$A$3:$E$2100,5,FALSE)</f>
        <v>102000</v>
      </c>
    </row>
    <row r="3671" spans="1:19">
      <c r="A3671" s="117" t="str">
        <f t="shared" si="344"/>
        <v>65222012</v>
      </c>
      <c r="B3671" s="117">
        <f t="shared" si="342"/>
        <v>65</v>
      </c>
      <c r="C3671" s="117">
        <f t="shared" si="343"/>
        <v>22</v>
      </c>
      <c r="D3671" s="117">
        <v>280000</v>
      </c>
      <c r="E3671" s="117">
        <v>106000</v>
      </c>
      <c r="F3671" s="117">
        <v>2012</v>
      </c>
      <c r="G3671" s="117">
        <v>3.4462009999999998</v>
      </c>
      <c r="N3671" s="117" t="str">
        <f t="shared" si="345"/>
        <v>280000106000</v>
      </c>
      <c r="O3671" s="117">
        <f t="shared" si="346"/>
        <v>65</v>
      </c>
      <c r="P3671" s="117">
        <f t="shared" si="347"/>
        <v>22</v>
      </c>
      <c r="R3671" s="117">
        <f>VLOOKUP(B3671&amp;"-"&amp;C3671,Backgroundconc!$A$3:$E$2100,4,FALSE)</f>
        <v>280000</v>
      </c>
      <c r="S3671" s="117">
        <f>VLOOKUP(B3671&amp;"-"&amp;C3671,Backgroundconc!$A$3:$E$2100,5,FALSE)</f>
        <v>106000</v>
      </c>
    </row>
    <row r="3672" spans="1:19">
      <c r="A3672" s="117" t="str">
        <f t="shared" si="344"/>
        <v>65232012</v>
      </c>
      <c r="B3672" s="117">
        <f t="shared" si="342"/>
        <v>65</v>
      </c>
      <c r="C3672" s="117">
        <f t="shared" si="343"/>
        <v>23</v>
      </c>
      <c r="D3672" s="117">
        <v>280000</v>
      </c>
      <c r="E3672" s="117">
        <v>110000</v>
      </c>
      <c r="F3672" s="117">
        <v>2012</v>
      </c>
      <c r="G3672" s="117">
        <v>3.2535050000000001</v>
      </c>
      <c r="N3672" s="117" t="str">
        <f t="shared" si="345"/>
        <v>280000110000</v>
      </c>
      <c r="O3672" s="117">
        <f t="shared" si="346"/>
        <v>65</v>
      </c>
      <c r="P3672" s="117">
        <f t="shared" si="347"/>
        <v>23</v>
      </c>
      <c r="R3672" s="117">
        <f>VLOOKUP(B3672&amp;"-"&amp;C3672,Backgroundconc!$A$3:$E$2100,4,FALSE)</f>
        <v>280000</v>
      </c>
      <c r="S3672" s="117">
        <f>VLOOKUP(B3672&amp;"-"&amp;C3672,Backgroundconc!$A$3:$E$2100,5,FALSE)</f>
        <v>110000</v>
      </c>
    </row>
    <row r="3673" spans="1:19">
      <c r="A3673" s="117" t="str">
        <f t="shared" si="344"/>
        <v>65242012</v>
      </c>
      <c r="B3673" s="117">
        <f t="shared" si="342"/>
        <v>65</v>
      </c>
      <c r="C3673" s="117">
        <f t="shared" si="343"/>
        <v>24</v>
      </c>
      <c r="D3673" s="117">
        <v>280000</v>
      </c>
      <c r="E3673" s="117">
        <v>114000</v>
      </c>
      <c r="F3673" s="117">
        <v>2012</v>
      </c>
      <c r="G3673" s="117">
        <v>3.5011670000000001</v>
      </c>
      <c r="N3673" s="117" t="str">
        <f t="shared" si="345"/>
        <v>280000114000</v>
      </c>
      <c r="O3673" s="117">
        <f t="shared" si="346"/>
        <v>65</v>
      </c>
      <c r="P3673" s="117">
        <f t="shared" si="347"/>
        <v>24</v>
      </c>
      <c r="R3673" s="117">
        <f>VLOOKUP(B3673&amp;"-"&amp;C3673,Backgroundconc!$A$3:$E$2100,4,FALSE)</f>
        <v>280000</v>
      </c>
      <c r="S3673" s="117">
        <f>VLOOKUP(B3673&amp;"-"&amp;C3673,Backgroundconc!$A$3:$E$2100,5,FALSE)</f>
        <v>114000</v>
      </c>
    </row>
    <row r="3674" spans="1:19">
      <c r="A3674" s="117" t="str">
        <f t="shared" si="344"/>
        <v>65252012</v>
      </c>
      <c r="B3674" s="117">
        <f t="shared" si="342"/>
        <v>65</v>
      </c>
      <c r="C3674" s="117">
        <f t="shared" si="343"/>
        <v>25</v>
      </c>
      <c r="D3674" s="117">
        <v>280000</v>
      </c>
      <c r="E3674" s="117">
        <v>118000</v>
      </c>
      <c r="F3674" s="117">
        <v>2012</v>
      </c>
      <c r="G3674" s="117">
        <v>3.8233109999999999</v>
      </c>
      <c r="N3674" s="117" t="str">
        <f t="shared" si="345"/>
        <v>280000118000</v>
      </c>
      <c r="O3674" s="117">
        <f t="shared" si="346"/>
        <v>65</v>
      </c>
      <c r="P3674" s="117">
        <f t="shared" si="347"/>
        <v>25</v>
      </c>
      <c r="R3674" s="117">
        <f>VLOOKUP(B3674&amp;"-"&amp;C3674,Backgroundconc!$A$3:$E$2100,4,FALSE)</f>
        <v>280000</v>
      </c>
      <c r="S3674" s="117">
        <f>VLOOKUP(B3674&amp;"-"&amp;C3674,Backgroundconc!$A$3:$E$2100,5,FALSE)</f>
        <v>118000</v>
      </c>
    </row>
    <row r="3675" spans="1:19">
      <c r="A3675" s="117" t="str">
        <f t="shared" si="344"/>
        <v>65262012</v>
      </c>
      <c r="B3675" s="117">
        <f t="shared" si="342"/>
        <v>65</v>
      </c>
      <c r="C3675" s="117">
        <f t="shared" si="343"/>
        <v>26</v>
      </c>
      <c r="D3675" s="117">
        <v>280000</v>
      </c>
      <c r="E3675" s="117">
        <v>122000</v>
      </c>
      <c r="F3675" s="117">
        <v>2012</v>
      </c>
      <c r="G3675" s="117">
        <v>4.0957679999999996</v>
      </c>
      <c r="N3675" s="117" t="str">
        <f t="shared" si="345"/>
        <v>280000122000</v>
      </c>
      <c r="O3675" s="117">
        <f t="shared" si="346"/>
        <v>65</v>
      </c>
      <c r="P3675" s="117">
        <f t="shared" si="347"/>
        <v>26</v>
      </c>
      <c r="R3675" s="117">
        <f>VLOOKUP(B3675&amp;"-"&amp;C3675,Backgroundconc!$A$3:$E$2100,4,FALSE)</f>
        <v>280000</v>
      </c>
      <c r="S3675" s="117">
        <f>VLOOKUP(B3675&amp;"-"&amp;C3675,Backgroundconc!$A$3:$E$2100,5,FALSE)</f>
        <v>122000</v>
      </c>
    </row>
    <row r="3676" spans="1:19">
      <c r="A3676" s="117" t="str">
        <f t="shared" si="344"/>
        <v>65272012</v>
      </c>
      <c r="B3676" s="117">
        <f t="shared" ref="B3676:B3739" si="348">(D3676-24000)/4000+1</f>
        <v>65</v>
      </c>
      <c r="C3676" s="117">
        <f t="shared" ref="C3676:C3739" si="349">(E3676-22000)/4000+1</f>
        <v>27</v>
      </c>
      <c r="D3676" s="117">
        <v>280000</v>
      </c>
      <c r="E3676" s="117">
        <v>126000</v>
      </c>
      <c r="F3676" s="117">
        <v>2012</v>
      </c>
      <c r="G3676" s="117">
        <v>3.9409890000000001</v>
      </c>
      <c r="N3676" s="117" t="str">
        <f t="shared" si="345"/>
        <v>280000126000</v>
      </c>
      <c r="O3676" s="117">
        <f t="shared" si="346"/>
        <v>65</v>
      </c>
      <c r="P3676" s="117">
        <f t="shared" si="347"/>
        <v>27</v>
      </c>
      <c r="R3676" s="117">
        <f>VLOOKUP(B3676&amp;"-"&amp;C3676,Backgroundconc!$A$3:$E$2100,4,FALSE)</f>
        <v>280000</v>
      </c>
      <c r="S3676" s="117">
        <f>VLOOKUP(B3676&amp;"-"&amp;C3676,Backgroundconc!$A$3:$E$2100,5,FALSE)</f>
        <v>126000</v>
      </c>
    </row>
    <row r="3677" spans="1:19">
      <c r="A3677" s="117" t="str">
        <f t="shared" si="344"/>
        <v>65282012</v>
      </c>
      <c r="B3677" s="117">
        <f t="shared" si="348"/>
        <v>65</v>
      </c>
      <c r="C3677" s="117">
        <f t="shared" si="349"/>
        <v>28</v>
      </c>
      <c r="D3677" s="117">
        <v>280000</v>
      </c>
      <c r="E3677" s="117">
        <v>130000</v>
      </c>
      <c r="F3677" s="117">
        <v>2012</v>
      </c>
      <c r="G3677" s="117">
        <v>3.777215</v>
      </c>
      <c r="N3677" s="117" t="str">
        <f t="shared" si="345"/>
        <v>280000130000</v>
      </c>
      <c r="O3677" s="117">
        <f t="shared" si="346"/>
        <v>65</v>
      </c>
      <c r="P3677" s="117">
        <f t="shared" si="347"/>
        <v>28</v>
      </c>
      <c r="R3677" s="117">
        <f>VLOOKUP(B3677&amp;"-"&amp;C3677,Backgroundconc!$A$3:$E$2100,4,FALSE)</f>
        <v>280000</v>
      </c>
      <c r="S3677" s="117">
        <f>VLOOKUP(B3677&amp;"-"&amp;C3677,Backgroundconc!$A$3:$E$2100,5,FALSE)</f>
        <v>130000</v>
      </c>
    </row>
    <row r="3678" spans="1:19">
      <c r="A3678" s="117" t="str">
        <f t="shared" si="344"/>
        <v>65292012</v>
      </c>
      <c r="B3678" s="117">
        <f t="shared" si="348"/>
        <v>65</v>
      </c>
      <c r="C3678" s="117">
        <f t="shared" si="349"/>
        <v>29</v>
      </c>
      <c r="D3678" s="117">
        <v>280000</v>
      </c>
      <c r="E3678" s="117">
        <v>134000</v>
      </c>
      <c r="F3678" s="117">
        <v>2012</v>
      </c>
      <c r="G3678" s="117">
        <v>3.6606900000000002</v>
      </c>
      <c r="N3678" s="117" t="str">
        <f t="shared" si="345"/>
        <v>280000134000</v>
      </c>
      <c r="O3678" s="117">
        <f t="shared" si="346"/>
        <v>65</v>
      </c>
      <c r="P3678" s="117">
        <f t="shared" si="347"/>
        <v>29</v>
      </c>
      <c r="R3678" s="117">
        <f>VLOOKUP(B3678&amp;"-"&amp;C3678,Backgroundconc!$A$3:$E$2100,4,FALSE)</f>
        <v>280000</v>
      </c>
      <c r="S3678" s="117">
        <f>VLOOKUP(B3678&amp;"-"&amp;C3678,Backgroundconc!$A$3:$E$2100,5,FALSE)</f>
        <v>134000</v>
      </c>
    </row>
    <row r="3679" spans="1:19">
      <c r="A3679" s="117" t="str">
        <f t="shared" si="344"/>
        <v>65302012</v>
      </c>
      <c r="B3679" s="117">
        <f t="shared" si="348"/>
        <v>65</v>
      </c>
      <c r="C3679" s="117">
        <f t="shared" si="349"/>
        <v>30</v>
      </c>
      <c r="D3679" s="117">
        <v>280000</v>
      </c>
      <c r="E3679" s="117">
        <v>138000</v>
      </c>
      <c r="F3679" s="117">
        <v>2012</v>
      </c>
      <c r="G3679" s="117">
        <v>3.7216629999999999</v>
      </c>
      <c r="N3679" s="117" t="str">
        <f t="shared" si="345"/>
        <v>280000138000</v>
      </c>
      <c r="O3679" s="117">
        <f t="shared" si="346"/>
        <v>65</v>
      </c>
      <c r="P3679" s="117">
        <f t="shared" si="347"/>
        <v>30</v>
      </c>
      <c r="R3679" s="117">
        <f>VLOOKUP(B3679&amp;"-"&amp;C3679,Backgroundconc!$A$3:$E$2100,4,FALSE)</f>
        <v>280000</v>
      </c>
      <c r="S3679" s="117">
        <f>VLOOKUP(B3679&amp;"-"&amp;C3679,Backgroundconc!$A$3:$E$2100,5,FALSE)</f>
        <v>138000</v>
      </c>
    </row>
    <row r="3680" spans="1:19">
      <c r="A3680" s="117" t="str">
        <f t="shared" si="344"/>
        <v>65312012</v>
      </c>
      <c r="B3680" s="117">
        <f t="shared" si="348"/>
        <v>65</v>
      </c>
      <c r="C3680" s="117">
        <f t="shared" si="349"/>
        <v>31</v>
      </c>
      <c r="D3680" s="117">
        <v>280000</v>
      </c>
      <c r="E3680" s="117">
        <v>142000</v>
      </c>
      <c r="F3680" s="117">
        <v>2012</v>
      </c>
      <c r="G3680" s="117">
        <v>3.9843549999999999</v>
      </c>
      <c r="N3680" s="117" t="str">
        <f t="shared" si="345"/>
        <v>280000142000</v>
      </c>
      <c r="O3680" s="117">
        <f t="shared" si="346"/>
        <v>65</v>
      </c>
      <c r="P3680" s="117">
        <f t="shared" si="347"/>
        <v>31</v>
      </c>
      <c r="R3680" s="117">
        <f>VLOOKUP(B3680&amp;"-"&amp;C3680,Backgroundconc!$A$3:$E$2100,4,FALSE)</f>
        <v>280000</v>
      </c>
      <c r="S3680" s="117">
        <f>VLOOKUP(B3680&amp;"-"&amp;C3680,Backgroundconc!$A$3:$E$2100,5,FALSE)</f>
        <v>142000</v>
      </c>
    </row>
    <row r="3681" spans="1:19">
      <c r="A3681" s="117" t="str">
        <f t="shared" si="344"/>
        <v>65322012</v>
      </c>
      <c r="B3681" s="117">
        <f t="shared" si="348"/>
        <v>65</v>
      </c>
      <c r="C3681" s="117">
        <f t="shared" si="349"/>
        <v>32</v>
      </c>
      <c r="D3681" s="117">
        <v>280000</v>
      </c>
      <c r="E3681" s="117">
        <v>146000</v>
      </c>
      <c r="F3681" s="117">
        <v>2012</v>
      </c>
      <c r="G3681" s="117">
        <v>3.5268809999999999</v>
      </c>
      <c r="N3681" s="117" t="str">
        <f t="shared" si="345"/>
        <v>280000146000</v>
      </c>
      <c r="O3681" s="117">
        <f t="shared" si="346"/>
        <v>65</v>
      </c>
      <c r="P3681" s="117">
        <f t="shared" si="347"/>
        <v>32</v>
      </c>
      <c r="R3681" s="117">
        <f>VLOOKUP(B3681&amp;"-"&amp;C3681,Backgroundconc!$A$3:$E$2100,4,FALSE)</f>
        <v>280000</v>
      </c>
      <c r="S3681" s="117">
        <f>VLOOKUP(B3681&amp;"-"&amp;C3681,Backgroundconc!$A$3:$E$2100,5,FALSE)</f>
        <v>146000</v>
      </c>
    </row>
    <row r="3682" spans="1:19">
      <c r="A3682" s="117" t="str">
        <f t="shared" si="344"/>
        <v>65332012</v>
      </c>
      <c r="B3682" s="117">
        <f t="shared" si="348"/>
        <v>65</v>
      </c>
      <c r="C3682" s="117">
        <f t="shared" si="349"/>
        <v>33</v>
      </c>
      <c r="D3682" s="117">
        <v>280000</v>
      </c>
      <c r="E3682" s="117">
        <v>150000</v>
      </c>
      <c r="F3682" s="117">
        <v>2012</v>
      </c>
      <c r="G3682" s="117">
        <v>3.6093959999999998</v>
      </c>
      <c r="N3682" s="117" t="str">
        <f t="shared" si="345"/>
        <v>280000150000</v>
      </c>
      <c r="O3682" s="117">
        <f t="shared" si="346"/>
        <v>65</v>
      </c>
      <c r="P3682" s="117">
        <f t="shared" si="347"/>
        <v>33</v>
      </c>
      <c r="R3682" s="117">
        <f>VLOOKUP(B3682&amp;"-"&amp;C3682,Backgroundconc!$A$3:$E$2100,4,FALSE)</f>
        <v>280000</v>
      </c>
      <c r="S3682" s="117">
        <f>VLOOKUP(B3682&amp;"-"&amp;C3682,Backgroundconc!$A$3:$E$2100,5,FALSE)</f>
        <v>150000</v>
      </c>
    </row>
    <row r="3683" spans="1:19">
      <c r="A3683" s="117" t="str">
        <f t="shared" si="344"/>
        <v>65342012</v>
      </c>
      <c r="B3683" s="117">
        <f t="shared" si="348"/>
        <v>65</v>
      </c>
      <c r="C3683" s="117">
        <f t="shared" si="349"/>
        <v>34</v>
      </c>
      <c r="D3683" s="117">
        <v>280000</v>
      </c>
      <c r="E3683" s="117">
        <v>154000</v>
      </c>
      <c r="F3683" s="117">
        <v>2012</v>
      </c>
      <c r="G3683" s="117">
        <v>3.2445020000000002</v>
      </c>
      <c r="N3683" s="117" t="str">
        <f t="shared" si="345"/>
        <v>280000154000</v>
      </c>
      <c r="O3683" s="117">
        <f t="shared" si="346"/>
        <v>65</v>
      </c>
      <c r="P3683" s="117">
        <f t="shared" si="347"/>
        <v>34</v>
      </c>
      <c r="R3683" s="117" t="e">
        <f>VLOOKUP(B3683&amp;"-"&amp;C3683,Backgroundconc!$A$3:$E$2100,4,FALSE)</f>
        <v>#N/A</v>
      </c>
      <c r="S3683" s="117" t="e">
        <f>VLOOKUP(B3683&amp;"-"&amp;C3683,Backgroundconc!$A$3:$E$2100,5,FALSE)</f>
        <v>#N/A</v>
      </c>
    </row>
    <row r="3684" spans="1:19">
      <c r="A3684" s="117" t="str">
        <f t="shared" si="344"/>
        <v>65352012</v>
      </c>
      <c r="B3684" s="117">
        <f t="shared" si="348"/>
        <v>65</v>
      </c>
      <c r="C3684" s="117">
        <f t="shared" si="349"/>
        <v>35</v>
      </c>
      <c r="D3684" s="117">
        <v>280000</v>
      </c>
      <c r="E3684" s="117">
        <v>158000</v>
      </c>
      <c r="F3684" s="117">
        <v>2012</v>
      </c>
      <c r="G3684" s="117">
        <v>3.8539089999999998</v>
      </c>
      <c r="N3684" s="117" t="str">
        <f t="shared" si="345"/>
        <v>280000158000</v>
      </c>
      <c r="O3684" s="117">
        <f t="shared" si="346"/>
        <v>65</v>
      </c>
      <c r="P3684" s="117">
        <f t="shared" si="347"/>
        <v>35</v>
      </c>
      <c r="R3684" s="117" t="e">
        <f>VLOOKUP(B3684&amp;"-"&amp;C3684,Backgroundconc!$A$3:$E$2100,4,FALSE)</f>
        <v>#N/A</v>
      </c>
      <c r="S3684" s="117" t="e">
        <f>VLOOKUP(B3684&amp;"-"&amp;C3684,Backgroundconc!$A$3:$E$2100,5,FALSE)</f>
        <v>#N/A</v>
      </c>
    </row>
    <row r="3685" spans="1:19">
      <c r="A3685" s="117" t="str">
        <f t="shared" si="344"/>
        <v>65362012</v>
      </c>
      <c r="B3685" s="117">
        <f t="shared" si="348"/>
        <v>65</v>
      </c>
      <c r="C3685" s="117">
        <f t="shared" si="349"/>
        <v>36</v>
      </c>
      <c r="D3685" s="117">
        <v>280000</v>
      </c>
      <c r="E3685" s="117">
        <v>162000</v>
      </c>
      <c r="F3685" s="117">
        <v>2012</v>
      </c>
      <c r="G3685" s="117">
        <v>3.6125729999999998</v>
      </c>
      <c r="N3685" s="117" t="str">
        <f t="shared" si="345"/>
        <v>280000162000</v>
      </c>
      <c r="O3685" s="117">
        <f t="shared" si="346"/>
        <v>65</v>
      </c>
      <c r="P3685" s="117">
        <f t="shared" si="347"/>
        <v>36</v>
      </c>
      <c r="R3685" s="117" t="e">
        <f>VLOOKUP(B3685&amp;"-"&amp;C3685,Backgroundconc!$A$3:$E$2100,4,FALSE)</f>
        <v>#N/A</v>
      </c>
      <c r="S3685" s="117" t="e">
        <f>VLOOKUP(B3685&amp;"-"&amp;C3685,Backgroundconc!$A$3:$E$2100,5,FALSE)</f>
        <v>#N/A</v>
      </c>
    </row>
    <row r="3686" spans="1:19">
      <c r="A3686" s="117" t="str">
        <f t="shared" si="344"/>
        <v>65372012</v>
      </c>
      <c r="B3686" s="117">
        <f t="shared" si="348"/>
        <v>65</v>
      </c>
      <c r="C3686" s="117">
        <f t="shared" si="349"/>
        <v>37</v>
      </c>
      <c r="D3686" s="117">
        <v>280000</v>
      </c>
      <c r="E3686" s="117">
        <v>166000</v>
      </c>
      <c r="F3686" s="117">
        <v>2012</v>
      </c>
      <c r="G3686" s="117">
        <v>2.9888520000000001</v>
      </c>
      <c r="N3686" s="117" t="str">
        <f t="shared" si="345"/>
        <v>280000166000</v>
      </c>
      <c r="O3686" s="117">
        <f t="shared" si="346"/>
        <v>65</v>
      </c>
      <c r="P3686" s="117">
        <f t="shared" si="347"/>
        <v>37</v>
      </c>
      <c r="R3686" s="117" t="e">
        <f>VLOOKUP(B3686&amp;"-"&amp;C3686,Backgroundconc!$A$3:$E$2100,4,FALSE)</f>
        <v>#N/A</v>
      </c>
      <c r="S3686" s="117" t="e">
        <f>VLOOKUP(B3686&amp;"-"&amp;C3686,Backgroundconc!$A$3:$E$2100,5,FALSE)</f>
        <v>#N/A</v>
      </c>
    </row>
    <row r="3687" spans="1:19">
      <c r="A3687" s="117" t="str">
        <f t="shared" si="344"/>
        <v>65382012</v>
      </c>
      <c r="B3687" s="117">
        <f t="shared" si="348"/>
        <v>65</v>
      </c>
      <c r="C3687" s="117">
        <f t="shared" si="349"/>
        <v>38</v>
      </c>
      <c r="D3687" s="117">
        <v>280000</v>
      </c>
      <c r="E3687" s="117">
        <v>170000</v>
      </c>
      <c r="F3687" s="117">
        <v>2012</v>
      </c>
      <c r="G3687" s="117">
        <v>3.6701920000000001</v>
      </c>
      <c r="N3687" s="117" t="str">
        <f t="shared" si="345"/>
        <v>280000170000</v>
      </c>
      <c r="O3687" s="117">
        <f t="shared" si="346"/>
        <v>65</v>
      </c>
      <c r="P3687" s="117">
        <f t="shared" si="347"/>
        <v>38</v>
      </c>
      <c r="R3687" s="117" t="e">
        <f>VLOOKUP(B3687&amp;"-"&amp;C3687,Backgroundconc!$A$3:$E$2100,4,FALSE)</f>
        <v>#N/A</v>
      </c>
      <c r="S3687" s="117" t="e">
        <f>VLOOKUP(B3687&amp;"-"&amp;C3687,Backgroundconc!$A$3:$E$2100,5,FALSE)</f>
        <v>#N/A</v>
      </c>
    </row>
    <row r="3688" spans="1:19">
      <c r="A3688" s="117" t="str">
        <f t="shared" si="344"/>
        <v>65392012</v>
      </c>
      <c r="B3688" s="117">
        <f t="shared" si="348"/>
        <v>65</v>
      </c>
      <c r="C3688" s="117">
        <f t="shared" si="349"/>
        <v>39</v>
      </c>
      <c r="D3688" s="117">
        <v>280000</v>
      </c>
      <c r="E3688" s="117">
        <v>174000</v>
      </c>
      <c r="F3688" s="117">
        <v>2012</v>
      </c>
      <c r="G3688" s="117">
        <v>3.4407009999999998</v>
      </c>
      <c r="N3688" s="117" t="str">
        <f t="shared" si="345"/>
        <v>280000174000</v>
      </c>
      <c r="O3688" s="117">
        <f t="shared" si="346"/>
        <v>65</v>
      </c>
      <c r="P3688" s="117">
        <f t="shared" si="347"/>
        <v>39</v>
      </c>
      <c r="R3688" s="117" t="e">
        <f>VLOOKUP(B3688&amp;"-"&amp;C3688,Backgroundconc!$A$3:$E$2100,4,FALSE)</f>
        <v>#N/A</v>
      </c>
      <c r="S3688" s="117" t="e">
        <f>VLOOKUP(B3688&amp;"-"&amp;C3688,Backgroundconc!$A$3:$E$2100,5,FALSE)</f>
        <v>#N/A</v>
      </c>
    </row>
    <row r="3689" spans="1:19">
      <c r="A3689" s="117" t="str">
        <f t="shared" si="344"/>
        <v>65402012</v>
      </c>
      <c r="B3689" s="117">
        <f t="shared" si="348"/>
        <v>65</v>
      </c>
      <c r="C3689" s="117">
        <f t="shared" si="349"/>
        <v>40</v>
      </c>
      <c r="D3689" s="117">
        <v>280000</v>
      </c>
      <c r="E3689" s="117">
        <v>178000</v>
      </c>
      <c r="F3689" s="117">
        <v>2012</v>
      </c>
      <c r="G3689" s="117">
        <v>3.3669440000000002</v>
      </c>
      <c r="N3689" s="117" t="str">
        <f t="shared" si="345"/>
        <v>280000178000</v>
      </c>
      <c r="O3689" s="117">
        <f t="shared" si="346"/>
        <v>65</v>
      </c>
      <c r="P3689" s="117">
        <f t="shared" si="347"/>
        <v>40</v>
      </c>
      <c r="R3689" s="117" t="e">
        <f>VLOOKUP(B3689&amp;"-"&amp;C3689,Backgroundconc!$A$3:$E$2100,4,FALSE)</f>
        <v>#N/A</v>
      </c>
      <c r="S3689" s="117" t="e">
        <f>VLOOKUP(B3689&amp;"-"&amp;C3689,Backgroundconc!$A$3:$E$2100,5,FALSE)</f>
        <v>#N/A</v>
      </c>
    </row>
    <row r="3690" spans="1:19">
      <c r="A3690" s="117" t="str">
        <f t="shared" si="344"/>
        <v>65412012</v>
      </c>
      <c r="B3690" s="117">
        <f t="shared" si="348"/>
        <v>65</v>
      </c>
      <c r="C3690" s="117">
        <f t="shared" si="349"/>
        <v>41</v>
      </c>
      <c r="D3690" s="117">
        <v>280000</v>
      </c>
      <c r="E3690" s="117">
        <v>182000</v>
      </c>
      <c r="F3690" s="117">
        <v>2012</v>
      </c>
      <c r="G3690" s="117">
        <v>3.3830399999999998</v>
      </c>
      <c r="N3690" s="117" t="str">
        <f t="shared" si="345"/>
        <v>280000182000</v>
      </c>
      <c r="O3690" s="117">
        <f t="shared" si="346"/>
        <v>65</v>
      </c>
      <c r="P3690" s="117">
        <f t="shared" si="347"/>
        <v>41</v>
      </c>
      <c r="R3690" s="117" t="e">
        <f>VLOOKUP(B3690&amp;"-"&amp;C3690,Backgroundconc!$A$3:$E$2100,4,FALSE)</f>
        <v>#N/A</v>
      </c>
      <c r="S3690" s="117" t="e">
        <f>VLOOKUP(B3690&amp;"-"&amp;C3690,Backgroundconc!$A$3:$E$2100,5,FALSE)</f>
        <v>#N/A</v>
      </c>
    </row>
    <row r="3691" spans="1:19">
      <c r="A3691" s="117" t="str">
        <f t="shared" si="344"/>
        <v>65422012</v>
      </c>
      <c r="B3691" s="117">
        <f t="shared" si="348"/>
        <v>65</v>
      </c>
      <c r="C3691" s="117">
        <f t="shared" si="349"/>
        <v>42</v>
      </c>
      <c r="D3691" s="117">
        <v>280000</v>
      </c>
      <c r="E3691" s="117">
        <v>186000</v>
      </c>
      <c r="F3691" s="117">
        <v>2012</v>
      </c>
      <c r="G3691" s="117">
        <v>3.4152360000000002</v>
      </c>
      <c r="N3691" s="117" t="str">
        <f t="shared" si="345"/>
        <v>280000186000</v>
      </c>
      <c r="O3691" s="117">
        <f t="shared" si="346"/>
        <v>65</v>
      </c>
      <c r="P3691" s="117">
        <f t="shared" si="347"/>
        <v>42</v>
      </c>
      <c r="R3691" s="117" t="e">
        <f>VLOOKUP(B3691&amp;"-"&amp;C3691,Backgroundconc!$A$3:$E$2100,4,FALSE)</f>
        <v>#N/A</v>
      </c>
      <c r="S3691" s="117" t="e">
        <f>VLOOKUP(B3691&amp;"-"&amp;C3691,Backgroundconc!$A$3:$E$2100,5,FALSE)</f>
        <v>#N/A</v>
      </c>
    </row>
    <row r="3692" spans="1:19">
      <c r="A3692" s="117" t="str">
        <f t="shared" si="344"/>
        <v>65432012</v>
      </c>
      <c r="B3692" s="117">
        <f t="shared" si="348"/>
        <v>65</v>
      </c>
      <c r="C3692" s="117">
        <f t="shared" si="349"/>
        <v>43</v>
      </c>
      <c r="D3692" s="117">
        <v>280000</v>
      </c>
      <c r="E3692" s="117">
        <v>190000</v>
      </c>
      <c r="F3692" s="117">
        <v>2012</v>
      </c>
      <c r="G3692" s="117">
        <v>3.1902330000000001</v>
      </c>
      <c r="N3692" s="117" t="str">
        <f t="shared" si="345"/>
        <v>280000190000</v>
      </c>
      <c r="O3692" s="117">
        <f t="shared" si="346"/>
        <v>65</v>
      </c>
      <c r="P3692" s="117">
        <f t="shared" si="347"/>
        <v>43</v>
      </c>
      <c r="R3692" s="117" t="e">
        <f>VLOOKUP(B3692&amp;"-"&amp;C3692,Backgroundconc!$A$3:$E$2100,4,FALSE)</f>
        <v>#N/A</v>
      </c>
      <c r="S3692" s="117" t="e">
        <f>VLOOKUP(B3692&amp;"-"&amp;C3692,Backgroundconc!$A$3:$E$2100,5,FALSE)</f>
        <v>#N/A</v>
      </c>
    </row>
    <row r="3693" spans="1:19">
      <c r="A3693" s="117" t="str">
        <f t="shared" si="344"/>
        <v>65442012</v>
      </c>
      <c r="B3693" s="117">
        <f t="shared" si="348"/>
        <v>65</v>
      </c>
      <c r="C3693" s="117">
        <f t="shared" si="349"/>
        <v>44</v>
      </c>
      <c r="D3693" s="117">
        <v>280000</v>
      </c>
      <c r="E3693" s="117">
        <v>194000</v>
      </c>
      <c r="F3693" s="117">
        <v>2012</v>
      </c>
      <c r="G3693" s="117">
        <v>3.112714</v>
      </c>
      <c r="N3693" s="117" t="str">
        <f t="shared" si="345"/>
        <v>280000194000</v>
      </c>
      <c r="O3693" s="117">
        <f t="shared" si="346"/>
        <v>65</v>
      </c>
      <c r="P3693" s="117">
        <f t="shared" si="347"/>
        <v>44</v>
      </c>
      <c r="R3693" s="117" t="e">
        <f>VLOOKUP(B3693&amp;"-"&amp;C3693,Backgroundconc!$A$3:$E$2100,4,FALSE)</f>
        <v>#N/A</v>
      </c>
      <c r="S3693" s="117" t="e">
        <f>VLOOKUP(B3693&amp;"-"&amp;C3693,Backgroundconc!$A$3:$E$2100,5,FALSE)</f>
        <v>#N/A</v>
      </c>
    </row>
    <row r="3694" spans="1:19">
      <c r="A3694" s="117" t="str">
        <f t="shared" si="344"/>
        <v>65452012</v>
      </c>
      <c r="B3694" s="117">
        <f t="shared" si="348"/>
        <v>65</v>
      </c>
      <c r="C3694" s="117">
        <f t="shared" si="349"/>
        <v>45</v>
      </c>
      <c r="D3694" s="117">
        <v>280000</v>
      </c>
      <c r="E3694" s="117">
        <v>198000</v>
      </c>
      <c r="F3694" s="117">
        <v>2012</v>
      </c>
      <c r="G3694" s="117">
        <v>3.0833119999999998</v>
      </c>
      <c r="N3694" s="117" t="str">
        <f t="shared" si="345"/>
        <v>280000198000</v>
      </c>
      <c r="O3694" s="117">
        <f t="shared" si="346"/>
        <v>65</v>
      </c>
      <c r="P3694" s="117">
        <f t="shared" si="347"/>
        <v>45</v>
      </c>
      <c r="R3694" s="117" t="e">
        <f>VLOOKUP(B3694&amp;"-"&amp;C3694,Backgroundconc!$A$3:$E$2100,4,FALSE)</f>
        <v>#N/A</v>
      </c>
      <c r="S3694" s="117" t="e">
        <f>VLOOKUP(B3694&amp;"-"&amp;C3694,Backgroundconc!$A$3:$E$2100,5,FALSE)</f>
        <v>#N/A</v>
      </c>
    </row>
    <row r="3695" spans="1:19">
      <c r="A3695" s="117" t="str">
        <f t="shared" si="344"/>
        <v>65462012</v>
      </c>
      <c r="B3695" s="117">
        <f t="shared" si="348"/>
        <v>65</v>
      </c>
      <c r="C3695" s="117">
        <f t="shared" si="349"/>
        <v>46</v>
      </c>
      <c r="D3695" s="117">
        <v>280000</v>
      </c>
      <c r="E3695" s="117">
        <v>202000</v>
      </c>
      <c r="F3695" s="117">
        <v>2012</v>
      </c>
      <c r="G3695" s="117">
        <v>3.2232569999999998</v>
      </c>
      <c r="N3695" s="117" t="str">
        <f t="shared" si="345"/>
        <v>280000202000</v>
      </c>
      <c r="O3695" s="117">
        <f t="shared" si="346"/>
        <v>65</v>
      </c>
      <c r="P3695" s="117">
        <f t="shared" si="347"/>
        <v>46</v>
      </c>
      <c r="R3695" s="117" t="e">
        <f>VLOOKUP(B3695&amp;"-"&amp;C3695,Backgroundconc!$A$3:$E$2100,4,FALSE)</f>
        <v>#N/A</v>
      </c>
      <c r="S3695" s="117" t="e">
        <f>VLOOKUP(B3695&amp;"-"&amp;C3695,Backgroundconc!$A$3:$E$2100,5,FALSE)</f>
        <v>#N/A</v>
      </c>
    </row>
    <row r="3696" spans="1:19">
      <c r="A3696" s="117" t="str">
        <f t="shared" si="344"/>
        <v>65472012</v>
      </c>
      <c r="B3696" s="117">
        <f t="shared" si="348"/>
        <v>65</v>
      </c>
      <c r="C3696" s="117">
        <f t="shared" si="349"/>
        <v>47</v>
      </c>
      <c r="D3696" s="117">
        <v>280000</v>
      </c>
      <c r="E3696" s="117">
        <v>206000</v>
      </c>
      <c r="F3696" s="117">
        <v>2012</v>
      </c>
      <c r="G3696" s="117">
        <v>3.0370080000000002</v>
      </c>
      <c r="N3696" s="117" t="str">
        <f t="shared" si="345"/>
        <v>280000206000</v>
      </c>
      <c r="O3696" s="117">
        <f t="shared" si="346"/>
        <v>65</v>
      </c>
      <c r="P3696" s="117">
        <f t="shared" si="347"/>
        <v>47</v>
      </c>
      <c r="R3696" s="117" t="e">
        <f>VLOOKUP(B3696&amp;"-"&amp;C3696,Backgroundconc!$A$3:$E$2100,4,FALSE)</f>
        <v>#N/A</v>
      </c>
      <c r="S3696" s="117" t="e">
        <f>VLOOKUP(B3696&amp;"-"&amp;C3696,Backgroundconc!$A$3:$E$2100,5,FALSE)</f>
        <v>#N/A</v>
      </c>
    </row>
    <row r="3697" spans="1:19">
      <c r="A3697" s="117" t="str">
        <f t="shared" si="344"/>
        <v>65482012</v>
      </c>
      <c r="B3697" s="117">
        <f t="shared" si="348"/>
        <v>65</v>
      </c>
      <c r="C3697" s="117">
        <f t="shared" si="349"/>
        <v>48</v>
      </c>
      <c r="D3697" s="117">
        <v>280000</v>
      </c>
      <c r="E3697" s="117">
        <v>210000</v>
      </c>
      <c r="F3697" s="117">
        <v>2012</v>
      </c>
      <c r="G3697" s="117">
        <v>3.0217499999999999</v>
      </c>
      <c r="N3697" s="117" t="str">
        <f t="shared" si="345"/>
        <v>280000210000</v>
      </c>
      <c r="O3697" s="117">
        <f t="shared" si="346"/>
        <v>65</v>
      </c>
      <c r="P3697" s="117">
        <f t="shared" si="347"/>
        <v>48</v>
      </c>
      <c r="R3697" s="117" t="e">
        <f>VLOOKUP(B3697&amp;"-"&amp;C3697,Backgroundconc!$A$3:$E$2100,4,FALSE)</f>
        <v>#N/A</v>
      </c>
      <c r="S3697" s="117" t="e">
        <f>VLOOKUP(B3697&amp;"-"&amp;C3697,Backgroundconc!$A$3:$E$2100,5,FALSE)</f>
        <v>#N/A</v>
      </c>
    </row>
    <row r="3698" spans="1:19">
      <c r="A3698" s="117" t="str">
        <f t="shared" si="344"/>
        <v>65492012</v>
      </c>
      <c r="B3698" s="117">
        <f t="shared" si="348"/>
        <v>65</v>
      </c>
      <c r="C3698" s="117">
        <f t="shared" si="349"/>
        <v>49</v>
      </c>
      <c r="D3698" s="117">
        <v>280000</v>
      </c>
      <c r="E3698" s="117">
        <v>214000</v>
      </c>
      <c r="F3698" s="117">
        <v>2012</v>
      </c>
      <c r="G3698" s="117">
        <v>3.1699799999999998</v>
      </c>
      <c r="N3698" s="117" t="str">
        <f t="shared" si="345"/>
        <v>280000214000</v>
      </c>
      <c r="O3698" s="117">
        <f t="shared" si="346"/>
        <v>65</v>
      </c>
      <c r="P3698" s="117">
        <f t="shared" si="347"/>
        <v>49</v>
      </c>
      <c r="R3698" s="117" t="e">
        <f>VLOOKUP(B3698&amp;"-"&amp;C3698,Backgroundconc!$A$3:$E$2100,4,FALSE)</f>
        <v>#N/A</v>
      </c>
      <c r="S3698" s="117" t="e">
        <f>VLOOKUP(B3698&amp;"-"&amp;C3698,Backgroundconc!$A$3:$E$2100,5,FALSE)</f>
        <v>#N/A</v>
      </c>
    </row>
    <row r="3699" spans="1:19">
      <c r="A3699" s="117" t="str">
        <f t="shared" si="344"/>
        <v>65502012</v>
      </c>
      <c r="B3699" s="117">
        <f t="shared" si="348"/>
        <v>65</v>
      </c>
      <c r="C3699" s="117">
        <f t="shared" si="349"/>
        <v>50</v>
      </c>
      <c r="D3699" s="117">
        <v>280000</v>
      </c>
      <c r="E3699" s="117">
        <v>218000</v>
      </c>
      <c r="F3699" s="117">
        <v>2012</v>
      </c>
      <c r="G3699" s="117">
        <v>3.1088070000000001</v>
      </c>
      <c r="N3699" s="117" t="str">
        <f t="shared" si="345"/>
        <v>280000218000</v>
      </c>
      <c r="O3699" s="117">
        <f t="shared" si="346"/>
        <v>65</v>
      </c>
      <c r="P3699" s="117">
        <f t="shared" si="347"/>
        <v>50</v>
      </c>
      <c r="R3699" s="117" t="e">
        <f>VLOOKUP(B3699&amp;"-"&amp;C3699,Backgroundconc!$A$3:$E$2100,4,FALSE)</f>
        <v>#N/A</v>
      </c>
      <c r="S3699" s="117" t="e">
        <f>VLOOKUP(B3699&amp;"-"&amp;C3699,Backgroundconc!$A$3:$E$2100,5,FALSE)</f>
        <v>#N/A</v>
      </c>
    </row>
    <row r="3700" spans="1:19">
      <c r="A3700" s="117" t="str">
        <f t="shared" si="344"/>
        <v>65512012</v>
      </c>
      <c r="B3700" s="117">
        <f t="shared" si="348"/>
        <v>65</v>
      </c>
      <c r="C3700" s="117">
        <f t="shared" si="349"/>
        <v>51</v>
      </c>
      <c r="D3700" s="117">
        <v>280000</v>
      </c>
      <c r="E3700" s="117">
        <v>222000</v>
      </c>
      <c r="F3700" s="117">
        <v>2012</v>
      </c>
      <c r="G3700" s="117">
        <v>3.2777820000000002</v>
      </c>
      <c r="N3700" s="117" t="str">
        <f t="shared" si="345"/>
        <v>280000222000</v>
      </c>
      <c r="O3700" s="117">
        <f t="shared" si="346"/>
        <v>65</v>
      </c>
      <c r="P3700" s="117">
        <f t="shared" si="347"/>
        <v>51</v>
      </c>
      <c r="R3700" s="117" t="e">
        <f>VLOOKUP(B3700&amp;"-"&amp;C3700,Backgroundconc!$A$3:$E$2100,4,FALSE)</f>
        <v>#N/A</v>
      </c>
      <c r="S3700" s="117" t="e">
        <f>VLOOKUP(B3700&amp;"-"&amp;C3700,Backgroundconc!$A$3:$E$2100,5,FALSE)</f>
        <v>#N/A</v>
      </c>
    </row>
    <row r="3701" spans="1:19">
      <c r="A3701" s="117" t="str">
        <f t="shared" si="344"/>
        <v>65522012</v>
      </c>
      <c r="B3701" s="117">
        <f t="shared" si="348"/>
        <v>65</v>
      </c>
      <c r="C3701" s="117">
        <f t="shared" si="349"/>
        <v>52</v>
      </c>
      <c r="D3701" s="117">
        <v>280000</v>
      </c>
      <c r="E3701" s="117">
        <v>226000</v>
      </c>
      <c r="F3701" s="117">
        <v>2012</v>
      </c>
      <c r="G3701" s="117">
        <v>3.164615</v>
      </c>
      <c r="N3701" s="117" t="str">
        <f t="shared" si="345"/>
        <v>280000226000</v>
      </c>
      <c r="O3701" s="117">
        <f t="shared" si="346"/>
        <v>65</v>
      </c>
      <c r="P3701" s="117">
        <f t="shared" si="347"/>
        <v>52</v>
      </c>
      <c r="R3701" s="117" t="e">
        <f>VLOOKUP(B3701&amp;"-"&amp;C3701,Backgroundconc!$A$3:$E$2100,4,FALSE)</f>
        <v>#N/A</v>
      </c>
      <c r="S3701" s="117" t="e">
        <f>VLOOKUP(B3701&amp;"-"&amp;C3701,Backgroundconc!$A$3:$E$2100,5,FALSE)</f>
        <v>#N/A</v>
      </c>
    </row>
    <row r="3702" spans="1:19">
      <c r="A3702" s="117" t="str">
        <f t="shared" si="344"/>
        <v>65532012</v>
      </c>
      <c r="B3702" s="117">
        <f t="shared" si="348"/>
        <v>65</v>
      </c>
      <c r="C3702" s="117">
        <f t="shared" si="349"/>
        <v>53</v>
      </c>
      <c r="D3702" s="117">
        <v>280000</v>
      </c>
      <c r="E3702" s="117">
        <v>230000</v>
      </c>
      <c r="F3702" s="117">
        <v>2012</v>
      </c>
      <c r="G3702" s="117">
        <v>3.0662820000000002</v>
      </c>
      <c r="N3702" s="117" t="str">
        <f t="shared" si="345"/>
        <v>280000230000</v>
      </c>
      <c r="O3702" s="117">
        <f t="shared" si="346"/>
        <v>65</v>
      </c>
      <c r="P3702" s="117">
        <f t="shared" si="347"/>
        <v>53</v>
      </c>
      <c r="R3702" s="117" t="e">
        <f>VLOOKUP(B3702&amp;"-"&amp;C3702,Backgroundconc!$A$3:$E$2100,4,FALSE)</f>
        <v>#N/A</v>
      </c>
      <c r="S3702" s="117" t="e">
        <f>VLOOKUP(B3702&amp;"-"&amp;C3702,Backgroundconc!$A$3:$E$2100,5,FALSE)</f>
        <v>#N/A</v>
      </c>
    </row>
    <row r="3703" spans="1:19">
      <c r="A3703" s="117" t="str">
        <f t="shared" si="344"/>
        <v>65542012</v>
      </c>
      <c r="B3703" s="117">
        <f t="shared" si="348"/>
        <v>65</v>
      </c>
      <c r="C3703" s="117">
        <f t="shared" si="349"/>
        <v>54</v>
      </c>
      <c r="D3703" s="117">
        <v>280000</v>
      </c>
      <c r="E3703" s="117">
        <v>234000</v>
      </c>
      <c r="F3703" s="117">
        <v>2012</v>
      </c>
      <c r="G3703" s="117">
        <v>3.2927919999999999</v>
      </c>
      <c r="N3703" s="117" t="str">
        <f t="shared" si="345"/>
        <v>280000234000</v>
      </c>
      <c r="O3703" s="117">
        <f t="shared" si="346"/>
        <v>65</v>
      </c>
      <c r="P3703" s="117">
        <f t="shared" si="347"/>
        <v>54</v>
      </c>
      <c r="R3703" s="117" t="e">
        <f>VLOOKUP(B3703&amp;"-"&amp;C3703,Backgroundconc!$A$3:$E$2100,4,FALSE)</f>
        <v>#N/A</v>
      </c>
      <c r="S3703" s="117" t="e">
        <f>VLOOKUP(B3703&amp;"-"&amp;C3703,Backgroundconc!$A$3:$E$2100,5,FALSE)</f>
        <v>#N/A</v>
      </c>
    </row>
    <row r="3704" spans="1:19">
      <c r="A3704" s="117" t="str">
        <f t="shared" si="344"/>
        <v>65552012</v>
      </c>
      <c r="B3704" s="117">
        <f t="shared" si="348"/>
        <v>65</v>
      </c>
      <c r="C3704" s="117">
        <f t="shared" si="349"/>
        <v>55</v>
      </c>
      <c r="D3704" s="117">
        <v>280000</v>
      </c>
      <c r="E3704" s="117">
        <v>238000</v>
      </c>
      <c r="F3704" s="117">
        <v>2012</v>
      </c>
      <c r="G3704" s="117">
        <v>3.402803</v>
      </c>
      <c r="N3704" s="117" t="str">
        <f t="shared" si="345"/>
        <v>280000238000</v>
      </c>
      <c r="O3704" s="117">
        <f t="shared" si="346"/>
        <v>65</v>
      </c>
      <c r="P3704" s="117">
        <f t="shared" si="347"/>
        <v>55</v>
      </c>
      <c r="R3704" s="117" t="e">
        <f>VLOOKUP(B3704&amp;"-"&amp;C3704,Backgroundconc!$A$3:$E$2100,4,FALSE)</f>
        <v>#N/A</v>
      </c>
      <c r="S3704" s="117" t="e">
        <f>VLOOKUP(B3704&amp;"-"&amp;C3704,Backgroundconc!$A$3:$E$2100,5,FALSE)</f>
        <v>#N/A</v>
      </c>
    </row>
    <row r="3705" spans="1:19">
      <c r="A3705" s="117" t="str">
        <f t="shared" si="344"/>
        <v>65562012</v>
      </c>
      <c r="B3705" s="117">
        <f t="shared" si="348"/>
        <v>65</v>
      </c>
      <c r="C3705" s="117">
        <f t="shared" si="349"/>
        <v>56</v>
      </c>
      <c r="D3705" s="117">
        <v>280000</v>
      </c>
      <c r="E3705" s="117">
        <v>242000</v>
      </c>
      <c r="F3705" s="117">
        <v>2012</v>
      </c>
      <c r="G3705" s="117">
        <v>3.2924829999999998</v>
      </c>
      <c r="N3705" s="117" t="str">
        <f t="shared" si="345"/>
        <v>280000242000</v>
      </c>
      <c r="O3705" s="117">
        <f t="shared" si="346"/>
        <v>65</v>
      </c>
      <c r="P3705" s="117">
        <f t="shared" si="347"/>
        <v>56</v>
      </c>
      <c r="R3705" s="117" t="e">
        <f>VLOOKUP(B3705&amp;"-"&amp;C3705,Backgroundconc!$A$3:$E$2100,4,FALSE)</f>
        <v>#N/A</v>
      </c>
      <c r="S3705" s="117" t="e">
        <f>VLOOKUP(B3705&amp;"-"&amp;C3705,Backgroundconc!$A$3:$E$2100,5,FALSE)</f>
        <v>#N/A</v>
      </c>
    </row>
    <row r="3706" spans="1:19">
      <c r="A3706" s="117" t="str">
        <f t="shared" si="344"/>
        <v>65572012</v>
      </c>
      <c r="B3706" s="117">
        <f t="shared" si="348"/>
        <v>65</v>
      </c>
      <c r="C3706" s="117">
        <f t="shared" si="349"/>
        <v>57</v>
      </c>
      <c r="D3706" s="117">
        <v>280000</v>
      </c>
      <c r="E3706" s="117">
        <v>246000</v>
      </c>
      <c r="F3706" s="117">
        <v>2012</v>
      </c>
      <c r="G3706" s="117">
        <v>3.118509</v>
      </c>
      <c r="N3706" s="117" t="str">
        <f t="shared" si="345"/>
        <v>280000246000</v>
      </c>
      <c r="O3706" s="117">
        <f t="shared" si="346"/>
        <v>65</v>
      </c>
      <c r="P3706" s="117">
        <f t="shared" si="347"/>
        <v>57</v>
      </c>
      <c r="R3706" s="117" t="e">
        <f>VLOOKUP(B3706&amp;"-"&amp;C3706,Backgroundconc!$A$3:$E$2100,4,FALSE)</f>
        <v>#N/A</v>
      </c>
      <c r="S3706" s="117" t="e">
        <f>VLOOKUP(B3706&amp;"-"&amp;C3706,Backgroundconc!$A$3:$E$2100,5,FALSE)</f>
        <v>#N/A</v>
      </c>
    </row>
    <row r="3707" spans="1:19">
      <c r="A3707" s="117" t="str">
        <f t="shared" si="344"/>
        <v>6612012</v>
      </c>
      <c r="B3707" s="117">
        <f t="shared" si="348"/>
        <v>66</v>
      </c>
      <c r="C3707" s="117">
        <f t="shared" si="349"/>
        <v>1</v>
      </c>
      <c r="D3707" s="117">
        <v>284000</v>
      </c>
      <c r="E3707" s="117">
        <v>22000</v>
      </c>
      <c r="F3707" s="117">
        <v>2012</v>
      </c>
      <c r="G3707" s="117">
        <v>3.4404129999999999</v>
      </c>
      <c r="N3707" s="117" t="str">
        <f t="shared" si="345"/>
        <v>28400022000</v>
      </c>
      <c r="O3707" s="117">
        <f t="shared" si="346"/>
        <v>66</v>
      </c>
      <c r="P3707" s="117">
        <f t="shared" si="347"/>
        <v>1</v>
      </c>
      <c r="R3707" s="117" t="e">
        <f>VLOOKUP(B3707&amp;"-"&amp;C3707,Backgroundconc!$A$3:$E$2100,4,FALSE)</f>
        <v>#N/A</v>
      </c>
      <c r="S3707" s="117" t="e">
        <f>VLOOKUP(B3707&amp;"-"&amp;C3707,Backgroundconc!$A$3:$E$2100,5,FALSE)</f>
        <v>#N/A</v>
      </c>
    </row>
    <row r="3708" spans="1:19">
      <c r="A3708" s="117" t="str">
        <f t="shared" si="344"/>
        <v>6622012</v>
      </c>
      <c r="B3708" s="117">
        <f t="shared" si="348"/>
        <v>66</v>
      </c>
      <c r="C3708" s="117">
        <f t="shared" si="349"/>
        <v>2</v>
      </c>
      <c r="D3708" s="117">
        <v>284000</v>
      </c>
      <c r="E3708" s="117">
        <v>26000</v>
      </c>
      <c r="F3708" s="117">
        <v>2012</v>
      </c>
      <c r="G3708" s="117">
        <v>3.575345</v>
      </c>
      <c r="N3708" s="117" t="str">
        <f t="shared" si="345"/>
        <v>28400026000</v>
      </c>
      <c r="O3708" s="117">
        <f t="shared" si="346"/>
        <v>66</v>
      </c>
      <c r="P3708" s="117">
        <f t="shared" si="347"/>
        <v>2</v>
      </c>
      <c r="R3708" s="117" t="e">
        <f>VLOOKUP(B3708&amp;"-"&amp;C3708,Backgroundconc!$A$3:$E$2100,4,FALSE)</f>
        <v>#N/A</v>
      </c>
      <c r="S3708" s="117" t="e">
        <f>VLOOKUP(B3708&amp;"-"&amp;C3708,Backgroundconc!$A$3:$E$2100,5,FALSE)</f>
        <v>#N/A</v>
      </c>
    </row>
    <row r="3709" spans="1:19">
      <c r="A3709" s="117" t="str">
        <f t="shared" si="344"/>
        <v>6632012</v>
      </c>
      <c r="B3709" s="117">
        <f t="shared" si="348"/>
        <v>66</v>
      </c>
      <c r="C3709" s="117">
        <f t="shared" si="349"/>
        <v>3</v>
      </c>
      <c r="D3709" s="117">
        <v>284000</v>
      </c>
      <c r="E3709" s="117">
        <v>30000</v>
      </c>
      <c r="F3709" s="117">
        <v>2012</v>
      </c>
      <c r="G3709" s="117">
        <v>3.5102419999999999</v>
      </c>
      <c r="N3709" s="117" t="str">
        <f t="shared" si="345"/>
        <v>28400030000</v>
      </c>
      <c r="O3709" s="117">
        <f t="shared" si="346"/>
        <v>66</v>
      </c>
      <c r="P3709" s="117">
        <f t="shared" si="347"/>
        <v>3</v>
      </c>
      <c r="R3709" s="117" t="e">
        <f>VLOOKUP(B3709&amp;"-"&amp;C3709,Backgroundconc!$A$3:$E$2100,4,FALSE)</f>
        <v>#N/A</v>
      </c>
      <c r="S3709" s="117" t="e">
        <f>VLOOKUP(B3709&amp;"-"&amp;C3709,Backgroundconc!$A$3:$E$2100,5,FALSE)</f>
        <v>#N/A</v>
      </c>
    </row>
    <row r="3710" spans="1:19">
      <c r="A3710" s="117" t="str">
        <f t="shared" si="344"/>
        <v>6642012</v>
      </c>
      <c r="B3710" s="117">
        <f t="shared" si="348"/>
        <v>66</v>
      </c>
      <c r="C3710" s="117">
        <f t="shared" si="349"/>
        <v>4</v>
      </c>
      <c r="D3710" s="117">
        <v>284000</v>
      </c>
      <c r="E3710" s="117">
        <v>34000</v>
      </c>
      <c r="F3710" s="117">
        <v>2012</v>
      </c>
      <c r="G3710" s="117">
        <v>3.4879880000000001</v>
      </c>
      <c r="N3710" s="117" t="str">
        <f t="shared" si="345"/>
        <v>28400034000</v>
      </c>
      <c r="O3710" s="117">
        <f t="shared" si="346"/>
        <v>66</v>
      </c>
      <c r="P3710" s="117">
        <f t="shared" si="347"/>
        <v>4</v>
      </c>
      <c r="R3710" s="117" t="e">
        <f>VLOOKUP(B3710&amp;"-"&amp;C3710,Backgroundconc!$A$3:$E$2100,4,FALSE)</f>
        <v>#N/A</v>
      </c>
      <c r="S3710" s="117" t="e">
        <f>VLOOKUP(B3710&amp;"-"&amp;C3710,Backgroundconc!$A$3:$E$2100,5,FALSE)</f>
        <v>#N/A</v>
      </c>
    </row>
    <row r="3711" spans="1:19">
      <c r="A3711" s="117" t="str">
        <f t="shared" si="344"/>
        <v>6652012</v>
      </c>
      <c r="B3711" s="117">
        <f t="shared" si="348"/>
        <v>66</v>
      </c>
      <c r="C3711" s="117">
        <f t="shared" si="349"/>
        <v>5</v>
      </c>
      <c r="D3711" s="117">
        <v>284000</v>
      </c>
      <c r="E3711" s="117">
        <v>38000</v>
      </c>
      <c r="F3711" s="117">
        <v>2012</v>
      </c>
      <c r="G3711" s="117">
        <v>3.477509</v>
      </c>
      <c r="N3711" s="117" t="str">
        <f t="shared" si="345"/>
        <v>28400038000</v>
      </c>
      <c r="O3711" s="117">
        <f t="shared" si="346"/>
        <v>66</v>
      </c>
      <c r="P3711" s="117">
        <f t="shared" si="347"/>
        <v>5</v>
      </c>
      <c r="R3711" s="117" t="e">
        <f>VLOOKUP(B3711&amp;"-"&amp;C3711,Backgroundconc!$A$3:$E$2100,4,FALSE)</f>
        <v>#N/A</v>
      </c>
      <c r="S3711" s="117" t="e">
        <f>VLOOKUP(B3711&amp;"-"&amp;C3711,Backgroundconc!$A$3:$E$2100,5,FALSE)</f>
        <v>#N/A</v>
      </c>
    </row>
    <row r="3712" spans="1:19">
      <c r="A3712" s="117" t="str">
        <f t="shared" si="344"/>
        <v>6662012</v>
      </c>
      <c r="B3712" s="117">
        <f t="shared" si="348"/>
        <v>66</v>
      </c>
      <c r="C3712" s="117">
        <f t="shared" si="349"/>
        <v>6</v>
      </c>
      <c r="D3712" s="117">
        <v>284000</v>
      </c>
      <c r="E3712" s="117">
        <v>42000</v>
      </c>
      <c r="F3712" s="117">
        <v>2012</v>
      </c>
      <c r="G3712" s="117">
        <v>3.5163150000000001</v>
      </c>
      <c r="N3712" s="117" t="str">
        <f t="shared" si="345"/>
        <v>28400042000</v>
      </c>
      <c r="O3712" s="117">
        <f t="shared" si="346"/>
        <v>66</v>
      </c>
      <c r="P3712" s="117">
        <f t="shared" si="347"/>
        <v>6</v>
      </c>
      <c r="R3712" s="117" t="e">
        <f>VLOOKUP(B3712&amp;"-"&amp;C3712,Backgroundconc!$A$3:$E$2100,4,FALSE)</f>
        <v>#N/A</v>
      </c>
      <c r="S3712" s="117" t="e">
        <f>VLOOKUP(B3712&amp;"-"&amp;C3712,Backgroundconc!$A$3:$E$2100,5,FALSE)</f>
        <v>#N/A</v>
      </c>
    </row>
    <row r="3713" spans="1:19">
      <c r="A3713" s="117" t="str">
        <f t="shared" si="344"/>
        <v>6672012</v>
      </c>
      <c r="B3713" s="117">
        <f t="shared" si="348"/>
        <v>66</v>
      </c>
      <c r="C3713" s="117">
        <f t="shared" si="349"/>
        <v>7</v>
      </c>
      <c r="D3713" s="117">
        <v>284000</v>
      </c>
      <c r="E3713" s="117">
        <v>46000</v>
      </c>
      <c r="F3713" s="117">
        <v>2012</v>
      </c>
      <c r="G3713" s="117">
        <v>3.4254069999999999</v>
      </c>
      <c r="N3713" s="117" t="str">
        <f t="shared" si="345"/>
        <v>28400046000</v>
      </c>
      <c r="O3713" s="117">
        <f t="shared" si="346"/>
        <v>66</v>
      </c>
      <c r="P3713" s="117">
        <f t="shared" si="347"/>
        <v>7</v>
      </c>
      <c r="R3713" s="117" t="e">
        <f>VLOOKUP(B3713&amp;"-"&amp;C3713,Backgroundconc!$A$3:$E$2100,4,FALSE)</f>
        <v>#N/A</v>
      </c>
      <c r="S3713" s="117" t="e">
        <f>VLOOKUP(B3713&amp;"-"&amp;C3713,Backgroundconc!$A$3:$E$2100,5,FALSE)</f>
        <v>#N/A</v>
      </c>
    </row>
    <row r="3714" spans="1:19">
      <c r="A3714" s="117" t="str">
        <f t="shared" si="344"/>
        <v>6682012</v>
      </c>
      <c r="B3714" s="117">
        <f t="shared" si="348"/>
        <v>66</v>
      </c>
      <c r="C3714" s="117">
        <f t="shared" si="349"/>
        <v>8</v>
      </c>
      <c r="D3714" s="117">
        <v>284000</v>
      </c>
      <c r="E3714" s="117">
        <v>50000</v>
      </c>
      <c r="F3714" s="117">
        <v>2012</v>
      </c>
      <c r="G3714" s="117">
        <v>3.1606109999999998</v>
      </c>
      <c r="N3714" s="117" t="str">
        <f t="shared" si="345"/>
        <v>28400050000</v>
      </c>
      <c r="O3714" s="117">
        <f t="shared" si="346"/>
        <v>66</v>
      </c>
      <c r="P3714" s="117">
        <f t="shared" si="347"/>
        <v>8</v>
      </c>
      <c r="R3714" s="117" t="e">
        <f>VLOOKUP(B3714&amp;"-"&amp;C3714,Backgroundconc!$A$3:$E$2100,4,FALSE)</f>
        <v>#N/A</v>
      </c>
      <c r="S3714" s="117" t="e">
        <f>VLOOKUP(B3714&amp;"-"&amp;C3714,Backgroundconc!$A$3:$E$2100,5,FALSE)</f>
        <v>#N/A</v>
      </c>
    </row>
    <row r="3715" spans="1:19">
      <c r="A3715" s="117" t="str">
        <f t="shared" ref="A3715:A3778" si="350">CONCATENATE(B3715,C3715,F3715)</f>
        <v>6692012</v>
      </c>
      <c r="B3715" s="117">
        <f t="shared" si="348"/>
        <v>66</v>
      </c>
      <c r="C3715" s="117">
        <f t="shared" si="349"/>
        <v>9</v>
      </c>
      <c r="D3715" s="117">
        <v>284000</v>
      </c>
      <c r="E3715" s="117">
        <v>54000</v>
      </c>
      <c r="F3715" s="117">
        <v>2012</v>
      </c>
      <c r="G3715" s="117">
        <v>3.1884999999999999</v>
      </c>
      <c r="N3715" s="117" t="str">
        <f t="shared" ref="N3715:N3778" si="351">D3715&amp;E3715</f>
        <v>28400054000</v>
      </c>
      <c r="O3715" s="117">
        <f t="shared" ref="O3715:O3778" si="352">B3715</f>
        <v>66</v>
      </c>
      <c r="P3715" s="117">
        <f t="shared" ref="P3715:P3778" si="353">C3715</f>
        <v>9</v>
      </c>
      <c r="R3715" s="117" t="e">
        <f>VLOOKUP(B3715&amp;"-"&amp;C3715,Backgroundconc!$A$3:$E$2100,4,FALSE)</f>
        <v>#N/A</v>
      </c>
      <c r="S3715" s="117" t="e">
        <f>VLOOKUP(B3715&amp;"-"&amp;C3715,Backgroundconc!$A$3:$E$2100,5,FALSE)</f>
        <v>#N/A</v>
      </c>
    </row>
    <row r="3716" spans="1:19">
      <c r="A3716" s="117" t="str">
        <f t="shared" si="350"/>
        <v>66102012</v>
      </c>
      <c r="B3716" s="117">
        <f t="shared" si="348"/>
        <v>66</v>
      </c>
      <c r="C3716" s="117">
        <f t="shared" si="349"/>
        <v>10</v>
      </c>
      <c r="D3716" s="117">
        <v>284000</v>
      </c>
      <c r="E3716" s="117">
        <v>58000</v>
      </c>
      <c r="F3716" s="117">
        <v>2012</v>
      </c>
      <c r="G3716" s="117">
        <v>3.164533</v>
      </c>
      <c r="N3716" s="117" t="str">
        <f t="shared" si="351"/>
        <v>28400058000</v>
      </c>
      <c r="O3716" s="117">
        <f t="shared" si="352"/>
        <v>66</v>
      </c>
      <c r="P3716" s="117">
        <f t="shared" si="353"/>
        <v>10</v>
      </c>
      <c r="R3716" s="117" t="e">
        <f>VLOOKUP(B3716&amp;"-"&amp;C3716,Backgroundconc!$A$3:$E$2100,4,FALSE)</f>
        <v>#N/A</v>
      </c>
      <c r="S3716" s="117" t="e">
        <f>VLOOKUP(B3716&amp;"-"&amp;C3716,Backgroundconc!$A$3:$E$2100,5,FALSE)</f>
        <v>#N/A</v>
      </c>
    </row>
    <row r="3717" spans="1:19">
      <c r="A3717" s="117" t="str">
        <f t="shared" si="350"/>
        <v>66112012</v>
      </c>
      <c r="B3717" s="117">
        <f t="shared" si="348"/>
        <v>66</v>
      </c>
      <c r="C3717" s="117">
        <f t="shared" si="349"/>
        <v>11</v>
      </c>
      <c r="D3717" s="117">
        <v>284000</v>
      </c>
      <c r="E3717" s="117">
        <v>62000</v>
      </c>
      <c r="F3717" s="117">
        <v>2012</v>
      </c>
      <c r="G3717" s="117">
        <v>3.0999819999999998</v>
      </c>
      <c r="N3717" s="117" t="str">
        <f t="shared" si="351"/>
        <v>28400062000</v>
      </c>
      <c r="O3717" s="117">
        <f t="shared" si="352"/>
        <v>66</v>
      </c>
      <c r="P3717" s="117">
        <f t="shared" si="353"/>
        <v>11</v>
      </c>
      <c r="R3717" s="117" t="e">
        <f>VLOOKUP(B3717&amp;"-"&amp;C3717,Backgroundconc!$A$3:$E$2100,4,FALSE)</f>
        <v>#N/A</v>
      </c>
      <c r="S3717" s="117" t="e">
        <f>VLOOKUP(B3717&amp;"-"&amp;C3717,Backgroundconc!$A$3:$E$2100,5,FALSE)</f>
        <v>#N/A</v>
      </c>
    </row>
    <row r="3718" spans="1:19">
      <c r="A3718" s="117" t="str">
        <f t="shared" si="350"/>
        <v>66122012</v>
      </c>
      <c r="B3718" s="117">
        <f t="shared" si="348"/>
        <v>66</v>
      </c>
      <c r="C3718" s="117">
        <f t="shared" si="349"/>
        <v>12</v>
      </c>
      <c r="D3718" s="117">
        <v>284000</v>
      </c>
      <c r="E3718" s="117">
        <v>66000</v>
      </c>
      <c r="F3718" s="117">
        <v>2012</v>
      </c>
      <c r="G3718" s="117">
        <v>3.0986590000000001</v>
      </c>
      <c r="N3718" s="117" t="str">
        <f t="shared" si="351"/>
        <v>28400066000</v>
      </c>
      <c r="O3718" s="117">
        <f t="shared" si="352"/>
        <v>66</v>
      </c>
      <c r="P3718" s="117">
        <f t="shared" si="353"/>
        <v>12</v>
      </c>
      <c r="R3718" s="117" t="e">
        <f>VLOOKUP(B3718&amp;"-"&amp;C3718,Backgroundconc!$A$3:$E$2100,4,FALSE)</f>
        <v>#N/A</v>
      </c>
      <c r="S3718" s="117" t="e">
        <f>VLOOKUP(B3718&amp;"-"&amp;C3718,Backgroundconc!$A$3:$E$2100,5,FALSE)</f>
        <v>#N/A</v>
      </c>
    </row>
    <row r="3719" spans="1:19">
      <c r="A3719" s="117" t="str">
        <f t="shared" si="350"/>
        <v>66132012</v>
      </c>
      <c r="B3719" s="117">
        <f t="shared" si="348"/>
        <v>66</v>
      </c>
      <c r="C3719" s="117">
        <f t="shared" si="349"/>
        <v>13</v>
      </c>
      <c r="D3719" s="117">
        <v>284000</v>
      </c>
      <c r="E3719" s="117">
        <v>70000</v>
      </c>
      <c r="F3719" s="117">
        <v>2012</v>
      </c>
      <c r="G3719" s="117">
        <v>2.9768720000000002</v>
      </c>
      <c r="N3719" s="117" t="str">
        <f t="shared" si="351"/>
        <v>28400070000</v>
      </c>
      <c r="O3719" s="117">
        <f t="shared" si="352"/>
        <v>66</v>
      </c>
      <c r="P3719" s="117">
        <f t="shared" si="353"/>
        <v>13</v>
      </c>
      <c r="R3719" s="117" t="e">
        <f>VLOOKUP(B3719&amp;"-"&amp;C3719,Backgroundconc!$A$3:$E$2100,4,FALSE)</f>
        <v>#N/A</v>
      </c>
      <c r="S3719" s="117" t="e">
        <f>VLOOKUP(B3719&amp;"-"&amp;C3719,Backgroundconc!$A$3:$E$2100,5,FALSE)</f>
        <v>#N/A</v>
      </c>
    </row>
    <row r="3720" spans="1:19">
      <c r="A3720" s="117" t="str">
        <f t="shared" si="350"/>
        <v>66142012</v>
      </c>
      <c r="B3720" s="117">
        <f t="shared" si="348"/>
        <v>66</v>
      </c>
      <c r="C3720" s="117">
        <f t="shared" si="349"/>
        <v>14</v>
      </c>
      <c r="D3720" s="117">
        <v>284000</v>
      </c>
      <c r="E3720" s="117">
        <v>74000</v>
      </c>
      <c r="F3720" s="117">
        <v>2012</v>
      </c>
      <c r="G3720" s="117">
        <v>2.9106909999999999</v>
      </c>
      <c r="N3720" s="117" t="str">
        <f t="shared" si="351"/>
        <v>28400074000</v>
      </c>
      <c r="O3720" s="117">
        <f t="shared" si="352"/>
        <v>66</v>
      </c>
      <c r="P3720" s="117">
        <f t="shared" si="353"/>
        <v>14</v>
      </c>
      <c r="R3720" s="117" t="e">
        <f>VLOOKUP(B3720&amp;"-"&amp;C3720,Backgroundconc!$A$3:$E$2100,4,FALSE)</f>
        <v>#N/A</v>
      </c>
      <c r="S3720" s="117" t="e">
        <f>VLOOKUP(B3720&amp;"-"&amp;C3720,Backgroundconc!$A$3:$E$2100,5,FALSE)</f>
        <v>#N/A</v>
      </c>
    </row>
    <row r="3721" spans="1:19">
      <c r="A3721" s="117" t="str">
        <f t="shared" si="350"/>
        <v>66152012</v>
      </c>
      <c r="B3721" s="117">
        <f t="shared" si="348"/>
        <v>66</v>
      </c>
      <c r="C3721" s="117">
        <f t="shared" si="349"/>
        <v>15</v>
      </c>
      <c r="D3721" s="117">
        <v>284000</v>
      </c>
      <c r="E3721" s="117">
        <v>78000</v>
      </c>
      <c r="F3721" s="117">
        <v>2012</v>
      </c>
      <c r="G3721" s="117">
        <v>3.026176</v>
      </c>
      <c r="N3721" s="117" t="str">
        <f t="shared" si="351"/>
        <v>28400078000</v>
      </c>
      <c r="O3721" s="117">
        <f t="shared" si="352"/>
        <v>66</v>
      </c>
      <c r="P3721" s="117">
        <f t="shared" si="353"/>
        <v>15</v>
      </c>
      <c r="R3721" s="117" t="e">
        <f>VLOOKUP(B3721&amp;"-"&amp;C3721,Backgroundconc!$A$3:$E$2100,4,FALSE)</f>
        <v>#N/A</v>
      </c>
      <c r="S3721" s="117" t="e">
        <f>VLOOKUP(B3721&amp;"-"&amp;C3721,Backgroundconc!$A$3:$E$2100,5,FALSE)</f>
        <v>#N/A</v>
      </c>
    </row>
    <row r="3722" spans="1:19">
      <c r="A3722" s="117" t="str">
        <f t="shared" si="350"/>
        <v>66162012</v>
      </c>
      <c r="B3722" s="117">
        <f t="shared" si="348"/>
        <v>66</v>
      </c>
      <c r="C3722" s="117">
        <f t="shared" si="349"/>
        <v>16</v>
      </c>
      <c r="D3722" s="117">
        <v>284000</v>
      </c>
      <c r="E3722" s="117">
        <v>82000</v>
      </c>
      <c r="F3722" s="117">
        <v>2012</v>
      </c>
      <c r="G3722" s="117">
        <v>3.328865</v>
      </c>
      <c r="N3722" s="117" t="str">
        <f t="shared" si="351"/>
        <v>28400082000</v>
      </c>
      <c r="O3722" s="117">
        <f t="shared" si="352"/>
        <v>66</v>
      </c>
      <c r="P3722" s="117">
        <f t="shared" si="353"/>
        <v>16</v>
      </c>
      <c r="R3722" s="117" t="e">
        <f>VLOOKUP(B3722&amp;"-"&amp;C3722,Backgroundconc!$A$3:$E$2100,4,FALSE)</f>
        <v>#N/A</v>
      </c>
      <c r="S3722" s="117" t="e">
        <f>VLOOKUP(B3722&amp;"-"&amp;C3722,Backgroundconc!$A$3:$E$2100,5,FALSE)</f>
        <v>#N/A</v>
      </c>
    </row>
    <row r="3723" spans="1:19">
      <c r="A3723" s="117" t="str">
        <f t="shared" si="350"/>
        <v>66172012</v>
      </c>
      <c r="B3723" s="117">
        <f t="shared" si="348"/>
        <v>66</v>
      </c>
      <c r="C3723" s="117">
        <f t="shared" si="349"/>
        <v>17</v>
      </c>
      <c r="D3723" s="117">
        <v>284000</v>
      </c>
      <c r="E3723" s="117">
        <v>86000</v>
      </c>
      <c r="F3723" s="117">
        <v>2012</v>
      </c>
      <c r="G3723" s="117">
        <v>3.5058340000000001</v>
      </c>
      <c r="N3723" s="117" t="str">
        <f t="shared" si="351"/>
        <v>28400086000</v>
      </c>
      <c r="O3723" s="117">
        <f t="shared" si="352"/>
        <v>66</v>
      </c>
      <c r="P3723" s="117">
        <f t="shared" si="353"/>
        <v>17</v>
      </c>
      <c r="R3723" s="117" t="e">
        <f>VLOOKUP(B3723&amp;"-"&amp;C3723,Backgroundconc!$A$3:$E$2100,4,FALSE)</f>
        <v>#N/A</v>
      </c>
      <c r="S3723" s="117" t="e">
        <f>VLOOKUP(B3723&amp;"-"&amp;C3723,Backgroundconc!$A$3:$E$2100,5,FALSE)</f>
        <v>#N/A</v>
      </c>
    </row>
    <row r="3724" spans="1:19">
      <c r="A3724" s="117" t="str">
        <f t="shared" si="350"/>
        <v>66182012</v>
      </c>
      <c r="B3724" s="117">
        <f t="shared" si="348"/>
        <v>66</v>
      </c>
      <c r="C3724" s="117">
        <f t="shared" si="349"/>
        <v>18</v>
      </c>
      <c r="D3724" s="117">
        <v>284000</v>
      </c>
      <c r="E3724" s="117">
        <v>90000</v>
      </c>
      <c r="F3724" s="117">
        <v>2012</v>
      </c>
      <c r="G3724" s="117">
        <v>3.3332350000000002</v>
      </c>
      <c r="N3724" s="117" t="str">
        <f t="shared" si="351"/>
        <v>28400090000</v>
      </c>
      <c r="O3724" s="117">
        <f t="shared" si="352"/>
        <v>66</v>
      </c>
      <c r="P3724" s="117">
        <f t="shared" si="353"/>
        <v>18</v>
      </c>
      <c r="R3724" s="117" t="e">
        <f>VLOOKUP(B3724&amp;"-"&amp;C3724,Backgroundconc!$A$3:$E$2100,4,FALSE)</f>
        <v>#N/A</v>
      </c>
      <c r="S3724" s="117" t="e">
        <f>VLOOKUP(B3724&amp;"-"&amp;C3724,Backgroundconc!$A$3:$E$2100,5,FALSE)</f>
        <v>#N/A</v>
      </c>
    </row>
    <row r="3725" spans="1:19">
      <c r="A3725" s="117" t="str">
        <f t="shared" si="350"/>
        <v>66192012</v>
      </c>
      <c r="B3725" s="117">
        <f t="shared" si="348"/>
        <v>66</v>
      </c>
      <c r="C3725" s="117">
        <f t="shared" si="349"/>
        <v>19</v>
      </c>
      <c r="D3725" s="117">
        <v>284000</v>
      </c>
      <c r="E3725" s="117">
        <v>94000</v>
      </c>
      <c r="F3725" s="117">
        <v>2012</v>
      </c>
      <c r="G3725" s="117">
        <v>3.5794600000000001</v>
      </c>
      <c r="N3725" s="117" t="str">
        <f t="shared" si="351"/>
        <v>28400094000</v>
      </c>
      <c r="O3725" s="117">
        <f t="shared" si="352"/>
        <v>66</v>
      </c>
      <c r="P3725" s="117">
        <f t="shared" si="353"/>
        <v>19</v>
      </c>
      <c r="R3725" s="117" t="e">
        <f>VLOOKUP(B3725&amp;"-"&amp;C3725,Backgroundconc!$A$3:$E$2100,4,FALSE)</f>
        <v>#N/A</v>
      </c>
      <c r="S3725" s="117" t="e">
        <f>VLOOKUP(B3725&amp;"-"&amp;C3725,Backgroundconc!$A$3:$E$2100,5,FALSE)</f>
        <v>#N/A</v>
      </c>
    </row>
    <row r="3726" spans="1:19">
      <c r="A3726" s="117" t="str">
        <f t="shared" si="350"/>
        <v>66202012</v>
      </c>
      <c r="B3726" s="117">
        <f t="shared" si="348"/>
        <v>66</v>
      </c>
      <c r="C3726" s="117">
        <f t="shared" si="349"/>
        <v>20</v>
      </c>
      <c r="D3726" s="117">
        <v>284000</v>
      </c>
      <c r="E3726" s="117">
        <v>98000</v>
      </c>
      <c r="F3726" s="117">
        <v>2012</v>
      </c>
      <c r="G3726" s="117">
        <v>3.6079400000000001</v>
      </c>
      <c r="N3726" s="117" t="str">
        <f t="shared" si="351"/>
        <v>28400098000</v>
      </c>
      <c r="O3726" s="117">
        <f t="shared" si="352"/>
        <v>66</v>
      </c>
      <c r="P3726" s="117">
        <f t="shared" si="353"/>
        <v>20</v>
      </c>
      <c r="R3726" s="117" t="e">
        <f>VLOOKUP(B3726&amp;"-"&amp;C3726,Backgroundconc!$A$3:$E$2100,4,FALSE)</f>
        <v>#N/A</v>
      </c>
      <c r="S3726" s="117" t="e">
        <f>VLOOKUP(B3726&amp;"-"&amp;C3726,Backgroundconc!$A$3:$E$2100,5,FALSE)</f>
        <v>#N/A</v>
      </c>
    </row>
    <row r="3727" spans="1:19">
      <c r="A3727" s="117" t="str">
        <f t="shared" si="350"/>
        <v>66212012</v>
      </c>
      <c r="B3727" s="117">
        <f t="shared" si="348"/>
        <v>66</v>
      </c>
      <c r="C3727" s="117">
        <f t="shared" si="349"/>
        <v>21</v>
      </c>
      <c r="D3727" s="117">
        <v>284000</v>
      </c>
      <c r="E3727" s="117">
        <v>102000</v>
      </c>
      <c r="F3727" s="117">
        <v>2012</v>
      </c>
      <c r="G3727" s="117">
        <v>3.7047319999999999</v>
      </c>
      <c r="N3727" s="117" t="str">
        <f t="shared" si="351"/>
        <v>284000102000</v>
      </c>
      <c r="O3727" s="117">
        <f t="shared" si="352"/>
        <v>66</v>
      </c>
      <c r="P3727" s="117">
        <f t="shared" si="353"/>
        <v>21</v>
      </c>
      <c r="R3727" s="117" t="e">
        <f>VLOOKUP(B3727&amp;"-"&amp;C3727,Backgroundconc!$A$3:$E$2100,4,FALSE)</f>
        <v>#N/A</v>
      </c>
      <c r="S3727" s="117" t="e">
        <f>VLOOKUP(B3727&amp;"-"&amp;C3727,Backgroundconc!$A$3:$E$2100,5,FALSE)</f>
        <v>#N/A</v>
      </c>
    </row>
    <row r="3728" spans="1:19">
      <c r="A3728" s="117" t="str">
        <f t="shared" si="350"/>
        <v>66222012</v>
      </c>
      <c r="B3728" s="117">
        <f t="shared" si="348"/>
        <v>66</v>
      </c>
      <c r="C3728" s="117">
        <f t="shared" si="349"/>
        <v>22</v>
      </c>
      <c r="D3728" s="117">
        <v>284000</v>
      </c>
      <c r="E3728" s="117">
        <v>106000</v>
      </c>
      <c r="F3728" s="117">
        <v>2012</v>
      </c>
      <c r="G3728" s="117">
        <v>3.4988160000000001</v>
      </c>
      <c r="N3728" s="117" t="str">
        <f t="shared" si="351"/>
        <v>284000106000</v>
      </c>
      <c r="O3728" s="117">
        <f t="shared" si="352"/>
        <v>66</v>
      </c>
      <c r="P3728" s="117">
        <f t="shared" si="353"/>
        <v>22</v>
      </c>
      <c r="R3728" s="117">
        <f>VLOOKUP(B3728&amp;"-"&amp;C3728,Backgroundconc!$A$3:$E$2100,4,FALSE)</f>
        <v>284000</v>
      </c>
      <c r="S3728" s="117">
        <f>VLOOKUP(B3728&amp;"-"&amp;C3728,Backgroundconc!$A$3:$E$2100,5,FALSE)</f>
        <v>106000</v>
      </c>
    </row>
    <row r="3729" spans="1:19">
      <c r="A3729" s="117" t="str">
        <f t="shared" si="350"/>
        <v>66232012</v>
      </c>
      <c r="B3729" s="117">
        <f t="shared" si="348"/>
        <v>66</v>
      </c>
      <c r="C3729" s="117">
        <f t="shared" si="349"/>
        <v>23</v>
      </c>
      <c r="D3729" s="117">
        <v>284000</v>
      </c>
      <c r="E3729" s="117">
        <v>110000</v>
      </c>
      <c r="F3729" s="117">
        <v>2012</v>
      </c>
      <c r="G3729" s="117">
        <v>3.2897400000000001</v>
      </c>
      <c r="N3729" s="117" t="str">
        <f t="shared" si="351"/>
        <v>284000110000</v>
      </c>
      <c r="O3729" s="117">
        <f t="shared" si="352"/>
        <v>66</v>
      </c>
      <c r="P3729" s="117">
        <f t="shared" si="353"/>
        <v>23</v>
      </c>
      <c r="R3729" s="117">
        <f>VLOOKUP(B3729&amp;"-"&amp;C3729,Backgroundconc!$A$3:$E$2100,4,FALSE)</f>
        <v>284000</v>
      </c>
      <c r="S3729" s="117">
        <f>VLOOKUP(B3729&amp;"-"&amp;C3729,Backgroundconc!$A$3:$E$2100,5,FALSE)</f>
        <v>110000</v>
      </c>
    </row>
    <row r="3730" spans="1:19">
      <c r="A3730" s="117" t="str">
        <f t="shared" si="350"/>
        <v>66242012</v>
      </c>
      <c r="B3730" s="117">
        <f t="shared" si="348"/>
        <v>66</v>
      </c>
      <c r="C3730" s="117">
        <f t="shared" si="349"/>
        <v>24</v>
      </c>
      <c r="D3730" s="117">
        <v>284000</v>
      </c>
      <c r="E3730" s="117">
        <v>114000</v>
      </c>
      <c r="F3730" s="117">
        <v>2012</v>
      </c>
      <c r="G3730" s="117">
        <v>3.31915</v>
      </c>
      <c r="N3730" s="117" t="str">
        <f t="shared" si="351"/>
        <v>284000114000</v>
      </c>
      <c r="O3730" s="117">
        <f t="shared" si="352"/>
        <v>66</v>
      </c>
      <c r="P3730" s="117">
        <f t="shared" si="353"/>
        <v>24</v>
      </c>
      <c r="R3730" s="117">
        <f>VLOOKUP(B3730&amp;"-"&amp;C3730,Backgroundconc!$A$3:$E$2100,4,FALSE)</f>
        <v>284000</v>
      </c>
      <c r="S3730" s="117">
        <f>VLOOKUP(B3730&amp;"-"&amp;C3730,Backgroundconc!$A$3:$E$2100,5,FALSE)</f>
        <v>114000</v>
      </c>
    </row>
    <row r="3731" spans="1:19">
      <c r="A3731" s="117" t="str">
        <f t="shared" si="350"/>
        <v>66252012</v>
      </c>
      <c r="B3731" s="117">
        <f t="shared" si="348"/>
        <v>66</v>
      </c>
      <c r="C3731" s="117">
        <f t="shared" si="349"/>
        <v>25</v>
      </c>
      <c r="D3731" s="117">
        <v>284000</v>
      </c>
      <c r="E3731" s="117">
        <v>118000</v>
      </c>
      <c r="F3731" s="117">
        <v>2012</v>
      </c>
      <c r="G3731" s="117">
        <v>3.5443690000000001</v>
      </c>
      <c r="N3731" s="117" t="str">
        <f t="shared" si="351"/>
        <v>284000118000</v>
      </c>
      <c r="O3731" s="117">
        <f t="shared" si="352"/>
        <v>66</v>
      </c>
      <c r="P3731" s="117">
        <f t="shared" si="353"/>
        <v>25</v>
      </c>
      <c r="R3731" s="117">
        <f>VLOOKUP(B3731&amp;"-"&amp;C3731,Backgroundconc!$A$3:$E$2100,4,FALSE)</f>
        <v>284000</v>
      </c>
      <c r="S3731" s="117">
        <f>VLOOKUP(B3731&amp;"-"&amp;C3731,Backgroundconc!$A$3:$E$2100,5,FALSE)</f>
        <v>118000</v>
      </c>
    </row>
    <row r="3732" spans="1:19">
      <c r="A3732" s="117" t="str">
        <f t="shared" si="350"/>
        <v>66262012</v>
      </c>
      <c r="B3732" s="117">
        <f t="shared" si="348"/>
        <v>66</v>
      </c>
      <c r="C3732" s="117">
        <f t="shared" si="349"/>
        <v>26</v>
      </c>
      <c r="D3732" s="117">
        <v>284000</v>
      </c>
      <c r="E3732" s="117">
        <v>122000</v>
      </c>
      <c r="F3732" s="117">
        <v>2012</v>
      </c>
      <c r="G3732" s="117">
        <v>3.804306</v>
      </c>
      <c r="N3732" s="117" t="str">
        <f t="shared" si="351"/>
        <v>284000122000</v>
      </c>
      <c r="O3732" s="117">
        <f t="shared" si="352"/>
        <v>66</v>
      </c>
      <c r="P3732" s="117">
        <f t="shared" si="353"/>
        <v>26</v>
      </c>
      <c r="R3732" s="117">
        <f>VLOOKUP(B3732&amp;"-"&amp;C3732,Backgroundconc!$A$3:$E$2100,4,FALSE)</f>
        <v>284000</v>
      </c>
      <c r="S3732" s="117">
        <f>VLOOKUP(B3732&amp;"-"&amp;C3732,Backgroundconc!$A$3:$E$2100,5,FALSE)</f>
        <v>122000</v>
      </c>
    </row>
    <row r="3733" spans="1:19">
      <c r="A3733" s="117" t="str">
        <f t="shared" si="350"/>
        <v>66272012</v>
      </c>
      <c r="B3733" s="117">
        <f t="shared" si="348"/>
        <v>66</v>
      </c>
      <c r="C3733" s="117">
        <f t="shared" si="349"/>
        <v>27</v>
      </c>
      <c r="D3733" s="117">
        <v>284000</v>
      </c>
      <c r="E3733" s="117">
        <v>126000</v>
      </c>
      <c r="F3733" s="117">
        <v>2012</v>
      </c>
      <c r="G3733" s="117">
        <v>3.940277</v>
      </c>
      <c r="N3733" s="117" t="str">
        <f t="shared" si="351"/>
        <v>284000126000</v>
      </c>
      <c r="O3733" s="117">
        <f t="shared" si="352"/>
        <v>66</v>
      </c>
      <c r="P3733" s="117">
        <f t="shared" si="353"/>
        <v>27</v>
      </c>
      <c r="R3733" s="117">
        <f>VLOOKUP(B3733&amp;"-"&amp;C3733,Backgroundconc!$A$3:$E$2100,4,FALSE)</f>
        <v>284000</v>
      </c>
      <c r="S3733" s="117">
        <f>VLOOKUP(B3733&amp;"-"&amp;C3733,Backgroundconc!$A$3:$E$2100,5,FALSE)</f>
        <v>126000</v>
      </c>
    </row>
    <row r="3734" spans="1:19">
      <c r="A3734" s="117" t="str">
        <f t="shared" si="350"/>
        <v>66282012</v>
      </c>
      <c r="B3734" s="117">
        <f t="shared" si="348"/>
        <v>66</v>
      </c>
      <c r="C3734" s="117">
        <f t="shared" si="349"/>
        <v>28</v>
      </c>
      <c r="D3734" s="117">
        <v>284000</v>
      </c>
      <c r="E3734" s="117">
        <v>130000</v>
      </c>
      <c r="F3734" s="117">
        <v>2012</v>
      </c>
      <c r="G3734" s="117">
        <v>3.8098679999999998</v>
      </c>
      <c r="N3734" s="117" t="str">
        <f t="shared" si="351"/>
        <v>284000130000</v>
      </c>
      <c r="O3734" s="117">
        <f t="shared" si="352"/>
        <v>66</v>
      </c>
      <c r="P3734" s="117">
        <f t="shared" si="353"/>
        <v>28</v>
      </c>
      <c r="R3734" s="117">
        <f>VLOOKUP(B3734&amp;"-"&amp;C3734,Backgroundconc!$A$3:$E$2100,4,FALSE)</f>
        <v>284000</v>
      </c>
      <c r="S3734" s="117">
        <f>VLOOKUP(B3734&amp;"-"&amp;C3734,Backgroundconc!$A$3:$E$2100,5,FALSE)</f>
        <v>130000</v>
      </c>
    </row>
    <row r="3735" spans="1:19">
      <c r="A3735" s="117" t="str">
        <f t="shared" si="350"/>
        <v>66292012</v>
      </c>
      <c r="B3735" s="117">
        <f t="shared" si="348"/>
        <v>66</v>
      </c>
      <c r="C3735" s="117">
        <f t="shared" si="349"/>
        <v>29</v>
      </c>
      <c r="D3735" s="117">
        <v>284000</v>
      </c>
      <c r="E3735" s="117">
        <v>134000</v>
      </c>
      <c r="F3735" s="117">
        <v>2012</v>
      </c>
      <c r="G3735" s="117">
        <v>3.6317719999999998</v>
      </c>
      <c r="N3735" s="117" t="str">
        <f t="shared" si="351"/>
        <v>284000134000</v>
      </c>
      <c r="O3735" s="117">
        <f t="shared" si="352"/>
        <v>66</v>
      </c>
      <c r="P3735" s="117">
        <f t="shared" si="353"/>
        <v>29</v>
      </c>
      <c r="R3735" s="117">
        <f>VLOOKUP(B3735&amp;"-"&amp;C3735,Backgroundconc!$A$3:$E$2100,4,FALSE)</f>
        <v>284000</v>
      </c>
      <c r="S3735" s="117">
        <f>VLOOKUP(B3735&amp;"-"&amp;C3735,Backgroundconc!$A$3:$E$2100,5,FALSE)</f>
        <v>134000</v>
      </c>
    </row>
    <row r="3736" spans="1:19">
      <c r="A3736" s="117" t="str">
        <f t="shared" si="350"/>
        <v>66302012</v>
      </c>
      <c r="B3736" s="117">
        <f t="shared" si="348"/>
        <v>66</v>
      </c>
      <c r="C3736" s="117">
        <f t="shared" si="349"/>
        <v>30</v>
      </c>
      <c r="D3736" s="117">
        <v>284000</v>
      </c>
      <c r="E3736" s="117">
        <v>138000</v>
      </c>
      <c r="F3736" s="117">
        <v>2012</v>
      </c>
      <c r="G3736" s="117">
        <v>3.7371989999999999</v>
      </c>
      <c r="N3736" s="117" t="str">
        <f t="shared" si="351"/>
        <v>284000138000</v>
      </c>
      <c r="O3736" s="117">
        <f t="shared" si="352"/>
        <v>66</v>
      </c>
      <c r="P3736" s="117">
        <f t="shared" si="353"/>
        <v>30</v>
      </c>
      <c r="R3736" s="117" t="e">
        <f>VLOOKUP(B3736&amp;"-"&amp;C3736,Backgroundconc!$A$3:$E$2100,4,FALSE)</f>
        <v>#N/A</v>
      </c>
      <c r="S3736" s="117" t="e">
        <f>VLOOKUP(B3736&amp;"-"&amp;C3736,Backgroundconc!$A$3:$E$2100,5,FALSE)</f>
        <v>#N/A</v>
      </c>
    </row>
    <row r="3737" spans="1:19">
      <c r="A3737" s="117" t="str">
        <f t="shared" si="350"/>
        <v>66312012</v>
      </c>
      <c r="B3737" s="117">
        <f t="shared" si="348"/>
        <v>66</v>
      </c>
      <c r="C3737" s="117">
        <f t="shared" si="349"/>
        <v>31</v>
      </c>
      <c r="D3737" s="117">
        <v>284000</v>
      </c>
      <c r="E3737" s="117">
        <v>142000</v>
      </c>
      <c r="F3737" s="117">
        <v>2012</v>
      </c>
      <c r="G3737" s="117">
        <v>4.231522</v>
      </c>
      <c r="N3737" s="117" t="str">
        <f t="shared" si="351"/>
        <v>284000142000</v>
      </c>
      <c r="O3737" s="117">
        <f t="shared" si="352"/>
        <v>66</v>
      </c>
      <c r="P3737" s="117">
        <f t="shared" si="353"/>
        <v>31</v>
      </c>
      <c r="R3737" s="117">
        <f>VLOOKUP(B3737&amp;"-"&amp;C3737,Backgroundconc!$A$3:$E$2100,4,FALSE)</f>
        <v>284000</v>
      </c>
      <c r="S3737" s="117">
        <f>VLOOKUP(B3737&amp;"-"&amp;C3737,Backgroundconc!$A$3:$E$2100,5,FALSE)</f>
        <v>142000</v>
      </c>
    </row>
    <row r="3738" spans="1:19">
      <c r="A3738" s="117" t="str">
        <f t="shared" si="350"/>
        <v>66322012</v>
      </c>
      <c r="B3738" s="117">
        <f t="shared" si="348"/>
        <v>66</v>
      </c>
      <c r="C3738" s="117">
        <f t="shared" si="349"/>
        <v>32</v>
      </c>
      <c r="D3738" s="117">
        <v>284000</v>
      </c>
      <c r="E3738" s="117">
        <v>146000</v>
      </c>
      <c r="F3738" s="117">
        <v>2012</v>
      </c>
      <c r="G3738" s="117">
        <v>3.8315070000000002</v>
      </c>
      <c r="N3738" s="117" t="str">
        <f t="shared" si="351"/>
        <v>284000146000</v>
      </c>
      <c r="O3738" s="117">
        <f t="shared" si="352"/>
        <v>66</v>
      </c>
      <c r="P3738" s="117">
        <f t="shared" si="353"/>
        <v>32</v>
      </c>
      <c r="R3738" s="117">
        <f>VLOOKUP(B3738&amp;"-"&amp;C3738,Backgroundconc!$A$3:$E$2100,4,FALSE)</f>
        <v>284000</v>
      </c>
      <c r="S3738" s="117">
        <f>VLOOKUP(B3738&amp;"-"&amp;C3738,Backgroundconc!$A$3:$E$2100,5,FALSE)</f>
        <v>146000</v>
      </c>
    </row>
    <row r="3739" spans="1:19">
      <c r="A3739" s="117" t="str">
        <f t="shared" si="350"/>
        <v>66332012</v>
      </c>
      <c r="B3739" s="117">
        <f t="shared" si="348"/>
        <v>66</v>
      </c>
      <c r="C3739" s="117">
        <f t="shared" si="349"/>
        <v>33</v>
      </c>
      <c r="D3739" s="117">
        <v>284000</v>
      </c>
      <c r="E3739" s="117">
        <v>150000</v>
      </c>
      <c r="F3739" s="117">
        <v>2012</v>
      </c>
      <c r="G3739" s="117">
        <v>3.5108890000000001</v>
      </c>
      <c r="N3739" s="117" t="str">
        <f t="shared" si="351"/>
        <v>284000150000</v>
      </c>
      <c r="O3739" s="117">
        <f t="shared" si="352"/>
        <v>66</v>
      </c>
      <c r="P3739" s="117">
        <f t="shared" si="353"/>
        <v>33</v>
      </c>
      <c r="R3739" s="117">
        <f>VLOOKUP(B3739&amp;"-"&amp;C3739,Backgroundconc!$A$3:$E$2100,4,FALSE)</f>
        <v>284000</v>
      </c>
      <c r="S3739" s="117">
        <f>VLOOKUP(B3739&amp;"-"&amp;C3739,Backgroundconc!$A$3:$E$2100,5,FALSE)</f>
        <v>150000</v>
      </c>
    </row>
    <row r="3740" spans="1:19">
      <c r="A3740" s="117" t="str">
        <f t="shared" si="350"/>
        <v>66342012</v>
      </c>
      <c r="B3740" s="117">
        <f t="shared" ref="B3740:B3803" si="354">(D3740-24000)/4000+1</f>
        <v>66</v>
      </c>
      <c r="C3740" s="117">
        <f t="shared" ref="C3740:C3803" si="355">(E3740-22000)/4000+1</f>
        <v>34</v>
      </c>
      <c r="D3740" s="117">
        <v>284000</v>
      </c>
      <c r="E3740" s="117">
        <v>154000</v>
      </c>
      <c r="F3740" s="117">
        <v>2012</v>
      </c>
      <c r="G3740" s="117">
        <v>3.250235</v>
      </c>
      <c r="N3740" s="117" t="str">
        <f t="shared" si="351"/>
        <v>284000154000</v>
      </c>
      <c r="O3740" s="117">
        <f t="shared" si="352"/>
        <v>66</v>
      </c>
      <c r="P3740" s="117">
        <f t="shared" si="353"/>
        <v>34</v>
      </c>
      <c r="R3740" s="117" t="e">
        <f>VLOOKUP(B3740&amp;"-"&amp;C3740,Backgroundconc!$A$3:$E$2100,4,FALSE)</f>
        <v>#N/A</v>
      </c>
      <c r="S3740" s="117" t="e">
        <f>VLOOKUP(B3740&amp;"-"&amp;C3740,Backgroundconc!$A$3:$E$2100,5,FALSE)</f>
        <v>#N/A</v>
      </c>
    </row>
    <row r="3741" spans="1:19">
      <c r="A3741" s="117" t="str">
        <f t="shared" si="350"/>
        <v>66352012</v>
      </c>
      <c r="B3741" s="117">
        <f t="shared" si="354"/>
        <v>66</v>
      </c>
      <c r="C3741" s="117">
        <f t="shared" si="355"/>
        <v>35</v>
      </c>
      <c r="D3741" s="117">
        <v>284000</v>
      </c>
      <c r="E3741" s="117">
        <v>158000</v>
      </c>
      <c r="F3741" s="117">
        <v>2012</v>
      </c>
      <c r="G3741" s="117">
        <v>3.191703</v>
      </c>
      <c r="N3741" s="117" t="str">
        <f t="shared" si="351"/>
        <v>284000158000</v>
      </c>
      <c r="O3741" s="117">
        <f t="shared" si="352"/>
        <v>66</v>
      </c>
      <c r="P3741" s="117">
        <f t="shared" si="353"/>
        <v>35</v>
      </c>
      <c r="R3741" s="117" t="e">
        <f>VLOOKUP(B3741&amp;"-"&amp;C3741,Backgroundconc!$A$3:$E$2100,4,FALSE)</f>
        <v>#N/A</v>
      </c>
      <c r="S3741" s="117" t="e">
        <f>VLOOKUP(B3741&amp;"-"&amp;C3741,Backgroundconc!$A$3:$E$2100,5,FALSE)</f>
        <v>#N/A</v>
      </c>
    </row>
    <row r="3742" spans="1:19">
      <c r="A3742" s="117" t="str">
        <f t="shared" si="350"/>
        <v>66362012</v>
      </c>
      <c r="B3742" s="117">
        <f t="shared" si="354"/>
        <v>66</v>
      </c>
      <c r="C3742" s="117">
        <f t="shared" si="355"/>
        <v>36</v>
      </c>
      <c r="D3742" s="117">
        <v>284000</v>
      </c>
      <c r="E3742" s="117">
        <v>162000</v>
      </c>
      <c r="F3742" s="117">
        <v>2012</v>
      </c>
      <c r="G3742" s="117">
        <v>3.354349</v>
      </c>
      <c r="N3742" s="117" t="str">
        <f t="shared" si="351"/>
        <v>284000162000</v>
      </c>
      <c r="O3742" s="117">
        <f t="shared" si="352"/>
        <v>66</v>
      </c>
      <c r="P3742" s="117">
        <f t="shared" si="353"/>
        <v>36</v>
      </c>
      <c r="R3742" s="117" t="e">
        <f>VLOOKUP(B3742&amp;"-"&amp;C3742,Backgroundconc!$A$3:$E$2100,4,FALSE)</f>
        <v>#N/A</v>
      </c>
      <c r="S3742" s="117" t="e">
        <f>VLOOKUP(B3742&amp;"-"&amp;C3742,Backgroundconc!$A$3:$E$2100,5,FALSE)</f>
        <v>#N/A</v>
      </c>
    </row>
    <row r="3743" spans="1:19">
      <c r="A3743" s="117" t="str">
        <f t="shared" si="350"/>
        <v>66372012</v>
      </c>
      <c r="B3743" s="117">
        <f t="shared" si="354"/>
        <v>66</v>
      </c>
      <c r="C3743" s="117">
        <f t="shared" si="355"/>
        <v>37</v>
      </c>
      <c r="D3743" s="117">
        <v>284000</v>
      </c>
      <c r="E3743" s="117">
        <v>166000</v>
      </c>
      <c r="F3743" s="117">
        <v>2012</v>
      </c>
      <c r="G3743" s="117">
        <v>3.2728760000000001</v>
      </c>
      <c r="N3743" s="117" t="str">
        <f t="shared" si="351"/>
        <v>284000166000</v>
      </c>
      <c r="O3743" s="117">
        <f t="shared" si="352"/>
        <v>66</v>
      </c>
      <c r="P3743" s="117">
        <f t="shared" si="353"/>
        <v>37</v>
      </c>
      <c r="R3743" s="117" t="e">
        <f>VLOOKUP(B3743&amp;"-"&amp;C3743,Backgroundconc!$A$3:$E$2100,4,FALSE)</f>
        <v>#N/A</v>
      </c>
      <c r="S3743" s="117" t="e">
        <f>VLOOKUP(B3743&amp;"-"&amp;C3743,Backgroundconc!$A$3:$E$2100,5,FALSE)</f>
        <v>#N/A</v>
      </c>
    </row>
    <row r="3744" spans="1:19">
      <c r="A3744" s="117" t="str">
        <f t="shared" si="350"/>
        <v>66382012</v>
      </c>
      <c r="B3744" s="117">
        <f t="shared" si="354"/>
        <v>66</v>
      </c>
      <c r="C3744" s="117">
        <f t="shared" si="355"/>
        <v>38</v>
      </c>
      <c r="D3744" s="117">
        <v>284000</v>
      </c>
      <c r="E3744" s="117">
        <v>170000</v>
      </c>
      <c r="F3744" s="117">
        <v>2012</v>
      </c>
      <c r="G3744" s="117">
        <v>3.2341479999999998</v>
      </c>
      <c r="N3744" s="117" t="str">
        <f t="shared" si="351"/>
        <v>284000170000</v>
      </c>
      <c r="O3744" s="117">
        <f t="shared" si="352"/>
        <v>66</v>
      </c>
      <c r="P3744" s="117">
        <f t="shared" si="353"/>
        <v>38</v>
      </c>
      <c r="R3744" s="117" t="e">
        <f>VLOOKUP(B3744&amp;"-"&amp;C3744,Backgroundconc!$A$3:$E$2100,4,FALSE)</f>
        <v>#N/A</v>
      </c>
      <c r="S3744" s="117" t="e">
        <f>VLOOKUP(B3744&amp;"-"&amp;C3744,Backgroundconc!$A$3:$E$2100,5,FALSE)</f>
        <v>#N/A</v>
      </c>
    </row>
    <row r="3745" spans="1:19">
      <c r="A3745" s="117" t="str">
        <f t="shared" si="350"/>
        <v>66392012</v>
      </c>
      <c r="B3745" s="117">
        <f t="shared" si="354"/>
        <v>66</v>
      </c>
      <c r="C3745" s="117">
        <f t="shared" si="355"/>
        <v>39</v>
      </c>
      <c r="D3745" s="117">
        <v>284000</v>
      </c>
      <c r="E3745" s="117">
        <v>174000</v>
      </c>
      <c r="F3745" s="117">
        <v>2012</v>
      </c>
      <c r="G3745" s="117">
        <v>3.2991649999999999</v>
      </c>
      <c r="N3745" s="117" t="str">
        <f t="shared" si="351"/>
        <v>284000174000</v>
      </c>
      <c r="O3745" s="117">
        <f t="shared" si="352"/>
        <v>66</v>
      </c>
      <c r="P3745" s="117">
        <f t="shared" si="353"/>
        <v>39</v>
      </c>
      <c r="R3745" s="117" t="e">
        <f>VLOOKUP(B3745&amp;"-"&amp;C3745,Backgroundconc!$A$3:$E$2100,4,FALSE)</f>
        <v>#N/A</v>
      </c>
      <c r="S3745" s="117" t="e">
        <f>VLOOKUP(B3745&amp;"-"&amp;C3745,Backgroundconc!$A$3:$E$2100,5,FALSE)</f>
        <v>#N/A</v>
      </c>
    </row>
    <row r="3746" spans="1:19">
      <c r="A3746" s="117" t="str">
        <f t="shared" si="350"/>
        <v>66402012</v>
      </c>
      <c r="B3746" s="117">
        <f t="shared" si="354"/>
        <v>66</v>
      </c>
      <c r="C3746" s="117">
        <f t="shared" si="355"/>
        <v>40</v>
      </c>
      <c r="D3746" s="117">
        <v>284000</v>
      </c>
      <c r="E3746" s="117">
        <v>178000</v>
      </c>
      <c r="F3746" s="117">
        <v>2012</v>
      </c>
      <c r="G3746" s="117">
        <v>3.4091140000000002</v>
      </c>
      <c r="N3746" s="117" t="str">
        <f t="shared" si="351"/>
        <v>284000178000</v>
      </c>
      <c r="O3746" s="117">
        <f t="shared" si="352"/>
        <v>66</v>
      </c>
      <c r="P3746" s="117">
        <f t="shared" si="353"/>
        <v>40</v>
      </c>
      <c r="R3746" s="117" t="e">
        <f>VLOOKUP(B3746&amp;"-"&amp;C3746,Backgroundconc!$A$3:$E$2100,4,FALSE)</f>
        <v>#N/A</v>
      </c>
      <c r="S3746" s="117" t="e">
        <f>VLOOKUP(B3746&amp;"-"&amp;C3746,Backgroundconc!$A$3:$E$2100,5,FALSE)</f>
        <v>#N/A</v>
      </c>
    </row>
    <row r="3747" spans="1:19">
      <c r="A3747" s="117" t="str">
        <f t="shared" si="350"/>
        <v>66412012</v>
      </c>
      <c r="B3747" s="117">
        <f t="shared" si="354"/>
        <v>66</v>
      </c>
      <c r="C3747" s="117">
        <f t="shared" si="355"/>
        <v>41</v>
      </c>
      <c r="D3747" s="117">
        <v>284000</v>
      </c>
      <c r="E3747" s="117">
        <v>182000</v>
      </c>
      <c r="F3747" s="117">
        <v>2012</v>
      </c>
      <c r="G3747" s="117">
        <v>3.4832510000000001</v>
      </c>
      <c r="N3747" s="117" t="str">
        <f t="shared" si="351"/>
        <v>284000182000</v>
      </c>
      <c r="O3747" s="117">
        <f t="shared" si="352"/>
        <v>66</v>
      </c>
      <c r="P3747" s="117">
        <f t="shared" si="353"/>
        <v>41</v>
      </c>
      <c r="R3747" s="117" t="e">
        <f>VLOOKUP(B3747&amp;"-"&amp;C3747,Backgroundconc!$A$3:$E$2100,4,FALSE)</f>
        <v>#N/A</v>
      </c>
      <c r="S3747" s="117" t="e">
        <f>VLOOKUP(B3747&amp;"-"&amp;C3747,Backgroundconc!$A$3:$E$2100,5,FALSE)</f>
        <v>#N/A</v>
      </c>
    </row>
    <row r="3748" spans="1:19">
      <c r="A3748" s="117" t="str">
        <f t="shared" si="350"/>
        <v>66422012</v>
      </c>
      <c r="B3748" s="117">
        <f t="shared" si="354"/>
        <v>66</v>
      </c>
      <c r="C3748" s="117">
        <f t="shared" si="355"/>
        <v>42</v>
      </c>
      <c r="D3748" s="117">
        <v>284000</v>
      </c>
      <c r="E3748" s="117">
        <v>186000</v>
      </c>
      <c r="F3748" s="117">
        <v>2012</v>
      </c>
      <c r="G3748" s="117">
        <v>3.2208429999999999</v>
      </c>
      <c r="N3748" s="117" t="str">
        <f t="shared" si="351"/>
        <v>284000186000</v>
      </c>
      <c r="O3748" s="117">
        <f t="shared" si="352"/>
        <v>66</v>
      </c>
      <c r="P3748" s="117">
        <f t="shared" si="353"/>
        <v>42</v>
      </c>
      <c r="R3748" s="117" t="e">
        <f>VLOOKUP(B3748&amp;"-"&amp;C3748,Backgroundconc!$A$3:$E$2100,4,FALSE)</f>
        <v>#N/A</v>
      </c>
      <c r="S3748" s="117" t="e">
        <f>VLOOKUP(B3748&amp;"-"&amp;C3748,Backgroundconc!$A$3:$E$2100,5,FALSE)</f>
        <v>#N/A</v>
      </c>
    </row>
    <row r="3749" spans="1:19">
      <c r="A3749" s="117" t="str">
        <f t="shared" si="350"/>
        <v>66432012</v>
      </c>
      <c r="B3749" s="117">
        <f t="shared" si="354"/>
        <v>66</v>
      </c>
      <c r="C3749" s="117">
        <f t="shared" si="355"/>
        <v>43</v>
      </c>
      <c r="D3749" s="117">
        <v>284000</v>
      </c>
      <c r="E3749" s="117">
        <v>190000</v>
      </c>
      <c r="F3749" s="117">
        <v>2012</v>
      </c>
      <c r="G3749" s="117">
        <v>3.3912339999999999</v>
      </c>
      <c r="N3749" s="117" t="str">
        <f t="shared" si="351"/>
        <v>284000190000</v>
      </c>
      <c r="O3749" s="117">
        <f t="shared" si="352"/>
        <v>66</v>
      </c>
      <c r="P3749" s="117">
        <f t="shared" si="353"/>
        <v>43</v>
      </c>
      <c r="R3749" s="117" t="e">
        <f>VLOOKUP(B3749&amp;"-"&amp;C3749,Backgroundconc!$A$3:$E$2100,4,FALSE)</f>
        <v>#N/A</v>
      </c>
      <c r="S3749" s="117" t="e">
        <f>VLOOKUP(B3749&amp;"-"&amp;C3749,Backgroundconc!$A$3:$E$2100,5,FALSE)</f>
        <v>#N/A</v>
      </c>
    </row>
    <row r="3750" spans="1:19">
      <c r="A3750" s="117" t="str">
        <f t="shared" si="350"/>
        <v>66442012</v>
      </c>
      <c r="B3750" s="117">
        <f t="shared" si="354"/>
        <v>66</v>
      </c>
      <c r="C3750" s="117">
        <f t="shared" si="355"/>
        <v>44</v>
      </c>
      <c r="D3750" s="117">
        <v>284000</v>
      </c>
      <c r="E3750" s="117">
        <v>194000</v>
      </c>
      <c r="F3750" s="117">
        <v>2012</v>
      </c>
      <c r="G3750" s="117">
        <v>3.2896610000000002</v>
      </c>
      <c r="N3750" s="117" t="str">
        <f t="shared" si="351"/>
        <v>284000194000</v>
      </c>
      <c r="O3750" s="117">
        <f t="shared" si="352"/>
        <v>66</v>
      </c>
      <c r="P3750" s="117">
        <f t="shared" si="353"/>
        <v>44</v>
      </c>
      <c r="R3750" s="117" t="e">
        <f>VLOOKUP(B3750&amp;"-"&amp;C3750,Backgroundconc!$A$3:$E$2100,4,FALSE)</f>
        <v>#N/A</v>
      </c>
      <c r="S3750" s="117" t="e">
        <f>VLOOKUP(B3750&amp;"-"&amp;C3750,Backgroundconc!$A$3:$E$2100,5,FALSE)</f>
        <v>#N/A</v>
      </c>
    </row>
    <row r="3751" spans="1:19">
      <c r="A3751" s="117" t="str">
        <f t="shared" si="350"/>
        <v>66452012</v>
      </c>
      <c r="B3751" s="117">
        <f t="shared" si="354"/>
        <v>66</v>
      </c>
      <c r="C3751" s="117">
        <f t="shared" si="355"/>
        <v>45</v>
      </c>
      <c r="D3751" s="117">
        <v>284000</v>
      </c>
      <c r="E3751" s="117">
        <v>198000</v>
      </c>
      <c r="F3751" s="117">
        <v>2012</v>
      </c>
      <c r="G3751" s="117">
        <v>3.4128590000000001</v>
      </c>
      <c r="N3751" s="117" t="str">
        <f t="shared" si="351"/>
        <v>284000198000</v>
      </c>
      <c r="O3751" s="117">
        <f t="shared" si="352"/>
        <v>66</v>
      </c>
      <c r="P3751" s="117">
        <f t="shared" si="353"/>
        <v>45</v>
      </c>
      <c r="R3751" s="117" t="e">
        <f>VLOOKUP(B3751&amp;"-"&amp;C3751,Backgroundconc!$A$3:$E$2100,4,FALSE)</f>
        <v>#N/A</v>
      </c>
      <c r="S3751" s="117" t="e">
        <f>VLOOKUP(B3751&amp;"-"&amp;C3751,Backgroundconc!$A$3:$E$2100,5,FALSE)</f>
        <v>#N/A</v>
      </c>
    </row>
    <row r="3752" spans="1:19">
      <c r="A3752" s="117" t="str">
        <f t="shared" si="350"/>
        <v>66462012</v>
      </c>
      <c r="B3752" s="117">
        <f t="shared" si="354"/>
        <v>66</v>
      </c>
      <c r="C3752" s="117">
        <f t="shared" si="355"/>
        <v>46</v>
      </c>
      <c r="D3752" s="117">
        <v>284000</v>
      </c>
      <c r="E3752" s="117">
        <v>202000</v>
      </c>
      <c r="F3752" s="117">
        <v>2012</v>
      </c>
      <c r="G3752" s="117">
        <v>3.2719469999999999</v>
      </c>
      <c r="N3752" s="117" t="str">
        <f t="shared" si="351"/>
        <v>284000202000</v>
      </c>
      <c r="O3752" s="117">
        <f t="shared" si="352"/>
        <v>66</v>
      </c>
      <c r="P3752" s="117">
        <f t="shared" si="353"/>
        <v>46</v>
      </c>
      <c r="R3752" s="117" t="e">
        <f>VLOOKUP(B3752&amp;"-"&amp;C3752,Backgroundconc!$A$3:$E$2100,4,FALSE)</f>
        <v>#N/A</v>
      </c>
      <c r="S3752" s="117" t="e">
        <f>VLOOKUP(B3752&amp;"-"&amp;C3752,Backgroundconc!$A$3:$E$2100,5,FALSE)</f>
        <v>#N/A</v>
      </c>
    </row>
    <row r="3753" spans="1:19">
      <c r="A3753" s="117" t="str">
        <f t="shared" si="350"/>
        <v>66472012</v>
      </c>
      <c r="B3753" s="117">
        <f t="shared" si="354"/>
        <v>66</v>
      </c>
      <c r="C3753" s="117">
        <f t="shared" si="355"/>
        <v>47</v>
      </c>
      <c r="D3753" s="117">
        <v>284000</v>
      </c>
      <c r="E3753" s="117">
        <v>206000</v>
      </c>
      <c r="F3753" s="117">
        <v>2012</v>
      </c>
      <c r="G3753" s="117">
        <v>3.0261369999999999</v>
      </c>
      <c r="N3753" s="117" t="str">
        <f t="shared" si="351"/>
        <v>284000206000</v>
      </c>
      <c r="O3753" s="117">
        <f t="shared" si="352"/>
        <v>66</v>
      </c>
      <c r="P3753" s="117">
        <f t="shared" si="353"/>
        <v>47</v>
      </c>
      <c r="R3753" s="117" t="e">
        <f>VLOOKUP(B3753&amp;"-"&amp;C3753,Backgroundconc!$A$3:$E$2100,4,FALSE)</f>
        <v>#N/A</v>
      </c>
      <c r="S3753" s="117" t="e">
        <f>VLOOKUP(B3753&amp;"-"&amp;C3753,Backgroundconc!$A$3:$E$2100,5,FALSE)</f>
        <v>#N/A</v>
      </c>
    </row>
    <row r="3754" spans="1:19">
      <c r="A3754" s="117" t="str">
        <f t="shared" si="350"/>
        <v>66482012</v>
      </c>
      <c r="B3754" s="117">
        <f t="shared" si="354"/>
        <v>66</v>
      </c>
      <c r="C3754" s="117">
        <f t="shared" si="355"/>
        <v>48</v>
      </c>
      <c r="D3754" s="117">
        <v>284000</v>
      </c>
      <c r="E3754" s="117">
        <v>210000</v>
      </c>
      <c r="F3754" s="117">
        <v>2012</v>
      </c>
      <c r="G3754" s="117">
        <v>3.1491090000000002</v>
      </c>
      <c r="N3754" s="117" t="str">
        <f t="shared" si="351"/>
        <v>284000210000</v>
      </c>
      <c r="O3754" s="117">
        <f t="shared" si="352"/>
        <v>66</v>
      </c>
      <c r="P3754" s="117">
        <f t="shared" si="353"/>
        <v>48</v>
      </c>
      <c r="R3754" s="117" t="e">
        <f>VLOOKUP(B3754&amp;"-"&amp;C3754,Backgroundconc!$A$3:$E$2100,4,FALSE)</f>
        <v>#N/A</v>
      </c>
      <c r="S3754" s="117" t="e">
        <f>VLOOKUP(B3754&amp;"-"&amp;C3754,Backgroundconc!$A$3:$E$2100,5,FALSE)</f>
        <v>#N/A</v>
      </c>
    </row>
    <row r="3755" spans="1:19">
      <c r="A3755" s="117" t="str">
        <f t="shared" si="350"/>
        <v>66492012</v>
      </c>
      <c r="B3755" s="117">
        <f t="shared" si="354"/>
        <v>66</v>
      </c>
      <c r="C3755" s="117">
        <f t="shared" si="355"/>
        <v>49</v>
      </c>
      <c r="D3755" s="117">
        <v>284000</v>
      </c>
      <c r="E3755" s="117">
        <v>214000</v>
      </c>
      <c r="F3755" s="117">
        <v>2012</v>
      </c>
      <c r="G3755" s="117">
        <v>3.2705769999999998</v>
      </c>
      <c r="N3755" s="117" t="str">
        <f t="shared" si="351"/>
        <v>284000214000</v>
      </c>
      <c r="O3755" s="117">
        <f t="shared" si="352"/>
        <v>66</v>
      </c>
      <c r="P3755" s="117">
        <f t="shared" si="353"/>
        <v>49</v>
      </c>
      <c r="R3755" s="117" t="e">
        <f>VLOOKUP(B3755&amp;"-"&amp;C3755,Backgroundconc!$A$3:$E$2100,4,FALSE)</f>
        <v>#N/A</v>
      </c>
      <c r="S3755" s="117" t="e">
        <f>VLOOKUP(B3755&amp;"-"&amp;C3755,Backgroundconc!$A$3:$E$2100,5,FALSE)</f>
        <v>#N/A</v>
      </c>
    </row>
    <row r="3756" spans="1:19">
      <c r="A3756" s="117" t="str">
        <f t="shared" si="350"/>
        <v>66502012</v>
      </c>
      <c r="B3756" s="117">
        <f t="shared" si="354"/>
        <v>66</v>
      </c>
      <c r="C3756" s="117">
        <f t="shared" si="355"/>
        <v>50</v>
      </c>
      <c r="D3756" s="117">
        <v>284000</v>
      </c>
      <c r="E3756" s="117">
        <v>218000</v>
      </c>
      <c r="F3756" s="117">
        <v>2012</v>
      </c>
      <c r="G3756" s="117">
        <v>3.3808340000000001</v>
      </c>
      <c r="N3756" s="117" t="str">
        <f t="shared" si="351"/>
        <v>284000218000</v>
      </c>
      <c r="O3756" s="117">
        <f t="shared" si="352"/>
        <v>66</v>
      </c>
      <c r="P3756" s="117">
        <f t="shared" si="353"/>
        <v>50</v>
      </c>
      <c r="R3756" s="117" t="e">
        <f>VLOOKUP(B3756&amp;"-"&amp;C3756,Backgroundconc!$A$3:$E$2100,4,FALSE)</f>
        <v>#N/A</v>
      </c>
      <c r="S3756" s="117" t="e">
        <f>VLOOKUP(B3756&amp;"-"&amp;C3756,Backgroundconc!$A$3:$E$2100,5,FALSE)</f>
        <v>#N/A</v>
      </c>
    </row>
    <row r="3757" spans="1:19">
      <c r="A3757" s="117" t="str">
        <f t="shared" si="350"/>
        <v>66512012</v>
      </c>
      <c r="B3757" s="117">
        <f t="shared" si="354"/>
        <v>66</v>
      </c>
      <c r="C3757" s="117">
        <f t="shared" si="355"/>
        <v>51</v>
      </c>
      <c r="D3757" s="117">
        <v>284000</v>
      </c>
      <c r="E3757" s="117">
        <v>222000</v>
      </c>
      <c r="F3757" s="117">
        <v>2012</v>
      </c>
      <c r="G3757" s="117">
        <v>3.3097240000000001</v>
      </c>
      <c r="N3757" s="117" t="str">
        <f t="shared" si="351"/>
        <v>284000222000</v>
      </c>
      <c r="O3757" s="117">
        <f t="shared" si="352"/>
        <v>66</v>
      </c>
      <c r="P3757" s="117">
        <f t="shared" si="353"/>
        <v>51</v>
      </c>
      <c r="R3757" s="117" t="e">
        <f>VLOOKUP(B3757&amp;"-"&amp;C3757,Backgroundconc!$A$3:$E$2100,4,FALSE)</f>
        <v>#N/A</v>
      </c>
      <c r="S3757" s="117" t="e">
        <f>VLOOKUP(B3757&amp;"-"&amp;C3757,Backgroundconc!$A$3:$E$2100,5,FALSE)</f>
        <v>#N/A</v>
      </c>
    </row>
    <row r="3758" spans="1:19">
      <c r="A3758" s="117" t="str">
        <f t="shared" si="350"/>
        <v>66522012</v>
      </c>
      <c r="B3758" s="117">
        <f t="shared" si="354"/>
        <v>66</v>
      </c>
      <c r="C3758" s="117">
        <f t="shared" si="355"/>
        <v>52</v>
      </c>
      <c r="D3758" s="117">
        <v>284000</v>
      </c>
      <c r="E3758" s="117">
        <v>226000</v>
      </c>
      <c r="F3758" s="117">
        <v>2012</v>
      </c>
      <c r="G3758" s="117">
        <v>3.301266</v>
      </c>
      <c r="N3758" s="117" t="str">
        <f t="shared" si="351"/>
        <v>284000226000</v>
      </c>
      <c r="O3758" s="117">
        <f t="shared" si="352"/>
        <v>66</v>
      </c>
      <c r="P3758" s="117">
        <f t="shared" si="353"/>
        <v>52</v>
      </c>
      <c r="R3758" s="117" t="e">
        <f>VLOOKUP(B3758&amp;"-"&amp;C3758,Backgroundconc!$A$3:$E$2100,4,FALSE)</f>
        <v>#N/A</v>
      </c>
      <c r="S3758" s="117" t="e">
        <f>VLOOKUP(B3758&amp;"-"&amp;C3758,Backgroundconc!$A$3:$E$2100,5,FALSE)</f>
        <v>#N/A</v>
      </c>
    </row>
    <row r="3759" spans="1:19">
      <c r="A3759" s="117" t="str">
        <f t="shared" si="350"/>
        <v>66532012</v>
      </c>
      <c r="B3759" s="117">
        <f t="shared" si="354"/>
        <v>66</v>
      </c>
      <c r="C3759" s="117">
        <f t="shared" si="355"/>
        <v>53</v>
      </c>
      <c r="D3759" s="117">
        <v>284000</v>
      </c>
      <c r="E3759" s="117">
        <v>230000</v>
      </c>
      <c r="F3759" s="117">
        <v>2012</v>
      </c>
      <c r="G3759" s="117">
        <v>3.0134509999999999</v>
      </c>
      <c r="N3759" s="117" t="str">
        <f t="shared" si="351"/>
        <v>284000230000</v>
      </c>
      <c r="O3759" s="117">
        <f t="shared" si="352"/>
        <v>66</v>
      </c>
      <c r="P3759" s="117">
        <f t="shared" si="353"/>
        <v>53</v>
      </c>
      <c r="R3759" s="117" t="e">
        <f>VLOOKUP(B3759&amp;"-"&amp;C3759,Backgroundconc!$A$3:$E$2100,4,FALSE)</f>
        <v>#N/A</v>
      </c>
      <c r="S3759" s="117" t="e">
        <f>VLOOKUP(B3759&amp;"-"&amp;C3759,Backgroundconc!$A$3:$E$2100,5,FALSE)</f>
        <v>#N/A</v>
      </c>
    </row>
    <row r="3760" spans="1:19">
      <c r="A3760" s="117" t="str">
        <f t="shared" si="350"/>
        <v>66542012</v>
      </c>
      <c r="B3760" s="117">
        <f t="shared" si="354"/>
        <v>66</v>
      </c>
      <c r="C3760" s="117">
        <f t="shared" si="355"/>
        <v>54</v>
      </c>
      <c r="D3760" s="117">
        <v>284000</v>
      </c>
      <c r="E3760" s="117">
        <v>234000</v>
      </c>
      <c r="F3760" s="117">
        <v>2012</v>
      </c>
      <c r="G3760" s="117">
        <v>3.4445440000000001</v>
      </c>
      <c r="N3760" s="117" t="str">
        <f t="shared" si="351"/>
        <v>284000234000</v>
      </c>
      <c r="O3760" s="117">
        <f t="shared" si="352"/>
        <v>66</v>
      </c>
      <c r="P3760" s="117">
        <f t="shared" si="353"/>
        <v>54</v>
      </c>
      <c r="R3760" s="117" t="e">
        <f>VLOOKUP(B3760&amp;"-"&amp;C3760,Backgroundconc!$A$3:$E$2100,4,FALSE)</f>
        <v>#N/A</v>
      </c>
      <c r="S3760" s="117" t="e">
        <f>VLOOKUP(B3760&amp;"-"&amp;C3760,Backgroundconc!$A$3:$E$2100,5,FALSE)</f>
        <v>#N/A</v>
      </c>
    </row>
    <row r="3761" spans="1:19">
      <c r="A3761" s="117" t="str">
        <f t="shared" si="350"/>
        <v>66552012</v>
      </c>
      <c r="B3761" s="117">
        <f t="shared" si="354"/>
        <v>66</v>
      </c>
      <c r="C3761" s="117">
        <f t="shared" si="355"/>
        <v>55</v>
      </c>
      <c r="D3761" s="117">
        <v>284000</v>
      </c>
      <c r="E3761" s="117">
        <v>238000</v>
      </c>
      <c r="F3761" s="117">
        <v>2012</v>
      </c>
      <c r="G3761" s="117">
        <v>3.3412410000000001</v>
      </c>
      <c r="N3761" s="117" t="str">
        <f t="shared" si="351"/>
        <v>284000238000</v>
      </c>
      <c r="O3761" s="117">
        <f t="shared" si="352"/>
        <v>66</v>
      </c>
      <c r="P3761" s="117">
        <f t="shared" si="353"/>
        <v>55</v>
      </c>
      <c r="R3761" s="117" t="e">
        <f>VLOOKUP(B3761&amp;"-"&amp;C3761,Backgroundconc!$A$3:$E$2100,4,FALSE)</f>
        <v>#N/A</v>
      </c>
      <c r="S3761" s="117" t="e">
        <f>VLOOKUP(B3761&amp;"-"&amp;C3761,Backgroundconc!$A$3:$E$2100,5,FALSE)</f>
        <v>#N/A</v>
      </c>
    </row>
    <row r="3762" spans="1:19">
      <c r="A3762" s="117" t="str">
        <f t="shared" si="350"/>
        <v>66562012</v>
      </c>
      <c r="B3762" s="117">
        <f t="shared" si="354"/>
        <v>66</v>
      </c>
      <c r="C3762" s="117">
        <f t="shared" si="355"/>
        <v>56</v>
      </c>
      <c r="D3762" s="117">
        <v>284000</v>
      </c>
      <c r="E3762" s="117">
        <v>242000</v>
      </c>
      <c r="F3762" s="117">
        <v>2012</v>
      </c>
      <c r="G3762" s="117">
        <v>3.3967160000000001</v>
      </c>
      <c r="N3762" s="117" t="str">
        <f t="shared" si="351"/>
        <v>284000242000</v>
      </c>
      <c r="O3762" s="117">
        <f t="shared" si="352"/>
        <v>66</v>
      </c>
      <c r="P3762" s="117">
        <f t="shared" si="353"/>
        <v>56</v>
      </c>
      <c r="R3762" s="117" t="e">
        <f>VLOOKUP(B3762&amp;"-"&amp;C3762,Backgroundconc!$A$3:$E$2100,4,FALSE)</f>
        <v>#N/A</v>
      </c>
      <c r="S3762" s="117" t="e">
        <f>VLOOKUP(B3762&amp;"-"&amp;C3762,Backgroundconc!$A$3:$E$2100,5,FALSE)</f>
        <v>#N/A</v>
      </c>
    </row>
    <row r="3763" spans="1:19">
      <c r="A3763" s="117" t="str">
        <f t="shared" si="350"/>
        <v>66572012</v>
      </c>
      <c r="B3763" s="117">
        <f t="shared" si="354"/>
        <v>66</v>
      </c>
      <c r="C3763" s="117">
        <f t="shared" si="355"/>
        <v>57</v>
      </c>
      <c r="D3763" s="117">
        <v>284000</v>
      </c>
      <c r="E3763" s="117">
        <v>246000</v>
      </c>
      <c r="F3763" s="117">
        <v>2012</v>
      </c>
      <c r="G3763" s="117">
        <v>3.3749850000000001</v>
      </c>
      <c r="N3763" s="117" t="str">
        <f t="shared" si="351"/>
        <v>284000246000</v>
      </c>
      <c r="O3763" s="117">
        <f t="shared" si="352"/>
        <v>66</v>
      </c>
      <c r="P3763" s="117">
        <f t="shared" si="353"/>
        <v>57</v>
      </c>
      <c r="R3763" s="117" t="e">
        <f>VLOOKUP(B3763&amp;"-"&amp;C3763,Backgroundconc!$A$3:$E$2100,4,FALSE)</f>
        <v>#N/A</v>
      </c>
      <c r="S3763" s="117" t="e">
        <f>VLOOKUP(B3763&amp;"-"&amp;C3763,Backgroundconc!$A$3:$E$2100,5,FALSE)</f>
        <v>#N/A</v>
      </c>
    </row>
    <row r="3764" spans="1:19">
      <c r="A3764" s="117" t="str">
        <f t="shared" si="350"/>
        <v>6712012</v>
      </c>
      <c r="B3764" s="117">
        <f t="shared" si="354"/>
        <v>67</v>
      </c>
      <c r="C3764" s="117">
        <f t="shared" si="355"/>
        <v>1</v>
      </c>
      <c r="D3764" s="117">
        <v>288000</v>
      </c>
      <c r="E3764" s="117">
        <v>22000</v>
      </c>
      <c r="F3764" s="117">
        <v>2012</v>
      </c>
      <c r="G3764" s="117">
        <v>3.4302260000000002</v>
      </c>
      <c r="N3764" s="117" t="str">
        <f t="shared" si="351"/>
        <v>28800022000</v>
      </c>
      <c r="O3764" s="117">
        <f t="shared" si="352"/>
        <v>67</v>
      </c>
      <c r="P3764" s="117">
        <f t="shared" si="353"/>
        <v>1</v>
      </c>
      <c r="R3764" s="117" t="e">
        <f>VLOOKUP(B3764&amp;"-"&amp;C3764,Backgroundconc!$A$3:$E$2100,4,FALSE)</f>
        <v>#N/A</v>
      </c>
      <c r="S3764" s="117" t="e">
        <f>VLOOKUP(B3764&amp;"-"&amp;C3764,Backgroundconc!$A$3:$E$2100,5,FALSE)</f>
        <v>#N/A</v>
      </c>
    </row>
    <row r="3765" spans="1:19">
      <c r="A3765" s="117" t="str">
        <f t="shared" si="350"/>
        <v>6722012</v>
      </c>
      <c r="B3765" s="117">
        <f t="shared" si="354"/>
        <v>67</v>
      </c>
      <c r="C3765" s="117">
        <f t="shared" si="355"/>
        <v>2</v>
      </c>
      <c r="D3765" s="117">
        <v>288000</v>
      </c>
      <c r="E3765" s="117">
        <v>26000</v>
      </c>
      <c r="F3765" s="117">
        <v>2012</v>
      </c>
      <c r="G3765" s="117">
        <v>3.3663219999999998</v>
      </c>
      <c r="N3765" s="117" t="str">
        <f t="shared" si="351"/>
        <v>28800026000</v>
      </c>
      <c r="O3765" s="117">
        <f t="shared" si="352"/>
        <v>67</v>
      </c>
      <c r="P3765" s="117">
        <f t="shared" si="353"/>
        <v>2</v>
      </c>
      <c r="R3765" s="117" t="e">
        <f>VLOOKUP(B3765&amp;"-"&amp;C3765,Backgroundconc!$A$3:$E$2100,4,FALSE)</f>
        <v>#N/A</v>
      </c>
      <c r="S3765" s="117" t="e">
        <f>VLOOKUP(B3765&amp;"-"&amp;C3765,Backgroundconc!$A$3:$E$2100,5,FALSE)</f>
        <v>#N/A</v>
      </c>
    </row>
    <row r="3766" spans="1:19">
      <c r="A3766" s="117" t="str">
        <f t="shared" si="350"/>
        <v>6732012</v>
      </c>
      <c r="B3766" s="117">
        <f t="shared" si="354"/>
        <v>67</v>
      </c>
      <c r="C3766" s="117">
        <f t="shared" si="355"/>
        <v>3</v>
      </c>
      <c r="D3766" s="117">
        <v>288000</v>
      </c>
      <c r="E3766" s="117">
        <v>30000</v>
      </c>
      <c r="F3766" s="117">
        <v>2012</v>
      </c>
      <c r="G3766" s="117">
        <v>3.0989599999999999</v>
      </c>
      <c r="N3766" s="117" t="str">
        <f t="shared" si="351"/>
        <v>28800030000</v>
      </c>
      <c r="O3766" s="117">
        <f t="shared" si="352"/>
        <v>67</v>
      </c>
      <c r="P3766" s="117">
        <f t="shared" si="353"/>
        <v>3</v>
      </c>
      <c r="R3766" s="117" t="e">
        <f>VLOOKUP(B3766&amp;"-"&amp;C3766,Backgroundconc!$A$3:$E$2100,4,FALSE)</f>
        <v>#N/A</v>
      </c>
      <c r="S3766" s="117" t="e">
        <f>VLOOKUP(B3766&amp;"-"&amp;C3766,Backgroundconc!$A$3:$E$2100,5,FALSE)</f>
        <v>#N/A</v>
      </c>
    </row>
    <row r="3767" spans="1:19">
      <c r="A3767" s="117" t="str">
        <f t="shared" si="350"/>
        <v>6742012</v>
      </c>
      <c r="B3767" s="117">
        <f t="shared" si="354"/>
        <v>67</v>
      </c>
      <c r="C3767" s="117">
        <f t="shared" si="355"/>
        <v>4</v>
      </c>
      <c r="D3767" s="117">
        <v>288000</v>
      </c>
      <c r="E3767" s="117">
        <v>34000</v>
      </c>
      <c r="F3767" s="117">
        <v>2012</v>
      </c>
      <c r="G3767" s="117">
        <v>3.5311469999999998</v>
      </c>
      <c r="N3767" s="117" t="str">
        <f t="shared" si="351"/>
        <v>28800034000</v>
      </c>
      <c r="O3767" s="117">
        <f t="shared" si="352"/>
        <v>67</v>
      </c>
      <c r="P3767" s="117">
        <f t="shared" si="353"/>
        <v>4</v>
      </c>
      <c r="R3767" s="117" t="e">
        <f>VLOOKUP(B3767&amp;"-"&amp;C3767,Backgroundconc!$A$3:$E$2100,4,FALSE)</f>
        <v>#N/A</v>
      </c>
      <c r="S3767" s="117" t="e">
        <f>VLOOKUP(B3767&amp;"-"&amp;C3767,Backgroundconc!$A$3:$E$2100,5,FALSE)</f>
        <v>#N/A</v>
      </c>
    </row>
    <row r="3768" spans="1:19">
      <c r="A3768" s="117" t="str">
        <f t="shared" si="350"/>
        <v>6752012</v>
      </c>
      <c r="B3768" s="117">
        <f t="shared" si="354"/>
        <v>67</v>
      </c>
      <c r="C3768" s="117">
        <f t="shared" si="355"/>
        <v>5</v>
      </c>
      <c r="D3768" s="117">
        <v>288000</v>
      </c>
      <c r="E3768" s="117">
        <v>38000</v>
      </c>
      <c r="F3768" s="117">
        <v>2012</v>
      </c>
      <c r="G3768" s="117">
        <v>3.3981300000000001</v>
      </c>
      <c r="N3768" s="117" t="str">
        <f t="shared" si="351"/>
        <v>28800038000</v>
      </c>
      <c r="O3768" s="117">
        <f t="shared" si="352"/>
        <v>67</v>
      </c>
      <c r="P3768" s="117">
        <f t="shared" si="353"/>
        <v>5</v>
      </c>
      <c r="R3768" s="117" t="e">
        <f>VLOOKUP(B3768&amp;"-"&amp;C3768,Backgroundconc!$A$3:$E$2100,4,FALSE)</f>
        <v>#N/A</v>
      </c>
      <c r="S3768" s="117" t="e">
        <f>VLOOKUP(B3768&amp;"-"&amp;C3768,Backgroundconc!$A$3:$E$2100,5,FALSE)</f>
        <v>#N/A</v>
      </c>
    </row>
    <row r="3769" spans="1:19">
      <c r="A3769" s="117" t="str">
        <f t="shared" si="350"/>
        <v>6762012</v>
      </c>
      <c r="B3769" s="117">
        <f t="shared" si="354"/>
        <v>67</v>
      </c>
      <c r="C3769" s="117">
        <f t="shared" si="355"/>
        <v>6</v>
      </c>
      <c r="D3769" s="117">
        <v>288000</v>
      </c>
      <c r="E3769" s="117">
        <v>42000</v>
      </c>
      <c r="F3769" s="117">
        <v>2012</v>
      </c>
      <c r="G3769" s="117">
        <v>3.2852869999999998</v>
      </c>
      <c r="N3769" s="117" t="str">
        <f t="shared" si="351"/>
        <v>28800042000</v>
      </c>
      <c r="O3769" s="117">
        <f t="shared" si="352"/>
        <v>67</v>
      </c>
      <c r="P3769" s="117">
        <f t="shared" si="353"/>
        <v>6</v>
      </c>
      <c r="R3769" s="117" t="e">
        <f>VLOOKUP(B3769&amp;"-"&amp;C3769,Backgroundconc!$A$3:$E$2100,4,FALSE)</f>
        <v>#N/A</v>
      </c>
      <c r="S3769" s="117" t="e">
        <f>VLOOKUP(B3769&amp;"-"&amp;C3769,Backgroundconc!$A$3:$E$2100,5,FALSE)</f>
        <v>#N/A</v>
      </c>
    </row>
    <row r="3770" spans="1:19">
      <c r="A3770" s="117" t="str">
        <f t="shared" si="350"/>
        <v>6772012</v>
      </c>
      <c r="B3770" s="117">
        <f t="shared" si="354"/>
        <v>67</v>
      </c>
      <c r="C3770" s="117">
        <f t="shared" si="355"/>
        <v>7</v>
      </c>
      <c r="D3770" s="117">
        <v>288000</v>
      </c>
      <c r="E3770" s="117">
        <v>46000</v>
      </c>
      <c r="F3770" s="117">
        <v>2012</v>
      </c>
      <c r="G3770" s="117">
        <v>3.4423170000000001</v>
      </c>
      <c r="N3770" s="117" t="str">
        <f t="shared" si="351"/>
        <v>28800046000</v>
      </c>
      <c r="O3770" s="117">
        <f t="shared" si="352"/>
        <v>67</v>
      </c>
      <c r="P3770" s="117">
        <f t="shared" si="353"/>
        <v>7</v>
      </c>
      <c r="R3770" s="117" t="e">
        <f>VLOOKUP(B3770&amp;"-"&amp;C3770,Backgroundconc!$A$3:$E$2100,4,FALSE)</f>
        <v>#N/A</v>
      </c>
      <c r="S3770" s="117" t="e">
        <f>VLOOKUP(B3770&amp;"-"&amp;C3770,Backgroundconc!$A$3:$E$2100,5,FALSE)</f>
        <v>#N/A</v>
      </c>
    </row>
    <row r="3771" spans="1:19">
      <c r="A3771" s="117" t="str">
        <f t="shared" si="350"/>
        <v>6782012</v>
      </c>
      <c r="B3771" s="117">
        <f t="shared" si="354"/>
        <v>67</v>
      </c>
      <c r="C3771" s="117">
        <f t="shared" si="355"/>
        <v>8</v>
      </c>
      <c r="D3771" s="117">
        <v>288000</v>
      </c>
      <c r="E3771" s="117">
        <v>50000</v>
      </c>
      <c r="F3771" s="117">
        <v>2012</v>
      </c>
      <c r="G3771" s="117">
        <v>3.085442</v>
      </c>
      <c r="N3771" s="117" t="str">
        <f t="shared" si="351"/>
        <v>28800050000</v>
      </c>
      <c r="O3771" s="117">
        <f t="shared" si="352"/>
        <v>67</v>
      </c>
      <c r="P3771" s="117">
        <f t="shared" si="353"/>
        <v>8</v>
      </c>
      <c r="R3771" s="117" t="e">
        <f>VLOOKUP(B3771&amp;"-"&amp;C3771,Backgroundconc!$A$3:$E$2100,4,FALSE)</f>
        <v>#N/A</v>
      </c>
      <c r="S3771" s="117" t="e">
        <f>VLOOKUP(B3771&amp;"-"&amp;C3771,Backgroundconc!$A$3:$E$2100,5,FALSE)</f>
        <v>#N/A</v>
      </c>
    </row>
    <row r="3772" spans="1:19">
      <c r="A3772" s="117" t="str">
        <f t="shared" si="350"/>
        <v>6792012</v>
      </c>
      <c r="B3772" s="117">
        <f t="shared" si="354"/>
        <v>67</v>
      </c>
      <c r="C3772" s="117">
        <f t="shared" si="355"/>
        <v>9</v>
      </c>
      <c r="D3772" s="117">
        <v>288000</v>
      </c>
      <c r="E3772" s="117">
        <v>54000</v>
      </c>
      <c r="F3772" s="117">
        <v>2012</v>
      </c>
      <c r="G3772" s="117">
        <v>3.2258010000000001</v>
      </c>
      <c r="N3772" s="117" t="str">
        <f t="shared" si="351"/>
        <v>28800054000</v>
      </c>
      <c r="O3772" s="117">
        <f t="shared" si="352"/>
        <v>67</v>
      </c>
      <c r="P3772" s="117">
        <f t="shared" si="353"/>
        <v>9</v>
      </c>
      <c r="R3772" s="117" t="e">
        <f>VLOOKUP(B3772&amp;"-"&amp;C3772,Backgroundconc!$A$3:$E$2100,4,FALSE)</f>
        <v>#N/A</v>
      </c>
      <c r="S3772" s="117" t="e">
        <f>VLOOKUP(B3772&amp;"-"&amp;C3772,Backgroundconc!$A$3:$E$2100,5,FALSE)</f>
        <v>#N/A</v>
      </c>
    </row>
    <row r="3773" spans="1:19">
      <c r="A3773" s="117" t="str">
        <f t="shared" si="350"/>
        <v>67102012</v>
      </c>
      <c r="B3773" s="117">
        <f t="shared" si="354"/>
        <v>67</v>
      </c>
      <c r="C3773" s="117">
        <f t="shared" si="355"/>
        <v>10</v>
      </c>
      <c r="D3773" s="117">
        <v>288000</v>
      </c>
      <c r="E3773" s="117">
        <v>58000</v>
      </c>
      <c r="F3773" s="117">
        <v>2012</v>
      </c>
      <c r="G3773" s="117">
        <v>3.0881669999999999</v>
      </c>
      <c r="N3773" s="117" t="str">
        <f t="shared" si="351"/>
        <v>28800058000</v>
      </c>
      <c r="O3773" s="117">
        <f t="shared" si="352"/>
        <v>67</v>
      </c>
      <c r="P3773" s="117">
        <f t="shared" si="353"/>
        <v>10</v>
      </c>
      <c r="R3773" s="117" t="e">
        <f>VLOOKUP(B3773&amp;"-"&amp;C3773,Backgroundconc!$A$3:$E$2100,4,FALSE)</f>
        <v>#N/A</v>
      </c>
      <c r="S3773" s="117" t="e">
        <f>VLOOKUP(B3773&amp;"-"&amp;C3773,Backgroundconc!$A$3:$E$2100,5,FALSE)</f>
        <v>#N/A</v>
      </c>
    </row>
    <row r="3774" spans="1:19">
      <c r="A3774" s="117" t="str">
        <f t="shared" si="350"/>
        <v>67112012</v>
      </c>
      <c r="B3774" s="117">
        <f t="shared" si="354"/>
        <v>67</v>
      </c>
      <c r="C3774" s="117">
        <f t="shared" si="355"/>
        <v>11</v>
      </c>
      <c r="D3774" s="117">
        <v>288000</v>
      </c>
      <c r="E3774" s="117">
        <v>62000</v>
      </c>
      <c r="F3774" s="117">
        <v>2012</v>
      </c>
      <c r="G3774" s="117">
        <v>3.0099559999999999</v>
      </c>
      <c r="N3774" s="117" t="str">
        <f t="shared" si="351"/>
        <v>28800062000</v>
      </c>
      <c r="O3774" s="117">
        <f t="shared" si="352"/>
        <v>67</v>
      </c>
      <c r="P3774" s="117">
        <f t="shared" si="353"/>
        <v>11</v>
      </c>
      <c r="R3774" s="117" t="e">
        <f>VLOOKUP(B3774&amp;"-"&amp;C3774,Backgroundconc!$A$3:$E$2100,4,FALSE)</f>
        <v>#N/A</v>
      </c>
      <c r="S3774" s="117" t="e">
        <f>VLOOKUP(B3774&amp;"-"&amp;C3774,Backgroundconc!$A$3:$E$2100,5,FALSE)</f>
        <v>#N/A</v>
      </c>
    </row>
    <row r="3775" spans="1:19">
      <c r="A3775" s="117" t="str">
        <f t="shared" si="350"/>
        <v>67122012</v>
      </c>
      <c r="B3775" s="117">
        <f t="shared" si="354"/>
        <v>67</v>
      </c>
      <c r="C3775" s="117">
        <f t="shared" si="355"/>
        <v>12</v>
      </c>
      <c r="D3775" s="117">
        <v>288000</v>
      </c>
      <c r="E3775" s="117">
        <v>66000</v>
      </c>
      <c r="F3775" s="117">
        <v>2012</v>
      </c>
      <c r="G3775" s="117">
        <v>3.399807</v>
      </c>
      <c r="N3775" s="117" t="str">
        <f t="shared" si="351"/>
        <v>28800066000</v>
      </c>
      <c r="O3775" s="117">
        <f t="shared" si="352"/>
        <v>67</v>
      </c>
      <c r="P3775" s="117">
        <f t="shared" si="353"/>
        <v>12</v>
      </c>
      <c r="R3775" s="117" t="e">
        <f>VLOOKUP(B3775&amp;"-"&amp;C3775,Backgroundconc!$A$3:$E$2100,4,FALSE)</f>
        <v>#N/A</v>
      </c>
      <c r="S3775" s="117" t="e">
        <f>VLOOKUP(B3775&amp;"-"&amp;C3775,Backgroundconc!$A$3:$E$2100,5,FALSE)</f>
        <v>#N/A</v>
      </c>
    </row>
    <row r="3776" spans="1:19">
      <c r="A3776" s="117" t="str">
        <f t="shared" si="350"/>
        <v>67132012</v>
      </c>
      <c r="B3776" s="117">
        <f t="shared" si="354"/>
        <v>67</v>
      </c>
      <c r="C3776" s="117">
        <f t="shared" si="355"/>
        <v>13</v>
      </c>
      <c r="D3776" s="117">
        <v>288000</v>
      </c>
      <c r="E3776" s="117">
        <v>70000</v>
      </c>
      <c r="F3776" s="117">
        <v>2012</v>
      </c>
      <c r="G3776" s="117">
        <v>3.2098900000000001</v>
      </c>
      <c r="N3776" s="117" t="str">
        <f t="shared" si="351"/>
        <v>28800070000</v>
      </c>
      <c r="O3776" s="117">
        <f t="shared" si="352"/>
        <v>67</v>
      </c>
      <c r="P3776" s="117">
        <f t="shared" si="353"/>
        <v>13</v>
      </c>
      <c r="R3776" s="117" t="e">
        <f>VLOOKUP(B3776&amp;"-"&amp;C3776,Backgroundconc!$A$3:$E$2100,4,FALSE)</f>
        <v>#N/A</v>
      </c>
      <c r="S3776" s="117" t="e">
        <f>VLOOKUP(B3776&amp;"-"&amp;C3776,Backgroundconc!$A$3:$E$2100,5,FALSE)</f>
        <v>#N/A</v>
      </c>
    </row>
    <row r="3777" spans="1:19">
      <c r="A3777" s="117" t="str">
        <f t="shared" si="350"/>
        <v>67142012</v>
      </c>
      <c r="B3777" s="117">
        <f t="shared" si="354"/>
        <v>67</v>
      </c>
      <c r="C3777" s="117">
        <f t="shared" si="355"/>
        <v>14</v>
      </c>
      <c r="D3777" s="117">
        <v>288000</v>
      </c>
      <c r="E3777" s="117">
        <v>74000</v>
      </c>
      <c r="F3777" s="117">
        <v>2012</v>
      </c>
      <c r="G3777" s="117">
        <v>3.116555</v>
      </c>
      <c r="N3777" s="117" t="str">
        <f t="shared" si="351"/>
        <v>28800074000</v>
      </c>
      <c r="O3777" s="117">
        <f t="shared" si="352"/>
        <v>67</v>
      </c>
      <c r="P3777" s="117">
        <f t="shared" si="353"/>
        <v>14</v>
      </c>
      <c r="R3777" s="117" t="e">
        <f>VLOOKUP(B3777&amp;"-"&amp;C3777,Backgroundconc!$A$3:$E$2100,4,FALSE)</f>
        <v>#N/A</v>
      </c>
      <c r="S3777" s="117" t="e">
        <f>VLOOKUP(B3777&amp;"-"&amp;C3777,Backgroundconc!$A$3:$E$2100,5,FALSE)</f>
        <v>#N/A</v>
      </c>
    </row>
    <row r="3778" spans="1:19">
      <c r="A3778" s="117" t="str">
        <f t="shared" si="350"/>
        <v>67152012</v>
      </c>
      <c r="B3778" s="117">
        <f t="shared" si="354"/>
        <v>67</v>
      </c>
      <c r="C3778" s="117">
        <f t="shared" si="355"/>
        <v>15</v>
      </c>
      <c r="D3778" s="117">
        <v>288000</v>
      </c>
      <c r="E3778" s="117">
        <v>78000</v>
      </c>
      <c r="F3778" s="117">
        <v>2012</v>
      </c>
      <c r="G3778" s="117">
        <v>2.9671630000000002</v>
      </c>
      <c r="N3778" s="117" t="str">
        <f t="shared" si="351"/>
        <v>28800078000</v>
      </c>
      <c r="O3778" s="117">
        <f t="shared" si="352"/>
        <v>67</v>
      </c>
      <c r="P3778" s="117">
        <f t="shared" si="353"/>
        <v>15</v>
      </c>
      <c r="R3778" s="117" t="e">
        <f>VLOOKUP(B3778&amp;"-"&amp;C3778,Backgroundconc!$A$3:$E$2100,4,FALSE)</f>
        <v>#N/A</v>
      </c>
      <c r="S3778" s="117" t="e">
        <f>VLOOKUP(B3778&amp;"-"&amp;C3778,Backgroundconc!$A$3:$E$2100,5,FALSE)</f>
        <v>#N/A</v>
      </c>
    </row>
    <row r="3779" spans="1:19">
      <c r="A3779" s="117" t="str">
        <f t="shared" ref="A3779:A3842" si="356">CONCATENATE(B3779,C3779,F3779)</f>
        <v>67162012</v>
      </c>
      <c r="B3779" s="117">
        <f t="shared" si="354"/>
        <v>67</v>
      </c>
      <c r="C3779" s="117">
        <f t="shared" si="355"/>
        <v>16</v>
      </c>
      <c r="D3779" s="117">
        <v>288000</v>
      </c>
      <c r="E3779" s="117">
        <v>82000</v>
      </c>
      <c r="F3779" s="117">
        <v>2012</v>
      </c>
      <c r="G3779" s="117">
        <v>3.1289539999999998</v>
      </c>
      <c r="N3779" s="117" t="str">
        <f t="shared" ref="N3779:N3842" si="357">D3779&amp;E3779</f>
        <v>28800082000</v>
      </c>
      <c r="O3779" s="117">
        <f t="shared" ref="O3779:O3842" si="358">B3779</f>
        <v>67</v>
      </c>
      <c r="P3779" s="117">
        <f t="shared" ref="P3779:P3842" si="359">C3779</f>
        <v>16</v>
      </c>
      <c r="R3779" s="117" t="e">
        <f>VLOOKUP(B3779&amp;"-"&amp;C3779,Backgroundconc!$A$3:$E$2100,4,FALSE)</f>
        <v>#N/A</v>
      </c>
      <c r="S3779" s="117" t="e">
        <f>VLOOKUP(B3779&amp;"-"&amp;C3779,Backgroundconc!$A$3:$E$2100,5,FALSE)</f>
        <v>#N/A</v>
      </c>
    </row>
    <row r="3780" spans="1:19">
      <c r="A3780" s="117" t="str">
        <f t="shared" si="356"/>
        <v>67172012</v>
      </c>
      <c r="B3780" s="117">
        <f t="shared" si="354"/>
        <v>67</v>
      </c>
      <c r="C3780" s="117">
        <f t="shared" si="355"/>
        <v>17</v>
      </c>
      <c r="D3780" s="117">
        <v>288000</v>
      </c>
      <c r="E3780" s="117">
        <v>86000</v>
      </c>
      <c r="F3780" s="117">
        <v>2012</v>
      </c>
      <c r="G3780" s="117">
        <v>3.5995219999999999</v>
      </c>
      <c r="N3780" s="117" t="str">
        <f t="shared" si="357"/>
        <v>28800086000</v>
      </c>
      <c r="O3780" s="117">
        <f t="shared" si="358"/>
        <v>67</v>
      </c>
      <c r="P3780" s="117">
        <f t="shared" si="359"/>
        <v>17</v>
      </c>
      <c r="R3780" s="117" t="e">
        <f>VLOOKUP(B3780&amp;"-"&amp;C3780,Backgroundconc!$A$3:$E$2100,4,FALSE)</f>
        <v>#N/A</v>
      </c>
      <c r="S3780" s="117" t="e">
        <f>VLOOKUP(B3780&amp;"-"&amp;C3780,Backgroundconc!$A$3:$E$2100,5,FALSE)</f>
        <v>#N/A</v>
      </c>
    </row>
    <row r="3781" spans="1:19">
      <c r="A3781" s="117" t="str">
        <f t="shared" si="356"/>
        <v>67182012</v>
      </c>
      <c r="B3781" s="117">
        <f t="shared" si="354"/>
        <v>67</v>
      </c>
      <c r="C3781" s="117">
        <f t="shared" si="355"/>
        <v>18</v>
      </c>
      <c r="D3781" s="117">
        <v>288000</v>
      </c>
      <c r="E3781" s="117">
        <v>90000</v>
      </c>
      <c r="F3781" s="117">
        <v>2012</v>
      </c>
      <c r="G3781" s="117">
        <v>3.6813639999999999</v>
      </c>
      <c r="N3781" s="117" t="str">
        <f t="shared" si="357"/>
        <v>28800090000</v>
      </c>
      <c r="O3781" s="117">
        <f t="shared" si="358"/>
        <v>67</v>
      </c>
      <c r="P3781" s="117">
        <f t="shared" si="359"/>
        <v>18</v>
      </c>
      <c r="R3781" s="117" t="e">
        <f>VLOOKUP(B3781&amp;"-"&amp;C3781,Backgroundconc!$A$3:$E$2100,4,FALSE)</f>
        <v>#N/A</v>
      </c>
      <c r="S3781" s="117" t="e">
        <f>VLOOKUP(B3781&amp;"-"&amp;C3781,Backgroundconc!$A$3:$E$2100,5,FALSE)</f>
        <v>#N/A</v>
      </c>
    </row>
    <row r="3782" spans="1:19">
      <c r="A3782" s="117" t="str">
        <f t="shared" si="356"/>
        <v>67192012</v>
      </c>
      <c r="B3782" s="117">
        <f t="shared" si="354"/>
        <v>67</v>
      </c>
      <c r="C3782" s="117">
        <f t="shared" si="355"/>
        <v>19</v>
      </c>
      <c r="D3782" s="117">
        <v>288000</v>
      </c>
      <c r="E3782" s="117">
        <v>94000</v>
      </c>
      <c r="F3782" s="117">
        <v>2012</v>
      </c>
      <c r="G3782" s="117">
        <v>3.3808660000000001</v>
      </c>
      <c r="N3782" s="117" t="str">
        <f t="shared" si="357"/>
        <v>28800094000</v>
      </c>
      <c r="O3782" s="117">
        <f t="shared" si="358"/>
        <v>67</v>
      </c>
      <c r="P3782" s="117">
        <f t="shared" si="359"/>
        <v>19</v>
      </c>
      <c r="R3782" s="117" t="e">
        <f>VLOOKUP(B3782&amp;"-"&amp;C3782,Backgroundconc!$A$3:$E$2100,4,FALSE)</f>
        <v>#N/A</v>
      </c>
      <c r="S3782" s="117" t="e">
        <f>VLOOKUP(B3782&amp;"-"&amp;C3782,Backgroundconc!$A$3:$E$2100,5,FALSE)</f>
        <v>#N/A</v>
      </c>
    </row>
    <row r="3783" spans="1:19">
      <c r="A3783" s="117" t="str">
        <f t="shared" si="356"/>
        <v>67202012</v>
      </c>
      <c r="B3783" s="117">
        <f t="shared" si="354"/>
        <v>67</v>
      </c>
      <c r="C3783" s="117">
        <f t="shared" si="355"/>
        <v>20</v>
      </c>
      <c r="D3783" s="117">
        <v>288000</v>
      </c>
      <c r="E3783" s="117">
        <v>98000</v>
      </c>
      <c r="F3783" s="117">
        <v>2012</v>
      </c>
      <c r="G3783" s="117">
        <v>3.2456830000000001</v>
      </c>
      <c r="N3783" s="117" t="str">
        <f t="shared" si="357"/>
        <v>28800098000</v>
      </c>
      <c r="O3783" s="117">
        <f t="shared" si="358"/>
        <v>67</v>
      </c>
      <c r="P3783" s="117">
        <f t="shared" si="359"/>
        <v>20</v>
      </c>
      <c r="R3783" s="117" t="e">
        <f>VLOOKUP(B3783&amp;"-"&amp;C3783,Backgroundconc!$A$3:$E$2100,4,FALSE)</f>
        <v>#N/A</v>
      </c>
      <c r="S3783" s="117" t="e">
        <f>VLOOKUP(B3783&amp;"-"&amp;C3783,Backgroundconc!$A$3:$E$2100,5,FALSE)</f>
        <v>#N/A</v>
      </c>
    </row>
    <row r="3784" spans="1:19">
      <c r="A3784" s="117" t="str">
        <f t="shared" si="356"/>
        <v>67212012</v>
      </c>
      <c r="B3784" s="117">
        <f t="shared" si="354"/>
        <v>67</v>
      </c>
      <c r="C3784" s="117">
        <f t="shared" si="355"/>
        <v>21</v>
      </c>
      <c r="D3784" s="117">
        <v>288000</v>
      </c>
      <c r="E3784" s="117">
        <v>102000</v>
      </c>
      <c r="F3784" s="117">
        <v>2012</v>
      </c>
      <c r="G3784" s="117">
        <v>3.5532279999999998</v>
      </c>
      <c r="N3784" s="117" t="str">
        <f t="shared" si="357"/>
        <v>288000102000</v>
      </c>
      <c r="O3784" s="117">
        <f t="shared" si="358"/>
        <v>67</v>
      </c>
      <c r="P3784" s="117">
        <f t="shared" si="359"/>
        <v>21</v>
      </c>
      <c r="R3784" s="117" t="e">
        <f>VLOOKUP(B3784&amp;"-"&amp;C3784,Backgroundconc!$A$3:$E$2100,4,FALSE)</f>
        <v>#N/A</v>
      </c>
      <c r="S3784" s="117" t="e">
        <f>VLOOKUP(B3784&amp;"-"&amp;C3784,Backgroundconc!$A$3:$E$2100,5,FALSE)</f>
        <v>#N/A</v>
      </c>
    </row>
    <row r="3785" spans="1:19">
      <c r="A3785" s="117" t="str">
        <f t="shared" si="356"/>
        <v>67222012</v>
      </c>
      <c r="B3785" s="117">
        <f t="shared" si="354"/>
        <v>67</v>
      </c>
      <c r="C3785" s="117">
        <f t="shared" si="355"/>
        <v>22</v>
      </c>
      <c r="D3785" s="117">
        <v>288000</v>
      </c>
      <c r="E3785" s="117">
        <v>106000</v>
      </c>
      <c r="F3785" s="117">
        <v>2012</v>
      </c>
      <c r="G3785" s="117">
        <v>3.893335</v>
      </c>
      <c r="N3785" s="117" t="str">
        <f t="shared" si="357"/>
        <v>288000106000</v>
      </c>
      <c r="O3785" s="117">
        <f t="shared" si="358"/>
        <v>67</v>
      </c>
      <c r="P3785" s="117">
        <f t="shared" si="359"/>
        <v>22</v>
      </c>
      <c r="R3785" s="117">
        <f>VLOOKUP(B3785&amp;"-"&amp;C3785,Backgroundconc!$A$3:$E$2100,4,FALSE)</f>
        <v>288000</v>
      </c>
      <c r="S3785" s="117">
        <f>VLOOKUP(B3785&amp;"-"&amp;C3785,Backgroundconc!$A$3:$E$2100,5,FALSE)</f>
        <v>106000</v>
      </c>
    </row>
    <row r="3786" spans="1:19">
      <c r="A3786" s="117" t="str">
        <f t="shared" si="356"/>
        <v>67232012</v>
      </c>
      <c r="B3786" s="117">
        <f t="shared" si="354"/>
        <v>67</v>
      </c>
      <c r="C3786" s="117">
        <f t="shared" si="355"/>
        <v>23</v>
      </c>
      <c r="D3786" s="117">
        <v>288000</v>
      </c>
      <c r="E3786" s="117">
        <v>110000</v>
      </c>
      <c r="F3786" s="117">
        <v>2012</v>
      </c>
      <c r="G3786" s="117">
        <v>3.7763200000000001</v>
      </c>
      <c r="N3786" s="117" t="str">
        <f t="shared" si="357"/>
        <v>288000110000</v>
      </c>
      <c r="O3786" s="117">
        <f t="shared" si="358"/>
        <v>67</v>
      </c>
      <c r="P3786" s="117">
        <f t="shared" si="359"/>
        <v>23</v>
      </c>
      <c r="R3786" s="117">
        <f>VLOOKUP(B3786&amp;"-"&amp;C3786,Backgroundconc!$A$3:$E$2100,4,FALSE)</f>
        <v>288000</v>
      </c>
      <c r="S3786" s="117">
        <f>VLOOKUP(B3786&amp;"-"&amp;C3786,Backgroundconc!$A$3:$E$2100,5,FALSE)</f>
        <v>110000</v>
      </c>
    </row>
    <row r="3787" spans="1:19">
      <c r="A3787" s="117" t="str">
        <f t="shared" si="356"/>
        <v>67242012</v>
      </c>
      <c r="B3787" s="117">
        <f t="shared" si="354"/>
        <v>67</v>
      </c>
      <c r="C3787" s="117">
        <f t="shared" si="355"/>
        <v>24</v>
      </c>
      <c r="D3787" s="117">
        <v>288000</v>
      </c>
      <c r="E3787" s="117">
        <v>114000</v>
      </c>
      <c r="F3787" s="117">
        <v>2012</v>
      </c>
      <c r="G3787" s="117">
        <v>3.4441480000000002</v>
      </c>
      <c r="N3787" s="117" t="str">
        <f t="shared" si="357"/>
        <v>288000114000</v>
      </c>
      <c r="O3787" s="117">
        <f t="shared" si="358"/>
        <v>67</v>
      </c>
      <c r="P3787" s="117">
        <f t="shared" si="359"/>
        <v>24</v>
      </c>
      <c r="R3787" s="117">
        <f>VLOOKUP(B3787&amp;"-"&amp;C3787,Backgroundconc!$A$3:$E$2100,4,FALSE)</f>
        <v>288000</v>
      </c>
      <c r="S3787" s="117">
        <f>VLOOKUP(B3787&amp;"-"&amp;C3787,Backgroundconc!$A$3:$E$2100,5,FALSE)</f>
        <v>114000</v>
      </c>
    </row>
    <row r="3788" spans="1:19">
      <c r="A3788" s="117" t="str">
        <f t="shared" si="356"/>
        <v>67252012</v>
      </c>
      <c r="B3788" s="117">
        <f t="shared" si="354"/>
        <v>67</v>
      </c>
      <c r="C3788" s="117">
        <f t="shared" si="355"/>
        <v>25</v>
      </c>
      <c r="D3788" s="117">
        <v>288000</v>
      </c>
      <c r="E3788" s="117">
        <v>118000</v>
      </c>
      <c r="F3788" s="117">
        <v>2012</v>
      </c>
      <c r="G3788" s="117">
        <v>3.5211060000000001</v>
      </c>
      <c r="N3788" s="117" t="str">
        <f t="shared" si="357"/>
        <v>288000118000</v>
      </c>
      <c r="O3788" s="117">
        <f t="shared" si="358"/>
        <v>67</v>
      </c>
      <c r="P3788" s="117">
        <f t="shared" si="359"/>
        <v>25</v>
      </c>
      <c r="R3788" s="117">
        <f>VLOOKUP(B3788&amp;"-"&amp;C3788,Backgroundconc!$A$3:$E$2100,4,FALSE)</f>
        <v>288000</v>
      </c>
      <c r="S3788" s="117">
        <f>VLOOKUP(B3788&amp;"-"&amp;C3788,Backgroundconc!$A$3:$E$2100,5,FALSE)</f>
        <v>118000</v>
      </c>
    </row>
    <row r="3789" spans="1:19">
      <c r="A3789" s="117" t="str">
        <f t="shared" si="356"/>
        <v>67262012</v>
      </c>
      <c r="B3789" s="117">
        <f t="shared" si="354"/>
        <v>67</v>
      </c>
      <c r="C3789" s="117">
        <f t="shared" si="355"/>
        <v>26</v>
      </c>
      <c r="D3789" s="117">
        <v>288000</v>
      </c>
      <c r="E3789" s="117">
        <v>122000</v>
      </c>
      <c r="F3789" s="117">
        <v>2012</v>
      </c>
      <c r="G3789" s="117">
        <v>3.886924</v>
      </c>
      <c r="N3789" s="117" t="str">
        <f t="shared" si="357"/>
        <v>288000122000</v>
      </c>
      <c r="O3789" s="117">
        <f t="shared" si="358"/>
        <v>67</v>
      </c>
      <c r="P3789" s="117">
        <f t="shared" si="359"/>
        <v>26</v>
      </c>
      <c r="R3789" s="117">
        <f>VLOOKUP(B3789&amp;"-"&amp;C3789,Backgroundconc!$A$3:$E$2100,4,FALSE)</f>
        <v>288000</v>
      </c>
      <c r="S3789" s="117">
        <f>VLOOKUP(B3789&amp;"-"&amp;C3789,Backgroundconc!$A$3:$E$2100,5,FALSE)</f>
        <v>122000</v>
      </c>
    </row>
    <row r="3790" spans="1:19">
      <c r="A3790" s="117" t="str">
        <f t="shared" si="356"/>
        <v>67272012</v>
      </c>
      <c r="B3790" s="117">
        <f t="shared" si="354"/>
        <v>67</v>
      </c>
      <c r="C3790" s="117">
        <f t="shared" si="355"/>
        <v>27</v>
      </c>
      <c r="D3790" s="117">
        <v>288000</v>
      </c>
      <c r="E3790" s="117">
        <v>126000</v>
      </c>
      <c r="F3790" s="117">
        <v>2012</v>
      </c>
      <c r="G3790" s="117">
        <v>3.6569129999999999</v>
      </c>
      <c r="N3790" s="117" t="str">
        <f t="shared" si="357"/>
        <v>288000126000</v>
      </c>
      <c r="O3790" s="117">
        <f t="shared" si="358"/>
        <v>67</v>
      </c>
      <c r="P3790" s="117">
        <f t="shared" si="359"/>
        <v>27</v>
      </c>
      <c r="R3790" s="117">
        <f>VLOOKUP(B3790&amp;"-"&amp;C3790,Backgroundconc!$A$3:$E$2100,4,FALSE)</f>
        <v>288000</v>
      </c>
      <c r="S3790" s="117">
        <f>VLOOKUP(B3790&amp;"-"&amp;C3790,Backgroundconc!$A$3:$E$2100,5,FALSE)</f>
        <v>126000</v>
      </c>
    </row>
    <row r="3791" spans="1:19">
      <c r="A3791" s="117" t="str">
        <f t="shared" si="356"/>
        <v>67282012</v>
      </c>
      <c r="B3791" s="117">
        <f t="shared" si="354"/>
        <v>67</v>
      </c>
      <c r="C3791" s="117">
        <f t="shared" si="355"/>
        <v>28</v>
      </c>
      <c r="D3791" s="117">
        <v>288000</v>
      </c>
      <c r="E3791" s="117">
        <v>130000</v>
      </c>
      <c r="F3791" s="117">
        <v>2012</v>
      </c>
      <c r="G3791" s="117">
        <v>3.462513</v>
      </c>
      <c r="N3791" s="117" t="str">
        <f t="shared" si="357"/>
        <v>288000130000</v>
      </c>
      <c r="O3791" s="117">
        <f t="shared" si="358"/>
        <v>67</v>
      </c>
      <c r="P3791" s="117">
        <f t="shared" si="359"/>
        <v>28</v>
      </c>
      <c r="R3791" s="117">
        <f>VLOOKUP(B3791&amp;"-"&amp;C3791,Backgroundconc!$A$3:$E$2100,4,FALSE)</f>
        <v>288000</v>
      </c>
      <c r="S3791" s="117">
        <f>VLOOKUP(B3791&amp;"-"&amp;C3791,Backgroundconc!$A$3:$E$2100,5,FALSE)</f>
        <v>130000</v>
      </c>
    </row>
    <row r="3792" spans="1:19">
      <c r="A3792" s="117" t="str">
        <f t="shared" si="356"/>
        <v>67292012</v>
      </c>
      <c r="B3792" s="117">
        <f t="shared" si="354"/>
        <v>67</v>
      </c>
      <c r="C3792" s="117">
        <f t="shared" si="355"/>
        <v>29</v>
      </c>
      <c r="D3792" s="117">
        <v>288000</v>
      </c>
      <c r="E3792" s="117">
        <v>134000</v>
      </c>
      <c r="F3792" s="117">
        <v>2012</v>
      </c>
      <c r="G3792" s="117">
        <v>3.3733499999999998</v>
      </c>
      <c r="N3792" s="117" t="str">
        <f t="shared" si="357"/>
        <v>288000134000</v>
      </c>
      <c r="O3792" s="117">
        <f t="shared" si="358"/>
        <v>67</v>
      </c>
      <c r="P3792" s="117">
        <f t="shared" si="359"/>
        <v>29</v>
      </c>
      <c r="R3792" s="117">
        <f>VLOOKUP(B3792&amp;"-"&amp;C3792,Backgroundconc!$A$3:$E$2100,4,FALSE)</f>
        <v>288000</v>
      </c>
      <c r="S3792" s="117">
        <f>VLOOKUP(B3792&amp;"-"&amp;C3792,Backgroundconc!$A$3:$E$2100,5,FALSE)</f>
        <v>134000</v>
      </c>
    </row>
    <row r="3793" spans="1:19">
      <c r="A3793" s="117" t="str">
        <f t="shared" si="356"/>
        <v>67302012</v>
      </c>
      <c r="B3793" s="117">
        <f t="shared" si="354"/>
        <v>67</v>
      </c>
      <c r="C3793" s="117">
        <f t="shared" si="355"/>
        <v>30</v>
      </c>
      <c r="D3793" s="117">
        <v>288000</v>
      </c>
      <c r="E3793" s="117">
        <v>138000</v>
      </c>
      <c r="F3793" s="117">
        <v>2012</v>
      </c>
      <c r="G3793" s="117">
        <v>3.4867880000000002</v>
      </c>
      <c r="N3793" s="117" t="str">
        <f t="shared" si="357"/>
        <v>288000138000</v>
      </c>
      <c r="O3793" s="117">
        <f t="shared" si="358"/>
        <v>67</v>
      </c>
      <c r="P3793" s="117">
        <f t="shared" si="359"/>
        <v>30</v>
      </c>
      <c r="R3793" s="117" t="e">
        <f>VLOOKUP(B3793&amp;"-"&amp;C3793,Backgroundconc!$A$3:$E$2100,4,FALSE)</f>
        <v>#N/A</v>
      </c>
      <c r="S3793" s="117" t="e">
        <f>VLOOKUP(B3793&amp;"-"&amp;C3793,Backgroundconc!$A$3:$E$2100,5,FALSE)</f>
        <v>#N/A</v>
      </c>
    </row>
    <row r="3794" spans="1:19">
      <c r="A3794" s="117" t="str">
        <f t="shared" si="356"/>
        <v>67312012</v>
      </c>
      <c r="B3794" s="117">
        <f t="shared" si="354"/>
        <v>67</v>
      </c>
      <c r="C3794" s="117">
        <f t="shared" si="355"/>
        <v>31</v>
      </c>
      <c r="D3794" s="117">
        <v>288000</v>
      </c>
      <c r="E3794" s="117">
        <v>142000</v>
      </c>
      <c r="F3794" s="117">
        <v>2012</v>
      </c>
      <c r="G3794" s="117">
        <v>3.7430639999999999</v>
      </c>
      <c r="N3794" s="117" t="str">
        <f t="shared" si="357"/>
        <v>288000142000</v>
      </c>
      <c r="O3794" s="117">
        <f t="shared" si="358"/>
        <v>67</v>
      </c>
      <c r="P3794" s="117">
        <f t="shared" si="359"/>
        <v>31</v>
      </c>
      <c r="R3794" s="117" t="e">
        <f>VLOOKUP(B3794&amp;"-"&amp;C3794,Backgroundconc!$A$3:$E$2100,4,FALSE)</f>
        <v>#N/A</v>
      </c>
      <c r="S3794" s="117" t="e">
        <f>VLOOKUP(B3794&amp;"-"&amp;C3794,Backgroundconc!$A$3:$E$2100,5,FALSE)</f>
        <v>#N/A</v>
      </c>
    </row>
    <row r="3795" spans="1:19">
      <c r="A3795" s="117" t="str">
        <f t="shared" si="356"/>
        <v>67322012</v>
      </c>
      <c r="B3795" s="117">
        <f t="shared" si="354"/>
        <v>67</v>
      </c>
      <c r="C3795" s="117">
        <f t="shared" si="355"/>
        <v>32</v>
      </c>
      <c r="D3795" s="117">
        <v>288000</v>
      </c>
      <c r="E3795" s="117">
        <v>146000</v>
      </c>
      <c r="F3795" s="117">
        <v>2012</v>
      </c>
      <c r="G3795" s="117">
        <v>3.9474140000000002</v>
      </c>
      <c r="N3795" s="117" t="str">
        <f t="shared" si="357"/>
        <v>288000146000</v>
      </c>
      <c r="O3795" s="117">
        <f t="shared" si="358"/>
        <v>67</v>
      </c>
      <c r="P3795" s="117">
        <f t="shared" si="359"/>
        <v>32</v>
      </c>
      <c r="R3795" s="117" t="e">
        <f>VLOOKUP(B3795&amp;"-"&amp;C3795,Backgroundconc!$A$3:$E$2100,4,FALSE)</f>
        <v>#N/A</v>
      </c>
      <c r="S3795" s="117" t="e">
        <f>VLOOKUP(B3795&amp;"-"&amp;C3795,Backgroundconc!$A$3:$E$2100,5,FALSE)</f>
        <v>#N/A</v>
      </c>
    </row>
    <row r="3796" spans="1:19">
      <c r="A3796" s="117" t="str">
        <f t="shared" si="356"/>
        <v>67332012</v>
      </c>
      <c r="B3796" s="117">
        <f t="shared" si="354"/>
        <v>67</v>
      </c>
      <c r="C3796" s="117">
        <f t="shared" si="355"/>
        <v>33</v>
      </c>
      <c r="D3796" s="117">
        <v>288000</v>
      </c>
      <c r="E3796" s="117">
        <v>150000</v>
      </c>
      <c r="F3796" s="117">
        <v>2012</v>
      </c>
      <c r="G3796" s="117">
        <v>3.541811</v>
      </c>
      <c r="N3796" s="117" t="str">
        <f t="shared" si="357"/>
        <v>288000150000</v>
      </c>
      <c r="O3796" s="117">
        <f t="shared" si="358"/>
        <v>67</v>
      </c>
      <c r="P3796" s="117">
        <f t="shared" si="359"/>
        <v>33</v>
      </c>
      <c r="R3796" s="117" t="e">
        <f>VLOOKUP(B3796&amp;"-"&amp;C3796,Backgroundconc!$A$3:$E$2100,4,FALSE)</f>
        <v>#N/A</v>
      </c>
      <c r="S3796" s="117" t="e">
        <f>VLOOKUP(B3796&amp;"-"&amp;C3796,Backgroundconc!$A$3:$E$2100,5,FALSE)</f>
        <v>#N/A</v>
      </c>
    </row>
    <row r="3797" spans="1:19">
      <c r="A3797" s="117" t="str">
        <f t="shared" si="356"/>
        <v>67342012</v>
      </c>
      <c r="B3797" s="117">
        <f t="shared" si="354"/>
        <v>67</v>
      </c>
      <c r="C3797" s="117">
        <f t="shared" si="355"/>
        <v>34</v>
      </c>
      <c r="D3797" s="117">
        <v>288000</v>
      </c>
      <c r="E3797" s="117">
        <v>154000</v>
      </c>
      <c r="F3797" s="117">
        <v>2012</v>
      </c>
      <c r="G3797" s="117">
        <v>3.3459409999999998</v>
      </c>
      <c r="N3797" s="117" t="str">
        <f t="shared" si="357"/>
        <v>288000154000</v>
      </c>
      <c r="O3797" s="117">
        <f t="shared" si="358"/>
        <v>67</v>
      </c>
      <c r="P3797" s="117">
        <f t="shared" si="359"/>
        <v>34</v>
      </c>
      <c r="R3797" s="117" t="e">
        <f>VLOOKUP(B3797&amp;"-"&amp;C3797,Backgroundconc!$A$3:$E$2100,4,FALSE)</f>
        <v>#N/A</v>
      </c>
      <c r="S3797" s="117" t="e">
        <f>VLOOKUP(B3797&amp;"-"&amp;C3797,Backgroundconc!$A$3:$E$2100,5,FALSE)</f>
        <v>#N/A</v>
      </c>
    </row>
    <row r="3798" spans="1:19">
      <c r="A3798" s="117" t="str">
        <f t="shared" si="356"/>
        <v>67352012</v>
      </c>
      <c r="B3798" s="117">
        <f t="shared" si="354"/>
        <v>67</v>
      </c>
      <c r="C3798" s="117">
        <f t="shared" si="355"/>
        <v>35</v>
      </c>
      <c r="D3798" s="117">
        <v>288000</v>
      </c>
      <c r="E3798" s="117">
        <v>158000</v>
      </c>
      <c r="F3798" s="117">
        <v>2012</v>
      </c>
      <c r="G3798" s="117">
        <v>3.0216249999999998</v>
      </c>
      <c r="N3798" s="117" t="str">
        <f t="shared" si="357"/>
        <v>288000158000</v>
      </c>
      <c r="O3798" s="117">
        <f t="shared" si="358"/>
        <v>67</v>
      </c>
      <c r="P3798" s="117">
        <f t="shared" si="359"/>
        <v>35</v>
      </c>
      <c r="R3798" s="117" t="e">
        <f>VLOOKUP(B3798&amp;"-"&amp;C3798,Backgroundconc!$A$3:$E$2100,4,FALSE)</f>
        <v>#N/A</v>
      </c>
      <c r="S3798" s="117" t="e">
        <f>VLOOKUP(B3798&amp;"-"&amp;C3798,Backgroundconc!$A$3:$E$2100,5,FALSE)</f>
        <v>#N/A</v>
      </c>
    </row>
    <row r="3799" spans="1:19">
      <c r="A3799" s="117" t="str">
        <f t="shared" si="356"/>
        <v>67362012</v>
      </c>
      <c r="B3799" s="117">
        <f t="shared" si="354"/>
        <v>67</v>
      </c>
      <c r="C3799" s="117">
        <f t="shared" si="355"/>
        <v>36</v>
      </c>
      <c r="D3799" s="117">
        <v>288000</v>
      </c>
      <c r="E3799" s="117">
        <v>162000</v>
      </c>
      <c r="F3799" s="117">
        <v>2012</v>
      </c>
      <c r="G3799" s="117">
        <v>2.9962249999999999</v>
      </c>
      <c r="N3799" s="117" t="str">
        <f t="shared" si="357"/>
        <v>288000162000</v>
      </c>
      <c r="O3799" s="117">
        <f t="shared" si="358"/>
        <v>67</v>
      </c>
      <c r="P3799" s="117">
        <f t="shared" si="359"/>
        <v>36</v>
      </c>
      <c r="R3799" s="117" t="e">
        <f>VLOOKUP(B3799&amp;"-"&amp;C3799,Backgroundconc!$A$3:$E$2100,4,FALSE)</f>
        <v>#N/A</v>
      </c>
      <c r="S3799" s="117" t="e">
        <f>VLOOKUP(B3799&amp;"-"&amp;C3799,Backgroundconc!$A$3:$E$2100,5,FALSE)</f>
        <v>#N/A</v>
      </c>
    </row>
    <row r="3800" spans="1:19">
      <c r="A3800" s="117" t="str">
        <f t="shared" si="356"/>
        <v>67372012</v>
      </c>
      <c r="B3800" s="117">
        <f t="shared" si="354"/>
        <v>67</v>
      </c>
      <c r="C3800" s="117">
        <f t="shared" si="355"/>
        <v>37</v>
      </c>
      <c r="D3800" s="117">
        <v>288000</v>
      </c>
      <c r="E3800" s="117">
        <v>166000</v>
      </c>
      <c r="F3800" s="117">
        <v>2012</v>
      </c>
      <c r="G3800" s="117">
        <v>3.1349990000000001</v>
      </c>
      <c r="N3800" s="117" t="str">
        <f t="shared" si="357"/>
        <v>288000166000</v>
      </c>
      <c r="O3800" s="117">
        <f t="shared" si="358"/>
        <v>67</v>
      </c>
      <c r="P3800" s="117">
        <f t="shared" si="359"/>
        <v>37</v>
      </c>
      <c r="R3800" s="117" t="e">
        <f>VLOOKUP(B3800&amp;"-"&amp;C3800,Backgroundconc!$A$3:$E$2100,4,FALSE)</f>
        <v>#N/A</v>
      </c>
      <c r="S3800" s="117" t="e">
        <f>VLOOKUP(B3800&amp;"-"&amp;C3800,Backgroundconc!$A$3:$E$2100,5,FALSE)</f>
        <v>#N/A</v>
      </c>
    </row>
    <row r="3801" spans="1:19">
      <c r="A3801" s="117" t="str">
        <f t="shared" si="356"/>
        <v>67382012</v>
      </c>
      <c r="B3801" s="117">
        <f t="shared" si="354"/>
        <v>67</v>
      </c>
      <c r="C3801" s="117">
        <f t="shared" si="355"/>
        <v>38</v>
      </c>
      <c r="D3801" s="117">
        <v>288000</v>
      </c>
      <c r="E3801" s="117">
        <v>170000</v>
      </c>
      <c r="F3801" s="117">
        <v>2012</v>
      </c>
      <c r="G3801" s="117">
        <v>3.3184990000000001</v>
      </c>
      <c r="N3801" s="117" t="str">
        <f t="shared" si="357"/>
        <v>288000170000</v>
      </c>
      <c r="O3801" s="117">
        <f t="shared" si="358"/>
        <v>67</v>
      </c>
      <c r="P3801" s="117">
        <f t="shared" si="359"/>
        <v>38</v>
      </c>
      <c r="R3801" s="117" t="e">
        <f>VLOOKUP(B3801&amp;"-"&amp;C3801,Backgroundconc!$A$3:$E$2100,4,FALSE)</f>
        <v>#N/A</v>
      </c>
      <c r="S3801" s="117" t="e">
        <f>VLOOKUP(B3801&amp;"-"&amp;C3801,Backgroundconc!$A$3:$E$2100,5,FALSE)</f>
        <v>#N/A</v>
      </c>
    </row>
    <row r="3802" spans="1:19">
      <c r="A3802" s="117" t="str">
        <f t="shared" si="356"/>
        <v>67392012</v>
      </c>
      <c r="B3802" s="117">
        <f t="shared" si="354"/>
        <v>67</v>
      </c>
      <c r="C3802" s="117">
        <f t="shared" si="355"/>
        <v>39</v>
      </c>
      <c r="D3802" s="117">
        <v>288000</v>
      </c>
      <c r="E3802" s="117">
        <v>174000</v>
      </c>
      <c r="F3802" s="117">
        <v>2012</v>
      </c>
      <c r="G3802" s="117">
        <v>3.3947919999999998</v>
      </c>
      <c r="N3802" s="117" t="str">
        <f t="shared" si="357"/>
        <v>288000174000</v>
      </c>
      <c r="O3802" s="117">
        <f t="shared" si="358"/>
        <v>67</v>
      </c>
      <c r="P3802" s="117">
        <f t="shared" si="359"/>
        <v>39</v>
      </c>
      <c r="R3802" s="117" t="e">
        <f>VLOOKUP(B3802&amp;"-"&amp;C3802,Backgroundconc!$A$3:$E$2100,4,FALSE)</f>
        <v>#N/A</v>
      </c>
      <c r="S3802" s="117" t="e">
        <f>VLOOKUP(B3802&amp;"-"&amp;C3802,Backgroundconc!$A$3:$E$2100,5,FALSE)</f>
        <v>#N/A</v>
      </c>
    </row>
    <row r="3803" spans="1:19">
      <c r="A3803" s="117" t="str">
        <f t="shared" si="356"/>
        <v>67402012</v>
      </c>
      <c r="B3803" s="117">
        <f t="shared" si="354"/>
        <v>67</v>
      </c>
      <c r="C3803" s="117">
        <f t="shared" si="355"/>
        <v>40</v>
      </c>
      <c r="D3803" s="117">
        <v>288000</v>
      </c>
      <c r="E3803" s="117">
        <v>178000</v>
      </c>
      <c r="F3803" s="117">
        <v>2012</v>
      </c>
      <c r="G3803" s="117">
        <v>3.5196329999999998</v>
      </c>
      <c r="N3803" s="117" t="str">
        <f t="shared" si="357"/>
        <v>288000178000</v>
      </c>
      <c r="O3803" s="117">
        <f t="shared" si="358"/>
        <v>67</v>
      </c>
      <c r="P3803" s="117">
        <f t="shared" si="359"/>
        <v>40</v>
      </c>
      <c r="R3803" s="117" t="e">
        <f>VLOOKUP(B3803&amp;"-"&amp;C3803,Backgroundconc!$A$3:$E$2100,4,FALSE)</f>
        <v>#N/A</v>
      </c>
      <c r="S3803" s="117" t="e">
        <f>VLOOKUP(B3803&amp;"-"&amp;C3803,Backgroundconc!$A$3:$E$2100,5,FALSE)</f>
        <v>#N/A</v>
      </c>
    </row>
    <row r="3804" spans="1:19">
      <c r="A3804" s="117" t="str">
        <f t="shared" si="356"/>
        <v>67412012</v>
      </c>
      <c r="B3804" s="117">
        <f t="shared" ref="B3804:B3867" si="360">(D3804-24000)/4000+1</f>
        <v>67</v>
      </c>
      <c r="C3804" s="117">
        <f t="shared" ref="C3804:C3867" si="361">(E3804-22000)/4000+1</f>
        <v>41</v>
      </c>
      <c r="D3804" s="117">
        <v>288000</v>
      </c>
      <c r="E3804" s="117">
        <v>182000</v>
      </c>
      <c r="F3804" s="117">
        <v>2012</v>
      </c>
      <c r="G3804" s="117">
        <v>3.1966600000000001</v>
      </c>
      <c r="N3804" s="117" t="str">
        <f t="shared" si="357"/>
        <v>288000182000</v>
      </c>
      <c r="O3804" s="117">
        <f t="shared" si="358"/>
        <v>67</v>
      </c>
      <c r="P3804" s="117">
        <f t="shared" si="359"/>
        <v>41</v>
      </c>
      <c r="R3804" s="117" t="e">
        <f>VLOOKUP(B3804&amp;"-"&amp;C3804,Backgroundconc!$A$3:$E$2100,4,FALSE)</f>
        <v>#N/A</v>
      </c>
      <c r="S3804" s="117" t="e">
        <f>VLOOKUP(B3804&amp;"-"&amp;C3804,Backgroundconc!$A$3:$E$2100,5,FALSE)</f>
        <v>#N/A</v>
      </c>
    </row>
    <row r="3805" spans="1:19">
      <c r="A3805" s="117" t="str">
        <f t="shared" si="356"/>
        <v>67422012</v>
      </c>
      <c r="B3805" s="117">
        <f t="shared" si="360"/>
        <v>67</v>
      </c>
      <c r="C3805" s="117">
        <f t="shared" si="361"/>
        <v>42</v>
      </c>
      <c r="D3805" s="117">
        <v>288000</v>
      </c>
      <c r="E3805" s="117">
        <v>186000</v>
      </c>
      <c r="F3805" s="117">
        <v>2012</v>
      </c>
      <c r="G3805" s="117">
        <v>3.463368</v>
      </c>
      <c r="N3805" s="117" t="str">
        <f t="shared" si="357"/>
        <v>288000186000</v>
      </c>
      <c r="O3805" s="117">
        <f t="shared" si="358"/>
        <v>67</v>
      </c>
      <c r="P3805" s="117">
        <f t="shared" si="359"/>
        <v>42</v>
      </c>
      <c r="R3805" s="117" t="e">
        <f>VLOOKUP(B3805&amp;"-"&amp;C3805,Backgroundconc!$A$3:$E$2100,4,FALSE)</f>
        <v>#N/A</v>
      </c>
      <c r="S3805" s="117" t="e">
        <f>VLOOKUP(B3805&amp;"-"&amp;C3805,Backgroundconc!$A$3:$E$2100,5,FALSE)</f>
        <v>#N/A</v>
      </c>
    </row>
    <row r="3806" spans="1:19">
      <c r="A3806" s="117" t="str">
        <f t="shared" si="356"/>
        <v>67432012</v>
      </c>
      <c r="B3806" s="117">
        <f t="shared" si="360"/>
        <v>67</v>
      </c>
      <c r="C3806" s="117">
        <f t="shared" si="361"/>
        <v>43</v>
      </c>
      <c r="D3806" s="117">
        <v>288000</v>
      </c>
      <c r="E3806" s="117">
        <v>190000</v>
      </c>
      <c r="F3806" s="117">
        <v>2012</v>
      </c>
      <c r="G3806" s="117">
        <v>3.506176</v>
      </c>
      <c r="N3806" s="117" t="str">
        <f t="shared" si="357"/>
        <v>288000190000</v>
      </c>
      <c r="O3806" s="117">
        <f t="shared" si="358"/>
        <v>67</v>
      </c>
      <c r="P3806" s="117">
        <f t="shared" si="359"/>
        <v>43</v>
      </c>
      <c r="R3806" s="117" t="e">
        <f>VLOOKUP(B3806&amp;"-"&amp;C3806,Backgroundconc!$A$3:$E$2100,4,FALSE)</f>
        <v>#N/A</v>
      </c>
      <c r="S3806" s="117" t="e">
        <f>VLOOKUP(B3806&amp;"-"&amp;C3806,Backgroundconc!$A$3:$E$2100,5,FALSE)</f>
        <v>#N/A</v>
      </c>
    </row>
    <row r="3807" spans="1:19">
      <c r="A3807" s="117" t="str">
        <f t="shared" si="356"/>
        <v>67442012</v>
      </c>
      <c r="B3807" s="117">
        <f t="shared" si="360"/>
        <v>67</v>
      </c>
      <c r="C3807" s="117">
        <f t="shared" si="361"/>
        <v>44</v>
      </c>
      <c r="D3807" s="117">
        <v>288000</v>
      </c>
      <c r="E3807" s="117">
        <v>194000</v>
      </c>
      <c r="F3807" s="117">
        <v>2012</v>
      </c>
      <c r="G3807" s="117">
        <v>3.3890400000000001</v>
      </c>
      <c r="N3807" s="117" t="str">
        <f t="shared" si="357"/>
        <v>288000194000</v>
      </c>
      <c r="O3807" s="117">
        <f t="shared" si="358"/>
        <v>67</v>
      </c>
      <c r="P3807" s="117">
        <f t="shared" si="359"/>
        <v>44</v>
      </c>
      <c r="R3807" s="117" t="e">
        <f>VLOOKUP(B3807&amp;"-"&amp;C3807,Backgroundconc!$A$3:$E$2100,4,FALSE)</f>
        <v>#N/A</v>
      </c>
      <c r="S3807" s="117" t="e">
        <f>VLOOKUP(B3807&amp;"-"&amp;C3807,Backgroundconc!$A$3:$E$2100,5,FALSE)</f>
        <v>#N/A</v>
      </c>
    </row>
    <row r="3808" spans="1:19">
      <c r="A3808" s="117" t="str">
        <f t="shared" si="356"/>
        <v>67452012</v>
      </c>
      <c r="B3808" s="117">
        <f t="shared" si="360"/>
        <v>67</v>
      </c>
      <c r="C3808" s="117">
        <f t="shared" si="361"/>
        <v>45</v>
      </c>
      <c r="D3808" s="117">
        <v>288000</v>
      </c>
      <c r="E3808" s="117">
        <v>198000</v>
      </c>
      <c r="F3808" s="117">
        <v>2012</v>
      </c>
      <c r="G3808" s="117">
        <v>3.2701760000000002</v>
      </c>
      <c r="N3808" s="117" t="str">
        <f t="shared" si="357"/>
        <v>288000198000</v>
      </c>
      <c r="O3808" s="117">
        <f t="shared" si="358"/>
        <v>67</v>
      </c>
      <c r="P3808" s="117">
        <f t="shared" si="359"/>
        <v>45</v>
      </c>
      <c r="R3808" s="117" t="e">
        <f>VLOOKUP(B3808&amp;"-"&amp;C3808,Backgroundconc!$A$3:$E$2100,4,FALSE)</f>
        <v>#N/A</v>
      </c>
      <c r="S3808" s="117" t="e">
        <f>VLOOKUP(B3808&amp;"-"&amp;C3808,Backgroundconc!$A$3:$E$2100,5,FALSE)</f>
        <v>#N/A</v>
      </c>
    </row>
    <row r="3809" spans="1:19">
      <c r="A3809" s="117" t="str">
        <f t="shared" si="356"/>
        <v>67462012</v>
      </c>
      <c r="B3809" s="117">
        <f t="shared" si="360"/>
        <v>67</v>
      </c>
      <c r="C3809" s="117">
        <f t="shared" si="361"/>
        <v>46</v>
      </c>
      <c r="D3809" s="117">
        <v>288000</v>
      </c>
      <c r="E3809" s="117">
        <v>202000</v>
      </c>
      <c r="F3809" s="117">
        <v>2012</v>
      </c>
      <c r="G3809" s="117">
        <v>3.390819</v>
      </c>
      <c r="N3809" s="117" t="str">
        <f t="shared" si="357"/>
        <v>288000202000</v>
      </c>
      <c r="O3809" s="117">
        <f t="shared" si="358"/>
        <v>67</v>
      </c>
      <c r="P3809" s="117">
        <f t="shared" si="359"/>
        <v>46</v>
      </c>
      <c r="R3809" s="117" t="e">
        <f>VLOOKUP(B3809&amp;"-"&amp;C3809,Backgroundconc!$A$3:$E$2100,4,FALSE)</f>
        <v>#N/A</v>
      </c>
      <c r="S3809" s="117" t="e">
        <f>VLOOKUP(B3809&amp;"-"&amp;C3809,Backgroundconc!$A$3:$E$2100,5,FALSE)</f>
        <v>#N/A</v>
      </c>
    </row>
    <row r="3810" spans="1:19">
      <c r="A3810" s="117" t="str">
        <f t="shared" si="356"/>
        <v>67472012</v>
      </c>
      <c r="B3810" s="117">
        <f t="shared" si="360"/>
        <v>67</v>
      </c>
      <c r="C3810" s="117">
        <f t="shared" si="361"/>
        <v>47</v>
      </c>
      <c r="D3810" s="117">
        <v>288000</v>
      </c>
      <c r="E3810" s="117">
        <v>206000</v>
      </c>
      <c r="F3810" s="117">
        <v>2012</v>
      </c>
      <c r="G3810" s="117">
        <v>3.1805110000000001</v>
      </c>
      <c r="N3810" s="117" t="str">
        <f t="shared" si="357"/>
        <v>288000206000</v>
      </c>
      <c r="O3810" s="117">
        <f t="shared" si="358"/>
        <v>67</v>
      </c>
      <c r="P3810" s="117">
        <f t="shared" si="359"/>
        <v>47</v>
      </c>
      <c r="R3810" s="117" t="e">
        <f>VLOOKUP(B3810&amp;"-"&amp;C3810,Backgroundconc!$A$3:$E$2100,4,FALSE)</f>
        <v>#N/A</v>
      </c>
      <c r="S3810" s="117" t="e">
        <f>VLOOKUP(B3810&amp;"-"&amp;C3810,Backgroundconc!$A$3:$E$2100,5,FALSE)</f>
        <v>#N/A</v>
      </c>
    </row>
    <row r="3811" spans="1:19">
      <c r="A3811" s="117" t="str">
        <f t="shared" si="356"/>
        <v>67482012</v>
      </c>
      <c r="B3811" s="117">
        <f t="shared" si="360"/>
        <v>67</v>
      </c>
      <c r="C3811" s="117">
        <f t="shared" si="361"/>
        <v>48</v>
      </c>
      <c r="D3811" s="117">
        <v>288000</v>
      </c>
      <c r="E3811" s="117">
        <v>210000</v>
      </c>
      <c r="F3811" s="117">
        <v>2012</v>
      </c>
      <c r="G3811" s="117">
        <v>3.105213</v>
      </c>
      <c r="N3811" s="117" t="str">
        <f t="shared" si="357"/>
        <v>288000210000</v>
      </c>
      <c r="O3811" s="117">
        <f t="shared" si="358"/>
        <v>67</v>
      </c>
      <c r="P3811" s="117">
        <f t="shared" si="359"/>
        <v>48</v>
      </c>
      <c r="R3811" s="117" t="e">
        <f>VLOOKUP(B3811&amp;"-"&amp;C3811,Backgroundconc!$A$3:$E$2100,4,FALSE)</f>
        <v>#N/A</v>
      </c>
      <c r="S3811" s="117" t="e">
        <f>VLOOKUP(B3811&amp;"-"&amp;C3811,Backgroundconc!$A$3:$E$2100,5,FALSE)</f>
        <v>#N/A</v>
      </c>
    </row>
    <row r="3812" spans="1:19">
      <c r="A3812" s="117" t="str">
        <f t="shared" si="356"/>
        <v>67492012</v>
      </c>
      <c r="B3812" s="117">
        <f t="shared" si="360"/>
        <v>67</v>
      </c>
      <c r="C3812" s="117">
        <f t="shared" si="361"/>
        <v>49</v>
      </c>
      <c r="D3812" s="117">
        <v>288000</v>
      </c>
      <c r="E3812" s="117">
        <v>214000</v>
      </c>
      <c r="F3812" s="117">
        <v>2012</v>
      </c>
      <c r="G3812" s="117">
        <v>3.3851239999999998</v>
      </c>
      <c r="N3812" s="117" t="str">
        <f t="shared" si="357"/>
        <v>288000214000</v>
      </c>
      <c r="O3812" s="117">
        <f t="shared" si="358"/>
        <v>67</v>
      </c>
      <c r="P3812" s="117">
        <f t="shared" si="359"/>
        <v>49</v>
      </c>
      <c r="R3812" s="117" t="e">
        <f>VLOOKUP(B3812&amp;"-"&amp;C3812,Backgroundconc!$A$3:$E$2100,4,FALSE)</f>
        <v>#N/A</v>
      </c>
      <c r="S3812" s="117" t="e">
        <f>VLOOKUP(B3812&amp;"-"&amp;C3812,Backgroundconc!$A$3:$E$2100,5,FALSE)</f>
        <v>#N/A</v>
      </c>
    </row>
    <row r="3813" spans="1:19">
      <c r="A3813" s="117" t="str">
        <f t="shared" si="356"/>
        <v>67502012</v>
      </c>
      <c r="B3813" s="117">
        <f t="shared" si="360"/>
        <v>67</v>
      </c>
      <c r="C3813" s="117">
        <f t="shared" si="361"/>
        <v>50</v>
      </c>
      <c r="D3813" s="117">
        <v>288000</v>
      </c>
      <c r="E3813" s="117">
        <v>218000</v>
      </c>
      <c r="F3813" s="117">
        <v>2012</v>
      </c>
      <c r="G3813" s="117">
        <v>3.2409829999999999</v>
      </c>
      <c r="N3813" s="117" t="str">
        <f t="shared" si="357"/>
        <v>288000218000</v>
      </c>
      <c r="O3813" s="117">
        <f t="shared" si="358"/>
        <v>67</v>
      </c>
      <c r="P3813" s="117">
        <f t="shared" si="359"/>
        <v>50</v>
      </c>
      <c r="R3813" s="117" t="e">
        <f>VLOOKUP(B3813&amp;"-"&amp;C3813,Backgroundconc!$A$3:$E$2100,4,FALSE)</f>
        <v>#N/A</v>
      </c>
      <c r="S3813" s="117" t="e">
        <f>VLOOKUP(B3813&amp;"-"&amp;C3813,Backgroundconc!$A$3:$E$2100,5,FALSE)</f>
        <v>#N/A</v>
      </c>
    </row>
    <row r="3814" spans="1:19">
      <c r="A3814" s="117" t="str">
        <f t="shared" si="356"/>
        <v>67512012</v>
      </c>
      <c r="B3814" s="117">
        <f t="shared" si="360"/>
        <v>67</v>
      </c>
      <c r="C3814" s="117">
        <f t="shared" si="361"/>
        <v>51</v>
      </c>
      <c r="D3814" s="117">
        <v>288000</v>
      </c>
      <c r="E3814" s="117">
        <v>222000</v>
      </c>
      <c r="F3814" s="117">
        <v>2012</v>
      </c>
      <c r="G3814" s="117">
        <v>3.1997429999999998</v>
      </c>
      <c r="N3814" s="117" t="str">
        <f t="shared" si="357"/>
        <v>288000222000</v>
      </c>
      <c r="O3814" s="117">
        <f t="shared" si="358"/>
        <v>67</v>
      </c>
      <c r="P3814" s="117">
        <f t="shared" si="359"/>
        <v>51</v>
      </c>
      <c r="R3814" s="117" t="e">
        <f>VLOOKUP(B3814&amp;"-"&amp;C3814,Backgroundconc!$A$3:$E$2100,4,FALSE)</f>
        <v>#N/A</v>
      </c>
      <c r="S3814" s="117" t="e">
        <f>VLOOKUP(B3814&amp;"-"&amp;C3814,Backgroundconc!$A$3:$E$2100,5,FALSE)</f>
        <v>#N/A</v>
      </c>
    </row>
    <row r="3815" spans="1:19">
      <c r="A3815" s="117" t="str">
        <f t="shared" si="356"/>
        <v>67522012</v>
      </c>
      <c r="B3815" s="117">
        <f t="shared" si="360"/>
        <v>67</v>
      </c>
      <c r="C3815" s="117">
        <f t="shared" si="361"/>
        <v>52</v>
      </c>
      <c r="D3815" s="117">
        <v>288000</v>
      </c>
      <c r="E3815" s="117">
        <v>226000</v>
      </c>
      <c r="F3815" s="117">
        <v>2012</v>
      </c>
      <c r="G3815" s="117">
        <v>3.3625780000000001</v>
      </c>
      <c r="N3815" s="117" t="str">
        <f t="shared" si="357"/>
        <v>288000226000</v>
      </c>
      <c r="O3815" s="117">
        <f t="shared" si="358"/>
        <v>67</v>
      </c>
      <c r="P3815" s="117">
        <f t="shared" si="359"/>
        <v>52</v>
      </c>
      <c r="R3815" s="117" t="e">
        <f>VLOOKUP(B3815&amp;"-"&amp;C3815,Backgroundconc!$A$3:$E$2100,4,FALSE)</f>
        <v>#N/A</v>
      </c>
      <c r="S3815" s="117" t="e">
        <f>VLOOKUP(B3815&amp;"-"&amp;C3815,Backgroundconc!$A$3:$E$2100,5,FALSE)</f>
        <v>#N/A</v>
      </c>
    </row>
    <row r="3816" spans="1:19">
      <c r="A3816" s="117" t="str">
        <f t="shared" si="356"/>
        <v>67532012</v>
      </c>
      <c r="B3816" s="117">
        <f t="shared" si="360"/>
        <v>67</v>
      </c>
      <c r="C3816" s="117">
        <f t="shared" si="361"/>
        <v>53</v>
      </c>
      <c r="D3816" s="117">
        <v>288000</v>
      </c>
      <c r="E3816" s="117">
        <v>230000</v>
      </c>
      <c r="F3816" s="117">
        <v>2012</v>
      </c>
      <c r="G3816" s="117">
        <v>3.2655530000000002</v>
      </c>
      <c r="N3816" s="117" t="str">
        <f t="shared" si="357"/>
        <v>288000230000</v>
      </c>
      <c r="O3816" s="117">
        <f t="shared" si="358"/>
        <v>67</v>
      </c>
      <c r="P3816" s="117">
        <f t="shared" si="359"/>
        <v>53</v>
      </c>
      <c r="R3816" s="117" t="e">
        <f>VLOOKUP(B3816&amp;"-"&amp;C3816,Backgroundconc!$A$3:$E$2100,4,FALSE)</f>
        <v>#N/A</v>
      </c>
      <c r="S3816" s="117" t="e">
        <f>VLOOKUP(B3816&amp;"-"&amp;C3816,Backgroundconc!$A$3:$E$2100,5,FALSE)</f>
        <v>#N/A</v>
      </c>
    </row>
    <row r="3817" spans="1:19">
      <c r="A3817" s="117" t="str">
        <f t="shared" si="356"/>
        <v>67542012</v>
      </c>
      <c r="B3817" s="117">
        <f t="shared" si="360"/>
        <v>67</v>
      </c>
      <c r="C3817" s="117">
        <f t="shared" si="361"/>
        <v>54</v>
      </c>
      <c r="D3817" s="117">
        <v>288000</v>
      </c>
      <c r="E3817" s="117">
        <v>234000</v>
      </c>
      <c r="F3817" s="117">
        <v>2012</v>
      </c>
      <c r="G3817" s="117">
        <v>3.3898649999999999</v>
      </c>
      <c r="N3817" s="117" t="str">
        <f t="shared" si="357"/>
        <v>288000234000</v>
      </c>
      <c r="O3817" s="117">
        <f t="shared" si="358"/>
        <v>67</v>
      </c>
      <c r="P3817" s="117">
        <f t="shared" si="359"/>
        <v>54</v>
      </c>
      <c r="R3817" s="117" t="e">
        <f>VLOOKUP(B3817&amp;"-"&amp;C3817,Backgroundconc!$A$3:$E$2100,4,FALSE)</f>
        <v>#N/A</v>
      </c>
      <c r="S3817" s="117" t="e">
        <f>VLOOKUP(B3817&amp;"-"&amp;C3817,Backgroundconc!$A$3:$E$2100,5,FALSE)</f>
        <v>#N/A</v>
      </c>
    </row>
    <row r="3818" spans="1:19">
      <c r="A3818" s="117" t="str">
        <f t="shared" si="356"/>
        <v>67552012</v>
      </c>
      <c r="B3818" s="117">
        <f t="shared" si="360"/>
        <v>67</v>
      </c>
      <c r="C3818" s="117">
        <f t="shared" si="361"/>
        <v>55</v>
      </c>
      <c r="D3818" s="117">
        <v>288000</v>
      </c>
      <c r="E3818" s="117">
        <v>238000</v>
      </c>
      <c r="F3818" s="117">
        <v>2012</v>
      </c>
      <c r="G3818" s="117">
        <v>3.3147160000000002</v>
      </c>
      <c r="N3818" s="117" t="str">
        <f t="shared" si="357"/>
        <v>288000238000</v>
      </c>
      <c r="O3818" s="117">
        <f t="shared" si="358"/>
        <v>67</v>
      </c>
      <c r="P3818" s="117">
        <f t="shared" si="359"/>
        <v>55</v>
      </c>
      <c r="R3818" s="117" t="e">
        <f>VLOOKUP(B3818&amp;"-"&amp;C3818,Backgroundconc!$A$3:$E$2100,4,FALSE)</f>
        <v>#N/A</v>
      </c>
      <c r="S3818" s="117" t="e">
        <f>VLOOKUP(B3818&amp;"-"&amp;C3818,Backgroundconc!$A$3:$E$2100,5,FALSE)</f>
        <v>#N/A</v>
      </c>
    </row>
    <row r="3819" spans="1:19">
      <c r="A3819" s="117" t="str">
        <f t="shared" si="356"/>
        <v>67562012</v>
      </c>
      <c r="B3819" s="117">
        <f t="shared" si="360"/>
        <v>67</v>
      </c>
      <c r="C3819" s="117">
        <f t="shared" si="361"/>
        <v>56</v>
      </c>
      <c r="D3819" s="117">
        <v>288000</v>
      </c>
      <c r="E3819" s="117">
        <v>242000</v>
      </c>
      <c r="F3819" s="117">
        <v>2012</v>
      </c>
      <c r="G3819" s="117">
        <v>3.3244189999999998</v>
      </c>
      <c r="N3819" s="117" t="str">
        <f t="shared" si="357"/>
        <v>288000242000</v>
      </c>
      <c r="O3819" s="117">
        <f t="shared" si="358"/>
        <v>67</v>
      </c>
      <c r="P3819" s="117">
        <f t="shared" si="359"/>
        <v>56</v>
      </c>
      <c r="R3819" s="117" t="e">
        <f>VLOOKUP(B3819&amp;"-"&amp;C3819,Backgroundconc!$A$3:$E$2100,4,FALSE)</f>
        <v>#N/A</v>
      </c>
      <c r="S3819" s="117" t="e">
        <f>VLOOKUP(B3819&amp;"-"&amp;C3819,Backgroundconc!$A$3:$E$2100,5,FALSE)</f>
        <v>#N/A</v>
      </c>
    </row>
    <row r="3820" spans="1:19">
      <c r="A3820" s="117" t="str">
        <f t="shared" si="356"/>
        <v>67572012</v>
      </c>
      <c r="B3820" s="117">
        <f t="shared" si="360"/>
        <v>67</v>
      </c>
      <c r="C3820" s="117">
        <f t="shared" si="361"/>
        <v>57</v>
      </c>
      <c r="D3820" s="117">
        <v>288000</v>
      </c>
      <c r="E3820" s="117">
        <v>246000</v>
      </c>
      <c r="F3820" s="117">
        <v>2012</v>
      </c>
      <c r="G3820" s="117">
        <v>3.2968709999999999</v>
      </c>
      <c r="N3820" s="117" t="str">
        <f t="shared" si="357"/>
        <v>288000246000</v>
      </c>
      <c r="O3820" s="117">
        <f t="shared" si="358"/>
        <v>67</v>
      </c>
      <c r="P3820" s="117">
        <f t="shared" si="359"/>
        <v>57</v>
      </c>
      <c r="R3820" s="117" t="e">
        <f>VLOOKUP(B3820&amp;"-"&amp;C3820,Backgroundconc!$A$3:$E$2100,4,FALSE)</f>
        <v>#N/A</v>
      </c>
      <c r="S3820" s="117" t="e">
        <f>VLOOKUP(B3820&amp;"-"&amp;C3820,Backgroundconc!$A$3:$E$2100,5,FALSE)</f>
        <v>#N/A</v>
      </c>
    </row>
    <row r="3821" spans="1:19">
      <c r="A3821" s="117" t="str">
        <f t="shared" si="356"/>
        <v>6812012</v>
      </c>
      <c r="B3821" s="117">
        <f t="shared" si="360"/>
        <v>68</v>
      </c>
      <c r="C3821" s="117">
        <f t="shared" si="361"/>
        <v>1</v>
      </c>
      <c r="D3821" s="117">
        <v>292000</v>
      </c>
      <c r="E3821" s="117">
        <v>22000</v>
      </c>
      <c r="F3821" s="117">
        <v>2012</v>
      </c>
      <c r="G3821" s="117">
        <v>3.2026349999999999</v>
      </c>
      <c r="N3821" s="117" t="str">
        <f t="shared" si="357"/>
        <v>29200022000</v>
      </c>
      <c r="O3821" s="117">
        <f t="shared" si="358"/>
        <v>68</v>
      </c>
      <c r="P3821" s="117">
        <f t="shared" si="359"/>
        <v>1</v>
      </c>
      <c r="R3821" s="117" t="e">
        <f>VLOOKUP(B3821&amp;"-"&amp;C3821,Backgroundconc!$A$3:$E$2100,4,FALSE)</f>
        <v>#N/A</v>
      </c>
      <c r="S3821" s="117" t="e">
        <f>VLOOKUP(B3821&amp;"-"&amp;C3821,Backgroundconc!$A$3:$E$2100,5,FALSE)</f>
        <v>#N/A</v>
      </c>
    </row>
    <row r="3822" spans="1:19">
      <c r="A3822" s="117" t="str">
        <f t="shared" si="356"/>
        <v>6822012</v>
      </c>
      <c r="B3822" s="117">
        <f t="shared" si="360"/>
        <v>68</v>
      </c>
      <c r="C3822" s="117">
        <f t="shared" si="361"/>
        <v>2</v>
      </c>
      <c r="D3822" s="117">
        <v>292000</v>
      </c>
      <c r="E3822" s="117">
        <v>26000</v>
      </c>
      <c r="F3822" s="117">
        <v>2012</v>
      </c>
      <c r="G3822" s="117">
        <v>3.2370999999999999</v>
      </c>
      <c r="N3822" s="117" t="str">
        <f t="shared" si="357"/>
        <v>29200026000</v>
      </c>
      <c r="O3822" s="117">
        <f t="shared" si="358"/>
        <v>68</v>
      </c>
      <c r="P3822" s="117">
        <f t="shared" si="359"/>
        <v>2</v>
      </c>
      <c r="R3822" s="117" t="e">
        <f>VLOOKUP(B3822&amp;"-"&amp;C3822,Backgroundconc!$A$3:$E$2100,4,FALSE)</f>
        <v>#N/A</v>
      </c>
      <c r="S3822" s="117" t="e">
        <f>VLOOKUP(B3822&amp;"-"&amp;C3822,Backgroundconc!$A$3:$E$2100,5,FALSE)</f>
        <v>#N/A</v>
      </c>
    </row>
    <row r="3823" spans="1:19">
      <c r="A3823" s="117" t="str">
        <f t="shared" si="356"/>
        <v>6832012</v>
      </c>
      <c r="B3823" s="117">
        <f t="shared" si="360"/>
        <v>68</v>
      </c>
      <c r="C3823" s="117">
        <f t="shared" si="361"/>
        <v>3</v>
      </c>
      <c r="D3823" s="117">
        <v>292000</v>
      </c>
      <c r="E3823" s="117">
        <v>30000</v>
      </c>
      <c r="F3823" s="117">
        <v>2012</v>
      </c>
      <c r="G3823" s="117">
        <v>3.184857</v>
      </c>
      <c r="N3823" s="117" t="str">
        <f t="shared" si="357"/>
        <v>29200030000</v>
      </c>
      <c r="O3823" s="117">
        <f t="shared" si="358"/>
        <v>68</v>
      </c>
      <c r="P3823" s="117">
        <f t="shared" si="359"/>
        <v>3</v>
      </c>
      <c r="R3823" s="117" t="e">
        <f>VLOOKUP(B3823&amp;"-"&amp;C3823,Backgroundconc!$A$3:$E$2100,4,FALSE)</f>
        <v>#N/A</v>
      </c>
      <c r="S3823" s="117" t="e">
        <f>VLOOKUP(B3823&amp;"-"&amp;C3823,Backgroundconc!$A$3:$E$2100,5,FALSE)</f>
        <v>#N/A</v>
      </c>
    </row>
    <row r="3824" spans="1:19">
      <c r="A3824" s="117" t="str">
        <f t="shared" si="356"/>
        <v>6842012</v>
      </c>
      <c r="B3824" s="117">
        <f t="shared" si="360"/>
        <v>68</v>
      </c>
      <c r="C3824" s="117">
        <f t="shared" si="361"/>
        <v>4</v>
      </c>
      <c r="D3824" s="117">
        <v>292000</v>
      </c>
      <c r="E3824" s="117">
        <v>34000</v>
      </c>
      <c r="F3824" s="117">
        <v>2012</v>
      </c>
      <c r="G3824" s="117">
        <v>3.36768</v>
      </c>
      <c r="N3824" s="117" t="str">
        <f t="shared" si="357"/>
        <v>29200034000</v>
      </c>
      <c r="O3824" s="117">
        <f t="shared" si="358"/>
        <v>68</v>
      </c>
      <c r="P3824" s="117">
        <f t="shared" si="359"/>
        <v>4</v>
      </c>
      <c r="R3824" s="117" t="e">
        <f>VLOOKUP(B3824&amp;"-"&amp;C3824,Backgroundconc!$A$3:$E$2100,4,FALSE)</f>
        <v>#N/A</v>
      </c>
      <c r="S3824" s="117" t="e">
        <f>VLOOKUP(B3824&amp;"-"&amp;C3824,Backgroundconc!$A$3:$E$2100,5,FALSE)</f>
        <v>#N/A</v>
      </c>
    </row>
    <row r="3825" spans="1:19">
      <c r="A3825" s="117" t="str">
        <f t="shared" si="356"/>
        <v>6852012</v>
      </c>
      <c r="B3825" s="117">
        <f t="shared" si="360"/>
        <v>68</v>
      </c>
      <c r="C3825" s="117">
        <f t="shared" si="361"/>
        <v>5</v>
      </c>
      <c r="D3825" s="117">
        <v>292000</v>
      </c>
      <c r="E3825" s="117">
        <v>38000</v>
      </c>
      <c r="F3825" s="117">
        <v>2012</v>
      </c>
      <c r="G3825" s="117">
        <v>3.1962950000000001</v>
      </c>
      <c r="N3825" s="117" t="str">
        <f t="shared" si="357"/>
        <v>29200038000</v>
      </c>
      <c r="O3825" s="117">
        <f t="shared" si="358"/>
        <v>68</v>
      </c>
      <c r="P3825" s="117">
        <f t="shared" si="359"/>
        <v>5</v>
      </c>
      <c r="R3825" s="117" t="e">
        <f>VLOOKUP(B3825&amp;"-"&amp;C3825,Backgroundconc!$A$3:$E$2100,4,FALSE)</f>
        <v>#N/A</v>
      </c>
      <c r="S3825" s="117" t="e">
        <f>VLOOKUP(B3825&amp;"-"&amp;C3825,Backgroundconc!$A$3:$E$2100,5,FALSE)</f>
        <v>#N/A</v>
      </c>
    </row>
    <row r="3826" spans="1:19">
      <c r="A3826" s="117" t="str">
        <f t="shared" si="356"/>
        <v>6862012</v>
      </c>
      <c r="B3826" s="117">
        <f t="shared" si="360"/>
        <v>68</v>
      </c>
      <c r="C3826" s="117">
        <f t="shared" si="361"/>
        <v>6</v>
      </c>
      <c r="D3826" s="117">
        <v>292000</v>
      </c>
      <c r="E3826" s="117">
        <v>42000</v>
      </c>
      <c r="F3826" s="117">
        <v>2012</v>
      </c>
      <c r="G3826" s="117">
        <v>3.3963299999999998</v>
      </c>
      <c r="N3826" s="117" t="str">
        <f t="shared" si="357"/>
        <v>29200042000</v>
      </c>
      <c r="O3826" s="117">
        <f t="shared" si="358"/>
        <v>68</v>
      </c>
      <c r="P3826" s="117">
        <f t="shared" si="359"/>
        <v>6</v>
      </c>
      <c r="R3826" s="117" t="e">
        <f>VLOOKUP(B3826&amp;"-"&amp;C3826,Backgroundconc!$A$3:$E$2100,4,FALSE)</f>
        <v>#N/A</v>
      </c>
      <c r="S3826" s="117" t="e">
        <f>VLOOKUP(B3826&amp;"-"&amp;C3826,Backgroundconc!$A$3:$E$2100,5,FALSE)</f>
        <v>#N/A</v>
      </c>
    </row>
    <row r="3827" spans="1:19">
      <c r="A3827" s="117" t="str">
        <f t="shared" si="356"/>
        <v>6872012</v>
      </c>
      <c r="B3827" s="117">
        <f t="shared" si="360"/>
        <v>68</v>
      </c>
      <c r="C3827" s="117">
        <f t="shared" si="361"/>
        <v>7</v>
      </c>
      <c r="D3827" s="117">
        <v>292000</v>
      </c>
      <c r="E3827" s="117">
        <v>46000</v>
      </c>
      <c r="F3827" s="117">
        <v>2012</v>
      </c>
      <c r="G3827" s="117">
        <v>3.2596280000000002</v>
      </c>
      <c r="N3827" s="117" t="str">
        <f t="shared" si="357"/>
        <v>29200046000</v>
      </c>
      <c r="O3827" s="117">
        <f t="shared" si="358"/>
        <v>68</v>
      </c>
      <c r="P3827" s="117">
        <f t="shared" si="359"/>
        <v>7</v>
      </c>
      <c r="R3827" s="117" t="e">
        <f>VLOOKUP(B3827&amp;"-"&amp;C3827,Backgroundconc!$A$3:$E$2100,4,FALSE)</f>
        <v>#N/A</v>
      </c>
      <c r="S3827" s="117" t="e">
        <f>VLOOKUP(B3827&amp;"-"&amp;C3827,Backgroundconc!$A$3:$E$2100,5,FALSE)</f>
        <v>#N/A</v>
      </c>
    </row>
    <row r="3828" spans="1:19">
      <c r="A3828" s="117" t="str">
        <f t="shared" si="356"/>
        <v>6882012</v>
      </c>
      <c r="B3828" s="117">
        <f t="shared" si="360"/>
        <v>68</v>
      </c>
      <c r="C3828" s="117">
        <f t="shared" si="361"/>
        <v>8</v>
      </c>
      <c r="D3828" s="117">
        <v>292000</v>
      </c>
      <c r="E3828" s="117">
        <v>50000</v>
      </c>
      <c r="F3828" s="117">
        <v>2012</v>
      </c>
      <c r="G3828" s="117">
        <v>3.3737140000000001</v>
      </c>
      <c r="N3828" s="117" t="str">
        <f t="shared" si="357"/>
        <v>29200050000</v>
      </c>
      <c r="O3828" s="117">
        <f t="shared" si="358"/>
        <v>68</v>
      </c>
      <c r="P3828" s="117">
        <f t="shared" si="359"/>
        <v>8</v>
      </c>
      <c r="R3828" s="117" t="e">
        <f>VLOOKUP(B3828&amp;"-"&amp;C3828,Backgroundconc!$A$3:$E$2100,4,FALSE)</f>
        <v>#N/A</v>
      </c>
      <c r="S3828" s="117" t="e">
        <f>VLOOKUP(B3828&amp;"-"&amp;C3828,Backgroundconc!$A$3:$E$2100,5,FALSE)</f>
        <v>#N/A</v>
      </c>
    </row>
    <row r="3829" spans="1:19">
      <c r="A3829" s="117" t="str">
        <f t="shared" si="356"/>
        <v>6892012</v>
      </c>
      <c r="B3829" s="117">
        <f t="shared" si="360"/>
        <v>68</v>
      </c>
      <c r="C3829" s="117">
        <f t="shared" si="361"/>
        <v>9</v>
      </c>
      <c r="D3829" s="117">
        <v>292000</v>
      </c>
      <c r="E3829" s="117">
        <v>54000</v>
      </c>
      <c r="F3829" s="117">
        <v>2012</v>
      </c>
      <c r="G3829" s="117">
        <v>3.2077390000000001</v>
      </c>
      <c r="N3829" s="117" t="str">
        <f t="shared" si="357"/>
        <v>29200054000</v>
      </c>
      <c r="O3829" s="117">
        <f t="shared" si="358"/>
        <v>68</v>
      </c>
      <c r="P3829" s="117">
        <f t="shared" si="359"/>
        <v>9</v>
      </c>
      <c r="R3829" s="117" t="e">
        <f>VLOOKUP(B3829&amp;"-"&amp;C3829,Backgroundconc!$A$3:$E$2100,4,FALSE)</f>
        <v>#N/A</v>
      </c>
      <c r="S3829" s="117" t="e">
        <f>VLOOKUP(B3829&amp;"-"&amp;C3829,Backgroundconc!$A$3:$E$2100,5,FALSE)</f>
        <v>#N/A</v>
      </c>
    </row>
    <row r="3830" spans="1:19">
      <c r="A3830" s="117" t="str">
        <f t="shared" si="356"/>
        <v>68102012</v>
      </c>
      <c r="B3830" s="117">
        <f t="shared" si="360"/>
        <v>68</v>
      </c>
      <c r="C3830" s="117">
        <f t="shared" si="361"/>
        <v>10</v>
      </c>
      <c r="D3830" s="117">
        <v>292000</v>
      </c>
      <c r="E3830" s="117">
        <v>58000</v>
      </c>
      <c r="F3830" s="117">
        <v>2012</v>
      </c>
      <c r="G3830" s="117">
        <v>2.939117</v>
      </c>
      <c r="N3830" s="117" t="str">
        <f t="shared" si="357"/>
        <v>29200058000</v>
      </c>
      <c r="O3830" s="117">
        <f t="shared" si="358"/>
        <v>68</v>
      </c>
      <c r="P3830" s="117">
        <f t="shared" si="359"/>
        <v>10</v>
      </c>
      <c r="R3830" s="117" t="e">
        <f>VLOOKUP(B3830&amp;"-"&amp;C3830,Backgroundconc!$A$3:$E$2100,4,FALSE)</f>
        <v>#N/A</v>
      </c>
      <c r="S3830" s="117" t="e">
        <f>VLOOKUP(B3830&amp;"-"&amp;C3830,Backgroundconc!$A$3:$E$2100,5,FALSE)</f>
        <v>#N/A</v>
      </c>
    </row>
    <row r="3831" spans="1:19">
      <c r="A3831" s="117" t="str">
        <f t="shared" si="356"/>
        <v>68112012</v>
      </c>
      <c r="B3831" s="117">
        <f t="shared" si="360"/>
        <v>68</v>
      </c>
      <c r="C3831" s="117">
        <f t="shared" si="361"/>
        <v>11</v>
      </c>
      <c r="D3831" s="117">
        <v>292000</v>
      </c>
      <c r="E3831" s="117">
        <v>62000</v>
      </c>
      <c r="F3831" s="117">
        <v>2012</v>
      </c>
      <c r="G3831" s="117">
        <v>2.797123</v>
      </c>
      <c r="N3831" s="117" t="str">
        <f t="shared" si="357"/>
        <v>29200062000</v>
      </c>
      <c r="O3831" s="117">
        <f t="shared" si="358"/>
        <v>68</v>
      </c>
      <c r="P3831" s="117">
        <f t="shared" si="359"/>
        <v>11</v>
      </c>
      <c r="R3831" s="117" t="e">
        <f>VLOOKUP(B3831&amp;"-"&amp;C3831,Backgroundconc!$A$3:$E$2100,4,FALSE)</f>
        <v>#N/A</v>
      </c>
      <c r="S3831" s="117" t="e">
        <f>VLOOKUP(B3831&amp;"-"&amp;C3831,Backgroundconc!$A$3:$E$2100,5,FALSE)</f>
        <v>#N/A</v>
      </c>
    </row>
    <row r="3832" spans="1:19">
      <c r="A3832" s="117" t="str">
        <f t="shared" si="356"/>
        <v>68122012</v>
      </c>
      <c r="B3832" s="117">
        <f t="shared" si="360"/>
        <v>68</v>
      </c>
      <c r="C3832" s="117">
        <f t="shared" si="361"/>
        <v>12</v>
      </c>
      <c r="D3832" s="117">
        <v>292000</v>
      </c>
      <c r="E3832" s="117">
        <v>66000</v>
      </c>
      <c r="F3832" s="117">
        <v>2012</v>
      </c>
      <c r="G3832" s="117">
        <v>2.7960229999999999</v>
      </c>
      <c r="N3832" s="117" t="str">
        <f t="shared" si="357"/>
        <v>29200066000</v>
      </c>
      <c r="O3832" s="117">
        <f t="shared" si="358"/>
        <v>68</v>
      </c>
      <c r="P3832" s="117">
        <f t="shared" si="359"/>
        <v>12</v>
      </c>
      <c r="R3832" s="117" t="e">
        <f>VLOOKUP(B3832&amp;"-"&amp;C3832,Backgroundconc!$A$3:$E$2100,4,FALSE)</f>
        <v>#N/A</v>
      </c>
      <c r="S3832" s="117" t="e">
        <f>VLOOKUP(B3832&amp;"-"&amp;C3832,Backgroundconc!$A$3:$E$2100,5,FALSE)</f>
        <v>#N/A</v>
      </c>
    </row>
    <row r="3833" spans="1:19">
      <c r="A3833" s="117" t="str">
        <f t="shared" si="356"/>
        <v>68132012</v>
      </c>
      <c r="B3833" s="117">
        <f t="shared" si="360"/>
        <v>68</v>
      </c>
      <c r="C3833" s="117">
        <f t="shared" si="361"/>
        <v>13</v>
      </c>
      <c r="D3833" s="117">
        <v>292000</v>
      </c>
      <c r="E3833" s="117">
        <v>70000</v>
      </c>
      <c r="F3833" s="117">
        <v>2012</v>
      </c>
      <c r="G3833" s="117">
        <v>3.4556659999999999</v>
      </c>
      <c r="N3833" s="117" t="str">
        <f t="shared" si="357"/>
        <v>29200070000</v>
      </c>
      <c r="O3833" s="117">
        <f t="shared" si="358"/>
        <v>68</v>
      </c>
      <c r="P3833" s="117">
        <f t="shared" si="359"/>
        <v>13</v>
      </c>
      <c r="R3833" s="117" t="e">
        <f>VLOOKUP(B3833&amp;"-"&amp;C3833,Backgroundconc!$A$3:$E$2100,4,FALSE)</f>
        <v>#N/A</v>
      </c>
      <c r="S3833" s="117" t="e">
        <f>VLOOKUP(B3833&amp;"-"&amp;C3833,Backgroundconc!$A$3:$E$2100,5,FALSE)</f>
        <v>#N/A</v>
      </c>
    </row>
    <row r="3834" spans="1:19">
      <c r="A3834" s="117" t="str">
        <f t="shared" si="356"/>
        <v>68142012</v>
      </c>
      <c r="B3834" s="117">
        <f t="shared" si="360"/>
        <v>68</v>
      </c>
      <c r="C3834" s="117">
        <f t="shared" si="361"/>
        <v>14</v>
      </c>
      <c r="D3834" s="117">
        <v>292000</v>
      </c>
      <c r="E3834" s="117">
        <v>74000</v>
      </c>
      <c r="F3834" s="117">
        <v>2012</v>
      </c>
      <c r="G3834" s="117">
        <v>3.3401589999999999</v>
      </c>
      <c r="N3834" s="117" t="str">
        <f t="shared" si="357"/>
        <v>29200074000</v>
      </c>
      <c r="O3834" s="117">
        <f t="shared" si="358"/>
        <v>68</v>
      </c>
      <c r="P3834" s="117">
        <f t="shared" si="359"/>
        <v>14</v>
      </c>
      <c r="R3834" s="117" t="e">
        <f>VLOOKUP(B3834&amp;"-"&amp;C3834,Backgroundconc!$A$3:$E$2100,4,FALSE)</f>
        <v>#N/A</v>
      </c>
      <c r="S3834" s="117" t="e">
        <f>VLOOKUP(B3834&amp;"-"&amp;C3834,Backgroundconc!$A$3:$E$2100,5,FALSE)</f>
        <v>#N/A</v>
      </c>
    </row>
    <row r="3835" spans="1:19">
      <c r="A3835" s="117" t="str">
        <f t="shared" si="356"/>
        <v>68152012</v>
      </c>
      <c r="B3835" s="117">
        <f t="shared" si="360"/>
        <v>68</v>
      </c>
      <c r="C3835" s="117">
        <f t="shared" si="361"/>
        <v>15</v>
      </c>
      <c r="D3835" s="117">
        <v>292000</v>
      </c>
      <c r="E3835" s="117">
        <v>78000</v>
      </c>
      <c r="F3835" s="117">
        <v>2012</v>
      </c>
      <c r="G3835" s="117">
        <v>2.9627240000000001</v>
      </c>
      <c r="N3835" s="117" t="str">
        <f t="shared" si="357"/>
        <v>29200078000</v>
      </c>
      <c r="O3835" s="117">
        <f t="shared" si="358"/>
        <v>68</v>
      </c>
      <c r="P3835" s="117">
        <f t="shared" si="359"/>
        <v>15</v>
      </c>
      <c r="R3835" s="117" t="e">
        <f>VLOOKUP(B3835&amp;"-"&amp;C3835,Backgroundconc!$A$3:$E$2100,4,FALSE)</f>
        <v>#N/A</v>
      </c>
      <c r="S3835" s="117" t="e">
        <f>VLOOKUP(B3835&amp;"-"&amp;C3835,Backgroundconc!$A$3:$E$2100,5,FALSE)</f>
        <v>#N/A</v>
      </c>
    </row>
    <row r="3836" spans="1:19">
      <c r="A3836" s="117" t="str">
        <f t="shared" si="356"/>
        <v>68162012</v>
      </c>
      <c r="B3836" s="117">
        <f t="shared" si="360"/>
        <v>68</v>
      </c>
      <c r="C3836" s="117">
        <f t="shared" si="361"/>
        <v>16</v>
      </c>
      <c r="D3836" s="117">
        <v>292000</v>
      </c>
      <c r="E3836" s="117">
        <v>82000</v>
      </c>
      <c r="F3836" s="117">
        <v>2012</v>
      </c>
      <c r="G3836" s="117">
        <v>3.0764610000000001</v>
      </c>
      <c r="N3836" s="117" t="str">
        <f t="shared" si="357"/>
        <v>29200082000</v>
      </c>
      <c r="O3836" s="117">
        <f t="shared" si="358"/>
        <v>68</v>
      </c>
      <c r="P3836" s="117">
        <f t="shared" si="359"/>
        <v>16</v>
      </c>
      <c r="R3836" s="117" t="e">
        <f>VLOOKUP(B3836&amp;"-"&amp;C3836,Backgroundconc!$A$3:$E$2100,4,FALSE)</f>
        <v>#N/A</v>
      </c>
      <c r="S3836" s="117" t="e">
        <f>VLOOKUP(B3836&amp;"-"&amp;C3836,Backgroundconc!$A$3:$E$2100,5,FALSE)</f>
        <v>#N/A</v>
      </c>
    </row>
    <row r="3837" spans="1:19">
      <c r="A3837" s="117" t="str">
        <f t="shared" si="356"/>
        <v>68172012</v>
      </c>
      <c r="B3837" s="117">
        <f t="shared" si="360"/>
        <v>68</v>
      </c>
      <c r="C3837" s="117">
        <f t="shared" si="361"/>
        <v>17</v>
      </c>
      <c r="D3837" s="117">
        <v>292000</v>
      </c>
      <c r="E3837" s="117">
        <v>86000</v>
      </c>
      <c r="F3837" s="117">
        <v>2012</v>
      </c>
      <c r="G3837" s="117">
        <v>3.3522569999999998</v>
      </c>
      <c r="N3837" s="117" t="str">
        <f t="shared" si="357"/>
        <v>29200086000</v>
      </c>
      <c r="O3837" s="117">
        <f t="shared" si="358"/>
        <v>68</v>
      </c>
      <c r="P3837" s="117">
        <f t="shared" si="359"/>
        <v>17</v>
      </c>
      <c r="R3837" s="117" t="e">
        <f>VLOOKUP(B3837&amp;"-"&amp;C3837,Backgroundconc!$A$3:$E$2100,4,FALSE)</f>
        <v>#N/A</v>
      </c>
      <c r="S3837" s="117" t="e">
        <f>VLOOKUP(B3837&amp;"-"&amp;C3837,Backgroundconc!$A$3:$E$2100,5,FALSE)</f>
        <v>#N/A</v>
      </c>
    </row>
    <row r="3838" spans="1:19">
      <c r="A3838" s="117" t="str">
        <f t="shared" si="356"/>
        <v>68182012</v>
      </c>
      <c r="B3838" s="117">
        <f t="shared" si="360"/>
        <v>68</v>
      </c>
      <c r="C3838" s="117">
        <f t="shared" si="361"/>
        <v>18</v>
      </c>
      <c r="D3838" s="117">
        <v>292000</v>
      </c>
      <c r="E3838" s="117">
        <v>90000</v>
      </c>
      <c r="F3838" s="117">
        <v>2012</v>
      </c>
      <c r="G3838" s="117">
        <v>3.18818</v>
      </c>
      <c r="N3838" s="117" t="str">
        <f t="shared" si="357"/>
        <v>29200090000</v>
      </c>
      <c r="O3838" s="117">
        <f t="shared" si="358"/>
        <v>68</v>
      </c>
      <c r="P3838" s="117">
        <f t="shared" si="359"/>
        <v>18</v>
      </c>
      <c r="R3838" s="117" t="e">
        <f>VLOOKUP(B3838&amp;"-"&amp;C3838,Backgroundconc!$A$3:$E$2100,4,FALSE)</f>
        <v>#N/A</v>
      </c>
      <c r="S3838" s="117" t="e">
        <f>VLOOKUP(B3838&amp;"-"&amp;C3838,Backgroundconc!$A$3:$E$2100,5,FALSE)</f>
        <v>#N/A</v>
      </c>
    </row>
    <row r="3839" spans="1:19">
      <c r="A3839" s="117" t="str">
        <f t="shared" si="356"/>
        <v>68192012</v>
      </c>
      <c r="B3839" s="117">
        <f t="shared" si="360"/>
        <v>68</v>
      </c>
      <c r="C3839" s="117">
        <f t="shared" si="361"/>
        <v>19</v>
      </c>
      <c r="D3839" s="117">
        <v>292000</v>
      </c>
      <c r="E3839" s="117">
        <v>94000</v>
      </c>
      <c r="F3839" s="117">
        <v>2012</v>
      </c>
      <c r="G3839" s="117">
        <v>3.5375230000000002</v>
      </c>
      <c r="N3839" s="117" t="str">
        <f t="shared" si="357"/>
        <v>29200094000</v>
      </c>
      <c r="O3839" s="117">
        <f t="shared" si="358"/>
        <v>68</v>
      </c>
      <c r="P3839" s="117">
        <f t="shared" si="359"/>
        <v>19</v>
      </c>
      <c r="R3839" s="117" t="e">
        <f>VLOOKUP(B3839&amp;"-"&amp;C3839,Backgroundconc!$A$3:$E$2100,4,FALSE)</f>
        <v>#N/A</v>
      </c>
      <c r="S3839" s="117" t="e">
        <f>VLOOKUP(B3839&amp;"-"&amp;C3839,Backgroundconc!$A$3:$E$2100,5,FALSE)</f>
        <v>#N/A</v>
      </c>
    </row>
    <row r="3840" spans="1:19">
      <c r="A3840" s="117" t="str">
        <f t="shared" si="356"/>
        <v>68202012</v>
      </c>
      <c r="B3840" s="117">
        <f t="shared" si="360"/>
        <v>68</v>
      </c>
      <c r="C3840" s="117">
        <f t="shared" si="361"/>
        <v>20</v>
      </c>
      <c r="D3840" s="117">
        <v>292000</v>
      </c>
      <c r="E3840" s="117">
        <v>98000</v>
      </c>
      <c r="F3840" s="117">
        <v>2012</v>
      </c>
      <c r="G3840" s="117">
        <v>3.4388909999999999</v>
      </c>
      <c r="N3840" s="117" t="str">
        <f t="shared" si="357"/>
        <v>29200098000</v>
      </c>
      <c r="O3840" s="117">
        <f t="shared" si="358"/>
        <v>68</v>
      </c>
      <c r="P3840" s="117">
        <f t="shared" si="359"/>
        <v>20</v>
      </c>
      <c r="R3840" s="117" t="e">
        <f>VLOOKUP(B3840&amp;"-"&amp;C3840,Backgroundconc!$A$3:$E$2100,4,FALSE)</f>
        <v>#N/A</v>
      </c>
      <c r="S3840" s="117" t="e">
        <f>VLOOKUP(B3840&amp;"-"&amp;C3840,Backgroundconc!$A$3:$E$2100,5,FALSE)</f>
        <v>#N/A</v>
      </c>
    </row>
    <row r="3841" spans="1:19">
      <c r="A3841" s="117" t="str">
        <f t="shared" si="356"/>
        <v>68212012</v>
      </c>
      <c r="B3841" s="117">
        <f t="shared" si="360"/>
        <v>68</v>
      </c>
      <c r="C3841" s="117">
        <f t="shared" si="361"/>
        <v>21</v>
      </c>
      <c r="D3841" s="117">
        <v>292000</v>
      </c>
      <c r="E3841" s="117">
        <v>102000</v>
      </c>
      <c r="F3841" s="117">
        <v>2012</v>
      </c>
      <c r="G3841" s="117">
        <v>3.5840269999999999</v>
      </c>
      <c r="N3841" s="117" t="str">
        <f t="shared" si="357"/>
        <v>292000102000</v>
      </c>
      <c r="O3841" s="117">
        <f t="shared" si="358"/>
        <v>68</v>
      </c>
      <c r="P3841" s="117">
        <f t="shared" si="359"/>
        <v>21</v>
      </c>
      <c r="R3841" s="117" t="e">
        <f>VLOOKUP(B3841&amp;"-"&amp;C3841,Backgroundconc!$A$3:$E$2100,4,FALSE)</f>
        <v>#N/A</v>
      </c>
      <c r="S3841" s="117" t="e">
        <f>VLOOKUP(B3841&amp;"-"&amp;C3841,Backgroundconc!$A$3:$E$2100,5,FALSE)</f>
        <v>#N/A</v>
      </c>
    </row>
    <row r="3842" spans="1:19">
      <c r="A3842" s="117" t="str">
        <f t="shared" si="356"/>
        <v>68222012</v>
      </c>
      <c r="B3842" s="117">
        <f t="shared" si="360"/>
        <v>68</v>
      </c>
      <c r="C3842" s="117">
        <f t="shared" si="361"/>
        <v>22</v>
      </c>
      <c r="D3842" s="117">
        <v>292000</v>
      </c>
      <c r="E3842" s="117">
        <v>106000</v>
      </c>
      <c r="F3842" s="117">
        <v>2012</v>
      </c>
      <c r="G3842" s="117">
        <v>3.3923809999999999</v>
      </c>
      <c r="N3842" s="117" t="str">
        <f t="shared" si="357"/>
        <v>292000106000</v>
      </c>
      <c r="O3842" s="117">
        <f t="shared" si="358"/>
        <v>68</v>
      </c>
      <c r="P3842" s="117">
        <f t="shared" si="359"/>
        <v>22</v>
      </c>
      <c r="R3842" s="117" t="e">
        <f>VLOOKUP(B3842&amp;"-"&amp;C3842,Backgroundconc!$A$3:$E$2100,4,FALSE)</f>
        <v>#N/A</v>
      </c>
      <c r="S3842" s="117" t="e">
        <f>VLOOKUP(B3842&amp;"-"&amp;C3842,Backgroundconc!$A$3:$E$2100,5,FALSE)</f>
        <v>#N/A</v>
      </c>
    </row>
    <row r="3843" spans="1:19">
      <c r="A3843" s="117" t="str">
        <f t="shared" ref="A3843:A3906" si="362">CONCATENATE(B3843,C3843,F3843)</f>
        <v>68232012</v>
      </c>
      <c r="B3843" s="117">
        <f t="shared" si="360"/>
        <v>68</v>
      </c>
      <c r="C3843" s="117">
        <f t="shared" si="361"/>
        <v>23</v>
      </c>
      <c r="D3843" s="117">
        <v>292000</v>
      </c>
      <c r="E3843" s="117">
        <v>110000</v>
      </c>
      <c r="F3843" s="117">
        <v>2012</v>
      </c>
      <c r="G3843" s="117">
        <v>3.664428</v>
      </c>
      <c r="N3843" s="117" t="str">
        <f t="shared" ref="N3843:N3906" si="363">D3843&amp;E3843</f>
        <v>292000110000</v>
      </c>
      <c r="O3843" s="117">
        <f t="shared" ref="O3843:O3906" si="364">B3843</f>
        <v>68</v>
      </c>
      <c r="P3843" s="117">
        <f t="shared" ref="P3843:P3906" si="365">C3843</f>
        <v>23</v>
      </c>
      <c r="R3843" s="117" t="e">
        <f>VLOOKUP(B3843&amp;"-"&amp;C3843,Backgroundconc!$A$3:$E$2100,4,FALSE)</f>
        <v>#N/A</v>
      </c>
      <c r="S3843" s="117" t="e">
        <f>VLOOKUP(B3843&amp;"-"&amp;C3843,Backgroundconc!$A$3:$E$2100,5,FALSE)</f>
        <v>#N/A</v>
      </c>
    </row>
    <row r="3844" spans="1:19">
      <c r="A3844" s="117" t="str">
        <f t="shared" si="362"/>
        <v>68242012</v>
      </c>
      <c r="B3844" s="117">
        <f t="shared" si="360"/>
        <v>68</v>
      </c>
      <c r="C3844" s="117">
        <f t="shared" si="361"/>
        <v>24</v>
      </c>
      <c r="D3844" s="117">
        <v>292000</v>
      </c>
      <c r="E3844" s="117">
        <v>114000</v>
      </c>
      <c r="F3844" s="117">
        <v>2012</v>
      </c>
      <c r="G3844" s="117">
        <v>3.9977290000000001</v>
      </c>
      <c r="N3844" s="117" t="str">
        <f t="shared" si="363"/>
        <v>292000114000</v>
      </c>
      <c r="O3844" s="117">
        <f t="shared" si="364"/>
        <v>68</v>
      </c>
      <c r="P3844" s="117">
        <f t="shared" si="365"/>
        <v>24</v>
      </c>
      <c r="R3844" s="117">
        <f>VLOOKUP(B3844&amp;"-"&amp;C3844,Backgroundconc!$A$3:$E$2100,4,FALSE)</f>
        <v>292000</v>
      </c>
      <c r="S3844" s="117">
        <f>VLOOKUP(B3844&amp;"-"&amp;C3844,Backgroundconc!$A$3:$E$2100,5,FALSE)</f>
        <v>114000</v>
      </c>
    </row>
    <row r="3845" spans="1:19">
      <c r="A3845" s="117" t="str">
        <f t="shared" si="362"/>
        <v>68252012</v>
      </c>
      <c r="B3845" s="117">
        <f t="shared" si="360"/>
        <v>68</v>
      </c>
      <c r="C3845" s="117">
        <f t="shared" si="361"/>
        <v>25</v>
      </c>
      <c r="D3845" s="117">
        <v>292000</v>
      </c>
      <c r="E3845" s="117">
        <v>118000</v>
      </c>
      <c r="F3845" s="117">
        <v>2012</v>
      </c>
      <c r="G3845" s="117">
        <v>3.762632</v>
      </c>
      <c r="N3845" s="117" t="str">
        <f t="shared" si="363"/>
        <v>292000118000</v>
      </c>
      <c r="O3845" s="117">
        <f t="shared" si="364"/>
        <v>68</v>
      </c>
      <c r="P3845" s="117">
        <f t="shared" si="365"/>
        <v>25</v>
      </c>
      <c r="R3845" s="117">
        <f>VLOOKUP(B3845&amp;"-"&amp;C3845,Backgroundconc!$A$3:$E$2100,4,FALSE)</f>
        <v>292000</v>
      </c>
      <c r="S3845" s="117">
        <f>VLOOKUP(B3845&amp;"-"&amp;C3845,Backgroundconc!$A$3:$E$2100,5,FALSE)</f>
        <v>118000</v>
      </c>
    </row>
    <row r="3846" spans="1:19">
      <c r="A3846" s="117" t="str">
        <f t="shared" si="362"/>
        <v>68262012</v>
      </c>
      <c r="B3846" s="117">
        <f t="shared" si="360"/>
        <v>68</v>
      </c>
      <c r="C3846" s="117">
        <f t="shared" si="361"/>
        <v>26</v>
      </c>
      <c r="D3846" s="117">
        <v>292000</v>
      </c>
      <c r="E3846" s="117">
        <v>122000</v>
      </c>
      <c r="F3846" s="117">
        <v>2012</v>
      </c>
      <c r="G3846" s="117">
        <v>3.4158819999999999</v>
      </c>
      <c r="N3846" s="117" t="str">
        <f t="shared" si="363"/>
        <v>292000122000</v>
      </c>
      <c r="O3846" s="117">
        <f t="shared" si="364"/>
        <v>68</v>
      </c>
      <c r="P3846" s="117">
        <f t="shared" si="365"/>
        <v>26</v>
      </c>
      <c r="R3846" s="117">
        <f>VLOOKUP(B3846&amp;"-"&amp;C3846,Backgroundconc!$A$3:$E$2100,4,FALSE)</f>
        <v>292000</v>
      </c>
      <c r="S3846" s="117">
        <f>VLOOKUP(B3846&amp;"-"&amp;C3846,Backgroundconc!$A$3:$E$2100,5,FALSE)</f>
        <v>122000</v>
      </c>
    </row>
    <row r="3847" spans="1:19">
      <c r="A3847" s="117" t="str">
        <f t="shared" si="362"/>
        <v>68272012</v>
      </c>
      <c r="B3847" s="117">
        <f t="shared" si="360"/>
        <v>68</v>
      </c>
      <c r="C3847" s="117">
        <f t="shared" si="361"/>
        <v>27</v>
      </c>
      <c r="D3847" s="117">
        <v>292000</v>
      </c>
      <c r="E3847" s="117">
        <v>126000</v>
      </c>
      <c r="F3847" s="117">
        <v>2012</v>
      </c>
      <c r="G3847" s="117">
        <v>3.5946410000000002</v>
      </c>
      <c r="N3847" s="117" t="str">
        <f t="shared" si="363"/>
        <v>292000126000</v>
      </c>
      <c r="O3847" s="117">
        <f t="shared" si="364"/>
        <v>68</v>
      </c>
      <c r="P3847" s="117">
        <f t="shared" si="365"/>
        <v>27</v>
      </c>
      <c r="R3847" s="117">
        <f>VLOOKUP(B3847&amp;"-"&amp;C3847,Backgroundconc!$A$3:$E$2100,4,FALSE)</f>
        <v>292000</v>
      </c>
      <c r="S3847" s="117">
        <f>VLOOKUP(B3847&amp;"-"&amp;C3847,Backgroundconc!$A$3:$E$2100,5,FALSE)</f>
        <v>126000</v>
      </c>
    </row>
    <row r="3848" spans="1:19">
      <c r="A3848" s="117" t="str">
        <f t="shared" si="362"/>
        <v>68282012</v>
      </c>
      <c r="B3848" s="117">
        <f t="shared" si="360"/>
        <v>68</v>
      </c>
      <c r="C3848" s="117">
        <f t="shared" si="361"/>
        <v>28</v>
      </c>
      <c r="D3848" s="117">
        <v>292000</v>
      </c>
      <c r="E3848" s="117">
        <v>130000</v>
      </c>
      <c r="F3848" s="117">
        <v>2012</v>
      </c>
      <c r="G3848" s="117">
        <v>3.2865169999999999</v>
      </c>
      <c r="N3848" s="117" t="str">
        <f t="shared" si="363"/>
        <v>292000130000</v>
      </c>
      <c r="O3848" s="117">
        <f t="shared" si="364"/>
        <v>68</v>
      </c>
      <c r="P3848" s="117">
        <f t="shared" si="365"/>
        <v>28</v>
      </c>
      <c r="R3848" s="117">
        <f>VLOOKUP(B3848&amp;"-"&amp;C3848,Backgroundconc!$A$3:$E$2100,4,FALSE)</f>
        <v>292000</v>
      </c>
      <c r="S3848" s="117">
        <f>VLOOKUP(B3848&amp;"-"&amp;C3848,Backgroundconc!$A$3:$E$2100,5,FALSE)</f>
        <v>130000</v>
      </c>
    </row>
    <row r="3849" spans="1:19">
      <c r="A3849" s="117" t="str">
        <f t="shared" si="362"/>
        <v>68292012</v>
      </c>
      <c r="B3849" s="117">
        <f t="shared" si="360"/>
        <v>68</v>
      </c>
      <c r="C3849" s="117">
        <f t="shared" si="361"/>
        <v>29</v>
      </c>
      <c r="D3849" s="117">
        <v>292000</v>
      </c>
      <c r="E3849" s="117">
        <v>134000</v>
      </c>
      <c r="F3849" s="117">
        <v>2012</v>
      </c>
      <c r="G3849" s="117">
        <v>3.4874499999999999</v>
      </c>
      <c r="N3849" s="117" t="str">
        <f t="shared" si="363"/>
        <v>292000134000</v>
      </c>
      <c r="O3849" s="117">
        <f t="shared" si="364"/>
        <v>68</v>
      </c>
      <c r="P3849" s="117">
        <f t="shared" si="365"/>
        <v>29</v>
      </c>
      <c r="R3849" s="117">
        <f>VLOOKUP(B3849&amp;"-"&amp;C3849,Backgroundconc!$A$3:$E$2100,4,FALSE)</f>
        <v>292000</v>
      </c>
      <c r="S3849" s="117">
        <f>VLOOKUP(B3849&amp;"-"&amp;C3849,Backgroundconc!$A$3:$E$2100,5,FALSE)</f>
        <v>134000</v>
      </c>
    </row>
    <row r="3850" spans="1:19">
      <c r="A3850" s="117" t="str">
        <f t="shared" si="362"/>
        <v>68302012</v>
      </c>
      <c r="B3850" s="117">
        <f t="shared" si="360"/>
        <v>68</v>
      </c>
      <c r="C3850" s="117">
        <f t="shared" si="361"/>
        <v>30</v>
      </c>
      <c r="D3850" s="117">
        <v>292000</v>
      </c>
      <c r="E3850" s="117">
        <v>138000</v>
      </c>
      <c r="F3850" s="117">
        <v>2012</v>
      </c>
      <c r="G3850" s="117">
        <v>3.6441330000000001</v>
      </c>
      <c r="N3850" s="117" t="str">
        <f t="shared" si="363"/>
        <v>292000138000</v>
      </c>
      <c r="O3850" s="117">
        <f t="shared" si="364"/>
        <v>68</v>
      </c>
      <c r="P3850" s="117">
        <f t="shared" si="365"/>
        <v>30</v>
      </c>
      <c r="R3850" s="117" t="e">
        <f>VLOOKUP(B3850&amp;"-"&amp;C3850,Backgroundconc!$A$3:$E$2100,4,FALSE)</f>
        <v>#N/A</v>
      </c>
      <c r="S3850" s="117" t="e">
        <f>VLOOKUP(B3850&amp;"-"&amp;C3850,Backgroundconc!$A$3:$E$2100,5,FALSE)</f>
        <v>#N/A</v>
      </c>
    </row>
    <row r="3851" spans="1:19">
      <c r="A3851" s="117" t="str">
        <f t="shared" si="362"/>
        <v>68312012</v>
      </c>
      <c r="B3851" s="117">
        <f t="shared" si="360"/>
        <v>68</v>
      </c>
      <c r="C3851" s="117">
        <f t="shared" si="361"/>
        <v>31</v>
      </c>
      <c r="D3851" s="117">
        <v>292000</v>
      </c>
      <c r="E3851" s="117">
        <v>142000</v>
      </c>
      <c r="F3851" s="117">
        <v>2012</v>
      </c>
      <c r="G3851" s="117">
        <v>3.493754</v>
      </c>
      <c r="N3851" s="117" t="str">
        <f t="shared" si="363"/>
        <v>292000142000</v>
      </c>
      <c r="O3851" s="117">
        <f t="shared" si="364"/>
        <v>68</v>
      </c>
      <c r="P3851" s="117">
        <f t="shared" si="365"/>
        <v>31</v>
      </c>
      <c r="R3851" s="117" t="e">
        <f>VLOOKUP(B3851&amp;"-"&amp;C3851,Backgroundconc!$A$3:$E$2100,4,FALSE)</f>
        <v>#N/A</v>
      </c>
      <c r="S3851" s="117" t="e">
        <f>VLOOKUP(B3851&amp;"-"&amp;C3851,Backgroundconc!$A$3:$E$2100,5,FALSE)</f>
        <v>#N/A</v>
      </c>
    </row>
    <row r="3852" spans="1:19">
      <c r="A3852" s="117" t="str">
        <f t="shared" si="362"/>
        <v>68322012</v>
      </c>
      <c r="B3852" s="117">
        <f t="shared" si="360"/>
        <v>68</v>
      </c>
      <c r="C3852" s="117">
        <f t="shared" si="361"/>
        <v>32</v>
      </c>
      <c r="D3852" s="117">
        <v>292000</v>
      </c>
      <c r="E3852" s="117">
        <v>146000</v>
      </c>
      <c r="F3852" s="117">
        <v>2012</v>
      </c>
      <c r="G3852" s="117">
        <v>3.4530780000000001</v>
      </c>
      <c r="N3852" s="117" t="str">
        <f t="shared" si="363"/>
        <v>292000146000</v>
      </c>
      <c r="O3852" s="117">
        <f t="shared" si="364"/>
        <v>68</v>
      </c>
      <c r="P3852" s="117">
        <f t="shared" si="365"/>
        <v>32</v>
      </c>
      <c r="R3852" s="117" t="e">
        <f>VLOOKUP(B3852&amp;"-"&amp;C3852,Backgroundconc!$A$3:$E$2100,4,FALSE)</f>
        <v>#N/A</v>
      </c>
      <c r="S3852" s="117" t="e">
        <f>VLOOKUP(B3852&amp;"-"&amp;C3852,Backgroundconc!$A$3:$E$2100,5,FALSE)</f>
        <v>#N/A</v>
      </c>
    </row>
    <row r="3853" spans="1:19">
      <c r="A3853" s="117" t="str">
        <f t="shared" si="362"/>
        <v>68332012</v>
      </c>
      <c r="B3853" s="117">
        <f t="shared" si="360"/>
        <v>68</v>
      </c>
      <c r="C3853" s="117">
        <f t="shared" si="361"/>
        <v>33</v>
      </c>
      <c r="D3853" s="117">
        <v>292000</v>
      </c>
      <c r="E3853" s="117">
        <v>150000</v>
      </c>
      <c r="F3853" s="117">
        <v>2012</v>
      </c>
      <c r="G3853" s="117">
        <v>3.4682249999999999</v>
      </c>
      <c r="N3853" s="117" t="str">
        <f t="shared" si="363"/>
        <v>292000150000</v>
      </c>
      <c r="O3853" s="117">
        <f t="shared" si="364"/>
        <v>68</v>
      </c>
      <c r="P3853" s="117">
        <f t="shared" si="365"/>
        <v>33</v>
      </c>
      <c r="R3853" s="117" t="e">
        <f>VLOOKUP(B3853&amp;"-"&amp;C3853,Backgroundconc!$A$3:$E$2100,4,FALSE)</f>
        <v>#N/A</v>
      </c>
      <c r="S3853" s="117" t="e">
        <f>VLOOKUP(B3853&amp;"-"&amp;C3853,Backgroundconc!$A$3:$E$2100,5,FALSE)</f>
        <v>#N/A</v>
      </c>
    </row>
    <row r="3854" spans="1:19">
      <c r="A3854" s="117" t="str">
        <f t="shared" si="362"/>
        <v>68342012</v>
      </c>
      <c r="B3854" s="117">
        <f t="shared" si="360"/>
        <v>68</v>
      </c>
      <c r="C3854" s="117">
        <f t="shared" si="361"/>
        <v>34</v>
      </c>
      <c r="D3854" s="117">
        <v>292000</v>
      </c>
      <c r="E3854" s="117">
        <v>154000</v>
      </c>
      <c r="F3854" s="117">
        <v>2012</v>
      </c>
      <c r="G3854" s="117">
        <v>3.2607300000000001</v>
      </c>
      <c r="N3854" s="117" t="str">
        <f t="shared" si="363"/>
        <v>292000154000</v>
      </c>
      <c r="O3854" s="117">
        <f t="shared" si="364"/>
        <v>68</v>
      </c>
      <c r="P3854" s="117">
        <f t="shared" si="365"/>
        <v>34</v>
      </c>
      <c r="R3854" s="117" t="e">
        <f>VLOOKUP(B3854&amp;"-"&amp;C3854,Backgroundconc!$A$3:$E$2100,4,FALSE)</f>
        <v>#N/A</v>
      </c>
      <c r="S3854" s="117" t="e">
        <f>VLOOKUP(B3854&amp;"-"&amp;C3854,Backgroundconc!$A$3:$E$2100,5,FALSE)</f>
        <v>#N/A</v>
      </c>
    </row>
    <row r="3855" spans="1:19">
      <c r="A3855" s="117" t="str">
        <f t="shared" si="362"/>
        <v>68352012</v>
      </c>
      <c r="B3855" s="117">
        <f t="shared" si="360"/>
        <v>68</v>
      </c>
      <c r="C3855" s="117">
        <f t="shared" si="361"/>
        <v>35</v>
      </c>
      <c r="D3855" s="117">
        <v>292000</v>
      </c>
      <c r="E3855" s="117">
        <v>158000</v>
      </c>
      <c r="F3855" s="117">
        <v>2012</v>
      </c>
      <c r="G3855" s="117">
        <v>3.2493089999999998</v>
      </c>
      <c r="N3855" s="117" t="str">
        <f t="shared" si="363"/>
        <v>292000158000</v>
      </c>
      <c r="O3855" s="117">
        <f t="shared" si="364"/>
        <v>68</v>
      </c>
      <c r="P3855" s="117">
        <f t="shared" si="365"/>
        <v>35</v>
      </c>
      <c r="R3855" s="117" t="e">
        <f>VLOOKUP(B3855&amp;"-"&amp;C3855,Backgroundconc!$A$3:$E$2100,4,FALSE)</f>
        <v>#N/A</v>
      </c>
      <c r="S3855" s="117" t="e">
        <f>VLOOKUP(B3855&amp;"-"&amp;C3855,Backgroundconc!$A$3:$E$2100,5,FALSE)</f>
        <v>#N/A</v>
      </c>
    </row>
    <row r="3856" spans="1:19">
      <c r="A3856" s="117" t="str">
        <f t="shared" si="362"/>
        <v>68362012</v>
      </c>
      <c r="B3856" s="117">
        <f t="shared" si="360"/>
        <v>68</v>
      </c>
      <c r="C3856" s="117">
        <f t="shared" si="361"/>
        <v>36</v>
      </c>
      <c r="D3856" s="117">
        <v>292000</v>
      </c>
      <c r="E3856" s="117">
        <v>162000</v>
      </c>
      <c r="F3856" s="117">
        <v>2012</v>
      </c>
      <c r="G3856" s="117">
        <v>2.901319</v>
      </c>
      <c r="N3856" s="117" t="str">
        <f t="shared" si="363"/>
        <v>292000162000</v>
      </c>
      <c r="O3856" s="117">
        <f t="shared" si="364"/>
        <v>68</v>
      </c>
      <c r="P3856" s="117">
        <f t="shared" si="365"/>
        <v>36</v>
      </c>
      <c r="R3856" s="117" t="e">
        <f>VLOOKUP(B3856&amp;"-"&amp;C3856,Backgroundconc!$A$3:$E$2100,4,FALSE)</f>
        <v>#N/A</v>
      </c>
      <c r="S3856" s="117" t="e">
        <f>VLOOKUP(B3856&amp;"-"&amp;C3856,Backgroundconc!$A$3:$E$2100,5,FALSE)</f>
        <v>#N/A</v>
      </c>
    </row>
    <row r="3857" spans="1:19">
      <c r="A3857" s="117" t="str">
        <f t="shared" si="362"/>
        <v>68372012</v>
      </c>
      <c r="B3857" s="117">
        <f t="shared" si="360"/>
        <v>68</v>
      </c>
      <c r="C3857" s="117">
        <f t="shared" si="361"/>
        <v>37</v>
      </c>
      <c r="D3857" s="117">
        <v>292000</v>
      </c>
      <c r="E3857" s="117">
        <v>166000</v>
      </c>
      <c r="F3857" s="117">
        <v>2012</v>
      </c>
      <c r="G3857" s="117">
        <v>2.935292</v>
      </c>
      <c r="N3857" s="117" t="str">
        <f t="shared" si="363"/>
        <v>292000166000</v>
      </c>
      <c r="O3857" s="117">
        <f t="shared" si="364"/>
        <v>68</v>
      </c>
      <c r="P3857" s="117">
        <f t="shared" si="365"/>
        <v>37</v>
      </c>
      <c r="R3857" s="117" t="e">
        <f>VLOOKUP(B3857&amp;"-"&amp;C3857,Backgroundconc!$A$3:$E$2100,4,FALSE)</f>
        <v>#N/A</v>
      </c>
      <c r="S3857" s="117" t="e">
        <f>VLOOKUP(B3857&amp;"-"&amp;C3857,Backgroundconc!$A$3:$E$2100,5,FALSE)</f>
        <v>#N/A</v>
      </c>
    </row>
    <row r="3858" spans="1:19">
      <c r="A3858" s="117" t="str">
        <f t="shared" si="362"/>
        <v>68382012</v>
      </c>
      <c r="B3858" s="117">
        <f t="shared" si="360"/>
        <v>68</v>
      </c>
      <c r="C3858" s="117">
        <f t="shared" si="361"/>
        <v>38</v>
      </c>
      <c r="D3858" s="117">
        <v>292000</v>
      </c>
      <c r="E3858" s="117">
        <v>170000</v>
      </c>
      <c r="F3858" s="117">
        <v>2012</v>
      </c>
      <c r="G3858" s="117">
        <v>3.468</v>
      </c>
      <c r="N3858" s="117" t="str">
        <f t="shared" si="363"/>
        <v>292000170000</v>
      </c>
      <c r="O3858" s="117">
        <f t="shared" si="364"/>
        <v>68</v>
      </c>
      <c r="P3858" s="117">
        <f t="shared" si="365"/>
        <v>38</v>
      </c>
      <c r="R3858" s="117" t="e">
        <f>VLOOKUP(B3858&amp;"-"&amp;C3858,Backgroundconc!$A$3:$E$2100,4,FALSE)</f>
        <v>#N/A</v>
      </c>
      <c r="S3858" s="117" t="e">
        <f>VLOOKUP(B3858&amp;"-"&amp;C3858,Backgroundconc!$A$3:$E$2100,5,FALSE)</f>
        <v>#N/A</v>
      </c>
    </row>
    <row r="3859" spans="1:19">
      <c r="A3859" s="117" t="str">
        <f t="shared" si="362"/>
        <v>68392012</v>
      </c>
      <c r="B3859" s="117">
        <f t="shared" si="360"/>
        <v>68</v>
      </c>
      <c r="C3859" s="117">
        <f t="shared" si="361"/>
        <v>39</v>
      </c>
      <c r="D3859" s="117">
        <v>292000</v>
      </c>
      <c r="E3859" s="117">
        <v>174000</v>
      </c>
      <c r="F3859" s="117">
        <v>2012</v>
      </c>
      <c r="G3859" s="117">
        <v>3.4766469999999998</v>
      </c>
      <c r="N3859" s="117" t="str">
        <f t="shared" si="363"/>
        <v>292000174000</v>
      </c>
      <c r="O3859" s="117">
        <f t="shared" si="364"/>
        <v>68</v>
      </c>
      <c r="P3859" s="117">
        <f t="shared" si="365"/>
        <v>39</v>
      </c>
      <c r="R3859" s="117" t="e">
        <f>VLOOKUP(B3859&amp;"-"&amp;C3859,Backgroundconc!$A$3:$E$2100,4,FALSE)</f>
        <v>#N/A</v>
      </c>
      <c r="S3859" s="117" t="e">
        <f>VLOOKUP(B3859&amp;"-"&amp;C3859,Backgroundconc!$A$3:$E$2100,5,FALSE)</f>
        <v>#N/A</v>
      </c>
    </row>
    <row r="3860" spans="1:19">
      <c r="A3860" s="117" t="str">
        <f t="shared" si="362"/>
        <v>68402012</v>
      </c>
      <c r="B3860" s="117">
        <f t="shared" si="360"/>
        <v>68</v>
      </c>
      <c r="C3860" s="117">
        <f t="shared" si="361"/>
        <v>40</v>
      </c>
      <c r="D3860" s="117">
        <v>292000</v>
      </c>
      <c r="E3860" s="117">
        <v>178000</v>
      </c>
      <c r="F3860" s="117">
        <v>2012</v>
      </c>
      <c r="G3860" s="117">
        <v>3.268662</v>
      </c>
      <c r="N3860" s="117" t="str">
        <f t="shared" si="363"/>
        <v>292000178000</v>
      </c>
      <c r="O3860" s="117">
        <f t="shared" si="364"/>
        <v>68</v>
      </c>
      <c r="P3860" s="117">
        <f t="shared" si="365"/>
        <v>40</v>
      </c>
      <c r="R3860" s="117" t="e">
        <f>VLOOKUP(B3860&amp;"-"&amp;C3860,Backgroundconc!$A$3:$E$2100,4,FALSE)</f>
        <v>#N/A</v>
      </c>
      <c r="S3860" s="117" t="e">
        <f>VLOOKUP(B3860&amp;"-"&amp;C3860,Backgroundconc!$A$3:$E$2100,5,FALSE)</f>
        <v>#N/A</v>
      </c>
    </row>
    <row r="3861" spans="1:19">
      <c r="A3861" s="117" t="str">
        <f t="shared" si="362"/>
        <v>68412012</v>
      </c>
      <c r="B3861" s="117">
        <f t="shared" si="360"/>
        <v>68</v>
      </c>
      <c r="C3861" s="117">
        <f t="shared" si="361"/>
        <v>41</v>
      </c>
      <c r="D3861" s="117">
        <v>292000</v>
      </c>
      <c r="E3861" s="117">
        <v>182000</v>
      </c>
      <c r="F3861" s="117">
        <v>2012</v>
      </c>
      <c r="G3861" s="117">
        <v>3.269225</v>
      </c>
      <c r="N3861" s="117" t="str">
        <f t="shared" si="363"/>
        <v>292000182000</v>
      </c>
      <c r="O3861" s="117">
        <f t="shared" si="364"/>
        <v>68</v>
      </c>
      <c r="P3861" s="117">
        <f t="shared" si="365"/>
        <v>41</v>
      </c>
      <c r="R3861" s="117" t="e">
        <f>VLOOKUP(B3861&amp;"-"&amp;C3861,Backgroundconc!$A$3:$E$2100,4,FALSE)</f>
        <v>#N/A</v>
      </c>
      <c r="S3861" s="117" t="e">
        <f>VLOOKUP(B3861&amp;"-"&amp;C3861,Backgroundconc!$A$3:$E$2100,5,FALSE)</f>
        <v>#N/A</v>
      </c>
    </row>
    <row r="3862" spans="1:19">
      <c r="A3862" s="117" t="str">
        <f t="shared" si="362"/>
        <v>68422012</v>
      </c>
      <c r="B3862" s="117">
        <f t="shared" si="360"/>
        <v>68</v>
      </c>
      <c r="C3862" s="117">
        <f t="shared" si="361"/>
        <v>42</v>
      </c>
      <c r="D3862" s="117">
        <v>292000</v>
      </c>
      <c r="E3862" s="117">
        <v>186000</v>
      </c>
      <c r="F3862" s="117">
        <v>2012</v>
      </c>
      <c r="G3862" s="117">
        <v>3.493668</v>
      </c>
      <c r="N3862" s="117" t="str">
        <f t="shared" si="363"/>
        <v>292000186000</v>
      </c>
      <c r="O3862" s="117">
        <f t="shared" si="364"/>
        <v>68</v>
      </c>
      <c r="P3862" s="117">
        <f t="shared" si="365"/>
        <v>42</v>
      </c>
      <c r="R3862" s="117" t="e">
        <f>VLOOKUP(B3862&amp;"-"&amp;C3862,Backgroundconc!$A$3:$E$2100,4,FALSE)</f>
        <v>#N/A</v>
      </c>
      <c r="S3862" s="117" t="e">
        <f>VLOOKUP(B3862&amp;"-"&amp;C3862,Backgroundconc!$A$3:$E$2100,5,FALSE)</f>
        <v>#N/A</v>
      </c>
    </row>
    <row r="3863" spans="1:19">
      <c r="A3863" s="117" t="str">
        <f t="shared" si="362"/>
        <v>68432012</v>
      </c>
      <c r="B3863" s="117">
        <f t="shared" si="360"/>
        <v>68</v>
      </c>
      <c r="C3863" s="117">
        <f t="shared" si="361"/>
        <v>43</v>
      </c>
      <c r="D3863" s="117">
        <v>292000</v>
      </c>
      <c r="E3863" s="117">
        <v>190000</v>
      </c>
      <c r="F3863" s="117">
        <v>2012</v>
      </c>
      <c r="G3863" s="117">
        <v>3.5369969999999999</v>
      </c>
      <c r="N3863" s="117" t="str">
        <f t="shared" si="363"/>
        <v>292000190000</v>
      </c>
      <c r="O3863" s="117">
        <f t="shared" si="364"/>
        <v>68</v>
      </c>
      <c r="P3863" s="117">
        <f t="shared" si="365"/>
        <v>43</v>
      </c>
      <c r="R3863" s="117" t="e">
        <f>VLOOKUP(B3863&amp;"-"&amp;C3863,Backgroundconc!$A$3:$E$2100,4,FALSE)</f>
        <v>#N/A</v>
      </c>
      <c r="S3863" s="117" t="e">
        <f>VLOOKUP(B3863&amp;"-"&amp;C3863,Backgroundconc!$A$3:$E$2100,5,FALSE)</f>
        <v>#N/A</v>
      </c>
    </row>
    <row r="3864" spans="1:19">
      <c r="A3864" s="117" t="str">
        <f t="shared" si="362"/>
        <v>68442012</v>
      </c>
      <c r="B3864" s="117">
        <f t="shared" si="360"/>
        <v>68</v>
      </c>
      <c r="C3864" s="117">
        <f t="shared" si="361"/>
        <v>44</v>
      </c>
      <c r="D3864" s="117">
        <v>292000</v>
      </c>
      <c r="E3864" s="117">
        <v>194000</v>
      </c>
      <c r="F3864" s="117">
        <v>2012</v>
      </c>
      <c r="G3864" s="117">
        <v>3.4585910000000002</v>
      </c>
      <c r="N3864" s="117" t="str">
        <f t="shared" si="363"/>
        <v>292000194000</v>
      </c>
      <c r="O3864" s="117">
        <f t="shared" si="364"/>
        <v>68</v>
      </c>
      <c r="P3864" s="117">
        <f t="shared" si="365"/>
        <v>44</v>
      </c>
      <c r="R3864" s="117" t="e">
        <f>VLOOKUP(B3864&amp;"-"&amp;C3864,Backgroundconc!$A$3:$E$2100,4,FALSE)</f>
        <v>#N/A</v>
      </c>
      <c r="S3864" s="117" t="e">
        <f>VLOOKUP(B3864&amp;"-"&amp;C3864,Backgroundconc!$A$3:$E$2100,5,FALSE)</f>
        <v>#N/A</v>
      </c>
    </row>
    <row r="3865" spans="1:19">
      <c r="A3865" s="117" t="str">
        <f t="shared" si="362"/>
        <v>68452012</v>
      </c>
      <c r="B3865" s="117">
        <f t="shared" si="360"/>
        <v>68</v>
      </c>
      <c r="C3865" s="117">
        <f t="shared" si="361"/>
        <v>45</v>
      </c>
      <c r="D3865" s="117">
        <v>292000</v>
      </c>
      <c r="E3865" s="117">
        <v>198000</v>
      </c>
      <c r="F3865" s="117">
        <v>2012</v>
      </c>
      <c r="G3865" s="117">
        <v>3.4442490000000001</v>
      </c>
      <c r="N3865" s="117" t="str">
        <f t="shared" si="363"/>
        <v>292000198000</v>
      </c>
      <c r="O3865" s="117">
        <f t="shared" si="364"/>
        <v>68</v>
      </c>
      <c r="P3865" s="117">
        <f t="shared" si="365"/>
        <v>45</v>
      </c>
      <c r="R3865" s="117" t="e">
        <f>VLOOKUP(B3865&amp;"-"&amp;C3865,Backgroundconc!$A$3:$E$2100,4,FALSE)</f>
        <v>#N/A</v>
      </c>
      <c r="S3865" s="117" t="e">
        <f>VLOOKUP(B3865&amp;"-"&amp;C3865,Backgroundconc!$A$3:$E$2100,5,FALSE)</f>
        <v>#N/A</v>
      </c>
    </row>
    <row r="3866" spans="1:19">
      <c r="A3866" s="117" t="str">
        <f t="shared" si="362"/>
        <v>68462012</v>
      </c>
      <c r="B3866" s="117">
        <f t="shared" si="360"/>
        <v>68</v>
      </c>
      <c r="C3866" s="117">
        <f t="shared" si="361"/>
        <v>46</v>
      </c>
      <c r="D3866" s="117">
        <v>292000</v>
      </c>
      <c r="E3866" s="117">
        <v>202000</v>
      </c>
      <c r="F3866" s="117">
        <v>2012</v>
      </c>
      <c r="G3866" s="117">
        <v>3.2438359999999999</v>
      </c>
      <c r="N3866" s="117" t="str">
        <f t="shared" si="363"/>
        <v>292000202000</v>
      </c>
      <c r="O3866" s="117">
        <f t="shared" si="364"/>
        <v>68</v>
      </c>
      <c r="P3866" s="117">
        <f t="shared" si="365"/>
        <v>46</v>
      </c>
      <c r="R3866" s="117" t="e">
        <f>VLOOKUP(B3866&amp;"-"&amp;C3866,Backgroundconc!$A$3:$E$2100,4,FALSE)</f>
        <v>#N/A</v>
      </c>
      <c r="S3866" s="117" t="e">
        <f>VLOOKUP(B3866&amp;"-"&amp;C3866,Backgroundconc!$A$3:$E$2100,5,FALSE)</f>
        <v>#N/A</v>
      </c>
    </row>
    <row r="3867" spans="1:19">
      <c r="A3867" s="117" t="str">
        <f t="shared" si="362"/>
        <v>68472012</v>
      </c>
      <c r="B3867" s="117">
        <f t="shared" si="360"/>
        <v>68</v>
      </c>
      <c r="C3867" s="117">
        <f t="shared" si="361"/>
        <v>47</v>
      </c>
      <c r="D3867" s="117">
        <v>292000</v>
      </c>
      <c r="E3867" s="117">
        <v>206000</v>
      </c>
      <c r="F3867" s="117">
        <v>2012</v>
      </c>
      <c r="G3867" s="117">
        <v>3.021388</v>
      </c>
      <c r="N3867" s="117" t="str">
        <f t="shared" si="363"/>
        <v>292000206000</v>
      </c>
      <c r="O3867" s="117">
        <f t="shared" si="364"/>
        <v>68</v>
      </c>
      <c r="P3867" s="117">
        <f t="shared" si="365"/>
        <v>47</v>
      </c>
      <c r="R3867" s="117" t="e">
        <f>VLOOKUP(B3867&amp;"-"&amp;C3867,Backgroundconc!$A$3:$E$2100,4,FALSE)</f>
        <v>#N/A</v>
      </c>
      <c r="S3867" s="117" t="e">
        <f>VLOOKUP(B3867&amp;"-"&amp;C3867,Backgroundconc!$A$3:$E$2100,5,FALSE)</f>
        <v>#N/A</v>
      </c>
    </row>
    <row r="3868" spans="1:19">
      <c r="A3868" s="117" t="str">
        <f t="shared" si="362"/>
        <v>68482012</v>
      </c>
      <c r="B3868" s="117">
        <f t="shared" ref="B3868:B3931" si="366">(D3868-24000)/4000+1</f>
        <v>68</v>
      </c>
      <c r="C3868" s="117">
        <f t="shared" ref="C3868:C3931" si="367">(E3868-22000)/4000+1</f>
        <v>48</v>
      </c>
      <c r="D3868" s="117">
        <v>292000</v>
      </c>
      <c r="E3868" s="117">
        <v>210000</v>
      </c>
      <c r="F3868" s="117">
        <v>2012</v>
      </c>
      <c r="G3868" s="117">
        <v>3.0882329999999998</v>
      </c>
      <c r="N3868" s="117" t="str">
        <f t="shared" si="363"/>
        <v>292000210000</v>
      </c>
      <c r="O3868" s="117">
        <f t="shared" si="364"/>
        <v>68</v>
      </c>
      <c r="P3868" s="117">
        <f t="shared" si="365"/>
        <v>48</v>
      </c>
      <c r="R3868" s="117" t="e">
        <f>VLOOKUP(B3868&amp;"-"&amp;C3868,Backgroundconc!$A$3:$E$2100,4,FALSE)</f>
        <v>#N/A</v>
      </c>
      <c r="S3868" s="117" t="e">
        <f>VLOOKUP(B3868&amp;"-"&amp;C3868,Backgroundconc!$A$3:$E$2100,5,FALSE)</f>
        <v>#N/A</v>
      </c>
    </row>
    <row r="3869" spans="1:19">
      <c r="A3869" s="117" t="str">
        <f t="shared" si="362"/>
        <v>68492012</v>
      </c>
      <c r="B3869" s="117">
        <f t="shared" si="366"/>
        <v>68</v>
      </c>
      <c r="C3869" s="117">
        <f t="shared" si="367"/>
        <v>49</v>
      </c>
      <c r="D3869" s="117">
        <v>292000</v>
      </c>
      <c r="E3869" s="117">
        <v>214000</v>
      </c>
      <c r="F3869" s="117">
        <v>2012</v>
      </c>
      <c r="G3869" s="117">
        <v>3.2176580000000001</v>
      </c>
      <c r="N3869" s="117" t="str">
        <f t="shared" si="363"/>
        <v>292000214000</v>
      </c>
      <c r="O3869" s="117">
        <f t="shared" si="364"/>
        <v>68</v>
      </c>
      <c r="P3869" s="117">
        <f t="shared" si="365"/>
        <v>49</v>
      </c>
      <c r="R3869" s="117" t="e">
        <f>VLOOKUP(B3869&amp;"-"&amp;C3869,Backgroundconc!$A$3:$E$2100,4,FALSE)</f>
        <v>#N/A</v>
      </c>
      <c r="S3869" s="117" t="e">
        <f>VLOOKUP(B3869&amp;"-"&amp;C3869,Backgroundconc!$A$3:$E$2100,5,FALSE)</f>
        <v>#N/A</v>
      </c>
    </row>
    <row r="3870" spans="1:19">
      <c r="A3870" s="117" t="str">
        <f t="shared" si="362"/>
        <v>68502012</v>
      </c>
      <c r="B3870" s="117">
        <f t="shared" si="366"/>
        <v>68</v>
      </c>
      <c r="C3870" s="117">
        <f t="shared" si="367"/>
        <v>50</v>
      </c>
      <c r="D3870" s="117">
        <v>292000</v>
      </c>
      <c r="E3870" s="117">
        <v>218000</v>
      </c>
      <c r="F3870" s="117">
        <v>2012</v>
      </c>
      <c r="G3870" s="117">
        <v>3.0473080000000001</v>
      </c>
      <c r="N3870" s="117" t="str">
        <f t="shared" si="363"/>
        <v>292000218000</v>
      </c>
      <c r="O3870" s="117">
        <f t="shared" si="364"/>
        <v>68</v>
      </c>
      <c r="P3870" s="117">
        <f t="shared" si="365"/>
        <v>50</v>
      </c>
      <c r="R3870" s="117" t="e">
        <f>VLOOKUP(B3870&amp;"-"&amp;C3870,Backgroundconc!$A$3:$E$2100,4,FALSE)</f>
        <v>#N/A</v>
      </c>
      <c r="S3870" s="117" t="e">
        <f>VLOOKUP(B3870&amp;"-"&amp;C3870,Backgroundconc!$A$3:$E$2100,5,FALSE)</f>
        <v>#N/A</v>
      </c>
    </row>
    <row r="3871" spans="1:19">
      <c r="A3871" s="117" t="str">
        <f t="shared" si="362"/>
        <v>68512012</v>
      </c>
      <c r="B3871" s="117">
        <f t="shared" si="366"/>
        <v>68</v>
      </c>
      <c r="C3871" s="117">
        <f t="shared" si="367"/>
        <v>51</v>
      </c>
      <c r="D3871" s="117">
        <v>292000</v>
      </c>
      <c r="E3871" s="117">
        <v>222000</v>
      </c>
      <c r="F3871" s="117">
        <v>2012</v>
      </c>
      <c r="G3871" s="117">
        <v>3.3505039999999999</v>
      </c>
      <c r="N3871" s="117" t="str">
        <f t="shared" si="363"/>
        <v>292000222000</v>
      </c>
      <c r="O3871" s="117">
        <f t="shared" si="364"/>
        <v>68</v>
      </c>
      <c r="P3871" s="117">
        <f t="shared" si="365"/>
        <v>51</v>
      </c>
      <c r="R3871" s="117" t="e">
        <f>VLOOKUP(B3871&amp;"-"&amp;C3871,Backgroundconc!$A$3:$E$2100,4,FALSE)</f>
        <v>#N/A</v>
      </c>
      <c r="S3871" s="117" t="e">
        <f>VLOOKUP(B3871&amp;"-"&amp;C3871,Backgroundconc!$A$3:$E$2100,5,FALSE)</f>
        <v>#N/A</v>
      </c>
    </row>
    <row r="3872" spans="1:19">
      <c r="A3872" s="117" t="str">
        <f t="shared" si="362"/>
        <v>68522012</v>
      </c>
      <c r="B3872" s="117">
        <f t="shared" si="366"/>
        <v>68</v>
      </c>
      <c r="C3872" s="117">
        <f t="shared" si="367"/>
        <v>52</v>
      </c>
      <c r="D3872" s="117">
        <v>292000</v>
      </c>
      <c r="E3872" s="117">
        <v>226000</v>
      </c>
      <c r="F3872" s="117">
        <v>2012</v>
      </c>
      <c r="G3872" s="117">
        <v>3.2680150000000001</v>
      </c>
      <c r="N3872" s="117" t="str">
        <f t="shared" si="363"/>
        <v>292000226000</v>
      </c>
      <c r="O3872" s="117">
        <f t="shared" si="364"/>
        <v>68</v>
      </c>
      <c r="P3872" s="117">
        <f t="shared" si="365"/>
        <v>52</v>
      </c>
      <c r="R3872" s="117" t="e">
        <f>VLOOKUP(B3872&amp;"-"&amp;C3872,Backgroundconc!$A$3:$E$2100,4,FALSE)</f>
        <v>#N/A</v>
      </c>
      <c r="S3872" s="117" t="e">
        <f>VLOOKUP(B3872&amp;"-"&amp;C3872,Backgroundconc!$A$3:$E$2100,5,FALSE)</f>
        <v>#N/A</v>
      </c>
    </row>
    <row r="3873" spans="1:19">
      <c r="A3873" s="117" t="str">
        <f t="shared" si="362"/>
        <v>68532012</v>
      </c>
      <c r="B3873" s="117">
        <f t="shared" si="366"/>
        <v>68</v>
      </c>
      <c r="C3873" s="117">
        <f t="shared" si="367"/>
        <v>53</v>
      </c>
      <c r="D3873" s="117">
        <v>292000</v>
      </c>
      <c r="E3873" s="117">
        <v>230000</v>
      </c>
      <c r="F3873" s="117">
        <v>2012</v>
      </c>
      <c r="G3873" s="117">
        <v>3.1811980000000002</v>
      </c>
      <c r="N3873" s="117" t="str">
        <f t="shared" si="363"/>
        <v>292000230000</v>
      </c>
      <c r="O3873" s="117">
        <f t="shared" si="364"/>
        <v>68</v>
      </c>
      <c r="P3873" s="117">
        <f t="shared" si="365"/>
        <v>53</v>
      </c>
      <c r="R3873" s="117" t="e">
        <f>VLOOKUP(B3873&amp;"-"&amp;C3873,Backgroundconc!$A$3:$E$2100,4,FALSE)</f>
        <v>#N/A</v>
      </c>
      <c r="S3873" s="117" t="e">
        <f>VLOOKUP(B3873&amp;"-"&amp;C3873,Backgroundconc!$A$3:$E$2100,5,FALSE)</f>
        <v>#N/A</v>
      </c>
    </row>
    <row r="3874" spans="1:19">
      <c r="A3874" s="117" t="str">
        <f t="shared" si="362"/>
        <v>68542012</v>
      </c>
      <c r="B3874" s="117">
        <f t="shared" si="366"/>
        <v>68</v>
      </c>
      <c r="C3874" s="117">
        <f t="shared" si="367"/>
        <v>54</v>
      </c>
      <c r="D3874" s="117">
        <v>292000</v>
      </c>
      <c r="E3874" s="117">
        <v>234000</v>
      </c>
      <c r="F3874" s="117">
        <v>2012</v>
      </c>
      <c r="G3874" s="117">
        <v>3.231392</v>
      </c>
      <c r="N3874" s="117" t="str">
        <f t="shared" si="363"/>
        <v>292000234000</v>
      </c>
      <c r="O3874" s="117">
        <f t="shared" si="364"/>
        <v>68</v>
      </c>
      <c r="P3874" s="117">
        <f t="shared" si="365"/>
        <v>54</v>
      </c>
      <c r="R3874" s="117" t="e">
        <f>VLOOKUP(B3874&amp;"-"&amp;C3874,Backgroundconc!$A$3:$E$2100,4,FALSE)</f>
        <v>#N/A</v>
      </c>
      <c r="S3874" s="117" t="e">
        <f>VLOOKUP(B3874&amp;"-"&amp;C3874,Backgroundconc!$A$3:$E$2100,5,FALSE)</f>
        <v>#N/A</v>
      </c>
    </row>
    <row r="3875" spans="1:19">
      <c r="A3875" s="117" t="str">
        <f t="shared" si="362"/>
        <v>68552012</v>
      </c>
      <c r="B3875" s="117">
        <f t="shared" si="366"/>
        <v>68</v>
      </c>
      <c r="C3875" s="117">
        <f t="shared" si="367"/>
        <v>55</v>
      </c>
      <c r="D3875" s="117">
        <v>292000</v>
      </c>
      <c r="E3875" s="117">
        <v>238000</v>
      </c>
      <c r="F3875" s="117">
        <v>2012</v>
      </c>
      <c r="G3875" s="117">
        <v>3.32735</v>
      </c>
      <c r="N3875" s="117" t="str">
        <f t="shared" si="363"/>
        <v>292000238000</v>
      </c>
      <c r="O3875" s="117">
        <f t="shared" si="364"/>
        <v>68</v>
      </c>
      <c r="P3875" s="117">
        <f t="shared" si="365"/>
        <v>55</v>
      </c>
      <c r="R3875" s="117" t="e">
        <f>VLOOKUP(B3875&amp;"-"&amp;C3875,Backgroundconc!$A$3:$E$2100,4,FALSE)</f>
        <v>#N/A</v>
      </c>
      <c r="S3875" s="117" t="e">
        <f>VLOOKUP(B3875&amp;"-"&amp;C3875,Backgroundconc!$A$3:$E$2100,5,FALSE)</f>
        <v>#N/A</v>
      </c>
    </row>
    <row r="3876" spans="1:19">
      <c r="A3876" s="117" t="str">
        <f t="shared" si="362"/>
        <v>68562012</v>
      </c>
      <c r="B3876" s="117">
        <f t="shared" si="366"/>
        <v>68</v>
      </c>
      <c r="C3876" s="117">
        <f t="shared" si="367"/>
        <v>56</v>
      </c>
      <c r="D3876" s="117">
        <v>292000</v>
      </c>
      <c r="E3876" s="117">
        <v>242000</v>
      </c>
      <c r="F3876" s="117">
        <v>2012</v>
      </c>
      <c r="G3876" s="117">
        <v>3.4538509999999998</v>
      </c>
      <c r="N3876" s="117" t="str">
        <f t="shared" si="363"/>
        <v>292000242000</v>
      </c>
      <c r="O3876" s="117">
        <f t="shared" si="364"/>
        <v>68</v>
      </c>
      <c r="P3876" s="117">
        <f t="shared" si="365"/>
        <v>56</v>
      </c>
      <c r="R3876" s="117" t="e">
        <f>VLOOKUP(B3876&amp;"-"&amp;C3876,Backgroundconc!$A$3:$E$2100,4,FALSE)</f>
        <v>#N/A</v>
      </c>
      <c r="S3876" s="117" t="e">
        <f>VLOOKUP(B3876&amp;"-"&amp;C3876,Backgroundconc!$A$3:$E$2100,5,FALSE)</f>
        <v>#N/A</v>
      </c>
    </row>
    <row r="3877" spans="1:19">
      <c r="A3877" s="117" t="str">
        <f t="shared" si="362"/>
        <v>68572012</v>
      </c>
      <c r="B3877" s="117">
        <f t="shared" si="366"/>
        <v>68</v>
      </c>
      <c r="C3877" s="117">
        <f t="shared" si="367"/>
        <v>57</v>
      </c>
      <c r="D3877" s="117">
        <v>292000</v>
      </c>
      <c r="E3877" s="117">
        <v>246000</v>
      </c>
      <c r="F3877" s="117">
        <v>2012</v>
      </c>
      <c r="G3877" s="117">
        <v>3.3879039999999998</v>
      </c>
      <c r="N3877" s="117" t="str">
        <f t="shared" si="363"/>
        <v>292000246000</v>
      </c>
      <c r="O3877" s="117">
        <f t="shared" si="364"/>
        <v>68</v>
      </c>
      <c r="P3877" s="117">
        <f t="shared" si="365"/>
        <v>57</v>
      </c>
      <c r="R3877" s="117" t="e">
        <f>VLOOKUP(B3877&amp;"-"&amp;C3877,Backgroundconc!$A$3:$E$2100,4,FALSE)</f>
        <v>#N/A</v>
      </c>
      <c r="S3877" s="117" t="e">
        <f>VLOOKUP(B3877&amp;"-"&amp;C3877,Backgroundconc!$A$3:$E$2100,5,FALSE)</f>
        <v>#N/A</v>
      </c>
    </row>
    <row r="3878" spans="1:19">
      <c r="A3878" s="117" t="str">
        <f t="shared" si="362"/>
        <v>6912012</v>
      </c>
      <c r="B3878" s="117">
        <f t="shared" si="366"/>
        <v>69</v>
      </c>
      <c r="C3878" s="117">
        <f t="shared" si="367"/>
        <v>1</v>
      </c>
      <c r="D3878" s="117">
        <v>296000</v>
      </c>
      <c r="E3878" s="117">
        <v>22000</v>
      </c>
      <c r="F3878" s="117">
        <v>2012</v>
      </c>
      <c r="G3878" s="117">
        <v>3.1204329999999998</v>
      </c>
      <c r="N3878" s="117" t="str">
        <f t="shared" si="363"/>
        <v>29600022000</v>
      </c>
      <c r="O3878" s="117">
        <f t="shared" si="364"/>
        <v>69</v>
      </c>
      <c r="P3878" s="117">
        <f t="shared" si="365"/>
        <v>1</v>
      </c>
      <c r="R3878" s="117" t="e">
        <f>VLOOKUP(B3878&amp;"-"&amp;C3878,Backgroundconc!$A$3:$E$2100,4,FALSE)</f>
        <v>#N/A</v>
      </c>
      <c r="S3878" s="117" t="e">
        <f>VLOOKUP(B3878&amp;"-"&amp;C3878,Backgroundconc!$A$3:$E$2100,5,FALSE)</f>
        <v>#N/A</v>
      </c>
    </row>
    <row r="3879" spans="1:19">
      <c r="A3879" s="117" t="str">
        <f t="shared" si="362"/>
        <v>6922012</v>
      </c>
      <c r="B3879" s="117">
        <f t="shared" si="366"/>
        <v>69</v>
      </c>
      <c r="C3879" s="117">
        <f t="shared" si="367"/>
        <v>2</v>
      </c>
      <c r="D3879" s="117">
        <v>296000</v>
      </c>
      <c r="E3879" s="117">
        <v>26000</v>
      </c>
      <c r="F3879" s="117">
        <v>2012</v>
      </c>
      <c r="G3879" s="117">
        <v>3.1102280000000002</v>
      </c>
      <c r="N3879" s="117" t="str">
        <f t="shared" si="363"/>
        <v>29600026000</v>
      </c>
      <c r="O3879" s="117">
        <f t="shared" si="364"/>
        <v>69</v>
      </c>
      <c r="P3879" s="117">
        <f t="shared" si="365"/>
        <v>2</v>
      </c>
      <c r="R3879" s="117" t="e">
        <f>VLOOKUP(B3879&amp;"-"&amp;C3879,Backgroundconc!$A$3:$E$2100,4,FALSE)</f>
        <v>#N/A</v>
      </c>
      <c r="S3879" s="117" t="e">
        <f>VLOOKUP(B3879&amp;"-"&amp;C3879,Backgroundconc!$A$3:$E$2100,5,FALSE)</f>
        <v>#N/A</v>
      </c>
    </row>
    <row r="3880" spans="1:19">
      <c r="A3880" s="117" t="str">
        <f t="shared" si="362"/>
        <v>6932012</v>
      </c>
      <c r="B3880" s="117">
        <f t="shared" si="366"/>
        <v>69</v>
      </c>
      <c r="C3880" s="117">
        <f t="shared" si="367"/>
        <v>3</v>
      </c>
      <c r="D3880" s="117">
        <v>296000</v>
      </c>
      <c r="E3880" s="117">
        <v>30000</v>
      </c>
      <c r="F3880" s="117">
        <v>2012</v>
      </c>
      <c r="G3880" s="117">
        <v>3.3037000000000001</v>
      </c>
      <c r="N3880" s="117" t="str">
        <f t="shared" si="363"/>
        <v>29600030000</v>
      </c>
      <c r="O3880" s="117">
        <f t="shared" si="364"/>
        <v>69</v>
      </c>
      <c r="P3880" s="117">
        <f t="shared" si="365"/>
        <v>3</v>
      </c>
      <c r="R3880" s="117" t="e">
        <f>VLOOKUP(B3880&amp;"-"&amp;C3880,Backgroundconc!$A$3:$E$2100,4,FALSE)</f>
        <v>#N/A</v>
      </c>
      <c r="S3880" s="117" t="e">
        <f>VLOOKUP(B3880&amp;"-"&amp;C3880,Backgroundconc!$A$3:$E$2100,5,FALSE)</f>
        <v>#N/A</v>
      </c>
    </row>
    <row r="3881" spans="1:19">
      <c r="A3881" s="117" t="str">
        <f t="shared" si="362"/>
        <v>6942012</v>
      </c>
      <c r="B3881" s="117">
        <f t="shared" si="366"/>
        <v>69</v>
      </c>
      <c r="C3881" s="117">
        <f t="shared" si="367"/>
        <v>4</v>
      </c>
      <c r="D3881" s="117">
        <v>296000</v>
      </c>
      <c r="E3881" s="117">
        <v>34000</v>
      </c>
      <c r="F3881" s="117">
        <v>2012</v>
      </c>
      <c r="G3881" s="117">
        <v>3.3018730000000001</v>
      </c>
      <c r="N3881" s="117" t="str">
        <f t="shared" si="363"/>
        <v>29600034000</v>
      </c>
      <c r="O3881" s="117">
        <f t="shared" si="364"/>
        <v>69</v>
      </c>
      <c r="P3881" s="117">
        <f t="shared" si="365"/>
        <v>4</v>
      </c>
      <c r="R3881" s="117" t="e">
        <f>VLOOKUP(B3881&amp;"-"&amp;C3881,Backgroundconc!$A$3:$E$2100,4,FALSE)</f>
        <v>#N/A</v>
      </c>
      <c r="S3881" s="117" t="e">
        <f>VLOOKUP(B3881&amp;"-"&amp;C3881,Backgroundconc!$A$3:$E$2100,5,FALSE)</f>
        <v>#N/A</v>
      </c>
    </row>
    <row r="3882" spans="1:19">
      <c r="A3882" s="117" t="str">
        <f t="shared" si="362"/>
        <v>6952012</v>
      </c>
      <c r="B3882" s="117">
        <f t="shared" si="366"/>
        <v>69</v>
      </c>
      <c r="C3882" s="117">
        <f t="shared" si="367"/>
        <v>5</v>
      </c>
      <c r="D3882" s="117">
        <v>296000</v>
      </c>
      <c r="E3882" s="117">
        <v>38000</v>
      </c>
      <c r="F3882" s="117">
        <v>2012</v>
      </c>
      <c r="G3882" s="117">
        <v>3.298079</v>
      </c>
      <c r="N3882" s="117" t="str">
        <f t="shared" si="363"/>
        <v>29600038000</v>
      </c>
      <c r="O3882" s="117">
        <f t="shared" si="364"/>
        <v>69</v>
      </c>
      <c r="P3882" s="117">
        <f t="shared" si="365"/>
        <v>5</v>
      </c>
      <c r="R3882" s="117" t="e">
        <f>VLOOKUP(B3882&amp;"-"&amp;C3882,Backgroundconc!$A$3:$E$2100,4,FALSE)</f>
        <v>#N/A</v>
      </c>
      <c r="S3882" s="117" t="e">
        <f>VLOOKUP(B3882&amp;"-"&amp;C3882,Backgroundconc!$A$3:$E$2100,5,FALSE)</f>
        <v>#N/A</v>
      </c>
    </row>
    <row r="3883" spans="1:19">
      <c r="A3883" s="117" t="str">
        <f t="shared" si="362"/>
        <v>6962012</v>
      </c>
      <c r="B3883" s="117">
        <f t="shared" si="366"/>
        <v>69</v>
      </c>
      <c r="C3883" s="117">
        <f t="shared" si="367"/>
        <v>6</v>
      </c>
      <c r="D3883" s="117">
        <v>296000</v>
      </c>
      <c r="E3883" s="117">
        <v>42000</v>
      </c>
      <c r="F3883" s="117">
        <v>2012</v>
      </c>
      <c r="G3883" s="117">
        <v>3.0221490000000002</v>
      </c>
      <c r="N3883" s="117" t="str">
        <f t="shared" si="363"/>
        <v>29600042000</v>
      </c>
      <c r="O3883" s="117">
        <f t="shared" si="364"/>
        <v>69</v>
      </c>
      <c r="P3883" s="117">
        <f t="shared" si="365"/>
        <v>6</v>
      </c>
      <c r="R3883" s="117" t="e">
        <f>VLOOKUP(B3883&amp;"-"&amp;C3883,Backgroundconc!$A$3:$E$2100,4,FALSE)</f>
        <v>#N/A</v>
      </c>
      <c r="S3883" s="117" t="e">
        <f>VLOOKUP(B3883&amp;"-"&amp;C3883,Backgroundconc!$A$3:$E$2100,5,FALSE)</f>
        <v>#N/A</v>
      </c>
    </row>
    <row r="3884" spans="1:19">
      <c r="A3884" s="117" t="str">
        <f t="shared" si="362"/>
        <v>6972012</v>
      </c>
      <c r="B3884" s="117">
        <f t="shared" si="366"/>
        <v>69</v>
      </c>
      <c r="C3884" s="117">
        <f t="shared" si="367"/>
        <v>7</v>
      </c>
      <c r="D3884" s="117">
        <v>296000</v>
      </c>
      <c r="E3884" s="117">
        <v>46000</v>
      </c>
      <c r="F3884" s="117">
        <v>2012</v>
      </c>
      <c r="G3884" s="117">
        <v>3.2713619999999999</v>
      </c>
      <c r="N3884" s="117" t="str">
        <f t="shared" si="363"/>
        <v>29600046000</v>
      </c>
      <c r="O3884" s="117">
        <f t="shared" si="364"/>
        <v>69</v>
      </c>
      <c r="P3884" s="117">
        <f t="shared" si="365"/>
        <v>7</v>
      </c>
      <c r="R3884" s="117" t="e">
        <f>VLOOKUP(B3884&amp;"-"&amp;C3884,Backgroundconc!$A$3:$E$2100,4,FALSE)</f>
        <v>#N/A</v>
      </c>
      <c r="S3884" s="117" t="e">
        <f>VLOOKUP(B3884&amp;"-"&amp;C3884,Backgroundconc!$A$3:$E$2100,5,FALSE)</f>
        <v>#N/A</v>
      </c>
    </row>
    <row r="3885" spans="1:19">
      <c r="A3885" s="117" t="str">
        <f t="shared" si="362"/>
        <v>6982012</v>
      </c>
      <c r="B3885" s="117">
        <f t="shared" si="366"/>
        <v>69</v>
      </c>
      <c r="C3885" s="117">
        <f t="shared" si="367"/>
        <v>8</v>
      </c>
      <c r="D3885" s="117">
        <v>296000</v>
      </c>
      <c r="E3885" s="117">
        <v>50000</v>
      </c>
      <c r="F3885" s="117">
        <v>2012</v>
      </c>
      <c r="G3885" s="117">
        <v>3.0670709999999999</v>
      </c>
      <c r="N3885" s="117" t="str">
        <f t="shared" si="363"/>
        <v>29600050000</v>
      </c>
      <c r="O3885" s="117">
        <f t="shared" si="364"/>
        <v>69</v>
      </c>
      <c r="P3885" s="117">
        <f t="shared" si="365"/>
        <v>8</v>
      </c>
      <c r="R3885" s="117" t="e">
        <f>VLOOKUP(B3885&amp;"-"&amp;C3885,Backgroundconc!$A$3:$E$2100,4,FALSE)</f>
        <v>#N/A</v>
      </c>
      <c r="S3885" s="117" t="e">
        <f>VLOOKUP(B3885&amp;"-"&amp;C3885,Backgroundconc!$A$3:$E$2100,5,FALSE)</f>
        <v>#N/A</v>
      </c>
    </row>
    <row r="3886" spans="1:19">
      <c r="A3886" s="117" t="str">
        <f t="shared" si="362"/>
        <v>6992012</v>
      </c>
      <c r="B3886" s="117">
        <f t="shared" si="366"/>
        <v>69</v>
      </c>
      <c r="C3886" s="117">
        <f t="shared" si="367"/>
        <v>9</v>
      </c>
      <c r="D3886" s="117">
        <v>296000</v>
      </c>
      <c r="E3886" s="117">
        <v>54000</v>
      </c>
      <c r="F3886" s="117">
        <v>2012</v>
      </c>
      <c r="G3886" s="117">
        <v>2.949017</v>
      </c>
      <c r="N3886" s="117" t="str">
        <f t="shared" si="363"/>
        <v>29600054000</v>
      </c>
      <c r="O3886" s="117">
        <f t="shared" si="364"/>
        <v>69</v>
      </c>
      <c r="P3886" s="117">
        <f t="shared" si="365"/>
        <v>9</v>
      </c>
      <c r="R3886" s="117" t="e">
        <f>VLOOKUP(B3886&amp;"-"&amp;C3886,Backgroundconc!$A$3:$E$2100,4,FALSE)</f>
        <v>#N/A</v>
      </c>
      <c r="S3886" s="117" t="e">
        <f>VLOOKUP(B3886&amp;"-"&amp;C3886,Backgroundconc!$A$3:$E$2100,5,FALSE)</f>
        <v>#N/A</v>
      </c>
    </row>
    <row r="3887" spans="1:19">
      <c r="A3887" s="117" t="str">
        <f t="shared" si="362"/>
        <v>69102012</v>
      </c>
      <c r="B3887" s="117">
        <f t="shared" si="366"/>
        <v>69</v>
      </c>
      <c r="C3887" s="117">
        <f t="shared" si="367"/>
        <v>10</v>
      </c>
      <c r="D3887" s="117">
        <v>296000</v>
      </c>
      <c r="E3887" s="117">
        <v>58000</v>
      </c>
      <c r="F3887" s="117">
        <v>2012</v>
      </c>
      <c r="G3887" s="117">
        <v>2.8140480000000001</v>
      </c>
      <c r="N3887" s="117" t="str">
        <f t="shared" si="363"/>
        <v>29600058000</v>
      </c>
      <c r="O3887" s="117">
        <f t="shared" si="364"/>
        <v>69</v>
      </c>
      <c r="P3887" s="117">
        <f t="shared" si="365"/>
        <v>10</v>
      </c>
      <c r="R3887" s="117" t="e">
        <f>VLOOKUP(B3887&amp;"-"&amp;C3887,Backgroundconc!$A$3:$E$2100,4,FALSE)</f>
        <v>#N/A</v>
      </c>
      <c r="S3887" s="117" t="e">
        <f>VLOOKUP(B3887&amp;"-"&amp;C3887,Backgroundconc!$A$3:$E$2100,5,FALSE)</f>
        <v>#N/A</v>
      </c>
    </row>
    <row r="3888" spans="1:19">
      <c r="A3888" s="117" t="str">
        <f t="shared" si="362"/>
        <v>69112012</v>
      </c>
      <c r="B3888" s="117">
        <f t="shared" si="366"/>
        <v>69</v>
      </c>
      <c r="C3888" s="117">
        <f t="shared" si="367"/>
        <v>11</v>
      </c>
      <c r="D3888" s="117">
        <v>296000</v>
      </c>
      <c r="E3888" s="117">
        <v>62000</v>
      </c>
      <c r="F3888" s="117">
        <v>2012</v>
      </c>
      <c r="G3888" s="117">
        <v>3.2024910000000002</v>
      </c>
      <c r="N3888" s="117" t="str">
        <f t="shared" si="363"/>
        <v>29600062000</v>
      </c>
      <c r="O3888" s="117">
        <f t="shared" si="364"/>
        <v>69</v>
      </c>
      <c r="P3888" s="117">
        <f t="shared" si="365"/>
        <v>11</v>
      </c>
      <c r="R3888" s="117" t="e">
        <f>VLOOKUP(B3888&amp;"-"&amp;C3888,Backgroundconc!$A$3:$E$2100,4,FALSE)</f>
        <v>#N/A</v>
      </c>
      <c r="S3888" s="117" t="e">
        <f>VLOOKUP(B3888&amp;"-"&amp;C3888,Backgroundconc!$A$3:$E$2100,5,FALSE)</f>
        <v>#N/A</v>
      </c>
    </row>
    <row r="3889" spans="1:19">
      <c r="A3889" s="117" t="str">
        <f t="shared" si="362"/>
        <v>69122012</v>
      </c>
      <c r="B3889" s="117">
        <f t="shared" si="366"/>
        <v>69</v>
      </c>
      <c r="C3889" s="117">
        <f t="shared" si="367"/>
        <v>12</v>
      </c>
      <c r="D3889" s="117">
        <v>296000</v>
      </c>
      <c r="E3889" s="117">
        <v>66000</v>
      </c>
      <c r="F3889" s="117">
        <v>2012</v>
      </c>
      <c r="G3889" s="117">
        <v>2.9268070000000002</v>
      </c>
      <c r="N3889" s="117" t="str">
        <f t="shared" si="363"/>
        <v>29600066000</v>
      </c>
      <c r="O3889" s="117">
        <f t="shared" si="364"/>
        <v>69</v>
      </c>
      <c r="P3889" s="117">
        <f t="shared" si="365"/>
        <v>12</v>
      </c>
      <c r="R3889" s="117" t="e">
        <f>VLOOKUP(B3889&amp;"-"&amp;C3889,Backgroundconc!$A$3:$E$2100,4,FALSE)</f>
        <v>#N/A</v>
      </c>
      <c r="S3889" s="117" t="e">
        <f>VLOOKUP(B3889&amp;"-"&amp;C3889,Backgroundconc!$A$3:$E$2100,5,FALSE)</f>
        <v>#N/A</v>
      </c>
    </row>
    <row r="3890" spans="1:19">
      <c r="A3890" s="117" t="str">
        <f t="shared" si="362"/>
        <v>69132012</v>
      </c>
      <c r="B3890" s="117">
        <f t="shared" si="366"/>
        <v>69</v>
      </c>
      <c r="C3890" s="117">
        <f t="shared" si="367"/>
        <v>13</v>
      </c>
      <c r="D3890" s="117">
        <v>296000</v>
      </c>
      <c r="E3890" s="117">
        <v>70000</v>
      </c>
      <c r="F3890" s="117">
        <v>2012</v>
      </c>
      <c r="G3890" s="117">
        <v>3.2955000000000001</v>
      </c>
      <c r="N3890" s="117" t="str">
        <f t="shared" si="363"/>
        <v>29600070000</v>
      </c>
      <c r="O3890" s="117">
        <f t="shared" si="364"/>
        <v>69</v>
      </c>
      <c r="P3890" s="117">
        <f t="shared" si="365"/>
        <v>13</v>
      </c>
      <c r="R3890" s="117" t="e">
        <f>VLOOKUP(B3890&amp;"-"&amp;C3890,Backgroundconc!$A$3:$E$2100,4,FALSE)</f>
        <v>#N/A</v>
      </c>
      <c r="S3890" s="117" t="e">
        <f>VLOOKUP(B3890&amp;"-"&amp;C3890,Backgroundconc!$A$3:$E$2100,5,FALSE)</f>
        <v>#N/A</v>
      </c>
    </row>
    <row r="3891" spans="1:19">
      <c r="A3891" s="117" t="str">
        <f t="shared" si="362"/>
        <v>69142012</v>
      </c>
      <c r="B3891" s="117">
        <f t="shared" si="366"/>
        <v>69</v>
      </c>
      <c r="C3891" s="117">
        <f t="shared" si="367"/>
        <v>14</v>
      </c>
      <c r="D3891" s="117">
        <v>296000</v>
      </c>
      <c r="E3891" s="117">
        <v>74000</v>
      </c>
      <c r="F3891" s="117">
        <v>2012</v>
      </c>
      <c r="G3891" s="117">
        <v>3.5610819999999999</v>
      </c>
      <c r="N3891" s="117" t="str">
        <f t="shared" si="363"/>
        <v>29600074000</v>
      </c>
      <c r="O3891" s="117">
        <f t="shared" si="364"/>
        <v>69</v>
      </c>
      <c r="P3891" s="117">
        <f t="shared" si="365"/>
        <v>14</v>
      </c>
      <c r="R3891" s="117" t="e">
        <f>VLOOKUP(B3891&amp;"-"&amp;C3891,Backgroundconc!$A$3:$E$2100,4,FALSE)</f>
        <v>#N/A</v>
      </c>
      <c r="S3891" s="117" t="e">
        <f>VLOOKUP(B3891&amp;"-"&amp;C3891,Backgroundconc!$A$3:$E$2100,5,FALSE)</f>
        <v>#N/A</v>
      </c>
    </row>
    <row r="3892" spans="1:19">
      <c r="A3892" s="117" t="str">
        <f t="shared" si="362"/>
        <v>69152012</v>
      </c>
      <c r="B3892" s="117">
        <f t="shared" si="366"/>
        <v>69</v>
      </c>
      <c r="C3892" s="117">
        <f t="shared" si="367"/>
        <v>15</v>
      </c>
      <c r="D3892" s="117">
        <v>296000</v>
      </c>
      <c r="E3892" s="117">
        <v>78000</v>
      </c>
      <c r="F3892" s="117">
        <v>2012</v>
      </c>
      <c r="G3892" s="117">
        <v>3.0974970000000002</v>
      </c>
      <c r="N3892" s="117" t="str">
        <f t="shared" si="363"/>
        <v>29600078000</v>
      </c>
      <c r="O3892" s="117">
        <f t="shared" si="364"/>
        <v>69</v>
      </c>
      <c r="P3892" s="117">
        <f t="shared" si="365"/>
        <v>15</v>
      </c>
      <c r="R3892" s="117" t="e">
        <f>VLOOKUP(B3892&amp;"-"&amp;C3892,Backgroundconc!$A$3:$E$2100,4,FALSE)</f>
        <v>#N/A</v>
      </c>
      <c r="S3892" s="117" t="e">
        <f>VLOOKUP(B3892&amp;"-"&amp;C3892,Backgroundconc!$A$3:$E$2100,5,FALSE)</f>
        <v>#N/A</v>
      </c>
    </row>
    <row r="3893" spans="1:19">
      <c r="A3893" s="117" t="str">
        <f t="shared" si="362"/>
        <v>69162012</v>
      </c>
      <c r="B3893" s="117">
        <f t="shared" si="366"/>
        <v>69</v>
      </c>
      <c r="C3893" s="117">
        <f t="shared" si="367"/>
        <v>16</v>
      </c>
      <c r="D3893" s="117">
        <v>296000</v>
      </c>
      <c r="E3893" s="117">
        <v>82000</v>
      </c>
      <c r="F3893" s="117">
        <v>2012</v>
      </c>
      <c r="G3893" s="117">
        <v>2.8649019999999998</v>
      </c>
      <c r="N3893" s="117" t="str">
        <f t="shared" si="363"/>
        <v>29600082000</v>
      </c>
      <c r="O3893" s="117">
        <f t="shared" si="364"/>
        <v>69</v>
      </c>
      <c r="P3893" s="117">
        <f t="shared" si="365"/>
        <v>16</v>
      </c>
      <c r="R3893" s="117" t="e">
        <f>VLOOKUP(B3893&amp;"-"&amp;C3893,Backgroundconc!$A$3:$E$2100,4,FALSE)</f>
        <v>#N/A</v>
      </c>
      <c r="S3893" s="117" t="e">
        <f>VLOOKUP(B3893&amp;"-"&amp;C3893,Backgroundconc!$A$3:$E$2100,5,FALSE)</f>
        <v>#N/A</v>
      </c>
    </row>
    <row r="3894" spans="1:19">
      <c r="A3894" s="117" t="str">
        <f t="shared" si="362"/>
        <v>69172012</v>
      </c>
      <c r="B3894" s="117">
        <f t="shared" si="366"/>
        <v>69</v>
      </c>
      <c r="C3894" s="117">
        <f t="shared" si="367"/>
        <v>17</v>
      </c>
      <c r="D3894" s="117">
        <v>296000</v>
      </c>
      <c r="E3894" s="117">
        <v>86000</v>
      </c>
      <c r="F3894" s="117">
        <v>2012</v>
      </c>
      <c r="G3894" s="117">
        <v>3.3054209999999999</v>
      </c>
      <c r="N3894" s="117" t="str">
        <f t="shared" si="363"/>
        <v>29600086000</v>
      </c>
      <c r="O3894" s="117">
        <f t="shared" si="364"/>
        <v>69</v>
      </c>
      <c r="P3894" s="117">
        <f t="shared" si="365"/>
        <v>17</v>
      </c>
      <c r="R3894" s="117" t="e">
        <f>VLOOKUP(B3894&amp;"-"&amp;C3894,Backgroundconc!$A$3:$E$2100,4,FALSE)</f>
        <v>#N/A</v>
      </c>
      <c r="S3894" s="117" t="e">
        <f>VLOOKUP(B3894&amp;"-"&amp;C3894,Backgroundconc!$A$3:$E$2100,5,FALSE)</f>
        <v>#N/A</v>
      </c>
    </row>
    <row r="3895" spans="1:19">
      <c r="A3895" s="117" t="str">
        <f t="shared" si="362"/>
        <v>69182012</v>
      </c>
      <c r="B3895" s="117">
        <f t="shared" si="366"/>
        <v>69</v>
      </c>
      <c r="C3895" s="117">
        <f t="shared" si="367"/>
        <v>18</v>
      </c>
      <c r="D3895" s="117">
        <v>296000</v>
      </c>
      <c r="E3895" s="117">
        <v>90000</v>
      </c>
      <c r="F3895" s="117">
        <v>2012</v>
      </c>
      <c r="G3895" s="117">
        <v>3.4700199999999999</v>
      </c>
      <c r="N3895" s="117" t="str">
        <f t="shared" si="363"/>
        <v>29600090000</v>
      </c>
      <c r="O3895" s="117">
        <f t="shared" si="364"/>
        <v>69</v>
      </c>
      <c r="P3895" s="117">
        <f t="shared" si="365"/>
        <v>18</v>
      </c>
      <c r="R3895" s="117" t="e">
        <f>VLOOKUP(B3895&amp;"-"&amp;C3895,Backgroundconc!$A$3:$E$2100,4,FALSE)</f>
        <v>#N/A</v>
      </c>
      <c r="S3895" s="117" t="e">
        <f>VLOOKUP(B3895&amp;"-"&amp;C3895,Backgroundconc!$A$3:$E$2100,5,FALSE)</f>
        <v>#N/A</v>
      </c>
    </row>
    <row r="3896" spans="1:19">
      <c r="A3896" s="117" t="str">
        <f t="shared" si="362"/>
        <v>69192012</v>
      </c>
      <c r="B3896" s="117">
        <f t="shared" si="366"/>
        <v>69</v>
      </c>
      <c r="C3896" s="117">
        <f t="shared" si="367"/>
        <v>19</v>
      </c>
      <c r="D3896" s="117">
        <v>296000</v>
      </c>
      <c r="E3896" s="117">
        <v>94000</v>
      </c>
      <c r="F3896" s="117">
        <v>2012</v>
      </c>
      <c r="G3896" s="117">
        <v>3.3658030000000001</v>
      </c>
      <c r="N3896" s="117" t="str">
        <f t="shared" si="363"/>
        <v>29600094000</v>
      </c>
      <c r="O3896" s="117">
        <f t="shared" si="364"/>
        <v>69</v>
      </c>
      <c r="P3896" s="117">
        <f t="shared" si="365"/>
        <v>19</v>
      </c>
      <c r="R3896" s="117" t="e">
        <f>VLOOKUP(B3896&amp;"-"&amp;C3896,Backgroundconc!$A$3:$E$2100,4,FALSE)</f>
        <v>#N/A</v>
      </c>
      <c r="S3896" s="117" t="e">
        <f>VLOOKUP(B3896&amp;"-"&amp;C3896,Backgroundconc!$A$3:$E$2100,5,FALSE)</f>
        <v>#N/A</v>
      </c>
    </row>
    <row r="3897" spans="1:19">
      <c r="A3897" s="117" t="str">
        <f t="shared" si="362"/>
        <v>69202012</v>
      </c>
      <c r="B3897" s="117">
        <f t="shared" si="366"/>
        <v>69</v>
      </c>
      <c r="C3897" s="117">
        <f t="shared" si="367"/>
        <v>20</v>
      </c>
      <c r="D3897" s="117">
        <v>296000</v>
      </c>
      <c r="E3897" s="117">
        <v>98000</v>
      </c>
      <c r="F3897" s="117">
        <v>2012</v>
      </c>
      <c r="G3897" s="117">
        <v>3.3480270000000001</v>
      </c>
      <c r="N3897" s="117" t="str">
        <f t="shared" si="363"/>
        <v>29600098000</v>
      </c>
      <c r="O3897" s="117">
        <f t="shared" si="364"/>
        <v>69</v>
      </c>
      <c r="P3897" s="117">
        <f t="shared" si="365"/>
        <v>20</v>
      </c>
      <c r="R3897" s="117" t="e">
        <f>VLOOKUP(B3897&amp;"-"&amp;C3897,Backgroundconc!$A$3:$E$2100,4,FALSE)</f>
        <v>#N/A</v>
      </c>
      <c r="S3897" s="117" t="e">
        <f>VLOOKUP(B3897&amp;"-"&amp;C3897,Backgroundconc!$A$3:$E$2100,5,FALSE)</f>
        <v>#N/A</v>
      </c>
    </row>
    <row r="3898" spans="1:19">
      <c r="A3898" s="117" t="str">
        <f t="shared" si="362"/>
        <v>69212012</v>
      </c>
      <c r="B3898" s="117">
        <f t="shared" si="366"/>
        <v>69</v>
      </c>
      <c r="C3898" s="117">
        <f t="shared" si="367"/>
        <v>21</v>
      </c>
      <c r="D3898" s="117">
        <v>296000</v>
      </c>
      <c r="E3898" s="117">
        <v>102000</v>
      </c>
      <c r="F3898" s="117">
        <v>2012</v>
      </c>
      <c r="G3898" s="117">
        <v>3.4063680000000001</v>
      </c>
      <c r="N3898" s="117" t="str">
        <f t="shared" si="363"/>
        <v>296000102000</v>
      </c>
      <c r="O3898" s="117">
        <f t="shared" si="364"/>
        <v>69</v>
      </c>
      <c r="P3898" s="117">
        <f t="shared" si="365"/>
        <v>21</v>
      </c>
      <c r="R3898" s="117" t="e">
        <f>VLOOKUP(B3898&amp;"-"&amp;C3898,Backgroundconc!$A$3:$E$2100,4,FALSE)</f>
        <v>#N/A</v>
      </c>
      <c r="S3898" s="117" t="e">
        <f>VLOOKUP(B3898&amp;"-"&amp;C3898,Backgroundconc!$A$3:$E$2100,5,FALSE)</f>
        <v>#N/A</v>
      </c>
    </row>
    <row r="3899" spans="1:19">
      <c r="A3899" s="117" t="str">
        <f t="shared" si="362"/>
        <v>69222012</v>
      </c>
      <c r="B3899" s="117">
        <f t="shared" si="366"/>
        <v>69</v>
      </c>
      <c r="C3899" s="117">
        <f t="shared" si="367"/>
        <v>22</v>
      </c>
      <c r="D3899" s="117">
        <v>296000</v>
      </c>
      <c r="E3899" s="117">
        <v>106000</v>
      </c>
      <c r="F3899" s="117">
        <v>2012</v>
      </c>
      <c r="G3899" s="117">
        <v>3.3413339999999998</v>
      </c>
      <c r="N3899" s="117" t="str">
        <f t="shared" si="363"/>
        <v>296000106000</v>
      </c>
      <c r="O3899" s="117">
        <f t="shared" si="364"/>
        <v>69</v>
      </c>
      <c r="P3899" s="117">
        <f t="shared" si="365"/>
        <v>22</v>
      </c>
      <c r="R3899" s="117" t="e">
        <f>VLOOKUP(B3899&amp;"-"&amp;C3899,Backgroundconc!$A$3:$E$2100,4,FALSE)</f>
        <v>#N/A</v>
      </c>
      <c r="S3899" s="117" t="e">
        <f>VLOOKUP(B3899&amp;"-"&amp;C3899,Backgroundconc!$A$3:$E$2100,5,FALSE)</f>
        <v>#N/A</v>
      </c>
    </row>
    <row r="3900" spans="1:19">
      <c r="A3900" s="117" t="str">
        <f t="shared" si="362"/>
        <v>69232012</v>
      </c>
      <c r="B3900" s="117">
        <f t="shared" si="366"/>
        <v>69</v>
      </c>
      <c r="C3900" s="117">
        <f t="shared" si="367"/>
        <v>23</v>
      </c>
      <c r="D3900" s="117">
        <v>296000</v>
      </c>
      <c r="E3900" s="117">
        <v>110000</v>
      </c>
      <c r="F3900" s="117">
        <v>2012</v>
      </c>
      <c r="G3900" s="117">
        <v>3.2936619999999999</v>
      </c>
      <c r="N3900" s="117" t="str">
        <f t="shared" si="363"/>
        <v>296000110000</v>
      </c>
      <c r="O3900" s="117">
        <f t="shared" si="364"/>
        <v>69</v>
      </c>
      <c r="P3900" s="117">
        <f t="shared" si="365"/>
        <v>23</v>
      </c>
      <c r="R3900" s="117" t="e">
        <f>VLOOKUP(B3900&amp;"-"&amp;C3900,Backgroundconc!$A$3:$E$2100,4,FALSE)</f>
        <v>#N/A</v>
      </c>
      <c r="S3900" s="117" t="e">
        <f>VLOOKUP(B3900&amp;"-"&amp;C3900,Backgroundconc!$A$3:$E$2100,5,FALSE)</f>
        <v>#N/A</v>
      </c>
    </row>
    <row r="3901" spans="1:19">
      <c r="A3901" s="117" t="str">
        <f t="shared" si="362"/>
        <v>69242012</v>
      </c>
      <c r="B3901" s="117">
        <f t="shared" si="366"/>
        <v>69</v>
      </c>
      <c r="C3901" s="117">
        <f t="shared" si="367"/>
        <v>24</v>
      </c>
      <c r="D3901" s="117">
        <v>296000</v>
      </c>
      <c r="E3901" s="117">
        <v>114000</v>
      </c>
      <c r="F3901" s="117">
        <v>2012</v>
      </c>
      <c r="G3901" s="117">
        <v>3.7417609999999999</v>
      </c>
      <c r="N3901" s="117" t="str">
        <f t="shared" si="363"/>
        <v>296000114000</v>
      </c>
      <c r="O3901" s="117">
        <f t="shared" si="364"/>
        <v>69</v>
      </c>
      <c r="P3901" s="117">
        <f t="shared" si="365"/>
        <v>24</v>
      </c>
      <c r="R3901" s="117">
        <f>VLOOKUP(B3901&amp;"-"&amp;C3901,Backgroundconc!$A$3:$E$2100,4,FALSE)</f>
        <v>296000</v>
      </c>
      <c r="S3901" s="117">
        <f>VLOOKUP(B3901&amp;"-"&amp;C3901,Backgroundconc!$A$3:$E$2100,5,FALSE)</f>
        <v>114000</v>
      </c>
    </row>
    <row r="3902" spans="1:19">
      <c r="A3902" s="117" t="str">
        <f t="shared" si="362"/>
        <v>69252012</v>
      </c>
      <c r="B3902" s="117">
        <f t="shared" si="366"/>
        <v>69</v>
      </c>
      <c r="C3902" s="117">
        <f t="shared" si="367"/>
        <v>25</v>
      </c>
      <c r="D3902" s="117">
        <v>296000</v>
      </c>
      <c r="E3902" s="117">
        <v>118000</v>
      </c>
      <c r="F3902" s="117">
        <v>2012</v>
      </c>
      <c r="G3902" s="117">
        <v>4.1407239999999996</v>
      </c>
      <c r="N3902" s="117" t="str">
        <f t="shared" si="363"/>
        <v>296000118000</v>
      </c>
      <c r="O3902" s="117">
        <f t="shared" si="364"/>
        <v>69</v>
      </c>
      <c r="P3902" s="117">
        <f t="shared" si="365"/>
        <v>25</v>
      </c>
      <c r="R3902" s="117">
        <f>VLOOKUP(B3902&amp;"-"&amp;C3902,Backgroundconc!$A$3:$E$2100,4,FALSE)</f>
        <v>296000</v>
      </c>
      <c r="S3902" s="117">
        <f>VLOOKUP(B3902&amp;"-"&amp;C3902,Backgroundconc!$A$3:$E$2100,5,FALSE)</f>
        <v>118000</v>
      </c>
    </row>
    <row r="3903" spans="1:19">
      <c r="A3903" s="117" t="str">
        <f t="shared" si="362"/>
        <v>69262012</v>
      </c>
      <c r="B3903" s="117">
        <f t="shared" si="366"/>
        <v>69</v>
      </c>
      <c r="C3903" s="117">
        <f t="shared" si="367"/>
        <v>26</v>
      </c>
      <c r="D3903" s="117">
        <v>296000</v>
      </c>
      <c r="E3903" s="117">
        <v>122000</v>
      </c>
      <c r="F3903" s="117">
        <v>2012</v>
      </c>
      <c r="G3903" s="117">
        <v>3.6329609999999999</v>
      </c>
      <c r="N3903" s="117" t="str">
        <f t="shared" si="363"/>
        <v>296000122000</v>
      </c>
      <c r="O3903" s="117">
        <f t="shared" si="364"/>
        <v>69</v>
      </c>
      <c r="P3903" s="117">
        <f t="shared" si="365"/>
        <v>26</v>
      </c>
      <c r="R3903" s="117" t="e">
        <f>VLOOKUP(B3903&amp;"-"&amp;C3903,Backgroundconc!$A$3:$E$2100,4,FALSE)</f>
        <v>#N/A</v>
      </c>
      <c r="S3903" s="117" t="e">
        <f>VLOOKUP(B3903&amp;"-"&amp;C3903,Backgroundconc!$A$3:$E$2100,5,FALSE)</f>
        <v>#N/A</v>
      </c>
    </row>
    <row r="3904" spans="1:19">
      <c r="A3904" s="117" t="str">
        <f t="shared" si="362"/>
        <v>69272012</v>
      </c>
      <c r="B3904" s="117">
        <f t="shared" si="366"/>
        <v>69</v>
      </c>
      <c r="C3904" s="117">
        <f t="shared" si="367"/>
        <v>27</v>
      </c>
      <c r="D3904" s="117">
        <v>296000</v>
      </c>
      <c r="E3904" s="117">
        <v>126000</v>
      </c>
      <c r="F3904" s="117">
        <v>2012</v>
      </c>
      <c r="G3904" s="117">
        <v>3.752294</v>
      </c>
      <c r="N3904" s="117" t="str">
        <f t="shared" si="363"/>
        <v>296000126000</v>
      </c>
      <c r="O3904" s="117">
        <f t="shared" si="364"/>
        <v>69</v>
      </c>
      <c r="P3904" s="117">
        <f t="shared" si="365"/>
        <v>27</v>
      </c>
      <c r="R3904" s="117" t="e">
        <f>VLOOKUP(B3904&amp;"-"&amp;C3904,Backgroundconc!$A$3:$E$2100,4,FALSE)</f>
        <v>#N/A</v>
      </c>
      <c r="S3904" s="117" t="e">
        <f>VLOOKUP(B3904&amp;"-"&amp;C3904,Backgroundconc!$A$3:$E$2100,5,FALSE)</f>
        <v>#N/A</v>
      </c>
    </row>
    <row r="3905" spans="1:19">
      <c r="A3905" s="117" t="str">
        <f t="shared" si="362"/>
        <v>69282012</v>
      </c>
      <c r="B3905" s="117">
        <f t="shared" si="366"/>
        <v>69</v>
      </c>
      <c r="C3905" s="117">
        <f t="shared" si="367"/>
        <v>28</v>
      </c>
      <c r="D3905" s="117">
        <v>296000</v>
      </c>
      <c r="E3905" s="117">
        <v>130000</v>
      </c>
      <c r="F3905" s="117">
        <v>2012</v>
      </c>
      <c r="G3905" s="117">
        <v>3.3743639999999999</v>
      </c>
      <c r="N3905" s="117" t="str">
        <f t="shared" si="363"/>
        <v>296000130000</v>
      </c>
      <c r="O3905" s="117">
        <f t="shared" si="364"/>
        <v>69</v>
      </c>
      <c r="P3905" s="117">
        <f t="shared" si="365"/>
        <v>28</v>
      </c>
      <c r="R3905" s="117" t="e">
        <f>VLOOKUP(B3905&amp;"-"&amp;C3905,Backgroundconc!$A$3:$E$2100,4,FALSE)</f>
        <v>#N/A</v>
      </c>
      <c r="S3905" s="117" t="e">
        <f>VLOOKUP(B3905&amp;"-"&amp;C3905,Backgroundconc!$A$3:$E$2100,5,FALSE)</f>
        <v>#N/A</v>
      </c>
    </row>
    <row r="3906" spans="1:19">
      <c r="A3906" s="117" t="str">
        <f t="shared" si="362"/>
        <v>69292012</v>
      </c>
      <c r="B3906" s="117">
        <f t="shared" si="366"/>
        <v>69</v>
      </c>
      <c r="C3906" s="117">
        <f t="shared" si="367"/>
        <v>29</v>
      </c>
      <c r="D3906" s="117">
        <v>296000</v>
      </c>
      <c r="E3906" s="117">
        <v>134000</v>
      </c>
      <c r="F3906" s="117">
        <v>2012</v>
      </c>
      <c r="G3906" s="117">
        <v>3.4718170000000002</v>
      </c>
      <c r="N3906" s="117" t="str">
        <f t="shared" si="363"/>
        <v>296000134000</v>
      </c>
      <c r="O3906" s="117">
        <f t="shared" si="364"/>
        <v>69</v>
      </c>
      <c r="P3906" s="117">
        <f t="shared" si="365"/>
        <v>29</v>
      </c>
      <c r="R3906" s="117" t="e">
        <f>VLOOKUP(B3906&amp;"-"&amp;C3906,Backgroundconc!$A$3:$E$2100,4,FALSE)</f>
        <v>#N/A</v>
      </c>
      <c r="S3906" s="117" t="e">
        <f>VLOOKUP(B3906&amp;"-"&amp;C3906,Backgroundconc!$A$3:$E$2100,5,FALSE)</f>
        <v>#N/A</v>
      </c>
    </row>
    <row r="3907" spans="1:19">
      <c r="A3907" s="117" t="str">
        <f t="shared" ref="A3907:A3934" si="368">CONCATENATE(B3907,C3907,F3907)</f>
        <v>69302012</v>
      </c>
      <c r="B3907" s="117">
        <f t="shared" si="366"/>
        <v>69</v>
      </c>
      <c r="C3907" s="117">
        <f t="shared" si="367"/>
        <v>30</v>
      </c>
      <c r="D3907" s="117">
        <v>296000</v>
      </c>
      <c r="E3907" s="117">
        <v>138000</v>
      </c>
      <c r="F3907" s="117">
        <v>2012</v>
      </c>
      <c r="G3907" s="117">
        <v>3.7925490000000002</v>
      </c>
      <c r="N3907" s="117" t="str">
        <f t="shared" ref="N3907:N3934" si="369">D3907&amp;E3907</f>
        <v>296000138000</v>
      </c>
      <c r="O3907" s="117">
        <f t="shared" ref="O3907:O3934" si="370">B3907</f>
        <v>69</v>
      </c>
      <c r="P3907" s="117">
        <f t="shared" ref="P3907:P3934" si="371">C3907</f>
        <v>30</v>
      </c>
      <c r="R3907" s="117" t="e">
        <f>VLOOKUP(B3907&amp;"-"&amp;C3907,Backgroundconc!$A$3:$E$2100,4,FALSE)</f>
        <v>#N/A</v>
      </c>
      <c r="S3907" s="117" t="e">
        <f>VLOOKUP(B3907&amp;"-"&amp;C3907,Backgroundconc!$A$3:$E$2100,5,FALSE)</f>
        <v>#N/A</v>
      </c>
    </row>
    <row r="3908" spans="1:19">
      <c r="A3908" s="117" t="str">
        <f t="shared" si="368"/>
        <v>69312012</v>
      </c>
      <c r="B3908" s="117">
        <f t="shared" si="366"/>
        <v>69</v>
      </c>
      <c r="C3908" s="117">
        <f t="shared" si="367"/>
        <v>31</v>
      </c>
      <c r="D3908" s="117">
        <v>296000</v>
      </c>
      <c r="E3908" s="117">
        <v>142000</v>
      </c>
      <c r="F3908" s="117">
        <v>2012</v>
      </c>
      <c r="G3908" s="117">
        <v>3.5306250000000001</v>
      </c>
      <c r="N3908" s="117" t="str">
        <f t="shared" si="369"/>
        <v>296000142000</v>
      </c>
      <c r="O3908" s="117">
        <f t="shared" si="370"/>
        <v>69</v>
      </c>
      <c r="P3908" s="117">
        <f t="shared" si="371"/>
        <v>31</v>
      </c>
      <c r="R3908" s="117" t="e">
        <f>VLOOKUP(B3908&amp;"-"&amp;C3908,Backgroundconc!$A$3:$E$2100,4,FALSE)</f>
        <v>#N/A</v>
      </c>
      <c r="S3908" s="117" t="e">
        <f>VLOOKUP(B3908&amp;"-"&amp;C3908,Backgroundconc!$A$3:$E$2100,5,FALSE)</f>
        <v>#N/A</v>
      </c>
    </row>
    <row r="3909" spans="1:19">
      <c r="A3909" s="117" t="str">
        <f t="shared" si="368"/>
        <v>69322012</v>
      </c>
      <c r="B3909" s="117">
        <f t="shared" si="366"/>
        <v>69</v>
      </c>
      <c r="C3909" s="117">
        <f t="shared" si="367"/>
        <v>32</v>
      </c>
      <c r="D3909" s="117">
        <v>296000</v>
      </c>
      <c r="E3909" s="117">
        <v>146000</v>
      </c>
      <c r="F3909" s="117">
        <v>2012</v>
      </c>
      <c r="G3909" s="117">
        <v>3.2005810000000001</v>
      </c>
      <c r="N3909" s="117" t="str">
        <f t="shared" si="369"/>
        <v>296000146000</v>
      </c>
      <c r="O3909" s="117">
        <f t="shared" si="370"/>
        <v>69</v>
      </c>
      <c r="P3909" s="117">
        <f t="shared" si="371"/>
        <v>32</v>
      </c>
      <c r="R3909" s="117" t="e">
        <f>VLOOKUP(B3909&amp;"-"&amp;C3909,Backgroundconc!$A$3:$E$2100,4,FALSE)</f>
        <v>#N/A</v>
      </c>
      <c r="S3909" s="117" t="e">
        <f>VLOOKUP(B3909&amp;"-"&amp;C3909,Backgroundconc!$A$3:$E$2100,5,FALSE)</f>
        <v>#N/A</v>
      </c>
    </row>
    <row r="3910" spans="1:19">
      <c r="A3910" s="117" t="str">
        <f t="shared" si="368"/>
        <v>69332012</v>
      </c>
      <c r="B3910" s="117">
        <f t="shared" si="366"/>
        <v>69</v>
      </c>
      <c r="C3910" s="117">
        <f t="shared" si="367"/>
        <v>33</v>
      </c>
      <c r="D3910" s="117">
        <v>296000</v>
      </c>
      <c r="E3910" s="117">
        <v>150000</v>
      </c>
      <c r="F3910" s="117">
        <v>2012</v>
      </c>
      <c r="G3910" s="117">
        <v>3.3026749999999998</v>
      </c>
      <c r="N3910" s="117" t="str">
        <f t="shared" si="369"/>
        <v>296000150000</v>
      </c>
      <c r="O3910" s="117">
        <f t="shared" si="370"/>
        <v>69</v>
      </c>
      <c r="P3910" s="117">
        <f t="shared" si="371"/>
        <v>33</v>
      </c>
      <c r="R3910" s="117" t="e">
        <f>VLOOKUP(B3910&amp;"-"&amp;C3910,Backgroundconc!$A$3:$E$2100,4,FALSE)</f>
        <v>#N/A</v>
      </c>
      <c r="S3910" s="117" t="e">
        <f>VLOOKUP(B3910&amp;"-"&amp;C3910,Backgroundconc!$A$3:$E$2100,5,FALSE)</f>
        <v>#N/A</v>
      </c>
    </row>
    <row r="3911" spans="1:19">
      <c r="A3911" s="117" t="str">
        <f t="shared" si="368"/>
        <v>69342012</v>
      </c>
      <c r="B3911" s="117">
        <f t="shared" si="366"/>
        <v>69</v>
      </c>
      <c r="C3911" s="117">
        <f t="shared" si="367"/>
        <v>34</v>
      </c>
      <c r="D3911" s="117">
        <v>296000</v>
      </c>
      <c r="E3911" s="117">
        <v>154000</v>
      </c>
      <c r="F3911" s="117">
        <v>2012</v>
      </c>
      <c r="G3911" s="117">
        <v>3.3090299999999999</v>
      </c>
      <c r="N3911" s="117" t="str">
        <f t="shared" si="369"/>
        <v>296000154000</v>
      </c>
      <c r="O3911" s="117">
        <f t="shared" si="370"/>
        <v>69</v>
      </c>
      <c r="P3911" s="117">
        <f t="shared" si="371"/>
        <v>34</v>
      </c>
      <c r="R3911" s="117" t="e">
        <f>VLOOKUP(B3911&amp;"-"&amp;C3911,Backgroundconc!$A$3:$E$2100,4,FALSE)</f>
        <v>#N/A</v>
      </c>
      <c r="S3911" s="117" t="e">
        <f>VLOOKUP(B3911&amp;"-"&amp;C3911,Backgroundconc!$A$3:$E$2100,5,FALSE)</f>
        <v>#N/A</v>
      </c>
    </row>
    <row r="3912" spans="1:19">
      <c r="A3912" s="117" t="str">
        <f t="shared" si="368"/>
        <v>69352012</v>
      </c>
      <c r="B3912" s="117">
        <f t="shared" si="366"/>
        <v>69</v>
      </c>
      <c r="C3912" s="117">
        <f t="shared" si="367"/>
        <v>35</v>
      </c>
      <c r="D3912" s="117">
        <v>296000</v>
      </c>
      <c r="E3912" s="117">
        <v>158000</v>
      </c>
      <c r="F3912" s="117">
        <v>2012</v>
      </c>
      <c r="G3912" s="117">
        <v>3.0933660000000001</v>
      </c>
      <c r="N3912" s="117" t="str">
        <f t="shared" si="369"/>
        <v>296000158000</v>
      </c>
      <c r="O3912" s="117">
        <f t="shared" si="370"/>
        <v>69</v>
      </c>
      <c r="P3912" s="117">
        <f t="shared" si="371"/>
        <v>35</v>
      </c>
      <c r="R3912" s="117" t="e">
        <f>VLOOKUP(B3912&amp;"-"&amp;C3912,Backgroundconc!$A$3:$E$2100,4,FALSE)</f>
        <v>#N/A</v>
      </c>
      <c r="S3912" s="117" t="e">
        <f>VLOOKUP(B3912&amp;"-"&amp;C3912,Backgroundconc!$A$3:$E$2100,5,FALSE)</f>
        <v>#N/A</v>
      </c>
    </row>
    <row r="3913" spans="1:19">
      <c r="A3913" s="117" t="str">
        <f t="shared" si="368"/>
        <v>69362012</v>
      </c>
      <c r="B3913" s="117">
        <f t="shared" si="366"/>
        <v>69</v>
      </c>
      <c r="C3913" s="117">
        <f t="shared" si="367"/>
        <v>36</v>
      </c>
      <c r="D3913" s="117">
        <v>296000</v>
      </c>
      <c r="E3913" s="117">
        <v>162000</v>
      </c>
      <c r="F3913" s="117">
        <v>2012</v>
      </c>
      <c r="G3913" s="117">
        <v>3.328144</v>
      </c>
      <c r="N3913" s="117" t="str">
        <f t="shared" si="369"/>
        <v>296000162000</v>
      </c>
      <c r="O3913" s="117">
        <f t="shared" si="370"/>
        <v>69</v>
      </c>
      <c r="P3913" s="117">
        <f t="shared" si="371"/>
        <v>36</v>
      </c>
      <c r="R3913" s="117" t="e">
        <f>VLOOKUP(B3913&amp;"-"&amp;C3913,Backgroundconc!$A$3:$E$2100,4,FALSE)</f>
        <v>#N/A</v>
      </c>
      <c r="S3913" s="117" t="e">
        <f>VLOOKUP(B3913&amp;"-"&amp;C3913,Backgroundconc!$A$3:$E$2100,5,FALSE)</f>
        <v>#N/A</v>
      </c>
    </row>
    <row r="3914" spans="1:19">
      <c r="A3914" s="117" t="str">
        <f t="shared" si="368"/>
        <v>69372012</v>
      </c>
      <c r="B3914" s="117">
        <f t="shared" si="366"/>
        <v>69</v>
      </c>
      <c r="C3914" s="117">
        <f t="shared" si="367"/>
        <v>37</v>
      </c>
      <c r="D3914" s="117">
        <v>296000</v>
      </c>
      <c r="E3914" s="117">
        <v>166000</v>
      </c>
      <c r="F3914" s="117">
        <v>2012</v>
      </c>
      <c r="G3914" s="117">
        <v>3.2524690000000001</v>
      </c>
      <c r="N3914" s="117" t="str">
        <f t="shared" si="369"/>
        <v>296000166000</v>
      </c>
      <c r="O3914" s="117">
        <f t="shared" si="370"/>
        <v>69</v>
      </c>
      <c r="P3914" s="117">
        <f t="shared" si="371"/>
        <v>37</v>
      </c>
      <c r="R3914" s="117" t="e">
        <f>VLOOKUP(B3914&amp;"-"&amp;C3914,Backgroundconc!$A$3:$E$2100,4,FALSE)</f>
        <v>#N/A</v>
      </c>
      <c r="S3914" s="117" t="e">
        <f>VLOOKUP(B3914&amp;"-"&amp;C3914,Backgroundconc!$A$3:$E$2100,5,FALSE)</f>
        <v>#N/A</v>
      </c>
    </row>
    <row r="3915" spans="1:19">
      <c r="A3915" s="117" t="str">
        <f t="shared" si="368"/>
        <v>69382012</v>
      </c>
      <c r="B3915" s="117">
        <f t="shared" si="366"/>
        <v>69</v>
      </c>
      <c r="C3915" s="117">
        <f t="shared" si="367"/>
        <v>38</v>
      </c>
      <c r="D3915" s="117">
        <v>296000</v>
      </c>
      <c r="E3915" s="117">
        <v>170000</v>
      </c>
      <c r="F3915" s="117">
        <v>2012</v>
      </c>
      <c r="G3915" s="117">
        <v>3.1993550000000002</v>
      </c>
      <c r="N3915" s="117" t="str">
        <f t="shared" si="369"/>
        <v>296000170000</v>
      </c>
      <c r="O3915" s="117">
        <f t="shared" si="370"/>
        <v>69</v>
      </c>
      <c r="P3915" s="117">
        <f t="shared" si="371"/>
        <v>38</v>
      </c>
      <c r="R3915" s="117" t="e">
        <f>VLOOKUP(B3915&amp;"-"&amp;C3915,Backgroundconc!$A$3:$E$2100,4,FALSE)</f>
        <v>#N/A</v>
      </c>
      <c r="S3915" s="117" t="e">
        <f>VLOOKUP(B3915&amp;"-"&amp;C3915,Backgroundconc!$A$3:$E$2100,5,FALSE)</f>
        <v>#N/A</v>
      </c>
    </row>
    <row r="3916" spans="1:19">
      <c r="A3916" s="117" t="str">
        <f t="shared" si="368"/>
        <v>69392012</v>
      </c>
      <c r="B3916" s="117">
        <f t="shared" si="366"/>
        <v>69</v>
      </c>
      <c r="C3916" s="117">
        <f t="shared" si="367"/>
        <v>39</v>
      </c>
      <c r="D3916" s="117">
        <v>296000</v>
      </c>
      <c r="E3916" s="117">
        <v>174000</v>
      </c>
      <c r="F3916" s="117">
        <v>2012</v>
      </c>
      <c r="G3916" s="117">
        <v>3.2439469999999999</v>
      </c>
      <c r="N3916" s="117" t="str">
        <f t="shared" si="369"/>
        <v>296000174000</v>
      </c>
      <c r="O3916" s="117">
        <f t="shared" si="370"/>
        <v>69</v>
      </c>
      <c r="P3916" s="117">
        <f t="shared" si="371"/>
        <v>39</v>
      </c>
      <c r="R3916" s="117" t="e">
        <f>VLOOKUP(B3916&amp;"-"&amp;C3916,Backgroundconc!$A$3:$E$2100,4,FALSE)</f>
        <v>#N/A</v>
      </c>
      <c r="S3916" s="117" t="e">
        <f>VLOOKUP(B3916&amp;"-"&amp;C3916,Backgroundconc!$A$3:$E$2100,5,FALSE)</f>
        <v>#N/A</v>
      </c>
    </row>
    <row r="3917" spans="1:19">
      <c r="A3917" s="117" t="str">
        <f t="shared" si="368"/>
        <v>69402012</v>
      </c>
      <c r="B3917" s="117">
        <f t="shared" si="366"/>
        <v>69</v>
      </c>
      <c r="C3917" s="117">
        <f t="shared" si="367"/>
        <v>40</v>
      </c>
      <c r="D3917" s="117">
        <v>296000</v>
      </c>
      <c r="E3917" s="117">
        <v>178000</v>
      </c>
      <c r="F3917" s="117">
        <v>2012</v>
      </c>
      <c r="G3917" s="117">
        <v>3.314235</v>
      </c>
      <c r="N3917" s="117" t="str">
        <f t="shared" si="369"/>
        <v>296000178000</v>
      </c>
      <c r="O3917" s="117">
        <f t="shared" si="370"/>
        <v>69</v>
      </c>
      <c r="P3917" s="117">
        <f t="shared" si="371"/>
        <v>40</v>
      </c>
      <c r="R3917" s="117" t="e">
        <f>VLOOKUP(B3917&amp;"-"&amp;C3917,Backgroundconc!$A$3:$E$2100,4,FALSE)</f>
        <v>#N/A</v>
      </c>
      <c r="S3917" s="117" t="e">
        <f>VLOOKUP(B3917&amp;"-"&amp;C3917,Backgroundconc!$A$3:$E$2100,5,FALSE)</f>
        <v>#N/A</v>
      </c>
    </row>
    <row r="3918" spans="1:19">
      <c r="A3918" s="117" t="str">
        <f t="shared" si="368"/>
        <v>69412012</v>
      </c>
      <c r="B3918" s="117">
        <f t="shared" si="366"/>
        <v>69</v>
      </c>
      <c r="C3918" s="117">
        <f t="shared" si="367"/>
        <v>41</v>
      </c>
      <c r="D3918" s="117">
        <v>296000</v>
      </c>
      <c r="E3918" s="117">
        <v>182000</v>
      </c>
      <c r="F3918" s="117">
        <v>2012</v>
      </c>
      <c r="G3918" s="117">
        <v>2.9720689999999998</v>
      </c>
      <c r="N3918" s="117" t="str">
        <f t="shared" si="369"/>
        <v>296000182000</v>
      </c>
      <c r="O3918" s="117">
        <f t="shared" si="370"/>
        <v>69</v>
      </c>
      <c r="P3918" s="117">
        <f t="shared" si="371"/>
        <v>41</v>
      </c>
      <c r="R3918" s="117" t="e">
        <f>VLOOKUP(B3918&amp;"-"&amp;C3918,Backgroundconc!$A$3:$E$2100,4,FALSE)</f>
        <v>#N/A</v>
      </c>
      <c r="S3918" s="117" t="e">
        <f>VLOOKUP(B3918&amp;"-"&amp;C3918,Backgroundconc!$A$3:$E$2100,5,FALSE)</f>
        <v>#N/A</v>
      </c>
    </row>
    <row r="3919" spans="1:19">
      <c r="A3919" s="117" t="str">
        <f t="shared" si="368"/>
        <v>69422012</v>
      </c>
      <c r="B3919" s="117">
        <f t="shared" si="366"/>
        <v>69</v>
      </c>
      <c r="C3919" s="117">
        <f t="shared" si="367"/>
        <v>42</v>
      </c>
      <c r="D3919" s="117">
        <v>296000</v>
      </c>
      <c r="E3919" s="117">
        <v>186000</v>
      </c>
      <c r="F3919" s="117">
        <v>2012</v>
      </c>
      <c r="G3919" s="117">
        <v>3.3988350000000001</v>
      </c>
      <c r="N3919" s="117" t="str">
        <f t="shared" si="369"/>
        <v>296000186000</v>
      </c>
      <c r="O3919" s="117">
        <f t="shared" si="370"/>
        <v>69</v>
      </c>
      <c r="P3919" s="117">
        <f t="shared" si="371"/>
        <v>42</v>
      </c>
      <c r="R3919" s="117" t="e">
        <f>VLOOKUP(B3919&amp;"-"&amp;C3919,Backgroundconc!$A$3:$E$2100,4,FALSE)</f>
        <v>#N/A</v>
      </c>
      <c r="S3919" s="117" t="e">
        <f>VLOOKUP(B3919&amp;"-"&amp;C3919,Backgroundconc!$A$3:$E$2100,5,FALSE)</f>
        <v>#N/A</v>
      </c>
    </row>
    <row r="3920" spans="1:19">
      <c r="A3920" s="117" t="str">
        <f t="shared" si="368"/>
        <v>69432012</v>
      </c>
      <c r="B3920" s="117">
        <f t="shared" si="366"/>
        <v>69</v>
      </c>
      <c r="C3920" s="117">
        <f t="shared" si="367"/>
        <v>43</v>
      </c>
      <c r="D3920" s="117">
        <v>296000</v>
      </c>
      <c r="E3920" s="117">
        <v>190000</v>
      </c>
      <c r="F3920" s="117">
        <v>2012</v>
      </c>
      <c r="G3920" s="117">
        <v>3.3453909999999998</v>
      </c>
      <c r="N3920" s="117" t="str">
        <f t="shared" si="369"/>
        <v>296000190000</v>
      </c>
      <c r="O3920" s="117">
        <f t="shared" si="370"/>
        <v>69</v>
      </c>
      <c r="P3920" s="117">
        <f t="shared" si="371"/>
        <v>43</v>
      </c>
      <c r="R3920" s="117" t="e">
        <f>VLOOKUP(B3920&amp;"-"&amp;C3920,Backgroundconc!$A$3:$E$2100,4,FALSE)</f>
        <v>#N/A</v>
      </c>
      <c r="S3920" s="117" t="e">
        <f>VLOOKUP(B3920&amp;"-"&amp;C3920,Backgroundconc!$A$3:$E$2100,5,FALSE)</f>
        <v>#N/A</v>
      </c>
    </row>
    <row r="3921" spans="1:19">
      <c r="A3921" s="117" t="str">
        <f t="shared" si="368"/>
        <v>69442012</v>
      </c>
      <c r="B3921" s="117">
        <f t="shared" si="366"/>
        <v>69</v>
      </c>
      <c r="C3921" s="117">
        <f t="shared" si="367"/>
        <v>44</v>
      </c>
      <c r="D3921" s="117">
        <v>296000</v>
      </c>
      <c r="E3921" s="117">
        <v>194000</v>
      </c>
      <c r="F3921" s="117">
        <v>2012</v>
      </c>
      <c r="G3921" s="117">
        <v>3.4042020000000002</v>
      </c>
      <c r="N3921" s="117" t="str">
        <f t="shared" si="369"/>
        <v>296000194000</v>
      </c>
      <c r="O3921" s="117">
        <f t="shared" si="370"/>
        <v>69</v>
      </c>
      <c r="P3921" s="117">
        <f t="shared" si="371"/>
        <v>44</v>
      </c>
      <c r="R3921" s="117" t="e">
        <f>VLOOKUP(B3921&amp;"-"&amp;C3921,Backgroundconc!$A$3:$E$2100,4,FALSE)</f>
        <v>#N/A</v>
      </c>
      <c r="S3921" s="117" t="e">
        <f>VLOOKUP(B3921&amp;"-"&amp;C3921,Backgroundconc!$A$3:$E$2100,5,FALSE)</f>
        <v>#N/A</v>
      </c>
    </row>
    <row r="3922" spans="1:19">
      <c r="A3922" s="117" t="str">
        <f t="shared" si="368"/>
        <v>69452012</v>
      </c>
      <c r="B3922" s="117">
        <f t="shared" si="366"/>
        <v>69</v>
      </c>
      <c r="C3922" s="117">
        <f t="shared" si="367"/>
        <v>45</v>
      </c>
      <c r="D3922" s="117">
        <v>296000</v>
      </c>
      <c r="E3922" s="117">
        <v>198000</v>
      </c>
      <c r="F3922" s="117">
        <v>2012</v>
      </c>
      <c r="G3922" s="117">
        <v>3.377243</v>
      </c>
      <c r="N3922" s="117" t="str">
        <f t="shared" si="369"/>
        <v>296000198000</v>
      </c>
      <c r="O3922" s="117">
        <f t="shared" si="370"/>
        <v>69</v>
      </c>
      <c r="P3922" s="117">
        <f t="shared" si="371"/>
        <v>45</v>
      </c>
      <c r="R3922" s="117" t="e">
        <f>VLOOKUP(B3922&amp;"-"&amp;C3922,Backgroundconc!$A$3:$E$2100,4,FALSE)</f>
        <v>#N/A</v>
      </c>
      <c r="S3922" s="117" t="e">
        <f>VLOOKUP(B3922&amp;"-"&amp;C3922,Backgroundconc!$A$3:$E$2100,5,FALSE)</f>
        <v>#N/A</v>
      </c>
    </row>
    <row r="3923" spans="1:19">
      <c r="A3923" s="117" t="str">
        <f t="shared" si="368"/>
        <v>69462012</v>
      </c>
      <c r="B3923" s="117">
        <f t="shared" si="366"/>
        <v>69</v>
      </c>
      <c r="C3923" s="117">
        <f t="shared" si="367"/>
        <v>46</v>
      </c>
      <c r="D3923" s="117">
        <v>296000</v>
      </c>
      <c r="E3923" s="117">
        <v>202000</v>
      </c>
      <c r="F3923" s="117">
        <v>2012</v>
      </c>
      <c r="G3923" s="117">
        <v>3.2237589999999998</v>
      </c>
      <c r="N3923" s="117" t="str">
        <f t="shared" si="369"/>
        <v>296000202000</v>
      </c>
      <c r="O3923" s="117">
        <f t="shared" si="370"/>
        <v>69</v>
      </c>
      <c r="P3923" s="117">
        <f t="shared" si="371"/>
        <v>46</v>
      </c>
      <c r="R3923" s="117" t="e">
        <f>VLOOKUP(B3923&amp;"-"&amp;C3923,Backgroundconc!$A$3:$E$2100,4,FALSE)</f>
        <v>#N/A</v>
      </c>
      <c r="S3923" s="117" t="e">
        <f>VLOOKUP(B3923&amp;"-"&amp;C3923,Backgroundconc!$A$3:$E$2100,5,FALSE)</f>
        <v>#N/A</v>
      </c>
    </row>
    <row r="3924" spans="1:19">
      <c r="A3924" s="117" t="str">
        <f t="shared" si="368"/>
        <v>69472012</v>
      </c>
      <c r="B3924" s="117">
        <f t="shared" si="366"/>
        <v>69</v>
      </c>
      <c r="C3924" s="117">
        <f t="shared" si="367"/>
        <v>47</v>
      </c>
      <c r="D3924" s="117">
        <v>296000</v>
      </c>
      <c r="E3924" s="117">
        <v>206000</v>
      </c>
      <c r="F3924" s="117">
        <v>2012</v>
      </c>
      <c r="G3924" s="117">
        <v>2.9780099999999998</v>
      </c>
      <c r="N3924" s="117" t="str">
        <f t="shared" si="369"/>
        <v>296000206000</v>
      </c>
      <c r="O3924" s="117">
        <f t="shared" si="370"/>
        <v>69</v>
      </c>
      <c r="P3924" s="117">
        <f t="shared" si="371"/>
        <v>47</v>
      </c>
      <c r="R3924" s="117" t="e">
        <f>VLOOKUP(B3924&amp;"-"&amp;C3924,Backgroundconc!$A$3:$E$2100,4,FALSE)</f>
        <v>#N/A</v>
      </c>
      <c r="S3924" s="117" t="e">
        <f>VLOOKUP(B3924&amp;"-"&amp;C3924,Backgroundconc!$A$3:$E$2100,5,FALSE)</f>
        <v>#N/A</v>
      </c>
    </row>
    <row r="3925" spans="1:19">
      <c r="A3925" s="117" t="str">
        <f t="shared" si="368"/>
        <v>69482012</v>
      </c>
      <c r="B3925" s="117">
        <f t="shared" si="366"/>
        <v>69</v>
      </c>
      <c r="C3925" s="117">
        <f t="shared" si="367"/>
        <v>48</v>
      </c>
      <c r="D3925" s="117">
        <v>296000</v>
      </c>
      <c r="E3925" s="117">
        <v>210000</v>
      </c>
      <c r="F3925" s="117">
        <v>2012</v>
      </c>
      <c r="G3925" s="117">
        <v>2.8421780000000001</v>
      </c>
      <c r="N3925" s="117" t="str">
        <f t="shared" si="369"/>
        <v>296000210000</v>
      </c>
      <c r="O3925" s="117">
        <f t="shared" si="370"/>
        <v>69</v>
      </c>
      <c r="P3925" s="117">
        <f t="shared" si="371"/>
        <v>48</v>
      </c>
      <c r="R3925" s="117" t="e">
        <f>VLOOKUP(B3925&amp;"-"&amp;C3925,Backgroundconc!$A$3:$E$2100,4,FALSE)</f>
        <v>#N/A</v>
      </c>
      <c r="S3925" s="117" t="e">
        <f>VLOOKUP(B3925&amp;"-"&amp;C3925,Backgroundconc!$A$3:$E$2100,5,FALSE)</f>
        <v>#N/A</v>
      </c>
    </row>
    <row r="3926" spans="1:19">
      <c r="A3926" s="117" t="str">
        <f t="shared" si="368"/>
        <v>69492012</v>
      </c>
      <c r="B3926" s="117">
        <f t="shared" si="366"/>
        <v>69</v>
      </c>
      <c r="C3926" s="117">
        <f t="shared" si="367"/>
        <v>49</v>
      </c>
      <c r="D3926" s="117">
        <v>296000</v>
      </c>
      <c r="E3926" s="117">
        <v>214000</v>
      </c>
      <c r="F3926" s="117">
        <v>2012</v>
      </c>
      <c r="G3926" s="117">
        <v>3.02108</v>
      </c>
      <c r="N3926" s="117" t="str">
        <f t="shared" si="369"/>
        <v>296000214000</v>
      </c>
      <c r="O3926" s="117">
        <f t="shared" si="370"/>
        <v>69</v>
      </c>
      <c r="P3926" s="117">
        <f t="shared" si="371"/>
        <v>49</v>
      </c>
      <c r="R3926" s="117" t="e">
        <f>VLOOKUP(B3926&amp;"-"&amp;C3926,Backgroundconc!$A$3:$E$2100,4,FALSE)</f>
        <v>#N/A</v>
      </c>
      <c r="S3926" s="117" t="e">
        <f>VLOOKUP(B3926&amp;"-"&amp;C3926,Backgroundconc!$A$3:$E$2100,5,FALSE)</f>
        <v>#N/A</v>
      </c>
    </row>
    <row r="3927" spans="1:19">
      <c r="A3927" s="117" t="str">
        <f t="shared" si="368"/>
        <v>69502012</v>
      </c>
      <c r="B3927" s="117">
        <f t="shared" si="366"/>
        <v>69</v>
      </c>
      <c r="C3927" s="117">
        <f t="shared" si="367"/>
        <v>50</v>
      </c>
      <c r="D3927" s="117">
        <v>296000</v>
      </c>
      <c r="E3927" s="117">
        <v>218000</v>
      </c>
      <c r="F3927" s="117">
        <v>2012</v>
      </c>
      <c r="G3927" s="117">
        <v>3.230966</v>
      </c>
      <c r="N3927" s="117" t="str">
        <f t="shared" si="369"/>
        <v>296000218000</v>
      </c>
      <c r="O3927" s="117">
        <f t="shared" si="370"/>
        <v>69</v>
      </c>
      <c r="P3927" s="117">
        <f t="shared" si="371"/>
        <v>50</v>
      </c>
      <c r="R3927" s="117" t="e">
        <f>VLOOKUP(B3927&amp;"-"&amp;C3927,Backgroundconc!$A$3:$E$2100,4,FALSE)</f>
        <v>#N/A</v>
      </c>
      <c r="S3927" s="117" t="e">
        <f>VLOOKUP(B3927&amp;"-"&amp;C3927,Backgroundconc!$A$3:$E$2100,5,FALSE)</f>
        <v>#N/A</v>
      </c>
    </row>
    <row r="3928" spans="1:19">
      <c r="A3928" s="117" t="str">
        <f t="shared" si="368"/>
        <v>69512012</v>
      </c>
      <c r="B3928" s="117">
        <f t="shared" si="366"/>
        <v>69</v>
      </c>
      <c r="C3928" s="117">
        <f t="shared" si="367"/>
        <v>51</v>
      </c>
      <c r="D3928" s="117">
        <v>296000</v>
      </c>
      <c r="E3928" s="117">
        <v>222000</v>
      </c>
      <c r="F3928" s="117">
        <v>2012</v>
      </c>
      <c r="G3928" s="117">
        <v>3.24918</v>
      </c>
      <c r="N3928" s="117" t="str">
        <f t="shared" si="369"/>
        <v>296000222000</v>
      </c>
      <c r="O3928" s="117">
        <f t="shared" si="370"/>
        <v>69</v>
      </c>
      <c r="P3928" s="117">
        <f t="shared" si="371"/>
        <v>51</v>
      </c>
      <c r="R3928" s="117" t="e">
        <f>VLOOKUP(B3928&amp;"-"&amp;C3928,Backgroundconc!$A$3:$E$2100,4,FALSE)</f>
        <v>#N/A</v>
      </c>
      <c r="S3928" s="117" t="e">
        <f>VLOOKUP(B3928&amp;"-"&amp;C3928,Backgroundconc!$A$3:$E$2100,5,FALSE)</f>
        <v>#N/A</v>
      </c>
    </row>
    <row r="3929" spans="1:19">
      <c r="A3929" s="117" t="str">
        <f t="shared" si="368"/>
        <v>69522012</v>
      </c>
      <c r="B3929" s="117">
        <f t="shared" si="366"/>
        <v>69</v>
      </c>
      <c r="C3929" s="117">
        <f t="shared" si="367"/>
        <v>52</v>
      </c>
      <c r="D3929" s="117">
        <v>296000</v>
      </c>
      <c r="E3929" s="117">
        <v>226000</v>
      </c>
      <c r="F3929" s="117">
        <v>2012</v>
      </c>
      <c r="G3929" s="117">
        <v>3.2987579999999999</v>
      </c>
      <c r="N3929" s="117" t="str">
        <f t="shared" si="369"/>
        <v>296000226000</v>
      </c>
      <c r="O3929" s="117">
        <f t="shared" si="370"/>
        <v>69</v>
      </c>
      <c r="P3929" s="117">
        <f t="shared" si="371"/>
        <v>52</v>
      </c>
      <c r="R3929" s="117" t="e">
        <f>VLOOKUP(B3929&amp;"-"&amp;C3929,Backgroundconc!$A$3:$E$2100,4,FALSE)</f>
        <v>#N/A</v>
      </c>
      <c r="S3929" s="117" t="e">
        <f>VLOOKUP(B3929&amp;"-"&amp;C3929,Backgroundconc!$A$3:$E$2100,5,FALSE)</f>
        <v>#N/A</v>
      </c>
    </row>
    <row r="3930" spans="1:19">
      <c r="A3930" s="117" t="str">
        <f t="shared" si="368"/>
        <v>69532012</v>
      </c>
      <c r="B3930" s="117">
        <f t="shared" si="366"/>
        <v>69</v>
      </c>
      <c r="C3930" s="117">
        <f t="shared" si="367"/>
        <v>53</v>
      </c>
      <c r="D3930" s="117">
        <v>296000</v>
      </c>
      <c r="E3930" s="117">
        <v>230000</v>
      </c>
      <c r="F3930" s="117">
        <v>2012</v>
      </c>
      <c r="G3930" s="117">
        <v>3.3587980000000002</v>
      </c>
      <c r="N3930" s="117" t="str">
        <f t="shared" si="369"/>
        <v>296000230000</v>
      </c>
      <c r="O3930" s="117">
        <f t="shared" si="370"/>
        <v>69</v>
      </c>
      <c r="P3930" s="117">
        <f t="shared" si="371"/>
        <v>53</v>
      </c>
      <c r="R3930" s="117" t="e">
        <f>VLOOKUP(B3930&amp;"-"&amp;C3930,Backgroundconc!$A$3:$E$2100,4,FALSE)</f>
        <v>#N/A</v>
      </c>
      <c r="S3930" s="117" t="e">
        <f>VLOOKUP(B3930&amp;"-"&amp;C3930,Backgroundconc!$A$3:$E$2100,5,FALSE)</f>
        <v>#N/A</v>
      </c>
    </row>
    <row r="3931" spans="1:19">
      <c r="A3931" s="117" t="str">
        <f t="shared" si="368"/>
        <v>69542012</v>
      </c>
      <c r="B3931" s="117">
        <f t="shared" si="366"/>
        <v>69</v>
      </c>
      <c r="C3931" s="117">
        <f t="shared" si="367"/>
        <v>54</v>
      </c>
      <c r="D3931" s="117">
        <v>296000</v>
      </c>
      <c r="E3931" s="117">
        <v>234000</v>
      </c>
      <c r="F3931" s="117">
        <v>2012</v>
      </c>
      <c r="G3931" s="117">
        <v>3.2979940000000001</v>
      </c>
      <c r="N3931" s="117" t="str">
        <f t="shared" si="369"/>
        <v>296000234000</v>
      </c>
      <c r="O3931" s="117">
        <f t="shared" si="370"/>
        <v>69</v>
      </c>
      <c r="P3931" s="117">
        <f t="shared" si="371"/>
        <v>54</v>
      </c>
      <c r="R3931" s="117" t="e">
        <f>VLOOKUP(B3931&amp;"-"&amp;C3931,Backgroundconc!$A$3:$E$2100,4,FALSE)</f>
        <v>#N/A</v>
      </c>
      <c r="S3931" s="117" t="e">
        <f>VLOOKUP(B3931&amp;"-"&amp;C3931,Backgroundconc!$A$3:$E$2100,5,FALSE)</f>
        <v>#N/A</v>
      </c>
    </row>
    <row r="3932" spans="1:19">
      <c r="A3932" s="117" t="str">
        <f t="shared" si="368"/>
        <v>69552012</v>
      </c>
      <c r="B3932" s="117">
        <f t="shared" ref="B3932:B3934" si="372">(D3932-24000)/4000+1</f>
        <v>69</v>
      </c>
      <c r="C3932" s="117">
        <f t="shared" ref="C3932:C3934" si="373">(E3932-22000)/4000+1</f>
        <v>55</v>
      </c>
      <c r="D3932" s="117">
        <v>296000</v>
      </c>
      <c r="E3932" s="117">
        <v>238000</v>
      </c>
      <c r="F3932" s="117">
        <v>2012</v>
      </c>
      <c r="G3932" s="117">
        <v>3.378552</v>
      </c>
      <c r="N3932" s="117" t="str">
        <f t="shared" si="369"/>
        <v>296000238000</v>
      </c>
      <c r="O3932" s="117">
        <f t="shared" si="370"/>
        <v>69</v>
      </c>
      <c r="P3932" s="117">
        <f t="shared" si="371"/>
        <v>55</v>
      </c>
      <c r="R3932" s="117" t="e">
        <f>VLOOKUP(B3932&amp;"-"&amp;C3932,Backgroundconc!$A$3:$E$2100,4,FALSE)</f>
        <v>#N/A</v>
      </c>
      <c r="S3932" s="117" t="e">
        <f>VLOOKUP(B3932&amp;"-"&amp;C3932,Backgroundconc!$A$3:$E$2100,5,FALSE)</f>
        <v>#N/A</v>
      </c>
    </row>
    <row r="3933" spans="1:19">
      <c r="A3933" s="117" t="str">
        <f t="shared" si="368"/>
        <v>69562012</v>
      </c>
      <c r="B3933" s="117">
        <f t="shared" si="372"/>
        <v>69</v>
      </c>
      <c r="C3933" s="117">
        <f t="shared" si="373"/>
        <v>56</v>
      </c>
      <c r="D3933" s="117">
        <v>296000</v>
      </c>
      <c r="E3933" s="117">
        <v>242000</v>
      </c>
      <c r="F3933" s="117">
        <v>2012</v>
      </c>
      <c r="G3933" s="117">
        <v>3.3728229999999999</v>
      </c>
      <c r="N3933" s="117" t="str">
        <f t="shared" si="369"/>
        <v>296000242000</v>
      </c>
      <c r="O3933" s="117">
        <f t="shared" si="370"/>
        <v>69</v>
      </c>
      <c r="P3933" s="117">
        <f t="shared" si="371"/>
        <v>56</v>
      </c>
      <c r="R3933" s="117" t="e">
        <f>VLOOKUP(B3933&amp;"-"&amp;C3933,Backgroundconc!$A$3:$E$2100,4,FALSE)</f>
        <v>#N/A</v>
      </c>
      <c r="S3933" s="117" t="e">
        <f>VLOOKUP(B3933&amp;"-"&amp;C3933,Backgroundconc!$A$3:$E$2100,5,FALSE)</f>
        <v>#N/A</v>
      </c>
    </row>
    <row r="3934" spans="1:19">
      <c r="A3934" s="117" t="str">
        <f t="shared" si="368"/>
        <v>69572012</v>
      </c>
      <c r="B3934" s="117">
        <f t="shared" si="372"/>
        <v>69</v>
      </c>
      <c r="C3934" s="117">
        <f t="shared" si="373"/>
        <v>57</v>
      </c>
      <c r="D3934" s="117">
        <v>296000</v>
      </c>
      <c r="E3934" s="117">
        <v>246000</v>
      </c>
      <c r="F3934" s="117">
        <v>2012</v>
      </c>
      <c r="G3934" s="117">
        <v>3.3353959999999998</v>
      </c>
      <c r="N3934" s="117" t="str">
        <f t="shared" si="369"/>
        <v>296000246000</v>
      </c>
      <c r="O3934" s="117">
        <f t="shared" si="370"/>
        <v>69</v>
      </c>
      <c r="P3934" s="117">
        <f t="shared" si="371"/>
        <v>57</v>
      </c>
      <c r="R3934" s="117" t="e">
        <f>VLOOKUP(B3934&amp;"-"&amp;C3934,Backgroundconc!$A$3:$E$2100,4,FALSE)</f>
        <v>#N/A</v>
      </c>
      <c r="S3934" s="117" t="e">
        <f>VLOOKUP(B3934&amp;"-"&amp;C3934,Backgroundconc!$A$3:$E$2100,5,FALSE)</f>
        <v>#N/A</v>
      </c>
    </row>
  </sheetData>
  <phoneticPr fontId="3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115" zoomScaleNormal="115" workbookViewId="0">
      <selection activeCell="K9" sqref="K9"/>
    </sheetView>
  </sheetViews>
  <sheetFormatPr defaultColWidth="8.77734375" defaultRowHeight="17.399999999999999"/>
  <cols>
    <col min="1" max="1" width="12" style="116" bestFit="1" customWidth="1"/>
    <col min="2" max="2" width="12.44140625" style="116" bestFit="1" customWidth="1"/>
    <col min="3" max="16384" width="8.77734375" style="116"/>
  </cols>
  <sheetData>
    <row r="1" spans="1:8">
      <c r="A1" s="115"/>
      <c r="B1" s="115"/>
      <c r="C1" s="115" t="s">
        <v>34</v>
      </c>
      <c r="D1" s="115" t="s">
        <v>33</v>
      </c>
      <c r="E1" s="115"/>
      <c r="F1" s="115"/>
      <c r="G1" s="115" t="s">
        <v>12</v>
      </c>
      <c r="H1" s="115" t="s">
        <v>13</v>
      </c>
    </row>
    <row r="2" spans="1:8">
      <c r="A2" s="116" t="s">
        <v>119</v>
      </c>
      <c r="B2" s="116" t="s">
        <v>120</v>
      </c>
      <c r="C2" s="116">
        <v>156569</v>
      </c>
      <c r="D2" s="116">
        <v>189536</v>
      </c>
      <c r="E2" s="116">
        <f t="shared" ref="E2:E12" si="0">ROUND(C2/4000,0)*4000</f>
        <v>156000</v>
      </c>
      <c r="F2" s="116">
        <f t="shared" ref="F2:F12" si="1">(ROUNDDOWN(D2/4000,0)+0.5)*4000</f>
        <v>190000</v>
      </c>
      <c r="G2" s="115">
        <f>VLOOKUP($E2&amp;$F2,'Meteo CAR-VL3.0'!$N$2:$P$3934,2,FALSE)</f>
        <v>34</v>
      </c>
      <c r="H2" s="115">
        <f>VLOOKUP($E2&amp;$F2,'Meteo CAR-VL3.0'!$N$2:$P$3934,3,FALSE)</f>
        <v>43</v>
      </c>
    </row>
    <row r="3" spans="1:8">
      <c r="A3" s="116" t="s">
        <v>119</v>
      </c>
      <c r="B3" s="116" t="s">
        <v>123</v>
      </c>
      <c r="C3" s="116">
        <v>156569</v>
      </c>
      <c r="D3" s="116">
        <v>189536</v>
      </c>
      <c r="E3" s="116">
        <f t="shared" si="0"/>
        <v>156000</v>
      </c>
      <c r="F3" s="116">
        <f t="shared" si="1"/>
        <v>190000</v>
      </c>
      <c r="G3" s="115">
        <f>VLOOKUP($E3&amp;$F3,'Meteo CAR-VL3.0'!$N$2:$P$3934,2,FALSE)</f>
        <v>34</v>
      </c>
      <c r="H3" s="115">
        <f>VLOOKUP($E3&amp;$F3,'Meteo CAR-VL3.0'!$N$2:$P$3934,3,FALSE)</f>
        <v>43</v>
      </c>
    </row>
    <row r="4" spans="1:8">
      <c r="A4" s="116" t="s">
        <v>119</v>
      </c>
      <c r="B4" s="116" t="s">
        <v>122</v>
      </c>
      <c r="C4" s="116">
        <v>157059</v>
      </c>
      <c r="D4" s="116">
        <v>188039</v>
      </c>
      <c r="E4" s="116">
        <f t="shared" si="0"/>
        <v>156000</v>
      </c>
      <c r="F4" s="116">
        <f t="shared" si="1"/>
        <v>190000</v>
      </c>
      <c r="G4" s="115">
        <f>VLOOKUP($E4&amp;$F4,'Meteo CAR-VL3.0'!$N$2:$P$3934,2,FALSE)</f>
        <v>34</v>
      </c>
      <c r="H4" s="115">
        <f>VLOOKUP($E4&amp;$F4,'Meteo CAR-VL3.0'!$N$2:$P$3934,3,FALSE)</f>
        <v>43</v>
      </c>
    </row>
    <row r="5" spans="1:8">
      <c r="A5" s="116" t="s">
        <v>119</v>
      </c>
      <c r="B5" s="116" t="s">
        <v>121</v>
      </c>
      <c r="C5" s="116">
        <v>159470</v>
      </c>
      <c r="D5" s="116">
        <v>191330</v>
      </c>
      <c r="E5" s="116">
        <f t="shared" si="0"/>
        <v>160000</v>
      </c>
      <c r="F5" s="116">
        <f t="shared" si="1"/>
        <v>190000</v>
      </c>
      <c r="G5" s="115">
        <f>VLOOKUP($E5&amp;$F5,'Meteo CAR-VL3.0'!$N$2:$P$3934,2,FALSE)</f>
        <v>35</v>
      </c>
      <c r="H5" s="115">
        <f>VLOOKUP($E5&amp;$F5,'Meteo CAR-VL3.0'!$N$2:$P$3934,3,FALSE)</f>
        <v>43</v>
      </c>
    </row>
    <row r="6" spans="1:8">
      <c r="A6" s="116" t="s">
        <v>117</v>
      </c>
      <c r="B6" s="116" t="s">
        <v>118</v>
      </c>
      <c r="C6" s="116">
        <v>232061</v>
      </c>
      <c r="D6" s="116">
        <v>216285</v>
      </c>
      <c r="E6" s="116">
        <f t="shared" si="0"/>
        <v>232000</v>
      </c>
      <c r="F6" s="116">
        <f t="shared" si="1"/>
        <v>218000</v>
      </c>
      <c r="G6" s="115">
        <f>VLOOKUP($E6&amp;$F6,'Meteo CAR-VL3.0'!$N$2:$P$3934,2,FALSE)</f>
        <v>53</v>
      </c>
      <c r="H6" s="115">
        <f>VLOOKUP($E6&amp;$F6,'Meteo CAR-VL3.0'!$N$2:$P$3934,3,FALSE)</f>
        <v>50</v>
      </c>
    </row>
    <row r="7" spans="1:8">
      <c r="A7" s="116" t="s">
        <v>110</v>
      </c>
      <c r="B7" s="116">
        <v>4</v>
      </c>
      <c r="C7" s="116">
        <v>221005</v>
      </c>
      <c r="D7" s="116">
        <v>181625</v>
      </c>
      <c r="E7" s="116">
        <f t="shared" si="0"/>
        <v>220000</v>
      </c>
      <c r="F7" s="116">
        <f t="shared" si="1"/>
        <v>182000</v>
      </c>
      <c r="G7" s="115">
        <f>VLOOKUP($E7&amp;$F7,'Meteo CAR-VL3.0'!$N$2:$P$3934,2,FALSE)</f>
        <v>50</v>
      </c>
      <c r="H7" s="115">
        <f>VLOOKUP($E7&amp;$F7,'Meteo CAR-VL3.0'!$N$2:$P$3934,3,FALSE)</f>
        <v>41</v>
      </c>
    </row>
    <row r="8" spans="1:8">
      <c r="A8" s="116" t="s">
        <v>109</v>
      </c>
      <c r="B8" s="116">
        <v>3</v>
      </c>
      <c r="C8" s="116">
        <v>172870</v>
      </c>
      <c r="D8" s="116">
        <v>172536</v>
      </c>
      <c r="E8" s="116">
        <f t="shared" si="0"/>
        <v>172000</v>
      </c>
      <c r="F8" s="116">
        <f t="shared" si="1"/>
        <v>174000</v>
      </c>
      <c r="G8" s="115">
        <f>VLOOKUP($E8&amp;$F8,'Meteo CAR-VL3.0'!$N$2:$P$3934,2,FALSE)</f>
        <v>38</v>
      </c>
      <c r="H8" s="115">
        <f>VLOOKUP($E8&amp;$F8,'Meteo CAR-VL3.0'!$N$2:$P$3934,3,FALSE)</f>
        <v>39</v>
      </c>
    </row>
    <row r="9" spans="1:8">
      <c r="A9" s="116" t="s">
        <v>107</v>
      </c>
      <c r="B9" s="116">
        <v>1</v>
      </c>
      <c r="C9" s="116">
        <v>64514</v>
      </c>
      <c r="D9" s="116">
        <v>181344</v>
      </c>
      <c r="E9" s="116">
        <f t="shared" si="0"/>
        <v>64000</v>
      </c>
      <c r="F9" s="116">
        <f t="shared" si="1"/>
        <v>182000</v>
      </c>
      <c r="G9" s="115">
        <f>VLOOKUP($E9&amp;$F9,'Meteo CAR-VL3.0'!$N$2:$P$3934,2,FALSE)</f>
        <v>11</v>
      </c>
      <c r="H9" s="115">
        <f>VLOOKUP($E9&amp;$F9,'Meteo CAR-VL3.0'!$N$2:$P$3934,3,FALSE)</f>
        <v>41</v>
      </c>
    </row>
    <row r="10" spans="1:8">
      <c r="A10" s="116" t="s">
        <v>111</v>
      </c>
      <c r="B10" s="116">
        <v>5</v>
      </c>
      <c r="C10" s="116">
        <v>187833</v>
      </c>
      <c r="D10" s="116">
        <v>220586</v>
      </c>
      <c r="E10" s="116">
        <f t="shared" si="0"/>
        <v>188000</v>
      </c>
      <c r="F10" s="116">
        <f t="shared" si="1"/>
        <v>222000</v>
      </c>
      <c r="G10" s="115">
        <f>VLOOKUP($E10&amp;$F10,'Meteo CAR-VL3.0'!$N$2:$P$3934,2,FALSE)</f>
        <v>42</v>
      </c>
      <c r="H10" s="115">
        <f>VLOOKUP($E10&amp;$F10,'Meteo CAR-VL3.0'!$N$2:$P$3934,3,FALSE)</f>
        <v>51</v>
      </c>
    </row>
    <row r="11" spans="1:8">
      <c r="A11" s="116" t="s">
        <v>111</v>
      </c>
      <c r="B11" s="116" t="s">
        <v>114</v>
      </c>
      <c r="C11" s="116">
        <v>188419</v>
      </c>
      <c r="D11" s="116">
        <v>220277</v>
      </c>
      <c r="E11" s="116">
        <f t="shared" si="0"/>
        <v>188000</v>
      </c>
      <c r="F11" s="116">
        <f t="shared" si="1"/>
        <v>222000</v>
      </c>
      <c r="G11" s="115">
        <f>VLOOKUP($E11&amp;$F11,'Meteo CAR-VL3.0'!$N$2:$P$3934,2,FALSE)</f>
        <v>42</v>
      </c>
      <c r="H11" s="115">
        <f>VLOOKUP($E11&amp;$F11,'Meteo CAR-VL3.0'!$N$2:$P$3934,3,FALSE)</f>
        <v>51</v>
      </c>
    </row>
    <row r="12" spans="1:8">
      <c r="A12" s="116" t="s">
        <v>115</v>
      </c>
      <c r="B12" s="116" t="s">
        <v>116</v>
      </c>
      <c r="C12" s="116">
        <v>234212</v>
      </c>
      <c r="D12" s="116">
        <v>181000</v>
      </c>
      <c r="E12" s="116">
        <f t="shared" si="0"/>
        <v>236000</v>
      </c>
      <c r="F12" s="116">
        <f t="shared" si="1"/>
        <v>182000</v>
      </c>
      <c r="G12" s="115">
        <f>VLOOKUP($E12&amp;$F12,'Meteo CAR-VL3.0'!$N$2:$P$3934,2,FALSE)</f>
        <v>54</v>
      </c>
      <c r="H12" s="115">
        <f>VLOOKUP($E12&amp;$F12,'Meteo CAR-VL3.0'!$N$2:$P$3934,3,FALSE)</f>
        <v>41</v>
      </c>
    </row>
  </sheetData>
  <phoneticPr fontId="3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B1" sqref="B1:B1048576"/>
    </sheetView>
  </sheetViews>
  <sheetFormatPr defaultColWidth="8.77734375" defaultRowHeight="14.4"/>
  <cols>
    <col min="1" max="1" width="12" bestFit="1" customWidth="1"/>
    <col min="2" max="2" width="24.88671875" customWidth="1"/>
    <col min="3" max="3" width="20.109375" customWidth="1"/>
    <col min="4" max="4" width="9.5546875" bestFit="1" customWidth="1"/>
  </cols>
  <sheetData>
    <row r="1" spans="1:13" ht="17.399999999999999">
      <c r="A1" s="105" t="s">
        <v>124</v>
      </c>
      <c r="B1" s="105" t="s">
        <v>125</v>
      </c>
      <c r="C1" s="106">
        <v>126362</v>
      </c>
      <c r="D1" s="106">
        <v>181317</v>
      </c>
      <c r="E1" s="107">
        <v>6934</v>
      </c>
      <c r="F1" s="108">
        <v>3.7409999999999999E-2</v>
      </c>
      <c r="G1" s="108">
        <v>1.618E-2</v>
      </c>
      <c r="H1" s="108">
        <v>3.7409999999999999E-2</v>
      </c>
      <c r="I1" s="109" t="s">
        <v>7</v>
      </c>
      <c r="J1" s="109" t="s">
        <v>31</v>
      </c>
      <c r="K1" s="108">
        <v>1</v>
      </c>
      <c r="L1" s="108">
        <v>5</v>
      </c>
      <c r="M1" s="108">
        <v>0.2</v>
      </c>
    </row>
    <row r="2" spans="1:13" ht="17.399999999999999">
      <c r="A2" s="105" t="s">
        <v>112</v>
      </c>
      <c r="B2" s="105" t="s">
        <v>126</v>
      </c>
      <c r="C2" s="110">
        <v>153378</v>
      </c>
      <c r="D2" s="110">
        <v>210676</v>
      </c>
      <c r="E2" s="111">
        <v>5264.0520547945207</v>
      </c>
      <c r="F2" s="112">
        <v>2.3E-2</v>
      </c>
      <c r="G2" s="112">
        <v>4.9000000000000002E-2</v>
      </c>
      <c r="H2" s="112">
        <v>8.0000000000000002E-3</v>
      </c>
      <c r="I2" s="113" t="s">
        <v>5</v>
      </c>
      <c r="J2" s="113" t="s">
        <v>31</v>
      </c>
      <c r="K2" s="112">
        <v>0</v>
      </c>
      <c r="L2" s="112">
        <v>5</v>
      </c>
      <c r="M2" s="112">
        <v>0</v>
      </c>
    </row>
    <row r="3" spans="1:13" ht="17.399999999999999">
      <c r="A3" s="105" t="s">
        <v>127</v>
      </c>
      <c r="B3" s="105" t="s">
        <v>128</v>
      </c>
      <c r="C3" s="106">
        <v>70220</v>
      </c>
      <c r="D3" s="106">
        <v>210790</v>
      </c>
      <c r="E3" s="107">
        <v>3490</v>
      </c>
      <c r="F3" s="108">
        <v>1.0160000000000001E-2</v>
      </c>
      <c r="G3" s="108">
        <v>0.10995000000000001</v>
      </c>
      <c r="H3" s="108">
        <v>1.0160000000000001E-2</v>
      </c>
      <c r="I3" s="109" t="s">
        <v>7</v>
      </c>
      <c r="J3" s="109" t="s">
        <v>31</v>
      </c>
      <c r="K3" s="108">
        <v>1</v>
      </c>
      <c r="L3" s="108">
        <v>5</v>
      </c>
      <c r="M3" s="108">
        <v>0</v>
      </c>
    </row>
    <row r="4" spans="1:13" ht="17.399999999999999">
      <c r="A4" s="105" t="s">
        <v>129</v>
      </c>
      <c r="B4" s="105" t="s">
        <v>130</v>
      </c>
      <c r="C4" s="110">
        <v>228826</v>
      </c>
      <c r="D4" s="110">
        <v>186094</v>
      </c>
      <c r="E4" s="107">
        <v>4399</v>
      </c>
      <c r="F4" s="108">
        <v>1.4069999999999999E-2</v>
      </c>
      <c r="G4" s="108">
        <v>6.4000000000000003E-3</v>
      </c>
      <c r="H4" s="108">
        <v>0</v>
      </c>
      <c r="I4" s="109" t="s">
        <v>7</v>
      </c>
      <c r="J4" s="109" t="s">
        <v>31</v>
      </c>
      <c r="K4" s="108">
        <v>1.25</v>
      </c>
      <c r="L4" s="108">
        <v>5</v>
      </c>
      <c r="M4" s="108">
        <v>7.0000000000000007E-2</v>
      </c>
    </row>
    <row r="5" spans="1:13" ht="17.399999999999999">
      <c r="A5" s="105" t="s">
        <v>108</v>
      </c>
      <c r="B5" s="105" t="s">
        <v>131</v>
      </c>
      <c r="C5" s="110">
        <v>104613</v>
      </c>
      <c r="D5" s="110">
        <v>193284</v>
      </c>
      <c r="E5" s="111">
        <v>8078.5232876712325</v>
      </c>
      <c r="F5" s="112">
        <v>2.3E-2</v>
      </c>
      <c r="G5" s="112">
        <v>4.9000000000000002E-2</v>
      </c>
      <c r="H5" s="112">
        <v>8.0000000000000002E-3</v>
      </c>
      <c r="I5" s="113" t="s">
        <v>7</v>
      </c>
      <c r="J5" s="113" t="s">
        <v>31</v>
      </c>
      <c r="K5" s="112">
        <v>0</v>
      </c>
      <c r="L5" s="112">
        <v>5</v>
      </c>
      <c r="M5" s="112">
        <v>0</v>
      </c>
    </row>
    <row r="6" spans="1:13" ht="17.399999999999999">
      <c r="A6" s="105" t="s">
        <v>110</v>
      </c>
      <c r="B6" s="105" t="s">
        <v>132</v>
      </c>
      <c r="C6" s="106">
        <v>217628</v>
      </c>
      <c r="D6" s="106">
        <v>179452</v>
      </c>
      <c r="E6" s="107">
        <v>12144</v>
      </c>
      <c r="F6" s="108">
        <v>1.0499999999999999E-3</v>
      </c>
      <c r="G6" s="108">
        <v>5.5500000000000002E-3</v>
      </c>
      <c r="H6" s="108">
        <v>1.0499999999999999E-3</v>
      </c>
      <c r="I6" s="109" t="s">
        <v>3</v>
      </c>
      <c r="J6" s="109" t="s">
        <v>30</v>
      </c>
      <c r="K6" s="108">
        <v>1.25</v>
      </c>
      <c r="L6" s="108">
        <v>5</v>
      </c>
      <c r="M6" s="108">
        <v>0.15</v>
      </c>
    </row>
    <row r="7" spans="1:13" ht="17.399999999999999">
      <c r="A7" s="105" t="s">
        <v>133</v>
      </c>
      <c r="B7" s="105" t="s">
        <v>134</v>
      </c>
      <c r="C7" s="106">
        <v>72180</v>
      </c>
      <c r="D7" s="106">
        <v>169169</v>
      </c>
      <c r="E7" s="107">
        <v>6718</v>
      </c>
      <c r="F7" s="108">
        <v>4.62E-3</v>
      </c>
      <c r="G7" s="108">
        <v>0.10012</v>
      </c>
      <c r="H7" s="108">
        <v>4.62E-3</v>
      </c>
      <c r="I7" s="109" t="s">
        <v>3</v>
      </c>
      <c r="J7" s="109" t="s">
        <v>31</v>
      </c>
      <c r="K7" s="108">
        <v>1.25</v>
      </c>
      <c r="L7" s="108">
        <v>5</v>
      </c>
      <c r="M7" s="108">
        <v>7.0000000000000007E-2</v>
      </c>
    </row>
    <row r="8" spans="1:13" ht="17.399999999999999">
      <c r="A8" s="105" t="s">
        <v>109</v>
      </c>
      <c r="B8" s="105" t="s">
        <v>135</v>
      </c>
      <c r="C8" s="114">
        <v>174134</v>
      </c>
      <c r="D8" s="114">
        <v>173838</v>
      </c>
      <c r="E8" s="111">
        <v>3341.027397260274</v>
      </c>
      <c r="F8" s="112">
        <v>2.3E-2</v>
      </c>
      <c r="G8" s="112">
        <v>4.9000000000000002E-2</v>
      </c>
      <c r="H8" s="112">
        <v>8.0000000000000002E-3</v>
      </c>
      <c r="I8" s="113" t="s">
        <v>7</v>
      </c>
      <c r="J8" s="113" t="s">
        <v>31</v>
      </c>
      <c r="K8" s="112">
        <v>0</v>
      </c>
      <c r="L8" s="112">
        <v>5</v>
      </c>
      <c r="M8" s="112">
        <v>0</v>
      </c>
    </row>
    <row r="9" spans="1:13" ht="17.399999999999999">
      <c r="A9" s="105" t="s">
        <v>119</v>
      </c>
      <c r="B9" s="105" t="s">
        <v>136</v>
      </c>
      <c r="C9" s="106">
        <v>157503</v>
      </c>
      <c r="D9" s="106">
        <v>191225</v>
      </c>
      <c r="E9" s="107">
        <v>5699</v>
      </c>
      <c r="F9" s="108">
        <v>5.4599999999999996E-3</v>
      </c>
      <c r="G9" s="108">
        <v>6.4000000000000003E-3</v>
      </c>
      <c r="H9" s="108">
        <v>5.4599999999999996E-3</v>
      </c>
      <c r="I9" s="109" t="s">
        <v>5</v>
      </c>
      <c r="J9" s="109" t="s">
        <v>31</v>
      </c>
      <c r="K9" s="108">
        <v>1</v>
      </c>
      <c r="L9" s="108">
        <v>5</v>
      </c>
      <c r="M9" s="108">
        <v>0</v>
      </c>
    </row>
    <row r="10" spans="1:13" ht="17.399999999999999">
      <c r="A10" s="105" t="s">
        <v>137</v>
      </c>
      <c r="B10" s="105" t="s">
        <v>138</v>
      </c>
      <c r="C10" s="106">
        <v>155395</v>
      </c>
      <c r="D10" s="106">
        <v>207134</v>
      </c>
      <c r="E10" s="107">
        <v>5373</v>
      </c>
      <c r="F10" s="108">
        <v>7.3600000000000002E-3</v>
      </c>
      <c r="G10" s="108">
        <v>4.9699999999999996E-3</v>
      </c>
      <c r="H10" s="108">
        <v>0</v>
      </c>
      <c r="I10" s="109" t="s">
        <v>3</v>
      </c>
      <c r="J10" s="109" t="s">
        <v>31</v>
      </c>
      <c r="K10" s="108">
        <v>1.25</v>
      </c>
      <c r="L10" s="108">
        <v>6</v>
      </c>
      <c r="M10" s="108">
        <v>0</v>
      </c>
    </row>
    <row r="11" spans="1:13" ht="17.399999999999999">
      <c r="A11" s="105" t="s">
        <v>139</v>
      </c>
      <c r="B11" s="105" t="s">
        <v>140</v>
      </c>
      <c r="C11" s="106">
        <v>48039</v>
      </c>
      <c r="D11" s="106">
        <v>213472</v>
      </c>
      <c r="E11" s="107">
        <v>374</v>
      </c>
      <c r="F11" s="108">
        <v>1.5740000000000001E-2</v>
      </c>
      <c r="G11" s="108">
        <v>2.6290000000000001E-2</v>
      </c>
      <c r="H11" s="108">
        <v>0</v>
      </c>
      <c r="I11" s="109" t="s">
        <v>5</v>
      </c>
      <c r="J11" s="109" t="s">
        <v>31</v>
      </c>
      <c r="K11" s="108">
        <v>1.25</v>
      </c>
      <c r="L11" s="108">
        <v>5</v>
      </c>
      <c r="M11" s="108">
        <v>0</v>
      </c>
    </row>
    <row r="12" spans="1:13" ht="17.399999999999999">
      <c r="A12" s="105" t="s">
        <v>107</v>
      </c>
      <c r="B12" s="105" t="s">
        <v>141</v>
      </c>
      <c r="C12" s="106">
        <v>62439</v>
      </c>
      <c r="D12" s="106">
        <v>182359</v>
      </c>
      <c r="E12" s="107">
        <v>6214</v>
      </c>
      <c r="F12" s="108">
        <v>1.308E-2</v>
      </c>
      <c r="G12" s="108">
        <v>0.16577</v>
      </c>
      <c r="H12" s="108">
        <v>1.308E-2</v>
      </c>
      <c r="I12" s="109" t="s">
        <v>7</v>
      </c>
      <c r="J12" s="109" t="s">
        <v>31</v>
      </c>
      <c r="K12" s="108">
        <v>1</v>
      </c>
      <c r="L12" s="108">
        <v>5</v>
      </c>
      <c r="M12" s="108">
        <v>7.0000000000000007E-2</v>
      </c>
    </row>
    <row r="13" spans="1:13" ht="17.399999999999999">
      <c r="A13" s="105" t="s">
        <v>142</v>
      </c>
      <c r="B13" s="105" t="s">
        <v>143</v>
      </c>
      <c r="C13" s="106">
        <v>134331</v>
      </c>
      <c r="D13" s="106">
        <v>206202</v>
      </c>
      <c r="E13" s="107">
        <v>4075</v>
      </c>
      <c r="F13" s="108">
        <v>6.3066195000000005E-2</v>
      </c>
      <c r="G13" s="108">
        <v>2.3107912000000001E-2</v>
      </c>
      <c r="H13" s="108">
        <v>0</v>
      </c>
      <c r="I13" s="109" t="s">
        <v>5</v>
      </c>
      <c r="J13" s="109" t="s">
        <v>31</v>
      </c>
      <c r="K13" s="108">
        <v>1</v>
      </c>
      <c r="L13" s="108">
        <v>5</v>
      </c>
      <c r="M13" s="108">
        <v>0</v>
      </c>
    </row>
  </sheetData>
  <phoneticPr fontId="38" type="noConversion"/>
  <conditionalFormatting sqref="F12:H12">
    <cfRule type="cellIs" dxfId="0" priority="1" stopIfTrue="1" operator="greaterThan">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4</vt:i4>
      </vt:variant>
    </vt:vector>
  </HeadingPairs>
  <TitlesOfParts>
    <vt:vector size="11" baseType="lpstr">
      <vt:lpstr>CAR VL-3.0</vt:lpstr>
      <vt:lpstr>Calculation Parameters</vt:lpstr>
      <vt:lpstr>Emissiefactoren CAR-VL3.0</vt:lpstr>
      <vt:lpstr>Backgroundconc</vt:lpstr>
      <vt:lpstr>Meteo CAR-VL3.0</vt:lpstr>
      <vt:lpstr>Conversion coordin column index</vt:lpstr>
      <vt:lpstr>Streets in example manual</vt:lpstr>
      <vt:lpstr>B</vt:lpstr>
      <vt:lpstr>correctiefact</vt:lpstr>
      <vt:lpstr>K_</vt:lpstr>
      <vt:lpstr>tblMeteo</vt:lpstr>
    </vt:vector>
  </TitlesOfParts>
  <Company>Royal Haskoning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Sander Teeuwisse</dc:creator>
  <cp:lastModifiedBy>50436</cp:lastModifiedBy>
  <dcterms:created xsi:type="dcterms:W3CDTF">2016-12-23T16:00:38Z</dcterms:created>
  <dcterms:modified xsi:type="dcterms:W3CDTF">2019-08-21T12:53:45Z</dcterms:modified>
</cp:coreProperties>
</file>