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0-编辑-MG\000-编辑组项目\郑汉\8-2 P734 郑汉\P734 完稿资料+实验\experimental raw data\"/>
    </mc:Choice>
  </mc:AlternateContent>
  <xr:revisionPtr revIDLastSave="0" documentId="13_ncr:1_{DBD47087-DF5B-432C-83B3-FB5CFB04F312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PCR" sheetId="1" r:id="rId1"/>
    <sheet name="transwell" sheetId="2" r:id="rId2"/>
    <sheet name="PCR after drug" sheetId="3" r:id="rId3"/>
    <sheet name="CCK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3" l="1"/>
  <c r="L5" i="3"/>
  <c r="L3" i="3"/>
  <c r="I12" i="3"/>
  <c r="H10" i="3"/>
  <c r="K10" i="3" s="1"/>
  <c r="H4" i="3"/>
  <c r="K4" i="3" s="1"/>
  <c r="F12" i="3"/>
  <c r="F11" i="3"/>
  <c r="I11" i="3" s="1"/>
  <c r="L11" i="3" s="1"/>
  <c r="F10" i="3"/>
  <c r="I10" i="3" s="1"/>
  <c r="L10" i="3" s="1"/>
  <c r="C12" i="3"/>
  <c r="H12" i="3" s="1"/>
  <c r="K12" i="3" s="1"/>
  <c r="C11" i="3"/>
  <c r="H11" i="3" s="1"/>
  <c r="K11" i="3" s="1"/>
  <c r="C10" i="3"/>
  <c r="F5" i="3"/>
  <c r="I5" i="3" s="1"/>
  <c r="F4" i="3"/>
  <c r="I4" i="3" s="1"/>
  <c r="L4" i="3" s="1"/>
  <c r="F3" i="3"/>
  <c r="I3" i="3" s="1"/>
  <c r="C4" i="3"/>
  <c r="C5" i="3"/>
  <c r="H5" i="3" s="1"/>
  <c r="K5" i="3" s="1"/>
  <c r="C3" i="3"/>
  <c r="H3" i="3" s="1"/>
  <c r="K3" i="3" s="1"/>
  <c r="O45" i="1"/>
  <c r="Q35" i="1"/>
  <c r="P34" i="1"/>
  <c r="Q33" i="1"/>
  <c r="O16" i="1"/>
  <c r="O11" i="1"/>
  <c r="O5" i="1"/>
  <c r="K46" i="1"/>
  <c r="O46" i="1" s="1"/>
  <c r="M46" i="1"/>
  <c r="Q46" i="1" s="1"/>
  <c r="K40" i="1"/>
  <c r="O40" i="1" s="1"/>
  <c r="M40" i="1"/>
  <c r="Q40" i="1" s="1"/>
  <c r="L41" i="1"/>
  <c r="P41" i="1" s="1"/>
  <c r="L34" i="1"/>
  <c r="M34" i="1"/>
  <c r="Q34" i="1" s="1"/>
  <c r="K35" i="1"/>
  <c r="O35" i="1" s="1"/>
  <c r="L35" i="1"/>
  <c r="P35" i="1" s="1"/>
  <c r="M35" i="1"/>
  <c r="L29" i="1"/>
  <c r="P29" i="1" s="1"/>
  <c r="M23" i="1"/>
  <c r="Q23" i="1" s="1"/>
  <c r="K16" i="1"/>
  <c r="L16" i="1"/>
  <c r="P16" i="1" s="1"/>
  <c r="M16" i="1"/>
  <c r="Q16" i="1" s="1"/>
  <c r="L17" i="1"/>
  <c r="P17" i="1" s="1"/>
  <c r="M10" i="1"/>
  <c r="Q10" i="1" s="1"/>
  <c r="K11" i="1"/>
  <c r="L11" i="1"/>
  <c r="P11" i="1" s="1"/>
  <c r="K5" i="1"/>
  <c r="M5" i="1"/>
  <c r="Q5" i="1" s="1"/>
  <c r="M45" i="1"/>
  <c r="Q45" i="1" s="1"/>
  <c r="K45" i="1"/>
  <c r="L33" i="1"/>
  <c r="P33" i="1" s="1"/>
  <c r="M33" i="1"/>
  <c r="K33" i="1"/>
  <c r="O33" i="1" s="1"/>
  <c r="L27" i="1"/>
  <c r="P27" i="1" s="1"/>
  <c r="K21" i="1"/>
  <c r="O21" i="1" s="1"/>
  <c r="M15" i="1"/>
  <c r="Q15" i="1" s="1"/>
  <c r="K15" i="1"/>
  <c r="O15" i="1" s="1"/>
  <c r="M3" i="1"/>
  <c r="Q3" i="1" s="1"/>
  <c r="I47" i="1"/>
  <c r="M47" i="1" s="1"/>
  <c r="Q47" i="1" s="1"/>
  <c r="I46" i="1"/>
  <c r="I45" i="1"/>
  <c r="F47" i="1"/>
  <c r="L47" i="1" s="1"/>
  <c r="P47" i="1" s="1"/>
  <c r="F46" i="1"/>
  <c r="L46" i="1" s="1"/>
  <c r="P46" i="1" s="1"/>
  <c r="F45" i="1"/>
  <c r="L45" i="1" s="1"/>
  <c r="P45" i="1" s="1"/>
  <c r="C47" i="1"/>
  <c r="K47" i="1" s="1"/>
  <c r="O47" i="1" s="1"/>
  <c r="C46" i="1"/>
  <c r="C45" i="1"/>
  <c r="I41" i="1"/>
  <c r="M41" i="1" s="1"/>
  <c r="Q41" i="1" s="1"/>
  <c r="I40" i="1"/>
  <c r="I39" i="1"/>
  <c r="M39" i="1" s="1"/>
  <c r="Q39" i="1" s="1"/>
  <c r="F41" i="1"/>
  <c r="F40" i="1"/>
  <c r="L40" i="1" s="1"/>
  <c r="P40" i="1" s="1"/>
  <c r="F39" i="1"/>
  <c r="L39" i="1" s="1"/>
  <c r="P39" i="1" s="1"/>
  <c r="C41" i="1"/>
  <c r="K41" i="1" s="1"/>
  <c r="O41" i="1" s="1"/>
  <c r="C40" i="1"/>
  <c r="C39" i="1"/>
  <c r="K39" i="1" s="1"/>
  <c r="O39" i="1" s="1"/>
  <c r="I35" i="1"/>
  <c r="I34" i="1"/>
  <c r="I33" i="1"/>
  <c r="F35" i="1"/>
  <c r="F34" i="1"/>
  <c r="F33" i="1"/>
  <c r="C35" i="1"/>
  <c r="C34" i="1"/>
  <c r="K34" i="1" s="1"/>
  <c r="O34" i="1" s="1"/>
  <c r="C33" i="1"/>
  <c r="I29" i="1"/>
  <c r="M29" i="1" s="1"/>
  <c r="Q29" i="1" s="1"/>
  <c r="I28" i="1"/>
  <c r="M28" i="1" s="1"/>
  <c r="Q28" i="1" s="1"/>
  <c r="I27" i="1"/>
  <c r="M27" i="1" s="1"/>
  <c r="Q27" i="1" s="1"/>
  <c r="F29" i="1"/>
  <c r="F28" i="1"/>
  <c r="L28" i="1" s="1"/>
  <c r="P28" i="1" s="1"/>
  <c r="F27" i="1"/>
  <c r="C29" i="1"/>
  <c r="K29" i="1" s="1"/>
  <c r="O29" i="1" s="1"/>
  <c r="C28" i="1"/>
  <c r="K28" i="1" s="1"/>
  <c r="O28" i="1" s="1"/>
  <c r="C27" i="1"/>
  <c r="K27" i="1" s="1"/>
  <c r="O27" i="1" s="1"/>
  <c r="I23" i="1"/>
  <c r="I22" i="1"/>
  <c r="M22" i="1" s="1"/>
  <c r="Q22" i="1" s="1"/>
  <c r="I21" i="1"/>
  <c r="M21" i="1" s="1"/>
  <c r="Q21" i="1" s="1"/>
  <c r="F23" i="1"/>
  <c r="L23" i="1" s="1"/>
  <c r="P23" i="1" s="1"/>
  <c r="F22" i="1"/>
  <c r="L22" i="1" s="1"/>
  <c r="P22" i="1" s="1"/>
  <c r="F21" i="1"/>
  <c r="L21" i="1" s="1"/>
  <c r="P21" i="1" s="1"/>
  <c r="C23" i="1"/>
  <c r="K23" i="1" s="1"/>
  <c r="O23" i="1" s="1"/>
  <c r="C22" i="1"/>
  <c r="K22" i="1" s="1"/>
  <c r="O22" i="1" s="1"/>
  <c r="C21" i="1"/>
  <c r="I17" i="1"/>
  <c r="M17" i="1" s="1"/>
  <c r="Q17" i="1" s="1"/>
  <c r="I16" i="1"/>
  <c r="I15" i="1"/>
  <c r="F17" i="1"/>
  <c r="F16" i="1"/>
  <c r="F15" i="1"/>
  <c r="L15" i="1" s="1"/>
  <c r="P15" i="1" s="1"/>
  <c r="C17" i="1"/>
  <c r="K17" i="1" s="1"/>
  <c r="O17" i="1" s="1"/>
  <c r="C16" i="1"/>
  <c r="C15" i="1"/>
  <c r="I11" i="1"/>
  <c r="M11" i="1" s="1"/>
  <c r="Q11" i="1" s="1"/>
  <c r="I10" i="1"/>
  <c r="I9" i="1"/>
  <c r="M9" i="1" s="1"/>
  <c r="Q9" i="1" s="1"/>
  <c r="F11" i="1"/>
  <c r="F10" i="1"/>
  <c r="L10" i="1" s="1"/>
  <c r="P10" i="1" s="1"/>
  <c r="F9" i="1"/>
  <c r="L9" i="1" s="1"/>
  <c r="P9" i="1" s="1"/>
  <c r="C11" i="1"/>
  <c r="C10" i="1"/>
  <c r="K10" i="1" s="1"/>
  <c r="O10" i="1" s="1"/>
  <c r="C9" i="1"/>
  <c r="K9" i="1" s="1"/>
  <c r="O9" i="1" s="1"/>
  <c r="I5" i="1"/>
  <c r="I4" i="1"/>
  <c r="M4" i="1" s="1"/>
  <c r="Q4" i="1" s="1"/>
  <c r="I3" i="1"/>
  <c r="F5" i="1"/>
  <c r="L5" i="1" s="1"/>
  <c r="P5" i="1" s="1"/>
  <c r="F4" i="1"/>
  <c r="L4" i="1" s="1"/>
  <c r="P4" i="1" s="1"/>
  <c r="F3" i="1"/>
  <c r="L3" i="1" s="1"/>
  <c r="P3" i="1" s="1"/>
  <c r="C4" i="1"/>
  <c r="K4" i="1" s="1"/>
  <c r="O4" i="1" s="1"/>
  <c r="C5" i="1"/>
  <c r="C3" i="1"/>
  <c r="K3" i="1" s="1"/>
  <c r="O3" i="1" s="1"/>
</calcChain>
</file>

<file path=xl/sharedStrings.xml><?xml version="1.0" encoding="utf-8"?>
<sst xmlns="http://schemas.openxmlformats.org/spreadsheetml/2006/main" count="130" uniqueCount="17">
  <si>
    <t>BEAS-2B</t>
    <phoneticPr fontId="1" type="noConversion"/>
  </si>
  <si>
    <t>H1975</t>
    <phoneticPr fontId="1" type="noConversion"/>
  </si>
  <si>
    <t>H2009</t>
    <phoneticPr fontId="1" type="noConversion"/>
  </si>
  <si>
    <t>GNG7</t>
    <phoneticPr fontId="1" type="noConversion"/>
  </si>
  <si>
    <t>EIF5A</t>
    <phoneticPr fontId="1" type="noConversion"/>
  </si>
  <si>
    <t>ANLN</t>
    <phoneticPr fontId="1" type="noConversion"/>
  </si>
  <si>
    <t>FKBP4</t>
    <phoneticPr fontId="1" type="noConversion"/>
  </si>
  <si>
    <t>GAPDH</t>
    <phoneticPr fontId="1" type="noConversion"/>
  </si>
  <si>
    <t>GNPNAT1</t>
    <phoneticPr fontId="1" type="noConversion"/>
  </si>
  <si>
    <t>E2F7</t>
    <phoneticPr fontId="1" type="noConversion"/>
  </si>
  <si>
    <t>CISH</t>
    <phoneticPr fontId="1" type="noConversion"/>
  </si>
  <si>
    <t>invasion</t>
    <phoneticPr fontId="1" type="noConversion"/>
  </si>
  <si>
    <t>migration</t>
    <phoneticPr fontId="1" type="noConversion"/>
  </si>
  <si>
    <t>si NC</t>
    <phoneticPr fontId="1" type="noConversion"/>
  </si>
  <si>
    <t>si EIF5A</t>
    <phoneticPr fontId="1" type="noConversion"/>
  </si>
  <si>
    <t>PBS</t>
    <phoneticPr fontId="1" type="noConversion"/>
  </si>
  <si>
    <t>GSK2256098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</si>
</sst>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>
      <selection activeCell="U21" sqref="U21"/>
    </sheetView>
  </sheetViews>
  <sheetFormatPr defaultRowHeight="14" x14ac:dyDescent="0.3"/>
  <sheetData>
    <row r="1" spans="1:17" x14ac:dyDescent="0.3">
      <c r="A1" t="s">
        <v>3</v>
      </c>
      <c r="K1" t="s">
        <v>3</v>
      </c>
      <c r="O1" t="s">
        <v>3</v>
      </c>
    </row>
    <row r="2" spans="1:17" x14ac:dyDescent="0.3">
      <c r="A2" t="s">
        <v>0</v>
      </c>
      <c r="D2" t="s">
        <v>1</v>
      </c>
      <c r="G2" t="s">
        <v>2</v>
      </c>
      <c r="K2" t="s">
        <v>0</v>
      </c>
      <c r="L2" t="s">
        <v>1</v>
      </c>
      <c r="M2" t="s">
        <v>2</v>
      </c>
      <c r="O2" t="s">
        <v>0</v>
      </c>
      <c r="P2" t="s">
        <v>1</v>
      </c>
      <c r="Q2" t="s">
        <v>2</v>
      </c>
    </row>
    <row r="3" spans="1:17" x14ac:dyDescent="0.3">
      <c r="A3">
        <v>10.210000000000001</v>
      </c>
      <c r="B3">
        <v>18.36</v>
      </c>
      <c r="C3">
        <f>B3-A3</f>
        <v>8.1499999999999986</v>
      </c>
      <c r="D3">
        <v>10.3</v>
      </c>
      <c r="E3">
        <v>23.64</v>
      </c>
      <c r="F3">
        <f>E3-D3</f>
        <v>13.34</v>
      </c>
      <c r="G3">
        <v>10.24</v>
      </c>
      <c r="H3">
        <v>24.31</v>
      </c>
      <c r="I3">
        <f>H3-G3</f>
        <v>14.069999999999999</v>
      </c>
      <c r="K3">
        <f>C3-8.15</f>
        <v>0</v>
      </c>
      <c r="L3">
        <f>F3-8.15</f>
        <v>5.1899999999999995</v>
      </c>
      <c r="M3">
        <f>I3-8.15</f>
        <v>5.9199999999999982</v>
      </c>
      <c r="O3">
        <f>POWER(2,-K3)</f>
        <v>1</v>
      </c>
      <c r="P3">
        <f t="shared" ref="P3:Q3" si="0">POWER(2,-L3)</f>
        <v>2.7393928791126104E-2</v>
      </c>
      <c r="Q3">
        <f t="shared" si="0"/>
        <v>1.6515906883771594E-2</v>
      </c>
    </row>
    <row r="4" spans="1:17" x14ac:dyDescent="0.3">
      <c r="A4">
        <v>10.33</v>
      </c>
      <c r="B4">
        <v>18.91</v>
      </c>
      <c r="C4">
        <f t="shared" ref="C4:C5" si="1">B4-A4</f>
        <v>8.58</v>
      </c>
      <c r="D4">
        <v>10.35</v>
      </c>
      <c r="E4">
        <v>23.94</v>
      </c>
      <c r="F4">
        <f t="shared" ref="F4:F5" si="2">E4-D4</f>
        <v>13.590000000000002</v>
      </c>
      <c r="G4">
        <v>10.27</v>
      </c>
      <c r="H4">
        <v>24.08</v>
      </c>
      <c r="I4">
        <f t="shared" ref="I4:I5" si="3">H4-G4</f>
        <v>13.809999999999999</v>
      </c>
      <c r="K4">
        <f t="shared" ref="K4:K5" si="4">C4-8.15</f>
        <v>0.42999999999999972</v>
      </c>
      <c r="L4">
        <f t="shared" ref="L4:L5" si="5">F4-8.15</f>
        <v>5.4400000000000013</v>
      </c>
      <c r="M4">
        <f t="shared" ref="M4:M5" si="6">I4-8.15</f>
        <v>5.6599999999999984</v>
      </c>
      <c r="O4">
        <f t="shared" ref="O4:O5" si="7">POWER(2,-K4)</f>
        <v>0.74226178531452469</v>
      </c>
      <c r="P4">
        <f t="shared" ref="P4:P5" si="8">POWER(2,-L4)</f>
        <v>2.3035456520173442E-2</v>
      </c>
      <c r="Q4">
        <f t="shared" ref="Q4:Q5" si="9">POWER(2,-M4)</f>
        <v>1.9777446780785652E-2</v>
      </c>
    </row>
    <row r="5" spans="1:17" x14ac:dyDescent="0.3">
      <c r="A5">
        <v>10.29</v>
      </c>
      <c r="B5">
        <v>18.91</v>
      </c>
      <c r="C5">
        <f t="shared" si="1"/>
        <v>8.620000000000001</v>
      </c>
      <c r="D5">
        <v>10.220000000000001</v>
      </c>
      <c r="E5">
        <v>23.89</v>
      </c>
      <c r="F5">
        <f t="shared" si="2"/>
        <v>13.67</v>
      </c>
      <c r="G5">
        <v>10.5</v>
      </c>
      <c r="H5">
        <v>24.09</v>
      </c>
      <c r="I5">
        <f t="shared" si="3"/>
        <v>13.59</v>
      </c>
      <c r="K5">
        <f t="shared" si="4"/>
        <v>0.47000000000000064</v>
      </c>
      <c r="L5">
        <f t="shared" si="5"/>
        <v>5.52</v>
      </c>
      <c r="M5">
        <f t="shared" si="6"/>
        <v>5.4399999999999995</v>
      </c>
      <c r="O5">
        <f t="shared" si="7"/>
        <v>0.72196459776124777</v>
      </c>
      <c r="P5">
        <f t="shared" si="8"/>
        <v>2.1792869786725094E-2</v>
      </c>
      <c r="Q5">
        <f t="shared" si="9"/>
        <v>2.3035456520173473E-2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0</v>
      </c>
      <c r="D8" t="s">
        <v>1</v>
      </c>
      <c r="G8" t="s">
        <v>2</v>
      </c>
      <c r="K8" t="s">
        <v>0</v>
      </c>
      <c r="L8" t="s">
        <v>1</v>
      </c>
      <c r="M8" t="s">
        <v>2</v>
      </c>
      <c r="O8" t="s">
        <v>0</v>
      </c>
      <c r="P8" t="s">
        <v>1</v>
      </c>
      <c r="Q8" t="s">
        <v>2</v>
      </c>
    </row>
    <row r="9" spans="1:17" x14ac:dyDescent="0.3">
      <c r="A9">
        <v>10.210000000000001</v>
      </c>
      <c r="B9">
        <v>29.28</v>
      </c>
      <c r="C9">
        <f>B9-A9</f>
        <v>19.07</v>
      </c>
      <c r="D9">
        <v>10.3</v>
      </c>
      <c r="E9">
        <v>23.31</v>
      </c>
      <c r="F9">
        <f>E9-D9</f>
        <v>13.009999999999998</v>
      </c>
      <c r="G9">
        <v>10.24</v>
      </c>
      <c r="H9">
        <v>23.05</v>
      </c>
      <c r="I9">
        <f>H9-G9</f>
        <v>12.81</v>
      </c>
      <c r="K9">
        <f>C9-19.07</f>
        <v>0</v>
      </c>
      <c r="L9">
        <f>F9-19.07</f>
        <v>-6.0600000000000023</v>
      </c>
      <c r="M9">
        <f>I9-19.07</f>
        <v>-6.26</v>
      </c>
      <c r="O9">
        <f>POWER(2,-K9)</f>
        <v>1</v>
      </c>
      <c r="P9">
        <f t="shared" ref="P9:P11" si="10">POWER(2,-L9)</f>
        <v>66.717808693831856</v>
      </c>
      <c r="Q9">
        <f t="shared" ref="Q9:Q11" si="11">POWER(2,-M9)</f>
        <v>76.638637095611401</v>
      </c>
    </row>
    <row r="10" spans="1:17" x14ac:dyDescent="0.3">
      <c r="A10">
        <v>10.33</v>
      </c>
      <c r="B10">
        <v>29.59</v>
      </c>
      <c r="C10">
        <f t="shared" ref="C10:C11" si="12">B10-A10</f>
        <v>19.259999999999998</v>
      </c>
      <c r="D10">
        <v>10.35</v>
      </c>
      <c r="E10">
        <v>23.41</v>
      </c>
      <c r="F10">
        <f t="shared" ref="F10:F11" si="13">E10-D10</f>
        <v>13.06</v>
      </c>
      <c r="G10">
        <v>10.27</v>
      </c>
      <c r="H10">
        <v>23.22</v>
      </c>
      <c r="I10">
        <f t="shared" ref="I10:I11" si="14">H10-G10</f>
        <v>12.95</v>
      </c>
      <c r="K10">
        <f t="shared" ref="K10:K11" si="15">C10-19.07</f>
        <v>0.18999999999999773</v>
      </c>
      <c r="L10">
        <f t="shared" ref="L10:L11" si="16">F10-19.07</f>
        <v>-6.01</v>
      </c>
      <c r="M10">
        <f t="shared" ref="M10:M11" si="17">I10-19.07</f>
        <v>-6.120000000000001</v>
      </c>
      <c r="O10">
        <f t="shared" ref="O10:O11" si="18">POWER(2,-K10)</f>
        <v>0.87660572131603642</v>
      </c>
      <c r="P10">
        <f t="shared" si="10"/>
        <v>64.445155203629994</v>
      </c>
      <c r="Q10">
        <f t="shared" si="11"/>
        <v>69.551031201667726</v>
      </c>
    </row>
    <row r="11" spans="1:17" x14ac:dyDescent="0.3">
      <c r="A11">
        <v>10.29</v>
      </c>
      <c r="B11">
        <v>29.76</v>
      </c>
      <c r="C11">
        <f t="shared" si="12"/>
        <v>19.470000000000002</v>
      </c>
      <c r="D11">
        <v>10.220000000000001</v>
      </c>
      <c r="E11">
        <v>23.8</v>
      </c>
      <c r="F11">
        <f t="shared" si="13"/>
        <v>13.58</v>
      </c>
      <c r="G11">
        <v>10.5</v>
      </c>
      <c r="H11">
        <v>23.04</v>
      </c>
      <c r="I11">
        <f t="shared" si="14"/>
        <v>12.54</v>
      </c>
      <c r="K11">
        <f t="shared" si="15"/>
        <v>0.40000000000000213</v>
      </c>
      <c r="L11">
        <f t="shared" si="16"/>
        <v>-5.49</v>
      </c>
      <c r="M11">
        <f t="shared" si="17"/>
        <v>-6.5300000000000011</v>
      </c>
      <c r="O11">
        <f t="shared" si="18"/>
        <v>0.75785828325519788</v>
      </c>
      <c r="P11">
        <f t="shared" si="10"/>
        <v>44.942236023615919</v>
      </c>
      <c r="Q11">
        <f t="shared" si="11"/>
        <v>92.4114685134398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0</v>
      </c>
      <c r="D14" t="s">
        <v>1</v>
      </c>
      <c r="G14" t="s">
        <v>2</v>
      </c>
      <c r="K14" t="s">
        <v>0</v>
      </c>
      <c r="L14" t="s">
        <v>1</v>
      </c>
      <c r="M14" t="s">
        <v>2</v>
      </c>
      <c r="O14" t="s">
        <v>0</v>
      </c>
      <c r="P14" t="s">
        <v>1</v>
      </c>
      <c r="Q14" t="s">
        <v>2</v>
      </c>
    </row>
    <row r="15" spans="1:17" x14ac:dyDescent="0.3">
      <c r="A15">
        <v>10.210000000000001</v>
      </c>
      <c r="B15">
        <v>14.47</v>
      </c>
      <c r="C15">
        <f>B15-A15</f>
        <v>4.26</v>
      </c>
      <c r="D15">
        <v>10.3</v>
      </c>
      <c r="E15">
        <v>11.18</v>
      </c>
      <c r="F15">
        <f>E15-D15</f>
        <v>0.87999999999999901</v>
      </c>
      <c r="G15">
        <v>10.24</v>
      </c>
      <c r="H15">
        <v>10.210000000000001</v>
      </c>
      <c r="I15">
        <f>H15-G15</f>
        <v>-2.9999999999999361E-2</v>
      </c>
      <c r="K15">
        <f>C15-4.26</f>
        <v>0</v>
      </c>
      <c r="L15">
        <f>F15-4.26</f>
        <v>-3.3800000000000008</v>
      </c>
      <c r="M15">
        <f>I15-4.26</f>
        <v>-4.2899999999999991</v>
      </c>
      <c r="O15">
        <f>POWER(2,-K15)</f>
        <v>1</v>
      </c>
      <c r="P15">
        <f t="shared" ref="P15:P17" si="19">POWER(2,-L15)</f>
        <v>10.410734843535476</v>
      </c>
      <c r="Q15">
        <f t="shared" ref="Q15:Q17" si="20">POWER(2,-M15)</f>
        <v>19.56224444307308</v>
      </c>
    </row>
    <row r="16" spans="1:17" x14ac:dyDescent="0.3">
      <c r="A16">
        <v>10.33</v>
      </c>
      <c r="B16">
        <v>14.2</v>
      </c>
      <c r="C16">
        <f t="shared" ref="C16:C17" si="21">B16-A16</f>
        <v>3.8699999999999992</v>
      </c>
      <c r="D16">
        <v>10.35</v>
      </c>
      <c r="E16">
        <v>11.74</v>
      </c>
      <c r="F16">
        <f t="shared" ref="F16:F17" si="22">E16-D16</f>
        <v>1.3900000000000006</v>
      </c>
      <c r="G16">
        <v>10.27</v>
      </c>
      <c r="H16">
        <v>9.92</v>
      </c>
      <c r="I16">
        <f t="shared" ref="I16:I17" si="23">H16-G16</f>
        <v>-0.34999999999999964</v>
      </c>
      <c r="K16">
        <f t="shared" ref="K16:K17" si="24">C16-4.26</f>
        <v>-0.39000000000000057</v>
      </c>
      <c r="L16">
        <f t="shared" ref="L16:L17" si="25">F16-4.26</f>
        <v>-2.8699999999999992</v>
      </c>
      <c r="M16">
        <f t="shared" ref="M16:M17" si="26">I16-4.26</f>
        <v>-4.6099999999999994</v>
      </c>
      <c r="O16">
        <f t="shared" ref="O16:O17" si="27">POWER(2,-K16)</f>
        <v>1.3103934038583638</v>
      </c>
      <c r="P16">
        <f t="shared" si="19"/>
        <v>7.3106516018352004</v>
      </c>
      <c r="Q16">
        <f t="shared" si="20"/>
        <v>24.420147343368928</v>
      </c>
    </row>
    <row r="17" spans="1:17" x14ac:dyDescent="0.3">
      <c r="A17">
        <v>10.29</v>
      </c>
      <c r="B17">
        <v>15.03</v>
      </c>
      <c r="C17">
        <f t="shared" si="21"/>
        <v>4.74</v>
      </c>
      <c r="D17">
        <v>10.220000000000001</v>
      </c>
      <c r="E17">
        <v>11.54</v>
      </c>
      <c r="F17">
        <f t="shared" si="22"/>
        <v>1.3199999999999985</v>
      </c>
      <c r="G17">
        <v>10.5</v>
      </c>
      <c r="H17">
        <v>10.31</v>
      </c>
      <c r="I17">
        <f t="shared" si="23"/>
        <v>-0.1899999999999995</v>
      </c>
      <c r="K17">
        <f t="shared" si="24"/>
        <v>0.48000000000000043</v>
      </c>
      <c r="L17">
        <f t="shared" si="25"/>
        <v>-2.9400000000000013</v>
      </c>
      <c r="M17">
        <f t="shared" si="26"/>
        <v>-4.4499999999999993</v>
      </c>
      <c r="O17">
        <f t="shared" si="27"/>
        <v>0.71697762400791354</v>
      </c>
      <c r="P17">
        <f t="shared" si="19"/>
        <v>7.6741129546021218</v>
      </c>
      <c r="Q17">
        <f t="shared" si="20"/>
        <v>21.856644108070316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0</v>
      </c>
      <c r="D20" t="s">
        <v>1</v>
      </c>
      <c r="G20" t="s">
        <v>2</v>
      </c>
      <c r="K20" t="s">
        <v>0</v>
      </c>
      <c r="L20" t="s">
        <v>1</v>
      </c>
      <c r="M20" t="s">
        <v>2</v>
      </c>
      <c r="O20" t="s">
        <v>0</v>
      </c>
      <c r="P20" t="s">
        <v>1</v>
      </c>
      <c r="Q20" t="s">
        <v>2</v>
      </c>
    </row>
    <row r="21" spans="1:17" x14ac:dyDescent="0.3">
      <c r="A21">
        <v>10.210000000000001</v>
      </c>
      <c r="B21">
        <v>24.83</v>
      </c>
      <c r="C21">
        <f>B21-A21</f>
        <v>14.619999999999997</v>
      </c>
      <c r="D21">
        <v>10.3</v>
      </c>
      <c r="E21">
        <v>19.97</v>
      </c>
      <c r="F21">
        <f>E21-D21</f>
        <v>9.6699999999999982</v>
      </c>
      <c r="G21">
        <v>10.24</v>
      </c>
      <c r="H21">
        <v>21.44</v>
      </c>
      <c r="I21">
        <f>H21-G21</f>
        <v>11.200000000000001</v>
      </c>
      <c r="K21">
        <f>C21-14.62</f>
        <v>0</v>
      </c>
      <c r="L21">
        <f>F21-14.62</f>
        <v>-4.9500000000000011</v>
      </c>
      <c r="M21">
        <f>I21-14.62</f>
        <v>-3.4199999999999982</v>
      </c>
      <c r="O21">
        <f>POWER(2,-K21)</f>
        <v>1</v>
      </c>
      <c r="P21">
        <f t="shared" ref="P21:P23" si="28">POWER(2,-L21)</f>
        <v>30.90996252559507</v>
      </c>
      <c r="Q21">
        <f t="shared" ref="Q21:Q23" si="29">POWER(2,-M21)</f>
        <v>10.703420438288882</v>
      </c>
    </row>
    <row r="22" spans="1:17" x14ac:dyDescent="0.3">
      <c r="A22">
        <v>10.33</v>
      </c>
      <c r="B22">
        <v>24.94</v>
      </c>
      <c r="C22">
        <f t="shared" ref="C22:C23" si="30">B22-A22</f>
        <v>14.610000000000001</v>
      </c>
      <c r="D22">
        <v>10.35</v>
      </c>
      <c r="E22">
        <v>20.07</v>
      </c>
      <c r="F22">
        <f t="shared" ref="F22:F23" si="31">E22-D22</f>
        <v>9.7200000000000006</v>
      </c>
      <c r="G22">
        <v>10.27</v>
      </c>
      <c r="H22">
        <v>21.61</v>
      </c>
      <c r="I22">
        <f t="shared" ref="I22:I23" si="32">H22-G22</f>
        <v>11.34</v>
      </c>
      <c r="K22">
        <f t="shared" ref="K22:K23" si="33">C22-14.62</f>
        <v>-9.9999999999980105E-3</v>
      </c>
      <c r="L22">
        <f t="shared" ref="L22:L23" si="34">F22-14.62</f>
        <v>-4.8999999999999986</v>
      </c>
      <c r="M22">
        <f t="shared" ref="M22:M23" si="35">I22-14.62</f>
        <v>-3.2799999999999994</v>
      </c>
      <c r="O22">
        <f t="shared" ref="O22:O23" si="36">POWER(2,-K22)</f>
        <v>1.0069555500567173</v>
      </c>
      <c r="P22">
        <f t="shared" si="28"/>
        <v>29.857055729177809</v>
      </c>
      <c r="Q22">
        <f t="shared" si="29"/>
        <v>9.7135590751603686</v>
      </c>
    </row>
    <row r="23" spans="1:17" x14ac:dyDescent="0.3">
      <c r="A23">
        <v>10.29</v>
      </c>
      <c r="B23">
        <v>24.73</v>
      </c>
      <c r="C23">
        <f t="shared" si="30"/>
        <v>14.440000000000001</v>
      </c>
      <c r="D23">
        <v>10.220000000000001</v>
      </c>
      <c r="E23">
        <v>20.25</v>
      </c>
      <c r="F23">
        <f t="shared" si="31"/>
        <v>10.029999999999999</v>
      </c>
      <c r="G23">
        <v>10.5</v>
      </c>
      <c r="H23">
        <v>21.26</v>
      </c>
      <c r="I23">
        <f t="shared" si="32"/>
        <v>10.760000000000002</v>
      </c>
      <c r="K23">
        <f t="shared" si="33"/>
        <v>-0.17999999999999794</v>
      </c>
      <c r="L23">
        <f t="shared" si="34"/>
        <v>-4.59</v>
      </c>
      <c r="M23">
        <f t="shared" si="35"/>
        <v>-3.8599999999999977</v>
      </c>
      <c r="O23">
        <f t="shared" si="36"/>
        <v>1.132883885295797</v>
      </c>
      <c r="P23">
        <f t="shared" si="28"/>
        <v>24.083947958577067</v>
      </c>
      <c r="Q23">
        <f t="shared" si="29"/>
        <v>14.520306485074551</v>
      </c>
    </row>
    <row r="25" spans="1:17" x14ac:dyDescent="0.3">
      <c r="A25" t="s">
        <v>7</v>
      </c>
      <c r="K25" t="s">
        <v>7</v>
      </c>
      <c r="O25" t="s">
        <v>7</v>
      </c>
    </row>
    <row r="26" spans="1:17" x14ac:dyDescent="0.3">
      <c r="A26" t="s">
        <v>0</v>
      </c>
      <c r="D26" t="s">
        <v>1</v>
      </c>
      <c r="G26" t="s">
        <v>2</v>
      </c>
      <c r="K26" t="s">
        <v>0</v>
      </c>
      <c r="L26" t="s">
        <v>1</v>
      </c>
      <c r="M26" t="s">
        <v>2</v>
      </c>
      <c r="O26" t="s">
        <v>0</v>
      </c>
      <c r="P26" t="s">
        <v>1</v>
      </c>
      <c r="Q26" t="s">
        <v>2</v>
      </c>
    </row>
    <row r="27" spans="1:17" x14ac:dyDescent="0.3">
      <c r="A27">
        <v>10.210000000000001</v>
      </c>
      <c r="B27">
        <v>13.14</v>
      </c>
      <c r="C27">
        <f>B27-A27</f>
        <v>2.9299999999999997</v>
      </c>
      <c r="D27">
        <v>10.3</v>
      </c>
      <c r="E27">
        <v>13.25</v>
      </c>
      <c r="F27">
        <f>E27-D27</f>
        <v>2.9499999999999993</v>
      </c>
      <c r="G27">
        <v>10.24</v>
      </c>
      <c r="H27">
        <v>13.33</v>
      </c>
      <c r="I27">
        <f>H27-G27</f>
        <v>3.09</v>
      </c>
      <c r="K27">
        <f>C27-2.93</f>
        <v>0</v>
      </c>
      <c r="L27">
        <f>F27-2.93</f>
        <v>1.999999999999913E-2</v>
      </c>
      <c r="M27">
        <f>I27-2.93</f>
        <v>0.1599999999999997</v>
      </c>
      <c r="O27">
        <f>POWER(2,-K27)</f>
        <v>1</v>
      </c>
      <c r="P27">
        <f t="shared" ref="P27:P29" si="37">POWER(2,-L27)</f>
        <v>0.98623270449335987</v>
      </c>
      <c r="Q27">
        <f t="shared" ref="Q27:Q29" si="38">POWER(2,-M27)</f>
        <v>0.89502507092797257</v>
      </c>
    </row>
    <row r="28" spans="1:17" x14ac:dyDescent="0.3">
      <c r="A28">
        <v>10.33</v>
      </c>
      <c r="B28">
        <v>13.63</v>
      </c>
      <c r="C28">
        <f t="shared" ref="C28:C29" si="39">B28-A28</f>
        <v>3.3000000000000007</v>
      </c>
      <c r="D28">
        <v>10.35</v>
      </c>
      <c r="E28">
        <v>13.84</v>
      </c>
      <c r="F28">
        <f t="shared" ref="F28:F29" si="40">E28-D28</f>
        <v>3.49</v>
      </c>
      <c r="G28">
        <v>10.27</v>
      </c>
      <c r="H28">
        <v>13.27</v>
      </c>
      <c r="I28">
        <f t="shared" ref="I28:I29" si="41">H28-G28</f>
        <v>3</v>
      </c>
      <c r="K28">
        <f t="shared" ref="K28:K29" si="42">C28-2.93</f>
        <v>0.37000000000000055</v>
      </c>
      <c r="L28">
        <f t="shared" ref="L28:L29" si="43">F28-2.93</f>
        <v>0.56000000000000005</v>
      </c>
      <c r="M28">
        <f t="shared" ref="M28:M29" si="44">I28-2.93</f>
        <v>6.999999999999984E-2</v>
      </c>
      <c r="O28">
        <f t="shared" ref="O28:O29" si="45">POWER(2,-K28)</f>
        <v>0.77378249677119471</v>
      </c>
      <c r="P28">
        <f t="shared" si="37"/>
        <v>0.678302163723836</v>
      </c>
      <c r="Q28">
        <f t="shared" si="38"/>
        <v>0.95263799804393756</v>
      </c>
    </row>
    <row r="29" spans="1:17" x14ac:dyDescent="0.3">
      <c r="A29">
        <v>10.29</v>
      </c>
      <c r="B29">
        <v>13.04</v>
      </c>
      <c r="C29">
        <f t="shared" si="39"/>
        <v>2.75</v>
      </c>
      <c r="D29">
        <v>10.220000000000001</v>
      </c>
      <c r="E29">
        <v>13.85</v>
      </c>
      <c r="F29">
        <f t="shared" si="40"/>
        <v>3.629999999999999</v>
      </c>
      <c r="G29">
        <v>10.5</v>
      </c>
      <c r="H29">
        <v>13.77</v>
      </c>
      <c r="I29">
        <f t="shared" si="41"/>
        <v>3.2699999999999996</v>
      </c>
      <c r="K29">
        <f t="shared" si="42"/>
        <v>-0.18000000000000016</v>
      </c>
      <c r="L29">
        <f t="shared" si="43"/>
        <v>0.69999999999999885</v>
      </c>
      <c r="M29">
        <f t="shared" si="44"/>
        <v>0.33999999999999941</v>
      </c>
      <c r="O29">
        <f t="shared" si="45"/>
        <v>1.1328838852957988</v>
      </c>
      <c r="P29">
        <f t="shared" si="37"/>
        <v>0.61557220667245871</v>
      </c>
      <c r="Q29">
        <f t="shared" si="38"/>
        <v>0.79004131186337745</v>
      </c>
    </row>
    <row r="31" spans="1:17" x14ac:dyDescent="0.3">
      <c r="A31" t="s">
        <v>8</v>
      </c>
      <c r="K31" t="s">
        <v>8</v>
      </c>
      <c r="O31" t="s">
        <v>8</v>
      </c>
    </row>
    <row r="32" spans="1:17" x14ac:dyDescent="0.3">
      <c r="A32" t="s">
        <v>0</v>
      </c>
      <c r="D32" t="s">
        <v>1</v>
      </c>
      <c r="G32" t="s">
        <v>2</v>
      </c>
      <c r="K32" t="s">
        <v>0</v>
      </c>
      <c r="L32" t="s">
        <v>1</v>
      </c>
      <c r="M32" t="s">
        <v>2</v>
      </c>
      <c r="O32" t="s">
        <v>0</v>
      </c>
      <c r="P32" t="s">
        <v>1</v>
      </c>
      <c r="Q32" t="s">
        <v>2</v>
      </c>
    </row>
    <row r="33" spans="1:17" x14ac:dyDescent="0.3">
      <c r="A33">
        <v>10.210000000000001</v>
      </c>
      <c r="B33">
        <v>18.91</v>
      </c>
      <c r="C33">
        <f>B33-A33</f>
        <v>8.6999999999999993</v>
      </c>
      <c r="D33">
        <v>10.3</v>
      </c>
      <c r="E33">
        <v>17.329999999999998</v>
      </c>
      <c r="F33">
        <f>E33-D33</f>
        <v>7.0299999999999976</v>
      </c>
      <c r="G33">
        <v>10.24</v>
      </c>
      <c r="H33">
        <v>14.97</v>
      </c>
      <c r="I33">
        <f>H33-G33</f>
        <v>4.7300000000000004</v>
      </c>
      <c r="K33">
        <f>C33-8.7</f>
        <v>0</v>
      </c>
      <c r="L33">
        <f>E33-8.7</f>
        <v>8.629999999999999</v>
      </c>
      <c r="M33">
        <f>H33-8.7</f>
        <v>6.2700000000000014</v>
      </c>
      <c r="O33">
        <f>POWER(2,-K33)</f>
        <v>1</v>
      </c>
      <c r="P33">
        <f t="shared" ref="P33:P35" si="46">POWER(2,-L33)</f>
        <v>2.5241266223388547E-3</v>
      </c>
      <c r="Q33">
        <f t="shared" ref="Q33:Q35" si="47">POWER(2,-M33)</f>
        <v>1.2958117903350644E-2</v>
      </c>
    </row>
    <row r="34" spans="1:17" x14ac:dyDescent="0.3">
      <c r="A34">
        <v>10.33</v>
      </c>
      <c r="B34">
        <v>19.05</v>
      </c>
      <c r="C34">
        <f t="shared" ref="C34:C35" si="48">B34-A34</f>
        <v>8.7200000000000006</v>
      </c>
      <c r="D34">
        <v>10.35</v>
      </c>
      <c r="E34">
        <v>17.309999999999999</v>
      </c>
      <c r="F34">
        <f t="shared" ref="F34:F35" si="49">E34-D34</f>
        <v>6.9599999999999991</v>
      </c>
      <c r="G34">
        <v>10.27</v>
      </c>
      <c r="H34">
        <v>14.58</v>
      </c>
      <c r="I34">
        <f t="shared" ref="I34:I35" si="50">H34-G34</f>
        <v>4.3100000000000005</v>
      </c>
      <c r="K34">
        <f t="shared" ref="K34:K35" si="51">C34-8.7</f>
        <v>2.000000000000135E-2</v>
      </c>
      <c r="L34">
        <f t="shared" ref="L34:L35" si="52">E34-8.7</f>
        <v>8.61</v>
      </c>
      <c r="M34">
        <f t="shared" ref="M34:M35" si="53">H34-8.7</f>
        <v>5.8800000000000008</v>
      </c>
      <c r="O34">
        <f t="shared" ref="O34:O35" si="54">POWER(2,-K34)</f>
        <v>0.98623270449335831</v>
      </c>
      <c r="P34">
        <f t="shared" si="46"/>
        <v>2.5593621169108676E-3</v>
      </c>
      <c r="Q34">
        <f t="shared" si="47"/>
        <v>1.698023222696966E-2</v>
      </c>
    </row>
    <row r="35" spans="1:17" x14ac:dyDescent="0.3">
      <c r="A35">
        <v>10.29</v>
      </c>
      <c r="B35">
        <v>18.52</v>
      </c>
      <c r="C35">
        <f t="shared" si="48"/>
        <v>8.23</v>
      </c>
      <c r="D35">
        <v>10.220000000000001</v>
      </c>
      <c r="E35">
        <v>17.78</v>
      </c>
      <c r="F35">
        <f t="shared" si="49"/>
        <v>7.5600000000000005</v>
      </c>
      <c r="G35">
        <v>10.5</v>
      </c>
      <c r="H35">
        <v>14.71</v>
      </c>
      <c r="I35">
        <f t="shared" si="50"/>
        <v>4.2100000000000009</v>
      </c>
      <c r="K35">
        <f t="shared" si="51"/>
        <v>-0.46999999999999886</v>
      </c>
      <c r="L35">
        <f t="shared" si="52"/>
        <v>9.0800000000000018</v>
      </c>
      <c r="M35">
        <f t="shared" si="53"/>
        <v>6.0100000000000016</v>
      </c>
      <c r="O35">
        <f t="shared" si="54"/>
        <v>1.3851094681109235</v>
      </c>
      <c r="P35">
        <f t="shared" si="46"/>
        <v>1.8477688412609273E-3</v>
      </c>
      <c r="Q35">
        <f t="shared" si="47"/>
        <v>1.5517070241203674E-2</v>
      </c>
    </row>
    <row r="37" spans="1:17" x14ac:dyDescent="0.3">
      <c r="A37" t="s">
        <v>9</v>
      </c>
      <c r="K37" t="s">
        <v>9</v>
      </c>
      <c r="O37" t="s">
        <v>9</v>
      </c>
    </row>
    <row r="38" spans="1:17" x14ac:dyDescent="0.3">
      <c r="A38" t="s">
        <v>0</v>
      </c>
      <c r="D38" t="s">
        <v>1</v>
      </c>
      <c r="G38" t="s">
        <v>2</v>
      </c>
      <c r="K38" t="s">
        <v>0</v>
      </c>
      <c r="L38" t="s">
        <v>1</v>
      </c>
      <c r="M38" t="s">
        <v>2</v>
      </c>
      <c r="O38" t="s">
        <v>0</v>
      </c>
      <c r="P38" t="s">
        <v>1</v>
      </c>
      <c r="Q38" t="s">
        <v>2</v>
      </c>
    </row>
    <row r="39" spans="1:17" x14ac:dyDescent="0.3">
      <c r="A39">
        <v>10.210000000000001</v>
      </c>
      <c r="B39">
        <v>16.899999999999999</v>
      </c>
      <c r="C39">
        <f>B39-A39</f>
        <v>6.6899999999999977</v>
      </c>
      <c r="D39">
        <v>10.3</v>
      </c>
      <c r="E39">
        <v>16.25</v>
      </c>
      <c r="F39">
        <f>E39-D39</f>
        <v>5.9499999999999993</v>
      </c>
      <c r="G39">
        <v>10.24</v>
      </c>
      <c r="H39">
        <v>16.36</v>
      </c>
      <c r="I39">
        <f>H39-G39</f>
        <v>6.1199999999999992</v>
      </c>
      <c r="K39">
        <f>C39-6.69</f>
        <v>0</v>
      </c>
      <c r="L39">
        <f>F39-6.69</f>
        <v>-0.7400000000000011</v>
      </c>
      <c r="M39">
        <f>I39-6.69</f>
        <v>-0.57000000000000117</v>
      </c>
      <c r="O39">
        <f>POWER(2,-K39)</f>
        <v>1</v>
      </c>
      <c r="P39">
        <f t="shared" ref="P39:P41" si="55">POWER(2,-L39)</f>
        <v>1.67017583885674</v>
      </c>
      <c r="Q39">
        <f t="shared" ref="Q39:Q41" si="56">POWER(2,-M39)</f>
        <v>1.4845235706290503</v>
      </c>
    </row>
    <row r="40" spans="1:17" x14ac:dyDescent="0.3">
      <c r="A40">
        <v>10.33</v>
      </c>
      <c r="B40">
        <v>17.02</v>
      </c>
      <c r="C40">
        <f t="shared" ref="C40:C41" si="57">B40-A40</f>
        <v>6.6899999999999995</v>
      </c>
      <c r="D40">
        <v>10.35</v>
      </c>
      <c r="E40">
        <v>16.39</v>
      </c>
      <c r="F40">
        <f t="shared" ref="F40:F41" si="58">E40-D40</f>
        <v>6.0400000000000009</v>
      </c>
      <c r="G40">
        <v>10.27</v>
      </c>
      <c r="H40">
        <v>16.32</v>
      </c>
      <c r="I40">
        <f t="shared" ref="I40:I41" si="59">H40-G40</f>
        <v>6.0500000000000007</v>
      </c>
      <c r="K40">
        <f t="shared" ref="K40:K41" si="60">C40-6.69</f>
        <v>0</v>
      </c>
      <c r="L40">
        <f t="shared" ref="L40:L41" si="61">F40-6.69</f>
        <v>-0.64999999999999947</v>
      </c>
      <c r="M40">
        <f t="shared" ref="M40:M41" si="62">I40-6.69</f>
        <v>-0.63999999999999968</v>
      </c>
      <c r="O40">
        <f t="shared" ref="O40:O41" si="63">POWER(2,-K40)</f>
        <v>1</v>
      </c>
      <c r="P40">
        <f t="shared" si="55"/>
        <v>1.5691681957935009</v>
      </c>
      <c r="Q40">
        <f t="shared" si="56"/>
        <v>1.5583291593209994</v>
      </c>
    </row>
    <row r="41" spans="1:17" x14ac:dyDescent="0.3">
      <c r="A41">
        <v>10.29</v>
      </c>
      <c r="B41">
        <v>16.91</v>
      </c>
      <c r="C41">
        <f t="shared" si="57"/>
        <v>6.620000000000001</v>
      </c>
      <c r="D41">
        <v>10.220000000000001</v>
      </c>
      <c r="E41">
        <v>16.649999999999999</v>
      </c>
      <c r="F41">
        <f t="shared" si="58"/>
        <v>6.4299999999999979</v>
      </c>
      <c r="G41">
        <v>10.5</v>
      </c>
      <c r="H41">
        <v>16.7</v>
      </c>
      <c r="I41">
        <f t="shared" si="59"/>
        <v>6.1999999999999993</v>
      </c>
      <c r="K41">
        <f t="shared" si="60"/>
        <v>-6.9999999999999396E-2</v>
      </c>
      <c r="L41">
        <f t="shared" si="61"/>
        <v>-0.26000000000000245</v>
      </c>
      <c r="M41">
        <f t="shared" si="62"/>
        <v>-0.4900000000000011</v>
      </c>
      <c r="O41">
        <f t="shared" si="63"/>
        <v>1.0497166836230669</v>
      </c>
      <c r="P41">
        <f t="shared" si="55"/>
        <v>1.1974787046189308</v>
      </c>
      <c r="Q41">
        <f t="shared" si="56"/>
        <v>1.4044448757379984</v>
      </c>
    </row>
    <row r="43" spans="1:17" x14ac:dyDescent="0.3">
      <c r="A43" t="s">
        <v>10</v>
      </c>
      <c r="K43" t="s">
        <v>10</v>
      </c>
      <c r="O43" t="s">
        <v>10</v>
      </c>
    </row>
    <row r="44" spans="1:17" x14ac:dyDescent="0.3">
      <c r="A44" t="s">
        <v>0</v>
      </c>
      <c r="D44" t="s">
        <v>1</v>
      </c>
      <c r="G44" t="s">
        <v>2</v>
      </c>
      <c r="K44" t="s">
        <v>0</v>
      </c>
      <c r="L44" t="s">
        <v>1</v>
      </c>
      <c r="M44" t="s">
        <v>2</v>
      </c>
      <c r="O44" t="s">
        <v>0</v>
      </c>
      <c r="P44" t="s">
        <v>1</v>
      </c>
      <c r="Q44" t="s">
        <v>2</v>
      </c>
    </row>
    <row r="45" spans="1:17" x14ac:dyDescent="0.3">
      <c r="A45">
        <v>10.210000000000001</v>
      </c>
      <c r="B45">
        <v>19.7</v>
      </c>
      <c r="C45">
        <f>B45-A45</f>
        <v>9.4899999999999984</v>
      </c>
      <c r="D45">
        <v>10.3</v>
      </c>
      <c r="E45">
        <v>26.16</v>
      </c>
      <c r="F45">
        <f>E45-D45</f>
        <v>15.86</v>
      </c>
      <c r="G45">
        <v>10.24</v>
      </c>
      <c r="H45">
        <v>24.74</v>
      </c>
      <c r="I45">
        <f>H45-G45</f>
        <v>14.499999999999998</v>
      </c>
      <c r="K45">
        <f>C45-9.49</f>
        <v>0</v>
      </c>
      <c r="L45">
        <f>F45-9.49</f>
        <v>6.3699999999999992</v>
      </c>
      <c r="M45">
        <f>I45-9.49</f>
        <v>5.009999999999998</v>
      </c>
      <c r="O45">
        <f>POWER(2,-K45)</f>
        <v>1</v>
      </c>
      <c r="P45">
        <f t="shared" ref="P45:P47" si="64">POWER(2,-L45)</f>
        <v>1.2090351512049935E-2</v>
      </c>
      <c r="Q45">
        <f t="shared" ref="Q45:Q47" si="65">POWER(2,-M45)</f>
        <v>3.1034140482407418E-2</v>
      </c>
    </row>
    <row r="46" spans="1:17" x14ac:dyDescent="0.3">
      <c r="A46">
        <v>10.33</v>
      </c>
      <c r="B46">
        <v>19.61</v>
      </c>
      <c r="C46">
        <f t="shared" ref="C46:C47" si="66">B46-A46</f>
        <v>9.2799999999999994</v>
      </c>
      <c r="D46">
        <v>10.35</v>
      </c>
      <c r="E46">
        <v>26.26</v>
      </c>
      <c r="F46">
        <f t="shared" ref="F46:F47" si="67">E46-D46</f>
        <v>15.910000000000002</v>
      </c>
      <c r="G46">
        <v>10.27</v>
      </c>
      <c r="H46">
        <v>24.63</v>
      </c>
      <c r="I46">
        <f t="shared" ref="I46:I47" si="68">H46-G46</f>
        <v>14.36</v>
      </c>
      <c r="K46">
        <f t="shared" ref="K46:K47" si="69">C46-9.49</f>
        <v>-0.21000000000000085</v>
      </c>
      <c r="L46">
        <f t="shared" ref="L46:L47" si="70">F46-9.49</f>
        <v>6.4200000000000017</v>
      </c>
      <c r="M46">
        <f t="shared" ref="M46:M47" si="71">I46-9.49</f>
        <v>4.8699999999999992</v>
      </c>
      <c r="O46">
        <f t="shared" ref="O46:O47" si="72">POWER(2,-K46)</f>
        <v>1.156688183905288</v>
      </c>
      <c r="P46">
        <f t="shared" si="64"/>
        <v>1.1678509754960443E-2</v>
      </c>
      <c r="Q46">
        <f t="shared" si="65"/>
        <v>3.4196678164398135E-2</v>
      </c>
    </row>
    <row r="47" spans="1:17" x14ac:dyDescent="0.3">
      <c r="A47">
        <v>10.29</v>
      </c>
      <c r="B47">
        <v>19.82</v>
      </c>
      <c r="C47">
        <f t="shared" si="66"/>
        <v>9.5300000000000011</v>
      </c>
      <c r="D47">
        <v>10.220000000000001</v>
      </c>
      <c r="E47">
        <v>26.79</v>
      </c>
      <c r="F47">
        <f t="shared" si="67"/>
        <v>16.57</v>
      </c>
      <c r="G47">
        <v>10.5</v>
      </c>
      <c r="H47">
        <v>24.62</v>
      </c>
      <c r="I47">
        <f t="shared" si="68"/>
        <v>14.120000000000001</v>
      </c>
      <c r="K47">
        <f t="shared" si="69"/>
        <v>4.0000000000000924E-2</v>
      </c>
      <c r="L47">
        <f t="shared" si="70"/>
        <v>7.08</v>
      </c>
      <c r="M47">
        <f t="shared" si="71"/>
        <v>4.6300000000000008</v>
      </c>
      <c r="O47">
        <f t="shared" si="72"/>
        <v>0.97265494741228486</v>
      </c>
      <c r="P47">
        <f t="shared" si="64"/>
        <v>7.391075365043717E-3</v>
      </c>
      <c r="Q47">
        <f t="shared" si="65"/>
        <v>4.038602595742162E-2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95C3-F8A3-4C21-A3C8-01D79587F1AC}">
  <dimension ref="A1:G16"/>
  <sheetViews>
    <sheetView workbookViewId="0">
      <selection activeCell="M19" sqref="M19"/>
    </sheetView>
  </sheetViews>
  <sheetFormatPr defaultRowHeight="14" x14ac:dyDescent="0.3"/>
  <sheetData>
    <row r="1" spans="1:7" x14ac:dyDescent="0.3">
      <c r="A1" t="s">
        <v>1</v>
      </c>
    </row>
    <row r="2" spans="1:7" x14ac:dyDescent="0.3">
      <c r="B2" s="1" t="s">
        <v>13</v>
      </c>
      <c r="C2" s="1"/>
      <c r="D2" s="1"/>
      <c r="E2" s="1" t="s">
        <v>14</v>
      </c>
      <c r="F2" s="1"/>
      <c r="G2" s="1"/>
    </row>
    <row r="3" spans="1:7" x14ac:dyDescent="0.3">
      <c r="A3" t="s">
        <v>11</v>
      </c>
      <c r="B3">
        <v>64</v>
      </c>
      <c r="C3">
        <v>54</v>
      </c>
      <c r="D3">
        <v>74</v>
      </c>
      <c r="E3">
        <v>27</v>
      </c>
      <c r="F3">
        <v>34</v>
      </c>
      <c r="G3">
        <v>18</v>
      </c>
    </row>
    <row r="4" spans="1:7" x14ac:dyDescent="0.3">
      <c r="A4" t="s">
        <v>12</v>
      </c>
      <c r="B4">
        <v>97</v>
      </c>
      <c r="C4">
        <v>110</v>
      </c>
      <c r="D4">
        <v>86</v>
      </c>
      <c r="E4">
        <v>39</v>
      </c>
      <c r="F4">
        <v>32</v>
      </c>
      <c r="G4">
        <v>27</v>
      </c>
    </row>
    <row r="13" spans="1:7" x14ac:dyDescent="0.3">
      <c r="A13" t="s">
        <v>2</v>
      </c>
    </row>
    <row r="14" spans="1:7" x14ac:dyDescent="0.3">
      <c r="B14" s="1" t="s">
        <v>13</v>
      </c>
      <c r="C14" s="1"/>
      <c r="D14" s="1"/>
      <c r="E14" s="1" t="s">
        <v>14</v>
      </c>
      <c r="F14" s="1"/>
      <c r="G14" s="1"/>
    </row>
    <row r="15" spans="1:7" x14ac:dyDescent="0.3">
      <c r="A15" t="s">
        <v>11</v>
      </c>
      <c r="B15">
        <v>79</v>
      </c>
      <c r="C15">
        <v>69</v>
      </c>
      <c r="D15">
        <v>78</v>
      </c>
      <c r="E15">
        <v>17</v>
      </c>
      <c r="F15">
        <v>21</v>
      </c>
      <c r="G15">
        <v>30</v>
      </c>
    </row>
    <row r="16" spans="1:7" x14ac:dyDescent="0.3">
      <c r="A16" t="s">
        <v>12</v>
      </c>
      <c r="B16">
        <v>124</v>
      </c>
      <c r="C16">
        <v>130</v>
      </c>
      <c r="D16">
        <v>107</v>
      </c>
      <c r="E16">
        <v>46</v>
      </c>
      <c r="F16">
        <v>45</v>
      </c>
      <c r="G16">
        <v>37</v>
      </c>
    </row>
  </sheetData>
  <mergeCells count="4">
    <mergeCell ref="B14:D14"/>
    <mergeCell ref="E14:G14"/>
    <mergeCell ref="B2:D2"/>
    <mergeCell ref="E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E370-E7EA-45F3-8027-EC58FB38C2F0}">
  <dimension ref="A1:L12"/>
  <sheetViews>
    <sheetView tabSelected="1" workbookViewId="0">
      <selection activeCell="D15" sqref="D15"/>
    </sheetView>
  </sheetViews>
  <sheetFormatPr defaultRowHeight="14" x14ac:dyDescent="0.3"/>
  <cols>
    <col min="4" max="4" width="11.4140625" bestFit="1" customWidth="1"/>
  </cols>
  <sheetData>
    <row r="1" spans="1:12" x14ac:dyDescent="0.3">
      <c r="A1" t="s">
        <v>1</v>
      </c>
      <c r="H1" t="s">
        <v>1</v>
      </c>
      <c r="K1" t="s">
        <v>1</v>
      </c>
    </row>
    <row r="2" spans="1:12" x14ac:dyDescent="0.3">
      <c r="A2" t="s">
        <v>15</v>
      </c>
      <c r="D2" t="s">
        <v>16</v>
      </c>
      <c r="H2" t="s">
        <v>15</v>
      </c>
      <c r="I2" t="s">
        <v>16</v>
      </c>
      <c r="K2" t="s">
        <v>15</v>
      </c>
      <c r="L2" t="s">
        <v>16</v>
      </c>
    </row>
    <row r="3" spans="1:12" x14ac:dyDescent="0.3">
      <c r="A3">
        <v>11.88</v>
      </c>
      <c r="B3">
        <v>14.92</v>
      </c>
      <c r="C3">
        <f>B3-A3</f>
        <v>3.0399999999999991</v>
      </c>
      <c r="D3">
        <v>11.79</v>
      </c>
      <c r="E3">
        <v>20.73</v>
      </c>
      <c r="F3">
        <f>E3-D3</f>
        <v>8.9400000000000013</v>
      </c>
      <c r="H3">
        <f>C3-3.04</f>
        <v>0</v>
      </c>
      <c r="I3">
        <f>F3-3.04</f>
        <v>5.9000000000000012</v>
      </c>
      <c r="K3">
        <f>POWER(2,-H3)</f>
        <v>1</v>
      </c>
      <c r="L3">
        <f>POWER(2,-I3)</f>
        <v>1.6746460352129573E-2</v>
      </c>
    </row>
    <row r="4" spans="1:12" x14ac:dyDescent="0.3">
      <c r="A4">
        <v>11.69</v>
      </c>
      <c r="B4">
        <v>15.29</v>
      </c>
      <c r="C4">
        <f t="shared" ref="C4:C5" si="0">B4-A4</f>
        <v>3.5999999999999996</v>
      </c>
      <c r="D4">
        <v>11.83</v>
      </c>
      <c r="E4">
        <v>20.21</v>
      </c>
      <c r="F4">
        <f t="shared" ref="F4:F5" si="1">E4-D4</f>
        <v>8.3800000000000008</v>
      </c>
      <c r="H4">
        <f t="shared" ref="H4:H5" si="2">C4-3.04</f>
        <v>0.55999999999999961</v>
      </c>
      <c r="I4">
        <f t="shared" ref="I4:I5" si="3">F4-3.04</f>
        <v>5.3400000000000007</v>
      </c>
      <c r="K4">
        <f t="shared" ref="K4:K5" si="4">POWER(2,-H4)</f>
        <v>0.67830216372383612</v>
      </c>
      <c r="L4">
        <f t="shared" ref="L4:L5" si="5">POWER(2,-I4)</f>
        <v>2.4688790995730531E-2</v>
      </c>
    </row>
    <row r="5" spans="1:12" x14ac:dyDescent="0.3">
      <c r="A5">
        <v>11.64</v>
      </c>
      <c r="B5">
        <v>15.02</v>
      </c>
      <c r="C5">
        <f t="shared" si="0"/>
        <v>3.379999999999999</v>
      </c>
      <c r="D5">
        <v>11.79</v>
      </c>
      <c r="E5">
        <v>20.61</v>
      </c>
      <c r="F5">
        <f t="shared" si="1"/>
        <v>8.82</v>
      </c>
      <c r="H5">
        <f t="shared" si="2"/>
        <v>0.33999999999999897</v>
      </c>
      <c r="I5">
        <f t="shared" si="3"/>
        <v>5.78</v>
      </c>
      <c r="K5">
        <f t="shared" si="4"/>
        <v>0.79004131186337767</v>
      </c>
      <c r="L5">
        <f t="shared" si="5"/>
        <v>1.8198962288569622E-2</v>
      </c>
    </row>
    <row r="8" spans="1:12" x14ac:dyDescent="0.3">
      <c r="A8" t="s">
        <v>2</v>
      </c>
      <c r="H8" t="s">
        <v>2</v>
      </c>
      <c r="K8" t="s">
        <v>2</v>
      </c>
    </row>
    <row r="9" spans="1:12" x14ac:dyDescent="0.3">
      <c r="A9" t="s">
        <v>15</v>
      </c>
      <c r="D9" t="s">
        <v>16</v>
      </c>
      <c r="H9" t="s">
        <v>15</v>
      </c>
      <c r="I9" t="s">
        <v>16</v>
      </c>
      <c r="K9" t="s">
        <v>15</v>
      </c>
      <c r="L9" t="s">
        <v>16</v>
      </c>
    </row>
    <row r="10" spans="1:12" x14ac:dyDescent="0.3">
      <c r="A10">
        <v>11.15</v>
      </c>
      <c r="B10">
        <v>14.4</v>
      </c>
      <c r="C10">
        <f>B10-A10</f>
        <v>3.25</v>
      </c>
      <c r="D10">
        <v>11.26</v>
      </c>
      <c r="E10">
        <v>18.510000000000002</v>
      </c>
      <c r="F10">
        <f>E10-D10</f>
        <v>7.2500000000000018</v>
      </c>
      <c r="H10">
        <f>C10-3.25</f>
        <v>0</v>
      </c>
      <c r="I10">
        <f>F10-3.25</f>
        <v>4.0000000000000018</v>
      </c>
      <c r="K10">
        <f>POWER(2,-H10)</f>
        <v>1</v>
      </c>
      <c r="L10">
        <f>POWER(2,-I10)</f>
        <v>6.2499999999999917E-2</v>
      </c>
    </row>
    <row r="11" spans="1:12" x14ac:dyDescent="0.3">
      <c r="A11">
        <v>11.16</v>
      </c>
      <c r="B11">
        <v>14.25</v>
      </c>
      <c r="C11">
        <f t="shared" ref="C11:C12" si="6">B11-A11</f>
        <v>3.09</v>
      </c>
      <c r="D11">
        <v>11.12</v>
      </c>
      <c r="E11">
        <v>18.8</v>
      </c>
      <c r="F11">
        <f t="shared" ref="F11:F12" si="7">E11-D11</f>
        <v>7.6800000000000015</v>
      </c>
      <c r="H11">
        <f t="shared" ref="H11:H12" si="8">C11-3.25</f>
        <v>-0.16000000000000014</v>
      </c>
      <c r="I11">
        <f t="shared" ref="I11:I12" si="9">F11-3.25</f>
        <v>4.4300000000000015</v>
      </c>
      <c r="K11">
        <f t="shared" ref="K11:K12" si="10">POWER(2,-H11)</f>
        <v>1.11728713807222</v>
      </c>
      <c r="L11">
        <f t="shared" ref="L11:L12" si="11">POWER(2,-I11)</f>
        <v>4.6391361582157745E-2</v>
      </c>
    </row>
    <row r="12" spans="1:12" x14ac:dyDescent="0.3">
      <c r="A12">
        <v>11.26</v>
      </c>
      <c r="B12">
        <v>14.21</v>
      </c>
      <c r="C12">
        <f t="shared" si="6"/>
        <v>2.9500000000000011</v>
      </c>
      <c r="D12">
        <v>11.36</v>
      </c>
      <c r="E12">
        <v>18.37</v>
      </c>
      <c r="F12">
        <f t="shared" si="7"/>
        <v>7.0100000000000016</v>
      </c>
      <c r="H12">
        <f t="shared" si="8"/>
        <v>-0.29999999999999893</v>
      </c>
      <c r="I12">
        <f t="shared" si="9"/>
        <v>3.7600000000000016</v>
      </c>
      <c r="K12">
        <f t="shared" si="10"/>
        <v>1.2311444133449154</v>
      </c>
      <c r="L12">
        <f t="shared" si="11"/>
        <v>7.3812041339345574E-2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0F9-F785-46AE-820E-00066C5CCFA8}">
  <dimension ref="A1:G11"/>
  <sheetViews>
    <sheetView workbookViewId="0">
      <selection activeCell="N21" sqref="N21"/>
    </sheetView>
  </sheetViews>
  <sheetFormatPr defaultRowHeight="14" x14ac:dyDescent="0.3"/>
  <sheetData>
    <row r="1" spans="1:7" x14ac:dyDescent="0.3">
      <c r="A1" t="s">
        <v>1</v>
      </c>
      <c r="B1" s="1" t="s">
        <v>15</v>
      </c>
      <c r="C1" s="1"/>
      <c r="D1" s="1"/>
      <c r="E1" s="1" t="s">
        <v>16</v>
      </c>
      <c r="F1" s="1"/>
      <c r="G1" s="1"/>
    </row>
    <row r="2" spans="1:7" x14ac:dyDescent="0.3">
      <c r="A2">
        <v>0</v>
      </c>
      <c r="B2">
        <v>0.11799999999999999</v>
      </c>
      <c r="C2">
        <v>0.106</v>
      </c>
      <c r="D2">
        <v>0.121</v>
      </c>
      <c r="E2">
        <v>0.104</v>
      </c>
      <c r="F2">
        <v>0.11799999999999999</v>
      </c>
      <c r="G2">
        <v>0.11799999999999999</v>
      </c>
    </row>
    <row r="3" spans="1:7" x14ac:dyDescent="0.3">
      <c r="A3">
        <v>1</v>
      </c>
      <c r="B3">
        <v>0.28499999999999998</v>
      </c>
      <c r="C3">
        <v>0.33800000000000002</v>
      </c>
      <c r="D3">
        <v>0.34599999999999997</v>
      </c>
      <c r="E3">
        <v>0.22800000000000001</v>
      </c>
      <c r="F3">
        <v>0.22600000000000001</v>
      </c>
      <c r="G3">
        <v>0.27100000000000002</v>
      </c>
    </row>
    <row r="4" spans="1:7" x14ac:dyDescent="0.3">
      <c r="A4">
        <v>2</v>
      </c>
      <c r="B4">
        <v>0.498</v>
      </c>
      <c r="C4">
        <v>0.49399999999999999</v>
      </c>
      <c r="D4">
        <v>0.42799999999999999</v>
      </c>
      <c r="E4">
        <v>0.36199999999999999</v>
      </c>
      <c r="F4">
        <v>0.34100000000000003</v>
      </c>
      <c r="G4">
        <v>0.32700000000000001</v>
      </c>
    </row>
    <row r="5" spans="1:7" x14ac:dyDescent="0.3">
      <c r="A5">
        <v>3</v>
      </c>
      <c r="B5">
        <v>0.61899999999999999</v>
      </c>
      <c r="C5">
        <v>0.65100000000000002</v>
      </c>
      <c r="D5">
        <v>0.66200000000000003</v>
      </c>
      <c r="E5">
        <v>0.378</v>
      </c>
      <c r="F5">
        <v>0.41199999999999998</v>
      </c>
      <c r="G5">
        <v>0.40899999999999997</v>
      </c>
    </row>
    <row r="7" spans="1:7" x14ac:dyDescent="0.3">
      <c r="A7" t="s">
        <v>2</v>
      </c>
      <c r="B7" s="1" t="s">
        <v>15</v>
      </c>
      <c r="C7" s="1"/>
      <c r="D7" s="1"/>
      <c r="E7" s="1" t="s">
        <v>16</v>
      </c>
      <c r="F7" s="1"/>
      <c r="G7" s="1"/>
    </row>
    <row r="8" spans="1:7" x14ac:dyDescent="0.3">
      <c r="A8">
        <v>0</v>
      </c>
      <c r="B8">
        <v>0.129</v>
      </c>
      <c r="C8">
        <v>0.10100000000000001</v>
      </c>
      <c r="D8">
        <v>0.11899999999999999</v>
      </c>
      <c r="E8">
        <v>0.11799999999999999</v>
      </c>
      <c r="F8">
        <v>0.109</v>
      </c>
      <c r="G8">
        <v>0.129</v>
      </c>
    </row>
    <row r="9" spans="1:7" x14ac:dyDescent="0.3">
      <c r="A9">
        <v>1</v>
      </c>
      <c r="B9">
        <v>0.34399999999999997</v>
      </c>
      <c r="C9">
        <v>0.35699999999999998</v>
      </c>
      <c r="D9">
        <v>0.38200000000000001</v>
      </c>
      <c r="E9">
        <v>0.308</v>
      </c>
      <c r="F9">
        <v>0.26700000000000002</v>
      </c>
      <c r="G9">
        <v>0.27900000000000003</v>
      </c>
    </row>
    <row r="10" spans="1:7" x14ac:dyDescent="0.3">
      <c r="A10">
        <v>2</v>
      </c>
      <c r="B10">
        <v>0.60099999999999998</v>
      </c>
      <c r="C10">
        <v>0.56100000000000005</v>
      </c>
      <c r="D10">
        <v>0.56899999999999995</v>
      </c>
      <c r="E10">
        <v>0.47799999999999998</v>
      </c>
      <c r="F10">
        <v>0.433</v>
      </c>
      <c r="G10">
        <v>0.45400000000000001</v>
      </c>
    </row>
    <row r="11" spans="1:7" x14ac:dyDescent="0.3">
      <c r="A11">
        <v>3</v>
      </c>
      <c r="B11">
        <v>0.82599999999999996</v>
      </c>
      <c r="C11">
        <v>0.81299999999999994</v>
      </c>
      <c r="D11">
        <v>0.77200000000000002</v>
      </c>
      <c r="E11">
        <v>0.55500000000000005</v>
      </c>
      <c r="F11">
        <v>0.57699999999999996</v>
      </c>
      <c r="G11">
        <v>0.51900000000000002</v>
      </c>
    </row>
  </sheetData>
  <mergeCells count="4">
    <mergeCell ref="B1:D1"/>
    <mergeCell ref="E1:G1"/>
    <mergeCell ref="B7:D7"/>
    <mergeCell ref="E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PCR</vt:lpstr>
      <vt:lpstr>transwell</vt:lpstr>
      <vt:lpstr>PCR after drug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Ada</cp:lastModifiedBy>
  <dcterms:created xsi:type="dcterms:W3CDTF">2015-06-05T18:19:34Z</dcterms:created>
  <dcterms:modified xsi:type="dcterms:W3CDTF">2023-12-11T09:49:15Z</dcterms:modified>
</cp:coreProperties>
</file>